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0AE53790-852D-4F1D-9C3E-FC829BBA9715}"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'1_3'!$A$1:$N$34</definedName>
    <definedName name="_xlnm.Print_Area" localSheetId="7">'10'!$A$1:$K$35</definedName>
    <definedName name="_xlnm.Print_Area" localSheetId="8">'11'!$A$1:$L$52</definedName>
    <definedName name="_xlnm.Print_Area" localSheetId="9">'12'!$A$1:$J$68</definedName>
    <definedName name="_xlnm.Print_Area" localSheetId="10">'14'!$A$1:$Q$29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'22'!$A$1:$Q$31</definedName>
    <definedName name="_xlnm.Print_Area" localSheetId="18">'25-1､2'!$A$1:$G$62</definedName>
    <definedName name="_xlnm.Print_Area" localSheetId="5">'5'!$A$1:$N$24</definedName>
    <definedName name="_xlnm.Print_Area" localSheetId="6">'6'!$A$1:$L$27</definedName>
    <definedName name="_xlnm.Print_Area" localSheetId="0">最新の主な指標!$A$1:$Q$49</definedName>
    <definedName name="_xlnm.Print_Area" localSheetId="1">主要指標1!$A$1:$M$36</definedName>
    <definedName name="_xlnm.Print_Area" localSheetId="2">主要指標2!$A$1:$N$36</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72" l="1"/>
  <c r="I26" i="72"/>
  <c r="L5" i="72"/>
  <c r="L4" i="72"/>
  <c r="J24" i="78"/>
  <c r="H24" i="78"/>
  <c r="L8" i="72"/>
  <c r="J26" i="83"/>
  <c r="G26" i="83"/>
  <c r="J25" i="83"/>
  <c r="G25" i="83"/>
  <c r="E34" i="85"/>
  <c r="E19" i="85"/>
  <c r="E18" i="85"/>
  <c r="E17" i="85"/>
  <c r="F33" i="85"/>
  <c r="D24" i="86" l="1"/>
  <c r="E29" i="87"/>
  <c r="O29" i="87"/>
  <c r="N29" i="87"/>
  <c r="M29" i="87"/>
  <c r="L29" i="87"/>
  <c r="K29" i="87"/>
  <c r="J29" i="87"/>
  <c r="I29" i="87"/>
  <c r="H29" i="87"/>
  <c r="G29" i="87"/>
  <c r="F29" i="87"/>
  <c r="D29" i="87"/>
  <c r="I38" i="72" l="1"/>
  <c r="J24" i="89" l="1"/>
  <c r="J23" i="89"/>
  <c r="O26" i="82"/>
  <c r="M26" i="82"/>
  <c r="K26" i="82"/>
  <c r="I26" i="82"/>
  <c r="G26" i="82"/>
  <c r="E26" i="82"/>
  <c r="D27" i="74" l="1"/>
  <c r="L11" i="72"/>
  <c r="I7" i="72" l="1"/>
  <c r="E24" i="78"/>
  <c r="K24" i="78"/>
  <c r="L23" i="72"/>
  <c r="L7" i="72"/>
  <c r="L19" i="72" l="1"/>
  <c r="I19" i="72"/>
  <c r="C25" i="78"/>
  <c r="L25" i="78" l="1"/>
  <c r="K25" i="78"/>
  <c r="J25" i="78"/>
  <c r="I25" i="78"/>
  <c r="H25" i="78"/>
  <c r="G25" i="78"/>
  <c r="F25" i="78"/>
  <c r="E25" i="78"/>
  <c r="D25" i="78"/>
  <c r="G24" i="78"/>
  <c r="G28" i="86" l="1"/>
  <c r="F28" i="86"/>
  <c r="E28" i="86"/>
  <c r="D28" i="86"/>
  <c r="G27" i="86"/>
  <c r="F27" i="86"/>
  <c r="E27" i="86"/>
  <c r="D27" i="86"/>
  <c r="L38" i="72" l="1"/>
  <c r="L37" i="72"/>
  <c r="I37" i="72"/>
  <c r="L24" i="78" l="1"/>
  <c r="C24" i="78"/>
  <c r="L35" i="72" l="1"/>
  <c r="I24" i="78" l="1"/>
  <c r="L18" i="72" l="1"/>
  <c r="I23" i="72" l="1"/>
  <c r="F24" i="78" l="1"/>
  <c r="D24" i="78"/>
  <c r="L9" i="72"/>
  <c r="L33" i="72"/>
  <c r="L32" i="72"/>
  <c r="I33" i="72"/>
  <c r="I32" i="72"/>
  <c r="L26" i="72" l="1"/>
  <c r="L24" i="72"/>
  <c r="I24" i="72"/>
  <c r="L20" i="72"/>
  <c r="L21" i="72"/>
  <c r="I21" i="72"/>
  <c r="I20" i="72"/>
  <c r="L10" i="72"/>
  <c r="L14" i="72"/>
  <c r="L13" i="72"/>
  <c r="I14" i="72"/>
  <c r="I13" i="72"/>
  <c r="I5" i="72"/>
  <c r="L34" i="72"/>
  <c r="I27" i="72"/>
  <c r="I22" i="72"/>
  <c r="L22" i="72"/>
  <c r="L17" i="72"/>
  <c r="L16" i="72"/>
  <c r="I17" i="72"/>
  <c r="I16" i="72"/>
  <c r="L15" i="72"/>
  <c r="L30" i="72"/>
  <c r="I15" i="72"/>
  <c r="E14" i="85"/>
  <c r="E13" i="85"/>
  <c r="E12" i="85"/>
  <c r="E11" i="85"/>
  <c r="E10" i="85"/>
  <c r="E9" i="85"/>
  <c r="E8" i="85"/>
  <c r="I18" i="72"/>
  <c r="L6" i="72"/>
  <c r="I11" i="72"/>
  <c r="I25" i="72"/>
  <c r="L25" i="72"/>
  <c r="I28" i="72"/>
  <c r="L28" i="72"/>
  <c r="I29" i="72"/>
  <c r="L29" i="72"/>
  <c r="I30" i="72"/>
  <c r="I31" i="72"/>
  <c r="L31" i="72"/>
  <c r="I34" i="72"/>
  <c r="I35" i="72"/>
</calcChain>
</file>

<file path=xl/sharedStrings.xml><?xml version="1.0" encoding="utf-8"?>
<sst xmlns="http://schemas.openxmlformats.org/spreadsheetml/2006/main" count="838" uniqueCount="578">
  <si>
    <t>）</t>
  </si>
  <si>
    <t>〃</t>
  </si>
  <si>
    <t>データ</t>
    <phoneticPr fontId="4"/>
  </si>
  <si>
    <t>沖　縄　県　の　主　要　指　標</t>
    <phoneticPr fontId="18"/>
  </si>
  <si>
    <t>労働力人口</t>
    <rPh sb="3" eb="5">
      <t>ジンコウ</t>
    </rPh>
    <phoneticPr fontId="18"/>
  </si>
  <si>
    <t>生活保護状況</t>
    <phoneticPr fontId="18"/>
  </si>
  <si>
    <t>就業者</t>
    <phoneticPr fontId="18"/>
  </si>
  <si>
    <t>完  全
失業者</t>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</si>
  <si>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</si>
  <si>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</si>
  <si>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</si>
  <si>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</si>
  <si>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</si>
  <si>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</si>
  <si>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</si>
  <si>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</si>
  <si>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</si>
  <si>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</si>
  <si>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</si>
  <si>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</si>
  <si>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</si>
  <si>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</si>
  <si>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</si>
  <si>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</si>
  <si>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</si>
  <si>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</si>
  <si>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</si>
  <si>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</si>
  <si>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</si>
  <si>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</si>
  <si>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</si>
  <si>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</si>
  <si>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</si>
  <si>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</si>
  <si>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</si>
  <si>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</si>
  <si>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</si>
  <si>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</si>
  <si>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</si>
  <si>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</si>
  <si>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</si>
  <si>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</si>
  <si>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</si>
  <si>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</si>
  <si>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</si>
  <si>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</si>
  <si>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</si>
  <si>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</si>
  <si>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</si>
  <si>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</si>
  <si>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</si>
  <si>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</si>
  <si>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</si>
  <si>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</si>
  <si>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</si>
  <si>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</si>
  <si>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</si>
  <si>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</si>
  <si>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</si>
  <si>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</si>
  <si>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</si>
  <si>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</si>
  <si>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</si>
  <si>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</si>
  <si>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</si>
  <si>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</si>
  <si>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</si>
  <si>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</si>
  <si>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</si>
  <si>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</si>
  <si>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</si>
  <si>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</si>
  <si>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</si>
  <si>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</si>
  <si>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</si>
  <si>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</si>
  <si>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</si>
  <si>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</si>
  <si>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</si>
  <si>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</si>
  <si>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</si>
  <si>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</si>
  <si>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</si>
  <si>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</si>
  <si>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</si>
  <si>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</si>
  <si>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</si>
  <si>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</si>
  <si>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</si>
  <si>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</si>
  <si>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</si>
  <si>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</si>
  <si>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</si>
  <si>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</si>
  <si>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</si>
  <si>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</si>
  <si>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</si>
  <si>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</si>
  <si>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</si>
  <si>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</si>
  <si>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</si>
  <si>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</si>
  <si>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</si>
  <si>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</si>
  <si>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</si>
  <si>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</si>
  <si>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</si>
  <si>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</si>
  <si>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</si>
  <si>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</si>
  <si>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</si>
  <si>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</si>
  <si>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</si>
  <si>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</si>
  <si>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</si>
  <si>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</si>
  <si>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</si>
  <si>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</si>
  <si>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</si>
  <si>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</si>
  <si>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</si>
  <si>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</si>
  <si>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</si>
  <si>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</si>
  <si>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</si>
  <si>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</si>
  <si>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</si>
  <si>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</si>
  <si>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</si>
  <si>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</si>
  <si>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</si>
  <si>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</si>
  <si>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</si>
  <si>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</si>
  <si>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</si>
  <si>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</si>
  <si>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</si>
  <si>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</si>
  <si>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</si>
  <si>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</si>
  <si>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</si>
  <si>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</si>
  <si>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</si>
  <si>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</si>
  <si>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</si>
  <si>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</si>
  <si>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</si>
  <si>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49"/>
  </si>
  <si>
    <t>面積</t>
    <rPh sb="0" eb="2">
      <t>メンセキ</t>
    </rPh>
    <phoneticPr fontId="51"/>
  </si>
  <si>
    <t>１</t>
    <phoneticPr fontId="51"/>
  </si>
  <si>
    <t>北 海 道</t>
  </si>
  <si>
    <t>２</t>
  </si>
  <si>
    <t>青 森 県</t>
    <rPh sb="4" eb="5">
      <t>ケン</t>
    </rPh>
    <phoneticPr fontId="51"/>
  </si>
  <si>
    <t>３</t>
  </si>
  <si>
    <t>岩 手 県</t>
    <phoneticPr fontId="51"/>
  </si>
  <si>
    <t>４</t>
  </si>
  <si>
    <t>宮 城 県</t>
    <phoneticPr fontId="51"/>
  </si>
  <si>
    <t>５</t>
  </si>
  <si>
    <t>秋 田 県</t>
    <phoneticPr fontId="51"/>
  </si>
  <si>
    <t>６</t>
  </si>
  <si>
    <t>山 形 県</t>
    <phoneticPr fontId="51"/>
  </si>
  <si>
    <t>７</t>
  </si>
  <si>
    <t>福 島 県</t>
    <phoneticPr fontId="51"/>
  </si>
  <si>
    <t>８</t>
  </si>
  <si>
    <t>茨 城 県</t>
    <phoneticPr fontId="51"/>
  </si>
  <si>
    <t>９</t>
  </si>
  <si>
    <t>栃 木 県</t>
    <phoneticPr fontId="51"/>
  </si>
  <si>
    <t>群 馬 県</t>
    <phoneticPr fontId="51"/>
  </si>
  <si>
    <t>埼 玉 県</t>
    <phoneticPr fontId="51"/>
  </si>
  <si>
    <t>千 葉 県</t>
    <phoneticPr fontId="51"/>
  </si>
  <si>
    <t>東 京 都</t>
    <phoneticPr fontId="51"/>
  </si>
  <si>
    <t>神奈川県</t>
    <phoneticPr fontId="51"/>
  </si>
  <si>
    <t>新 潟 県</t>
    <phoneticPr fontId="51"/>
  </si>
  <si>
    <t>富 山 県</t>
    <phoneticPr fontId="51"/>
  </si>
  <si>
    <t>石 川 県</t>
    <phoneticPr fontId="51"/>
  </si>
  <si>
    <t>福 井 県</t>
    <phoneticPr fontId="51"/>
  </si>
  <si>
    <t>山 梨 県</t>
    <phoneticPr fontId="51"/>
  </si>
  <si>
    <t>長 野 県</t>
    <phoneticPr fontId="51"/>
  </si>
  <si>
    <t>岐 阜 県</t>
    <phoneticPr fontId="51"/>
  </si>
  <si>
    <t>静 岡 県</t>
    <phoneticPr fontId="51"/>
  </si>
  <si>
    <t>愛 知 県</t>
    <phoneticPr fontId="51"/>
  </si>
  <si>
    <t>三 重 県</t>
    <phoneticPr fontId="51"/>
  </si>
  <si>
    <t>滋 賀 県</t>
    <phoneticPr fontId="51"/>
  </si>
  <si>
    <t>京 都 府</t>
    <phoneticPr fontId="51"/>
  </si>
  <si>
    <t>大 阪 府</t>
    <phoneticPr fontId="51"/>
  </si>
  <si>
    <t>兵 庫 県</t>
    <phoneticPr fontId="51"/>
  </si>
  <si>
    <t>奈 良 県</t>
    <phoneticPr fontId="51"/>
  </si>
  <si>
    <t>和歌山県</t>
    <phoneticPr fontId="51"/>
  </si>
  <si>
    <t>鳥 取 県</t>
    <phoneticPr fontId="51"/>
  </si>
  <si>
    <t>島 根 県</t>
    <phoneticPr fontId="51"/>
  </si>
  <si>
    <t>岡 山 県</t>
    <phoneticPr fontId="51"/>
  </si>
  <si>
    <t>広 島 県</t>
    <phoneticPr fontId="51"/>
  </si>
  <si>
    <t>山 口 県</t>
    <phoneticPr fontId="51"/>
  </si>
  <si>
    <t>徳 島 県</t>
    <phoneticPr fontId="51"/>
  </si>
  <si>
    <t>香 川 県</t>
    <phoneticPr fontId="51"/>
  </si>
  <si>
    <t>愛 媛 県</t>
    <phoneticPr fontId="51"/>
  </si>
  <si>
    <t>高 知 県</t>
    <phoneticPr fontId="51"/>
  </si>
  <si>
    <t>福 岡 県</t>
    <phoneticPr fontId="51"/>
  </si>
  <si>
    <t>佐 賀 県</t>
    <phoneticPr fontId="51"/>
  </si>
  <si>
    <t>長 崎 県</t>
    <phoneticPr fontId="51"/>
  </si>
  <si>
    <t>熊 本 県</t>
    <phoneticPr fontId="51"/>
  </si>
  <si>
    <t>大 分 県</t>
    <phoneticPr fontId="51"/>
  </si>
  <si>
    <t>宮 崎 県</t>
    <phoneticPr fontId="51"/>
  </si>
  <si>
    <t>鹿児島県</t>
    <phoneticPr fontId="51"/>
  </si>
  <si>
    <t>沖 縄 県</t>
    <phoneticPr fontId="51"/>
  </si>
  <si>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</si>
  <si>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</si>
  <si>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</si>
  <si>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</si>
  <si>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</si>
  <si>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</si>
  <si>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</si>
  <si>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</si>
  <si>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</si>
  <si>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</si>
  <si>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</si>
  <si>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</si>
  <si>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</si>
  <si>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</si>
  <si>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</si>
  <si>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</si>
  <si>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</si>
  <si>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</si>
  <si>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</si>
  <si>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</si>
  <si>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</si>
  <si>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</si>
  <si>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</si>
  <si>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</si>
  <si>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</si>
  <si>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</si>
  <si>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</si>
  <si>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</si>
  <si>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</si>
  <si>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</si>
  <si>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</si>
  <si>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</si>
  <si>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</si>
  <si>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</si>
  <si>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</si>
  <si>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</si>
  <si>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</si>
  <si>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</si>
  <si>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</si>
  <si>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</si>
  <si>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</si>
  <si>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</si>
  <si>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</si>
  <si>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</si>
  <si>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</si>
  <si>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</si>
  <si>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</si>
  <si>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</si>
  <si>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</si>
  <si>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</si>
  <si>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</si>
  <si>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</si>
  <si>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</si>
  <si>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</si>
  <si>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</si>
  <si>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</si>
  <si>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</si>
  <si>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</si>
  <si>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</si>
  <si>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</si>
  <si>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</si>
  <si>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</si>
  <si>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</si>
  <si>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</si>
  <si>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</si>
  <si>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</si>
  <si>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</si>
  <si>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</si>
  <si>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</si>
  <si>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</si>
  <si>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</si>
  <si>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</si>
  <si>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</si>
  <si>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</si>
  <si>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</si>
  <si>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</si>
  <si>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</si>
  <si>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</si>
  <si>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</si>
  <si>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</si>
  <si>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</si>
  <si>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</si>
  <si>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</si>
  <si>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</si>
  <si>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</si>
  <si>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</si>
  <si>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</si>
  <si>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</si>
  <si>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</si>
  <si>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</si>
  <si>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</si>
  <si>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</si>
  <si>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</si>
  <si>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</si>
  <si>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</si>
  <si>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</si>
  <si>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</si>
  <si>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</si>
  <si>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</si>
  <si>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</si>
  <si>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</si>
  <si>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</si>
  <si>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</si>
  <si>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</si>
  <si>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</si>
  <si>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</si>
  <si>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</si>
  <si>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</si>
  <si>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</si>
  <si>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</si>
  <si>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</si>
  <si>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</si>
  <si>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</si>
  <si>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</si>
  <si>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</si>
  <si>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</si>
  <si>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</si>
  <si>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</si>
  <si>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</si>
  <si>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</si>
  <si>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</si>
  <si>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</si>
  <si>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</si>
  <si>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</si>
  <si>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</si>
  <si>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</si>
  <si>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1"/>
  </si>
  <si>
    <t>推計人口</t>
    <rPh sb="0" eb="2">
      <t>スイケイ</t>
    </rPh>
    <rPh sb="2" eb="4">
      <t>ジンコウ</t>
    </rPh>
    <phoneticPr fontId="18"/>
  </si>
  <si>
    <t>実収入</t>
    <phoneticPr fontId="18"/>
  </si>
  <si>
    <t>年月</t>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</si>
  <si>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</si>
  <si>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</si>
  <si>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</si>
  <si>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</si>
  <si>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</si>
  <si>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</si>
  <si>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</si>
  <si>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</si>
  <si>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</si>
  <si>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</si>
  <si>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</si>
  <si>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</si>
  <si>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</si>
  <si>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</si>
  <si>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</si>
  <si>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</si>
  <si>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</si>
  <si>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</si>
  <si>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</si>
  <si>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</si>
  <si>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</si>
  <si>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</si>
  <si>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</si>
  <si>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</si>
  <si>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</si>
  <si>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</si>
  <si>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</si>
  <si>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</si>
  <si>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</si>
  <si>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</si>
  <si>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</si>
  <si>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</si>
  <si>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</si>
  <si>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</si>
  <si>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</si>
  <si>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</si>
  <si>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</si>
  <si>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</si>
  <si>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</si>
  <si>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</si>
  <si>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</si>
  <si>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</si>
  <si>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</si>
  <si>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</si>
  <si>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49"/>
  </si>
  <si>
    <t xml:space="preserve">単位：㎢､億円 </t>
    <rPh sb="0" eb="2">
      <t>タンイ</t>
    </rPh>
    <rPh sb="5" eb="7">
      <t>オクエン</t>
    </rPh>
    <phoneticPr fontId="49"/>
  </si>
  <si>
    <t>県内総生産(名目)</t>
    <phoneticPr fontId="51"/>
  </si>
  <si>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49"/>
  </si>
  <si>
    <t>※1　平年差（平均気温から平年値(30年間の平均値)を差し引いた値）</t>
  </si>
  <si>
    <t>火災発生件数</t>
  </si>
  <si>
    <t>推計人口</t>
    <phoneticPr fontId="18"/>
  </si>
  <si>
    <t>現  在</t>
  </si>
  <si>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</si>
  <si>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</si>
  <si>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</si>
  <si>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</si>
  <si>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</si>
  <si>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</si>
  <si>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</si>
  <si>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</si>
  <si>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</si>
  <si>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</si>
  <si>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</si>
  <si>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</si>
  <si>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</si>
  <si>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</si>
  <si>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</si>
  <si>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</si>
  <si>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</si>
  <si>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</si>
  <si>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</si>
  <si>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</si>
  <si>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</si>
  <si>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</si>
  <si>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</si>
  <si>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</si>
  <si>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</si>
  <si>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</si>
  <si>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</si>
  <si>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</si>
  <si>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</si>
  <si>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</si>
  <si>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</si>
  <si>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</si>
  <si>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</si>
  <si>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</si>
  <si>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</si>
  <si>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</si>
  <si>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</si>
  <si>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</si>
  <si>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</si>
  <si>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</si>
  <si>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5年度</t>
    <rPh sb="6" eb="8">
      <t>ネンド</t>
    </rPh>
    <phoneticPr fontId="11"/>
  </si>
  <si>
    <t>　　　　　4年度</t>
    <rPh sb="6" eb="8">
      <t>ネンド</t>
    </rPh>
    <phoneticPr fontId="11"/>
  </si>
  <si>
    <t>令和5年</t>
    <rPh sb="0" eb="2">
      <t>レイワ</t>
    </rPh>
    <rPh sb="3" eb="4">
      <t>ネン</t>
    </rPh>
    <phoneticPr fontId="6"/>
  </si>
  <si>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</si>
  <si>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</si>
  <si>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</si>
  <si>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</si>
  <si>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</si>
  <si>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</si>
  <si>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</si>
  <si>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</si>
  <si>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1"/>
  </si>
  <si>
    <t>生    産</t>
    <rPh sb="0" eb="1">
      <t>ショウ</t>
    </rPh>
    <rPh sb="5" eb="6">
      <t>サン</t>
    </rPh>
    <phoneticPr fontId="61"/>
  </si>
  <si>
    <t>出    荷</t>
    <rPh sb="0" eb="1">
      <t>デ</t>
    </rPh>
    <rPh sb="5" eb="6">
      <t>ニ</t>
    </rPh>
    <phoneticPr fontId="61"/>
  </si>
  <si>
    <t>国</t>
    <rPh sb="0" eb="1">
      <t>クニ</t>
    </rPh>
    <phoneticPr fontId="61"/>
  </si>
  <si>
    <t>在    庫</t>
    <rPh sb="0" eb="1">
      <t>ザイ</t>
    </rPh>
    <rPh sb="5" eb="6">
      <t>コ</t>
    </rPh>
    <phoneticPr fontId="61"/>
  </si>
  <si>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</si>
  <si>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</si>
  <si>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</si>
  <si>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</si>
  <si>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</si>
  <si>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</si>
  <si>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</si>
  <si>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</si>
  <si>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</si>
  <si>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</si>
  <si>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6年 　</t>
    <phoneticPr fontId="4"/>
  </si>
  <si>
    <t xml:space="preserve"> 　　6年</t>
    <rPh sb="4" eb="5">
      <t>ガンネン</t>
    </rPh>
    <phoneticPr fontId="11"/>
  </si>
  <si>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</si>
  <si>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</si>
  <si>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</si>
  <si>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</si>
  <si>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</si>
  <si>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</si>
  <si>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</si>
  <si>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</si>
  <si>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</si>
  <si>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</si>
  <si>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</si>
  <si>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</si>
  <si>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</si>
  <si>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</si>
  <si>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</si>
  <si>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</si>
  <si>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</si>
  <si>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</si>
  <si>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1"/>
  </si>
  <si>
    <t>　    6年度</t>
    <rPh sb="6" eb="8">
      <t>ネンド</t>
    </rPh>
    <phoneticPr fontId="11"/>
  </si>
  <si>
    <t>　    令和4年度</t>
    <rPh sb="5" eb="7">
      <t>レイワ</t>
    </rPh>
    <rPh sb="8" eb="10">
      <t>ネンド</t>
    </rPh>
    <phoneticPr fontId="11"/>
  </si>
  <si>
    <t>8月</t>
  </si>
  <si>
    <t>10月</t>
  </si>
  <si>
    <t xml:space="preserve">      令和4年度</t>
    <rPh sb="6" eb="8">
      <t>レイワ</t>
    </rPh>
    <rPh sb="9" eb="11">
      <t>ネンド</t>
    </rPh>
    <phoneticPr fontId="11"/>
  </si>
  <si>
    <t>令和７年</t>
    <rPh sb="0" eb="2">
      <t>レイワ</t>
    </rPh>
    <rPh sb="3" eb="4">
      <t>ネン</t>
    </rPh>
    <phoneticPr fontId="4"/>
  </si>
  <si>
    <t>令和7年</t>
    <rPh sb="0" eb="2">
      <t>レイワ</t>
    </rPh>
    <rPh sb="3" eb="4">
      <t>ネン</t>
    </rPh>
    <phoneticPr fontId="6"/>
  </si>
  <si>
    <t>令和7年</t>
    <rPh sb="0" eb="2">
      <t>レイワ</t>
    </rPh>
    <rPh sb="3" eb="4">
      <t>ネン</t>
    </rPh>
    <phoneticPr fontId="11"/>
  </si>
  <si>
    <t>2020年(令和2年)＝100.0</t>
    <rPh sb="4" eb="5">
      <t>ネン</t>
    </rPh>
    <rPh sb="6" eb="8">
      <t>レイワ</t>
    </rPh>
    <rPh sb="9" eb="10">
      <t>ネン</t>
    </rPh>
    <phoneticPr fontId="4"/>
  </si>
  <si>
    <t>　令和7年</t>
  </si>
  <si>
    <t>ダム貯水率</t>
    <phoneticPr fontId="4"/>
  </si>
  <si>
    <t>　人口動態</t>
    <rPh sb="3" eb="4">
      <t>ドウ</t>
    </rPh>
    <rPh sb="4" eb="5">
      <t>タイ</t>
    </rPh>
    <phoneticPr fontId="18"/>
  </si>
  <si>
    <t>11月</t>
  </si>
  <si>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49"/>
  </si>
  <si>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</si>
  <si>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</si>
  <si>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国調 令和7年</t>
    <rPh sb="3" eb="5">
      <t>レイワ</t>
    </rPh>
    <rPh sb="6" eb="7">
      <t>ネン</t>
    </rPh>
    <phoneticPr fontId="4"/>
  </si>
  <si>
    <t>12月</t>
  </si>
  <si>
    <t>令和7年(10月～12月)期</t>
    <phoneticPr fontId="4"/>
  </si>
  <si>
    <t>1月</t>
  </si>
  <si>
    <t>令和8年</t>
    <phoneticPr fontId="4"/>
  </si>
  <si>
    <t>交通事故の発生件数</t>
  </si>
  <si>
    <t xml:space="preserve"> 　　7年</t>
    <rPh sb="0" eb="5">
      <t>ガンネン</t>
    </rPh>
    <phoneticPr fontId="11"/>
  </si>
  <si>
    <t xml:space="preserve"> 令和5年</t>
    <rPh sb="4" eb="5">
      <t>ガンネン</t>
    </rPh>
    <phoneticPr fontId="11"/>
  </si>
  <si>
    <t>令和8年 累計</t>
    <rPh sb="0" eb="2">
      <t>レイワ</t>
    </rPh>
    <rPh sb="3" eb="4">
      <t>ネン</t>
    </rPh>
    <rPh sb="5" eb="7">
      <t>ルイケイ</t>
    </rPh>
    <phoneticPr fontId="18"/>
  </si>
  <si>
    <t>前月比</t>
    <rPh sb="0" eb="3">
      <t>ゼンゲツヒ</t>
    </rPh>
    <phoneticPr fontId="3"/>
  </si>
  <si>
    <t>前年同月比</t>
    <rPh sb="0" eb="2">
      <t>ゼンネン</t>
    </rPh>
    <rPh sb="2" eb="4">
      <t>ドウゲツ</t>
    </rPh>
    <rPh sb="4" eb="5">
      <t>ヒ</t>
    </rPh>
    <phoneticPr fontId="3"/>
  </si>
  <si>
    <t xml:space="preserve">     令和5年</t>
    <rPh sb="8" eb="9">
      <t>ネン</t>
    </rPh>
    <phoneticPr fontId="11"/>
  </si>
  <si>
    <t>6年</t>
    <rPh sb="1" eb="2">
      <t>ネン</t>
    </rPh>
    <phoneticPr fontId="4"/>
  </si>
  <si>
    <t xml:space="preserve">         7年</t>
    <rPh sb="10" eb="11">
      <t>ネン</t>
    </rPh>
    <phoneticPr fontId="11"/>
  </si>
  <si>
    <r>
      <t xml:space="preserve">銀行勘定 </t>
    </r>
    <r>
      <rPr>
        <b/>
        <sz val="12"/>
        <rFont val="ＭＳ 明朝"/>
        <family val="1"/>
        <charset val="128"/>
      </rPr>
      <t>(</t>
    </r>
    <r>
      <rPr>
        <b/>
        <sz val="12"/>
        <rFont val="ＭＳ ゴシック"/>
        <family val="3"/>
        <charset val="128"/>
      </rPr>
      <t>23)</t>
    </r>
    <phoneticPr fontId="18"/>
  </si>
  <si>
    <r>
      <t xml:space="preserve">１人平均現金給与総額 </t>
    </r>
    <r>
      <rPr>
        <b/>
        <sz val="12"/>
        <rFont val="ＭＳ 明朝"/>
        <family val="1"/>
        <charset val="128"/>
      </rPr>
      <t>(</t>
    </r>
    <r>
      <rPr>
        <b/>
        <sz val="12"/>
        <rFont val="ＭＳ ゴシック"/>
        <family val="3"/>
        <charset val="128"/>
      </rPr>
      <t>７)</t>
    </r>
    <rPh sb="1" eb="2">
      <t>ニン</t>
    </rPh>
    <rPh sb="2" eb="4">
      <t>ヘイキン</t>
    </rPh>
    <rPh sb="4" eb="6">
      <t>ゲンキン</t>
    </rPh>
    <phoneticPr fontId="18"/>
  </si>
  <si>
    <r>
      <t xml:space="preserve">実質預金
</t>
    </r>
    <r>
      <rPr>
        <b/>
        <sz val="10"/>
        <rFont val="ＭＳ ゴシック"/>
        <family val="3"/>
        <charset val="128"/>
      </rPr>
      <t>(23-1</t>
    </r>
    <r>
      <rPr>
        <b/>
        <sz val="12"/>
        <rFont val="ＭＳ 明朝"/>
        <family val="1"/>
        <charset val="128"/>
      </rPr>
      <t>)</t>
    </r>
    <phoneticPr fontId="18"/>
  </si>
  <si>
    <r>
      <t xml:space="preserve">貸出金
</t>
    </r>
    <r>
      <rPr>
        <b/>
        <sz val="10"/>
        <rFont val="ＭＳ 明朝"/>
        <family val="1"/>
        <charset val="128"/>
      </rPr>
      <t>(23</t>
    </r>
    <r>
      <rPr>
        <b/>
        <sz val="10"/>
        <rFont val="ＭＳ ゴシック"/>
        <family val="3"/>
        <charset val="128"/>
      </rPr>
      <t>-2</t>
    </r>
    <r>
      <rPr>
        <b/>
        <sz val="12"/>
        <rFont val="ＭＳ 明朝"/>
        <family val="1"/>
        <charset val="128"/>
      </rPr>
      <t>)</t>
    </r>
    <phoneticPr fontId="18"/>
  </si>
  <si>
    <r>
      <t xml:space="preserve">規模５人以上
</t>
    </r>
    <r>
      <rPr>
        <b/>
        <sz val="10"/>
        <rFont val="ＭＳ ゴシック"/>
        <family val="3"/>
        <charset val="128"/>
      </rPr>
      <t>(7-1</t>
    </r>
    <r>
      <rPr>
        <b/>
        <sz val="10"/>
        <rFont val="ＭＳ 明朝"/>
        <family val="1"/>
        <charset val="128"/>
      </rPr>
      <t>)</t>
    </r>
    <rPh sb="4" eb="6">
      <t>イジョウ</t>
    </rPh>
    <phoneticPr fontId="18"/>
  </si>
  <si>
    <r>
      <t xml:space="preserve">規模30人以上
</t>
    </r>
    <r>
      <rPr>
        <b/>
        <sz val="10"/>
        <rFont val="ＭＳ ゴシック"/>
        <family val="3"/>
        <charset val="128"/>
      </rPr>
      <t>(7-2</t>
    </r>
    <r>
      <rPr>
        <b/>
        <sz val="10"/>
        <rFont val="ＭＳ 明朝"/>
        <family val="1"/>
        <charset val="128"/>
      </rPr>
      <t>)</t>
    </r>
    <phoneticPr fontId="18"/>
  </si>
  <si>
    <r>
      <t xml:space="preserve">被保護世帯 </t>
    </r>
    <r>
      <rPr>
        <b/>
        <sz val="12"/>
        <rFont val="ＭＳ 明朝"/>
        <family val="1"/>
        <charset val="128"/>
      </rPr>
      <t>(</t>
    </r>
    <r>
      <rPr>
        <b/>
        <sz val="12"/>
        <rFont val="ＭＳ ゴシック"/>
        <family val="3"/>
        <charset val="128"/>
      </rPr>
      <t>２</t>
    </r>
    <r>
      <rPr>
        <b/>
        <sz val="12"/>
        <rFont val="ＭＳ 明朝"/>
        <family val="1"/>
        <charset val="128"/>
      </rPr>
      <t>)</t>
    </r>
    <phoneticPr fontId="18"/>
  </si>
  <si>
    <r>
      <t xml:space="preserve">完全失業率 </t>
    </r>
    <r>
      <rPr>
        <b/>
        <sz val="12"/>
        <rFont val="ＭＳ 明朝"/>
        <family val="1"/>
        <charset val="128"/>
      </rPr>
      <t>(</t>
    </r>
    <r>
      <rPr>
        <b/>
        <sz val="12"/>
        <rFont val="ＭＳ ゴシック"/>
        <family val="3"/>
        <charset val="128"/>
      </rPr>
      <t>４</t>
    </r>
    <r>
      <rPr>
        <b/>
        <sz val="12"/>
        <rFont val="ＭＳ 明朝"/>
        <family val="1"/>
        <charset val="128"/>
      </rPr>
      <t>)</t>
    </r>
    <rPh sb="4" eb="5">
      <t>リツ</t>
    </rPh>
    <phoneticPr fontId="18"/>
  </si>
  <si>
    <t>　　３ 列見出しの各項目にある括弧書き数字は「最新の主な指標」の該当表番号</t>
    <rPh sb="4" eb="7">
      <t>レツミダ</t>
    </rPh>
    <rPh sb="9" eb="12">
      <t>カクコウモク</t>
    </rPh>
    <rPh sb="15" eb="17">
      <t>カッコ</t>
    </rPh>
    <rPh sb="17" eb="18">
      <t>ガ</t>
    </rPh>
    <rPh sb="19" eb="21">
      <t>スウジ</t>
    </rPh>
    <rPh sb="23" eb="25">
      <t>サイシン</t>
    </rPh>
    <rPh sb="26" eb="27">
      <t>オモ</t>
    </rPh>
    <rPh sb="28" eb="30">
      <t>シヒョウ</t>
    </rPh>
    <rPh sb="32" eb="34">
      <t>ガイトウ</t>
    </rPh>
    <rPh sb="34" eb="35">
      <t>ヒョウ</t>
    </rPh>
    <rPh sb="35" eb="37">
      <t>バンゴウ</t>
    </rPh>
    <phoneticPr fontId="18"/>
  </si>
  <si>
    <r>
      <t xml:space="preserve">消費者物価指数(那覇市) </t>
    </r>
    <r>
      <rPr>
        <b/>
        <sz val="12"/>
        <rFont val="ＭＳ 明朝"/>
        <family val="1"/>
        <charset val="128"/>
      </rPr>
      <t>(</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</si>
  <si>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r>
      <rPr>
        <b/>
        <sz val="12"/>
        <rFont val="ＭＳ 明朝"/>
        <family val="1"/>
        <charset val="128"/>
      </rPr>
      <t>)</t>
    </r>
    <phoneticPr fontId="18"/>
  </si>
  <si>
    <r>
      <t>二人以上の世帯消費支出</t>
    </r>
    <r>
      <rPr>
        <b/>
        <sz val="12"/>
        <rFont val="ＭＳ 明朝"/>
        <family val="1"/>
        <charset val="128"/>
      </rPr>
      <t>(9-1)</t>
    </r>
    <phoneticPr fontId="18"/>
  </si>
  <si>
    <r>
      <t xml:space="preserve">百貨店･スーパー販売額(速報値) </t>
    </r>
    <r>
      <rPr>
        <b/>
        <sz val="12"/>
        <rFont val="ＭＳ 明朝"/>
        <family val="1"/>
        <charset val="128"/>
      </rPr>
      <t>(</t>
    </r>
    <r>
      <rPr>
        <b/>
        <sz val="12"/>
        <rFont val="ＭＳ ゴシック"/>
        <family val="3"/>
        <charset val="128"/>
      </rPr>
      <t>13</t>
    </r>
    <r>
      <rPr>
        <b/>
        <sz val="12"/>
        <rFont val="ＭＳ 明朝"/>
        <family val="1"/>
        <charset val="128"/>
      </rPr>
      <t>)</t>
    </r>
    <rPh sb="0" eb="3">
      <t>ヒャッカテン</t>
    </rPh>
    <phoneticPr fontId="18"/>
  </si>
  <si>
    <r>
      <t xml:space="preserve">輸出額
</t>
    </r>
    <r>
      <rPr>
        <b/>
        <sz val="12"/>
        <rFont val="ＭＳ 明朝"/>
        <family val="1"/>
        <charset val="128"/>
      </rPr>
      <t>(24</t>
    </r>
    <r>
      <rPr>
        <b/>
        <sz val="12"/>
        <rFont val="ＭＳ ゴシック"/>
        <family val="3"/>
        <charset val="128"/>
      </rPr>
      <t>-1)</t>
    </r>
    <phoneticPr fontId="18"/>
  </si>
  <si>
    <r>
      <t xml:space="preserve">輸入額
</t>
    </r>
    <r>
      <rPr>
        <b/>
        <sz val="12"/>
        <rFont val="ＭＳ 明朝"/>
        <family val="1"/>
        <charset val="128"/>
      </rPr>
      <t>(24</t>
    </r>
    <r>
      <rPr>
        <b/>
        <sz val="12"/>
        <rFont val="ＭＳ ゴシック"/>
        <family val="3"/>
        <charset val="128"/>
      </rPr>
      <t>-2)</t>
    </r>
    <phoneticPr fontId="18"/>
  </si>
  <si>
    <r>
      <t xml:space="preserve">貿易 </t>
    </r>
    <r>
      <rPr>
        <b/>
        <sz val="12"/>
        <rFont val="ＭＳ 明朝"/>
        <family val="1"/>
        <charset val="128"/>
      </rPr>
      <t>(</t>
    </r>
    <r>
      <rPr>
        <b/>
        <sz val="12"/>
        <rFont val="ＭＳ ゴシック"/>
        <family val="3"/>
        <charset val="128"/>
      </rPr>
      <t>24</t>
    </r>
    <r>
      <rPr>
        <b/>
        <sz val="12"/>
        <rFont val="ＭＳ 明朝"/>
        <family val="1"/>
        <charset val="128"/>
      </rPr>
      <t>)</t>
    </r>
    <phoneticPr fontId="18"/>
  </si>
  <si>
    <r>
      <t xml:space="preserve">自動車保有車両数 </t>
    </r>
    <r>
      <rPr>
        <b/>
        <sz val="12"/>
        <rFont val="ＭＳ 明朝"/>
        <family val="1"/>
        <charset val="128"/>
      </rPr>
      <t>(</t>
    </r>
    <r>
      <rPr>
        <b/>
        <sz val="12"/>
        <rFont val="ＭＳ ゴシック"/>
        <family val="3"/>
        <charset val="128"/>
      </rPr>
      <t>18)</t>
    </r>
    <phoneticPr fontId="18"/>
  </si>
  <si>
    <r>
      <rPr>
        <sz val="11"/>
        <rFont val="ＭＳ 明朝"/>
        <family val="1"/>
        <charset val="128"/>
      </rPr>
      <t>消費支出</t>
    </r>
    <r>
      <rPr>
        <b/>
        <sz val="6"/>
        <rFont val="ＭＳ 明朝"/>
        <family val="1"/>
        <charset val="128"/>
      </rPr>
      <t>(9</t>
    </r>
    <r>
      <rPr>
        <b/>
        <sz val="6"/>
        <rFont val="ＭＳ ゴシック"/>
        <family val="3"/>
        <charset val="128"/>
      </rPr>
      <t>-2)</t>
    </r>
    <phoneticPr fontId="18"/>
  </si>
  <si>
    <t>注：１ 年値は原則各月の平均値、百貨店･スーパー販売額と貿易の年値は各月の合計値</t>
    <rPh sb="28" eb="30">
      <t>ボウエキ</t>
    </rPh>
    <rPh sb="34" eb="35">
      <t>カク</t>
    </rPh>
    <rPh sb="37" eb="39">
      <t>ゴウケイ</t>
    </rPh>
    <rPh sb="39" eb="40">
      <t>チ</t>
    </rPh>
    <phoneticPr fontId="18"/>
  </si>
  <si>
    <t xml:space="preserve"> 　 ２ 列見出しの各項目にある括弧書き数字は「最新の主な指標」の該当表番号</t>
    <rPh sb="5" eb="8">
      <t>レツミダ</t>
    </rPh>
    <rPh sb="10" eb="13">
      <t>カクコウモク</t>
    </rPh>
    <rPh sb="16" eb="18">
      <t>カッコ</t>
    </rPh>
    <rPh sb="18" eb="19">
      <t>ガ</t>
    </rPh>
    <rPh sb="20" eb="22">
      <t>スウジ</t>
    </rPh>
    <rPh sb="24" eb="26">
      <t>サイシン</t>
    </rPh>
    <rPh sb="27" eb="28">
      <t>オモ</t>
    </rPh>
    <rPh sb="29" eb="31">
      <t>シヒョウ</t>
    </rPh>
    <rPh sb="33" eb="35">
      <t>ガイトウ</t>
    </rPh>
    <rPh sb="35" eb="36">
      <t>ヒョウ</t>
    </rPh>
    <rPh sb="36" eb="38">
      <t>バンゴウ</t>
    </rPh>
    <phoneticPr fontId="18"/>
  </si>
  <si>
    <t>　2　令和6年(10月～12月)期差</t>
    <phoneticPr fontId="4"/>
  </si>
  <si>
    <t>　令和8年</t>
  </si>
  <si>
    <t>5月</t>
  </si>
  <si>
    <t>6月</t>
  </si>
  <si>
    <t>7月</t>
  </si>
  <si>
    <t>自然動態</t>
    <rPh sb="2" eb="4">
      <t>ドウタイ</t>
    </rPh>
    <phoneticPr fontId="118"/>
  </si>
  <si>
    <t>社会動態</t>
    <rPh sb="0" eb="2">
      <t>シャカイ</t>
    </rPh>
    <rPh sb="2" eb="4">
      <t>ドウタイ</t>
    </rPh>
    <phoneticPr fontId="118"/>
  </si>
  <si>
    <t>令和8年2月</t>
    <phoneticPr fontId="4"/>
  </si>
  <si>
    <t>令和8年</t>
  </si>
  <si>
    <t>令和8年</t>
    <rPh sb="0" eb="2">
      <t>レイワ</t>
    </rPh>
    <phoneticPr fontId="3"/>
  </si>
  <si>
    <t>令和7年</t>
    <rPh sb="0" eb="2">
      <t>レイワ</t>
    </rPh>
    <rPh sb="3" eb="4">
      <t>ネン</t>
    </rPh>
    <phoneticPr fontId="3"/>
  </si>
  <si>
    <t>令和8年3月</t>
    <phoneticPr fontId="4"/>
  </si>
  <si>
    <t>2月</t>
  </si>
  <si>
    <t>令和5年 　</t>
    <phoneticPr fontId="4"/>
  </si>
  <si>
    <t>7年 　</t>
    <phoneticPr fontId="4"/>
  </si>
  <si>
    <t>令和7年</t>
    <phoneticPr fontId="4"/>
  </si>
  <si>
    <t>　　令和7年12月以前の数値は新季節指数により改訂されている</t>
    <rPh sb="2" eb="3">
      <t>レイ</t>
    </rPh>
    <rPh sb="3" eb="4">
      <t>ワ</t>
    </rPh>
    <phoneticPr fontId="4"/>
  </si>
  <si>
    <t>令和4年度計</t>
  </si>
  <si>
    <t>令和5年度計</t>
  </si>
  <si>
    <t>令和6年度計</t>
  </si>
  <si>
    <t>令和7年度計</t>
    <rPh sb="0" eb="1">
      <t>レイ</t>
    </rPh>
    <rPh sb="1" eb="2">
      <t>ワ</t>
    </rPh>
    <rPh sb="4" eb="5">
      <t>ド</t>
    </rPh>
    <phoneticPr fontId="4"/>
  </si>
  <si>
    <t>　資料：那覇市の気温：沖縄気象台「沖縄地方の天候」､消費者物価指数(那覇市)：県企画部統計課「消費者物価指数」､家計：県企画部統計課「家計調査」</t>
    <rPh sb="4" eb="7">
      <t>ナハシ</t>
    </rPh>
    <rPh sb="11" eb="13">
      <t>オキナワ</t>
    </rPh>
    <rPh sb="13" eb="16">
      <t>キショウダイ</t>
    </rPh>
    <rPh sb="17" eb="19">
      <t>オキナワ</t>
    </rPh>
    <rPh sb="19" eb="21">
      <t>チホウ</t>
    </rPh>
    <rPh sb="22" eb="24">
      <t>テンコウ</t>
    </rPh>
    <rPh sb="56" eb="58">
      <t>カケイ</t>
    </rPh>
    <phoneticPr fontId="18"/>
  </si>
  <si>
    <t>令和5年度</t>
    <rPh sb="0" eb="2">
      <t>レイワ</t>
    </rPh>
    <rPh sb="3" eb="5">
      <t>ネンド</t>
    </rPh>
    <phoneticPr fontId="4"/>
  </si>
  <si>
    <t>令和8年5月1日現在</t>
    <phoneticPr fontId="4"/>
  </si>
  <si>
    <t>令和８年</t>
    <rPh sb="0" eb="2">
      <t>レイワ</t>
    </rPh>
    <rPh sb="3" eb="4">
      <t>ネン</t>
    </rPh>
    <phoneticPr fontId="4"/>
  </si>
  <si>
    <t>令和8年4月</t>
    <phoneticPr fontId="4"/>
  </si>
  <si>
    <t>　令和7年</t>
    <phoneticPr fontId="4"/>
  </si>
  <si>
    <t>令和8年4月</t>
    <rPh sb="0" eb="2">
      <t>レイワ</t>
    </rPh>
    <rPh sb="3" eb="4">
      <t>ネン</t>
    </rPh>
    <rPh sb="5" eb="6">
      <t>ガツ</t>
    </rPh>
    <phoneticPr fontId="11"/>
  </si>
  <si>
    <t>資料：県知事公室消防防災対策課</t>
    <rPh sb="8" eb="10">
      <t>ショウボウ</t>
    </rPh>
    <rPh sb="10" eb="12">
      <t>ボウサイ</t>
    </rPh>
    <rPh sb="12" eb="14">
      <t>タイサク</t>
    </rPh>
    <phoneticPr fontId="4"/>
  </si>
  <si>
    <t>令和8年4月末</t>
    <phoneticPr fontId="4"/>
  </si>
  <si>
    <t>　 　 6年度</t>
  </si>
  <si>
    <t>　 　 7年度</t>
    <rPh sb="5" eb="7">
      <t>ネンド</t>
    </rPh>
    <phoneticPr fontId="4"/>
  </si>
  <si>
    <t>　 　 令和5年度</t>
    <rPh sb="4" eb="6">
      <t>レイワ</t>
    </rPh>
    <phoneticPr fontId="4"/>
  </si>
  <si>
    <t>令和８年５月29日公表</t>
    <rPh sb="0" eb="2">
      <t>レイワ</t>
    </rPh>
    <rPh sb="3" eb="4">
      <t>ネン</t>
    </rPh>
    <rPh sb="5" eb="6">
      <t>ガツ</t>
    </rPh>
    <rPh sb="8" eb="9">
      <t>ニチ</t>
    </rPh>
    <rPh sb="9" eb="11">
      <t>コウヒョウ</t>
    </rPh>
    <phoneticPr fontId="4"/>
  </si>
  <si>
    <t>―　令　和　８　年　３　月　分　―</t>
    <rPh sb="2" eb="3">
      <t>レイ</t>
    </rPh>
    <rPh sb="4" eb="5">
      <t>ワ</t>
    </rPh>
    <rPh sb="8" eb="9">
      <t>ネン</t>
    </rPh>
    <rPh sb="12" eb="13">
      <t>ガツ</t>
    </rPh>
    <rPh sb="14" eb="15">
      <t>ブン</t>
    </rPh>
    <phoneticPr fontId="4"/>
  </si>
  <si>
    <t>3月</t>
  </si>
  <si>
    <t>　　生産指数（季節調整済指数）は前月比9.0％の上昇となり、指数水準は87.1となった。</t>
  </si>
  <si>
    <t>　　生産の上昇に寄与した業種は、食料品工業、窯業・土石製品工業、その他の工業などの8業種であり、</t>
  </si>
  <si>
    <t>　　生産の低下に寄与した業種は、鉄鋼業の1業種であった。</t>
  </si>
  <si>
    <t>　(2) 出荷指数</t>
    <rPh sb="5" eb="7">
      <t>シュッカ</t>
    </rPh>
    <rPh sb="7" eb="9">
      <t>シスウ</t>
    </rPh>
    <phoneticPr fontId="1"/>
  </si>
  <si>
    <t>　　出荷指数（季節調整済指数）は前月比4.6％の低下となり、指数水準は84.8となった。</t>
  </si>
  <si>
    <t>　　出荷の低下に寄与した業種は、食料品工業、プラスチック製品工業の2業種であり、</t>
  </si>
  <si>
    <t>　　出荷の上昇に寄与した業種は、窯業・土石製品工業、その他の工業、鉄鋼業などの7業種であった。</t>
  </si>
  <si>
    <t>　(3) 在庫指数</t>
    <rPh sb="5" eb="7">
      <t>ザイコ</t>
    </rPh>
    <rPh sb="7" eb="9">
      <t>シスウ</t>
    </rPh>
    <phoneticPr fontId="1"/>
  </si>
  <si>
    <t>　　在庫指数（季節調整済指数）は前月比1.6％の低下となり、指数水準は96.8となった。</t>
  </si>
  <si>
    <t>　　在庫の低下に寄与した業種は、鉄鋼業、食料品工業、鉱業の3業種であり、</t>
  </si>
  <si>
    <t>　　在庫の上昇に寄与した業種は、窯業・土石製品工業、金属製品工業、プラスチック製品工業などの6業種であった。</t>
  </si>
  <si>
    <t>令和8年2月末</t>
    <rPh sb="6" eb="7">
      <t>マツ</t>
    </rPh>
    <phoneticPr fontId="4"/>
  </si>
  <si>
    <t>注：当該指標は令和8年6月4日現在作成</t>
    <phoneticPr fontId="4"/>
  </si>
  <si>
    <t>最新の主な指標（令和8年5月）</t>
    <rPh sb="0" eb="2">
      <t>サイシン</t>
    </rPh>
    <rPh sb="3" eb="4">
      <t>オモ</t>
    </rPh>
    <rPh sb="5" eb="7">
      <t>シヒョウ</t>
    </rPh>
    <rPh sb="8" eb="10">
      <t>レイワ</t>
    </rPh>
    <rPh sb="11" eb="12">
      <t>ネン</t>
    </rPh>
    <rPh sb="13" eb="14">
      <t>ツキ</t>
    </rPh>
    <phoneticPr fontId="4"/>
  </si>
  <si>
    <t>2026（令和8年）年5月1日 現在推計</t>
    <phoneticPr fontId="4"/>
  </si>
  <si>
    <t>令和8年4月中の増減数</t>
    <phoneticPr fontId="4"/>
  </si>
  <si>
    <t>令和7年5月からの増減数</t>
    <phoneticPr fontId="4"/>
  </si>
  <si>
    <t>資料：県統計課「令和5年度県民経済計算」</t>
    <rPh sb="0" eb="2">
      <t>シリョウ</t>
    </rPh>
    <rPh sb="3" eb="4">
      <t>ケン</t>
    </rPh>
    <rPh sb="4" eb="7">
      <t>トウケイカ</t>
    </rPh>
    <rPh sb="8" eb="10">
      <t>レイワ</t>
    </rPh>
    <rPh sb="11" eb="13">
      <t>ネンド</t>
    </rPh>
    <rPh sb="12" eb="13">
      <t>ド</t>
    </rPh>
    <rPh sb="13" eb="19">
      <t>ケンミンケイザイケイサン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</si>
</sst>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7">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s>
  <fonts count="1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ＭＳ Ｐゴシック"/>
      <family val="3"/>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sz val="11"/>
      <color indexed="10"/>
      <name val="ＭＳ Ｐゴシック"/>
      <family val="3"/>
      <scheme val="minor"/>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b/>
      <sz val="10"/>
      <name val="ＭＳ 明朝"/>
      <family val="1"/>
      <charset val="128"/>
    </font>
    <font>
      <b/>
      <sz val="6"/>
      <name val="ＭＳ 明朝"/>
      <family val="1"/>
      <charset val="128"/>
    </font>
    <font>
      <b/>
      <sz val="6"/>
      <name val="ＭＳ ゴシック"/>
      <family val="3"/>
      <charset val="128"/>
    </font>
    <font>
      <sz val="7"/>
      <name val="Terminal"/>
      <family val="3"/>
      <charset val="255"/>
    </font>
    <font>
      <strike/>
      <sz val="12"/>
      <name val="ＭＳ 明朝"/>
      <family val="1"/>
      <charset val="128"/>
    </font>
    <font>
      <b/>
      <sz val="8"/>
      <name val="ＭＳ 明朝"/>
      <family val="1"/>
      <charset val="128"/>
    </font>
    <font>
      <sz val="17"/>
      <name val="ＭＳ Ｐゴシック"/>
      <family val="3"/>
      <charset val="128"/>
    </font>
    <font>
      <u/>
      <sz val="11"/>
      <name val="ＭＳ Ｐ明朝"/>
      <family val="1"/>
      <charset val="128"/>
    </font>
  </fonts>
  <fills count="6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5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double">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style="hair">
        <color indexed="64"/>
      </right>
      <top/>
      <bottom style="medium">
        <color indexed="64"/>
      </bottom>
      <diagonal/>
    </border>
  </borders>
  <cellStyleXfs count="670">
    <xf numFmtId="0" fontId="0" fillId="0" borderId="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4" fillId="0" borderId="0" applyNumberFormat="0" applyFill="0" applyBorder="0" applyAlignment="0" applyProtection="0"/>
    <xf numFmtId="0" fontId="65" fillId="28" borderId="120" applyNumberFormat="0" applyAlignment="0" applyProtection="0"/>
    <xf numFmtId="0" fontId="66" fillId="29"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alignment vertical="top"/>
      <protection locked="0"/>
    </xf>
    <xf numFmtId="0" fontId="10" fillId="2" borderId="121" applyNumberFormat="0" applyFont="0" applyAlignment="0" applyProtection="0"/>
    <xf numFmtId="0" fontId="68" fillId="0" borderId="122" applyNumberFormat="0" applyFill="0" applyAlignment="0" applyProtection="0"/>
    <xf numFmtId="0" fontId="69" fillId="30" borderId="0" applyNumberFormat="0" applyBorder="0" applyAlignment="0" applyProtection="0"/>
    <xf numFmtId="0" fontId="70" fillId="31" borderId="123" applyNumberFormat="0" applyAlignment="0" applyProtection="0"/>
    <xf numFmtId="0" fontId="71" fillId="0" borderId="0" applyNumberFormat="0" applyFill="0" applyBorder="0" applyAlignment="0" applyProtection="0"/>
    <xf numFmtId="38" fontId="3" fillId="0" borderId="0" applyFont="0" applyFill="0" applyBorder="0" applyAlignment="0" applyProtection="0"/>
    <xf numFmtId="38" fontId="21" fillId="0" borderId="0" applyFont="0" applyFill="0" applyBorder="0" applyAlignment="0" applyProtection="0"/>
    <xf numFmtId="38" fontId="10" fillId="0" borderId="0" applyFont="0" applyFill="0" applyBorder="0" applyAlignment="0" applyProtection="0"/>
    <xf numFmtId="38" fontId="39" fillId="0" borderId="0" applyFont="0" applyFill="0" applyBorder="0" applyAlignment="0" applyProtection="0"/>
    <xf numFmtId="38" fontId="21" fillId="0" borderId="0" applyFont="0" applyFill="0" applyBorder="0" applyAlignment="0" applyProtection="0"/>
    <xf numFmtId="38" fontId="48" fillId="0" borderId="0" applyFont="0" applyFill="0" applyBorder="0" applyAlignment="0" applyProtection="0"/>
    <xf numFmtId="38" fontId="21" fillId="0" borderId="0" applyFont="0" applyFill="0" applyBorder="0" applyAlignment="0" applyProtection="0"/>
    <xf numFmtId="38" fontId="53" fillId="0" borderId="0" applyFont="0" applyFill="0" applyBorder="0" applyAlignment="0" applyProtection="0"/>
    <xf numFmtId="38" fontId="21" fillId="0" borderId="0" applyFont="0" applyFill="0" applyBorder="0" applyAlignment="0" applyProtection="0"/>
    <xf numFmtId="38" fontId="12" fillId="0" borderId="0" applyFont="0" applyFill="0" applyBorder="0" applyAlignment="0" applyProtection="0"/>
    <xf numFmtId="41" fontId="25" fillId="0" borderId="0" applyFont="0" applyFill="0" applyBorder="0" applyAlignment="0" applyProtection="0"/>
    <xf numFmtId="0" fontId="72" fillId="0" borderId="124" applyNumberFormat="0" applyFill="0" applyAlignment="0" applyProtection="0"/>
    <xf numFmtId="0" fontId="73" fillId="0" borderId="125" applyNumberFormat="0" applyFill="0" applyAlignment="0" applyProtection="0"/>
    <xf numFmtId="0" fontId="74" fillId="0" borderId="126" applyNumberFormat="0" applyFill="0" applyAlignment="0" applyProtection="0"/>
    <xf numFmtId="0" fontId="74" fillId="0" borderId="0" applyNumberFormat="0" applyFill="0" applyBorder="0" applyAlignment="0" applyProtection="0"/>
    <xf numFmtId="0" fontId="75" fillId="0" borderId="127" applyNumberFormat="0" applyFill="0" applyAlignment="0" applyProtection="0"/>
    <xf numFmtId="0" fontId="76" fillId="31" borderId="128" applyNumberFormat="0" applyAlignment="0" applyProtection="0"/>
    <xf numFmtId="0" fontId="77"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78" fillId="3" borderId="123" applyNumberFormat="0" applyAlignment="0" applyProtection="0"/>
    <xf numFmtId="0" fontId="10" fillId="0" borderId="0">
      <alignment vertical="center"/>
    </xf>
    <xf numFmtId="0" fontId="10" fillId="0" borderId="0">
      <alignment vertical="center"/>
    </xf>
    <xf numFmtId="0" fontId="10" fillId="0" borderId="0">
      <alignment vertical="center"/>
    </xf>
    <xf numFmtId="0" fontId="62" fillId="0" borderId="0">
      <alignment vertical="center"/>
    </xf>
    <xf numFmtId="0" fontId="16" fillId="0" borderId="0"/>
    <xf numFmtId="0" fontId="10" fillId="0" borderId="0"/>
    <xf numFmtId="0" fontId="26" fillId="0" borderId="0"/>
    <xf numFmtId="37" fontId="26" fillId="0" borderId="0"/>
    <xf numFmtId="0" fontId="12" fillId="0" borderId="0"/>
    <xf numFmtId="0" fontId="10" fillId="0" borderId="0"/>
    <xf numFmtId="0" fontId="10" fillId="0" borderId="0"/>
    <xf numFmtId="0" fontId="62"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79" fillId="32" borderId="0" applyNumberFormat="0" applyBorder="0" applyAlignment="0" applyProtection="0"/>
    <xf numFmtId="0" fontId="21" fillId="0" borderId="0"/>
    <xf numFmtId="0" fontId="3" fillId="0" borderId="0">
      <alignment vertical="center"/>
    </xf>
    <xf numFmtId="241" fontId="83" fillId="0" borderId="30" applyBorder="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242" fontId="83" fillId="0" borderId="30" applyBorder="0"/>
    <xf numFmtId="243" fontId="83" fillId="0" borderId="30"/>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244" fontId="83" fillId="0" borderId="30"/>
    <xf numFmtId="245" fontId="83" fillId="0" borderId="30"/>
    <xf numFmtId="0" fontId="84" fillId="44" borderId="0" applyNumberFormat="0" applyBorder="0" applyAlignment="0" applyProtection="0">
      <alignment vertical="center"/>
    </xf>
    <xf numFmtId="0" fontId="84" fillId="44" borderId="0" applyNumberFormat="0" applyBorder="0" applyAlignment="0" applyProtection="0">
      <alignment vertical="center"/>
    </xf>
    <xf numFmtId="0" fontId="84" fillId="44"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5" borderId="0" applyNumberFormat="0" applyBorder="0" applyAlignment="0" applyProtection="0">
      <alignment vertical="center"/>
    </xf>
    <xf numFmtId="0" fontId="84" fillId="45" borderId="0" applyNumberFormat="0" applyBorder="0" applyAlignment="0" applyProtection="0">
      <alignment vertical="center"/>
    </xf>
    <xf numFmtId="0" fontId="84" fillId="45" borderId="0" applyNumberFormat="0" applyBorder="0" applyAlignment="0" applyProtection="0">
      <alignment vertical="center"/>
    </xf>
    <xf numFmtId="0" fontId="84" fillId="46" borderId="0" applyNumberFormat="0" applyBorder="0" applyAlignment="0" applyProtection="0">
      <alignment vertical="center"/>
    </xf>
    <xf numFmtId="0" fontId="84" fillId="46" borderId="0" applyNumberFormat="0" applyBorder="0" applyAlignment="0" applyProtection="0">
      <alignment vertical="center"/>
    </xf>
    <xf numFmtId="0" fontId="84" fillId="46" borderId="0" applyNumberFormat="0" applyBorder="0" applyAlignment="0" applyProtection="0">
      <alignment vertical="center"/>
    </xf>
    <xf numFmtId="0" fontId="84" fillId="47" borderId="0" applyNumberFormat="0" applyBorder="0" applyAlignment="0" applyProtection="0">
      <alignment vertical="center"/>
    </xf>
    <xf numFmtId="0" fontId="84" fillId="47" borderId="0" applyNumberFormat="0" applyBorder="0" applyAlignment="0" applyProtection="0">
      <alignment vertical="center"/>
    </xf>
    <xf numFmtId="0" fontId="84" fillId="47" borderId="0" applyNumberFormat="0" applyBorder="0" applyAlignment="0" applyProtection="0">
      <alignment vertical="center"/>
    </xf>
    <xf numFmtId="246" fontId="83" fillId="0" borderId="30"/>
    <xf numFmtId="247" fontId="85" fillId="0" borderId="0"/>
    <xf numFmtId="0" fontId="86" fillId="0" borderId="0">
      <alignment horizontal="center" wrapText="1"/>
    </xf>
    <xf numFmtId="0" fontId="87" fillId="0" borderId="0"/>
    <xf numFmtId="0" fontId="88" fillId="0" borderId="0">
      <alignment wrapText="1"/>
    </xf>
    <xf numFmtId="0" fontId="84" fillId="48" borderId="0" applyNumberFormat="0" applyBorder="0" applyAlignment="0" applyProtection="0">
      <alignment vertical="center"/>
    </xf>
    <xf numFmtId="0" fontId="84" fillId="48" borderId="0" applyNumberFormat="0" applyBorder="0" applyAlignment="0" applyProtection="0">
      <alignment vertical="center"/>
    </xf>
    <xf numFmtId="0" fontId="84" fillId="48" borderId="0" applyNumberFormat="0" applyBorder="0" applyAlignment="0" applyProtection="0">
      <alignment vertical="center"/>
    </xf>
    <xf numFmtId="0" fontId="84" fillId="49" borderId="0" applyNumberFormat="0" applyBorder="0" applyAlignment="0" applyProtection="0">
      <alignment vertical="center"/>
    </xf>
    <xf numFmtId="0" fontId="84" fillId="49" borderId="0" applyNumberFormat="0" applyBorder="0" applyAlignment="0" applyProtection="0">
      <alignment vertical="center"/>
    </xf>
    <xf numFmtId="0" fontId="84" fillId="49" borderId="0" applyNumberFormat="0" applyBorder="0" applyAlignment="0" applyProtection="0">
      <alignment vertical="center"/>
    </xf>
    <xf numFmtId="0" fontId="84" fillId="50" borderId="0" applyNumberFormat="0" applyBorder="0" applyAlignment="0" applyProtection="0">
      <alignment vertical="center"/>
    </xf>
    <xf numFmtId="0" fontId="84" fillId="50" borderId="0" applyNumberFormat="0" applyBorder="0" applyAlignment="0" applyProtection="0">
      <alignment vertical="center"/>
    </xf>
    <xf numFmtId="0" fontId="84" fillId="50" borderId="0" applyNumberFormat="0" applyBorder="0" applyAlignment="0" applyProtection="0">
      <alignment vertical="center"/>
    </xf>
    <xf numFmtId="0" fontId="84" fillId="45" borderId="0" applyNumberFormat="0" applyBorder="0" applyAlignment="0" applyProtection="0">
      <alignment vertical="center"/>
    </xf>
    <xf numFmtId="0" fontId="84" fillId="45" borderId="0" applyNumberFormat="0" applyBorder="0" applyAlignment="0" applyProtection="0">
      <alignment vertical="center"/>
    </xf>
    <xf numFmtId="0" fontId="84" fillId="45" borderId="0" applyNumberFormat="0" applyBorder="0" applyAlignment="0" applyProtection="0">
      <alignment vertical="center"/>
    </xf>
    <xf numFmtId="0" fontId="84" fillId="46" borderId="0" applyNumberFormat="0" applyBorder="0" applyAlignment="0" applyProtection="0">
      <alignment vertical="center"/>
    </xf>
    <xf numFmtId="0" fontId="84" fillId="46" borderId="0" applyNumberFormat="0" applyBorder="0" applyAlignment="0" applyProtection="0">
      <alignment vertical="center"/>
    </xf>
    <xf numFmtId="0" fontId="84" fillId="46"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89" fillId="52" borderId="129" applyNumberFormat="0" applyAlignment="0" applyProtection="0">
      <alignment vertical="center"/>
    </xf>
    <xf numFmtId="0" fontId="89" fillId="52" borderId="129" applyNumberFormat="0" applyAlignment="0" applyProtection="0">
      <alignment vertical="center"/>
    </xf>
    <xf numFmtId="0" fontId="89" fillId="52" borderId="129" applyNumberFormat="0" applyAlignment="0" applyProtection="0">
      <alignment vertical="center"/>
    </xf>
    <xf numFmtId="0" fontId="90" fillId="53" borderId="0" applyNumberFormat="0" applyBorder="0" applyAlignment="0" applyProtection="0">
      <alignment vertical="center"/>
    </xf>
    <xf numFmtId="0" fontId="90" fillId="53" borderId="0" applyNumberFormat="0" applyBorder="0" applyAlignment="0" applyProtection="0">
      <alignment vertical="center"/>
    </xf>
    <xf numFmtId="0" fontId="90" fillId="53" borderId="0" applyNumberFormat="0" applyBorder="0" applyAlignment="0" applyProtection="0">
      <alignment vertical="center"/>
    </xf>
    <xf numFmtId="9" fontId="3"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1"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3" fillId="54" borderId="130" applyNumberFormat="0" applyFont="0" applyAlignment="0" applyProtection="0">
      <alignment vertical="center"/>
    </xf>
    <xf numFmtId="0" fontId="92" fillId="0" borderId="131" applyNumberFormat="0" applyFill="0" applyAlignment="0" applyProtection="0">
      <alignment vertical="center"/>
    </xf>
    <xf numFmtId="0" fontId="92" fillId="0" borderId="131" applyNumberFormat="0" applyFill="0" applyAlignment="0" applyProtection="0">
      <alignment vertical="center"/>
    </xf>
    <xf numFmtId="0" fontId="92" fillId="0" borderId="131" applyNumberFormat="0" applyFill="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4" fillId="55" borderId="132" applyNumberFormat="0" applyAlignment="0" applyProtection="0">
      <alignment vertical="center"/>
    </xf>
    <xf numFmtId="0" fontId="94" fillId="55" borderId="132" applyNumberFormat="0" applyAlignment="0" applyProtection="0">
      <alignment vertical="center"/>
    </xf>
    <xf numFmtId="0" fontId="94" fillId="55" borderId="132" applyNumberFormat="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248" fontId="3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248" fontId="32"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05" fillId="0" borderId="0" applyFont="0" applyFill="0" applyBorder="0" applyAlignment="0" applyProtection="0"/>
    <xf numFmtId="0" fontId="96" fillId="0" borderId="133" applyNumberFormat="0" applyFill="0" applyAlignment="0" applyProtection="0">
      <alignment vertical="center"/>
    </xf>
    <xf numFmtId="0" fontId="96" fillId="0" borderId="133" applyNumberFormat="0" applyFill="0" applyAlignment="0" applyProtection="0">
      <alignment vertical="center"/>
    </xf>
    <xf numFmtId="0" fontId="96" fillId="0" borderId="133" applyNumberFormat="0" applyFill="0" applyAlignment="0" applyProtection="0">
      <alignment vertical="center"/>
    </xf>
    <xf numFmtId="0" fontId="97" fillId="0" borderId="134" applyNumberFormat="0" applyFill="0" applyAlignment="0" applyProtection="0">
      <alignment vertical="center"/>
    </xf>
    <xf numFmtId="0" fontId="97" fillId="0" borderId="134" applyNumberFormat="0" applyFill="0" applyAlignment="0" applyProtection="0">
      <alignment vertical="center"/>
    </xf>
    <xf numFmtId="0" fontId="97" fillId="0" borderId="134" applyNumberFormat="0" applyFill="0" applyAlignment="0" applyProtection="0">
      <alignment vertical="center"/>
    </xf>
    <xf numFmtId="0" fontId="98" fillId="0" borderId="135" applyNumberFormat="0" applyFill="0" applyAlignment="0" applyProtection="0">
      <alignment vertical="center"/>
    </xf>
    <xf numFmtId="0" fontId="98" fillId="0" borderId="135" applyNumberFormat="0" applyFill="0" applyAlignment="0" applyProtection="0">
      <alignment vertical="center"/>
    </xf>
    <xf numFmtId="0" fontId="98" fillId="0" borderId="135" applyNumberFormat="0" applyFill="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0" borderId="136" applyNumberFormat="0" applyFill="0" applyAlignment="0" applyProtection="0">
      <alignment vertical="center"/>
    </xf>
    <xf numFmtId="0" fontId="99" fillId="0" borderId="136" applyNumberFormat="0" applyFill="0" applyAlignment="0" applyProtection="0">
      <alignment vertical="center"/>
    </xf>
    <xf numFmtId="0" fontId="99" fillId="0" borderId="136" applyNumberFormat="0" applyFill="0" applyAlignment="0" applyProtection="0">
      <alignment vertical="center"/>
    </xf>
    <xf numFmtId="0" fontId="100" fillId="55" borderId="137" applyNumberFormat="0" applyAlignment="0" applyProtection="0">
      <alignment vertical="center"/>
    </xf>
    <xf numFmtId="0" fontId="100" fillId="55" borderId="137" applyNumberFormat="0" applyAlignment="0" applyProtection="0">
      <alignment vertical="center"/>
    </xf>
    <xf numFmtId="0" fontId="100" fillId="55" borderId="137"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39" borderId="132" applyNumberFormat="0" applyAlignment="0" applyProtection="0">
      <alignment vertical="center"/>
    </xf>
    <xf numFmtId="0" fontId="102" fillId="39" borderId="132" applyNumberFormat="0" applyAlignment="0" applyProtection="0">
      <alignment vertical="center"/>
    </xf>
    <xf numFmtId="0" fontId="102" fillId="39" borderId="132" applyNumberFormat="0" applyAlignment="0" applyProtection="0">
      <alignment vertical="center"/>
    </xf>
    <xf numFmtId="0" fontId="103" fillId="0" borderId="0">
      <alignment vertical="center"/>
    </xf>
    <xf numFmtId="0" fontId="25" fillId="0" borderId="0">
      <alignment vertical="center"/>
    </xf>
    <xf numFmtId="0" fontId="3" fillId="0" borderId="0"/>
    <xf numFmtId="0" fontId="91"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10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106"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1" fillId="54" borderId="130"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2" fillId="0" borderId="0">
      <alignment vertical="center"/>
    </xf>
    <xf numFmtId="0" fontId="62" fillId="0" borderId="0">
      <alignment vertical="center"/>
    </xf>
    <xf numFmtId="0" fontId="3" fillId="0" borderId="0">
      <alignment vertical="center"/>
    </xf>
    <xf numFmtId="0" fontId="6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xf numFmtId="0" fontId="7" fillId="0" borderId="0"/>
    <xf numFmtId="0" fontId="16" fillId="0" borderId="0"/>
    <xf numFmtId="37" fontId="16" fillId="0" borderId="0"/>
    <xf numFmtId="0" fontId="16" fillId="0" borderId="0"/>
    <xf numFmtId="0" fontId="62" fillId="0" borderId="0">
      <alignment vertical="center"/>
    </xf>
    <xf numFmtId="0" fontId="6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pplyNumberFormat="0"/>
    <xf numFmtId="0" fontId="62" fillId="56" borderId="0" applyNumberFormat="0" applyBorder="0" applyAlignment="0" applyProtection="0"/>
    <xf numFmtId="0" fontId="62" fillId="3" borderId="0" applyNumberFormat="0" applyBorder="0" applyAlignment="0" applyProtection="0"/>
    <xf numFmtId="0" fontId="62" fillId="2" borderId="0" applyNumberFormat="0" applyBorder="0" applyAlignment="0" applyProtection="0"/>
    <xf numFmtId="0" fontId="62" fillId="57" borderId="0" applyNumberFormat="0" applyBorder="0" applyAlignment="0" applyProtection="0"/>
    <xf numFmtId="0" fontId="62" fillId="58" borderId="0" applyNumberFormat="0" applyBorder="0" applyAlignment="0" applyProtection="0"/>
    <xf numFmtId="0" fontId="62" fillId="60" borderId="0" applyNumberFormat="0" applyBorder="0" applyAlignment="0" applyProtection="0"/>
    <xf numFmtId="0" fontId="62" fillId="59" borderId="0" applyNumberFormat="0" applyBorder="0" applyAlignment="0" applyProtection="0"/>
    <xf numFmtId="0" fontId="62" fillId="58" borderId="0" applyNumberFormat="0" applyBorder="0" applyAlignment="0" applyProtection="0"/>
    <xf numFmtId="0" fontId="62" fillId="3" borderId="0" applyNumberFormat="0" applyBorder="0" applyAlignment="0" applyProtection="0"/>
    <xf numFmtId="0" fontId="63" fillId="58" borderId="0" applyNumberFormat="0" applyBorder="0" applyAlignment="0" applyProtection="0"/>
    <xf numFmtId="0" fontId="63" fillId="61" borderId="0" applyNumberFormat="0" applyBorder="0" applyAlignment="0" applyProtection="0"/>
    <xf numFmtId="0" fontId="63" fillId="62" borderId="0" applyNumberFormat="0" applyBorder="0" applyAlignment="0" applyProtection="0"/>
    <xf numFmtId="0" fontId="63" fillId="59" borderId="0" applyNumberFormat="0" applyBorder="0" applyAlignment="0" applyProtection="0"/>
    <xf numFmtId="0" fontId="63" fillId="58" borderId="0" applyNumberFormat="0" applyBorder="0" applyAlignment="0" applyProtection="0"/>
    <xf numFmtId="0" fontId="63" fillId="3" borderId="0" applyNumberFormat="0" applyBorder="0" applyAlignment="0" applyProtection="0"/>
    <xf numFmtId="0" fontId="63" fillId="63" borderId="0" applyNumberFormat="0" applyBorder="0" applyAlignment="0" applyProtection="0"/>
    <xf numFmtId="0" fontId="63" fillId="61" borderId="0" applyNumberFormat="0" applyBorder="0" applyAlignment="0" applyProtection="0"/>
    <xf numFmtId="0" fontId="63" fillId="64" borderId="0" applyNumberFormat="0" applyBorder="0" applyAlignment="0" applyProtection="0"/>
    <xf numFmtId="0" fontId="63" fillId="65" borderId="0" applyNumberFormat="0" applyBorder="0" applyAlignment="0" applyProtection="0"/>
    <xf numFmtId="0" fontId="63" fillId="66" borderId="0" applyNumberFormat="0" applyBorder="0" applyAlignment="0" applyProtection="0"/>
    <xf numFmtId="0" fontId="108" fillId="0" borderId="0" applyNumberFormat="0" applyFill="0" applyBorder="0" applyAlignment="0" applyProtection="0"/>
    <xf numFmtId="0" fontId="109" fillId="29" borderId="0" applyNumberFormat="0" applyBorder="0" applyAlignment="0" applyProtection="0"/>
    <xf numFmtId="0" fontId="3" fillId="67" borderId="121" applyNumberFormat="0" applyFont="0" applyAlignment="0" applyProtection="0"/>
    <xf numFmtId="0" fontId="110" fillId="0" borderId="143" applyNumberFormat="0" applyFill="0" applyAlignment="0" applyProtection="0"/>
    <xf numFmtId="0" fontId="111" fillId="57" borderId="123" applyNumberFormat="0" applyAlignment="0" applyProtection="0"/>
    <xf numFmtId="0" fontId="112" fillId="0" borderId="144" applyNumberFormat="0" applyFill="0" applyAlignment="0" applyProtection="0"/>
    <xf numFmtId="0" fontId="113" fillId="0" borderId="145" applyNumberFormat="0" applyFill="0" applyAlignment="0" applyProtection="0"/>
    <xf numFmtId="0" fontId="114" fillId="0" borderId="146" applyNumberFormat="0" applyFill="0" applyAlignment="0" applyProtection="0"/>
    <xf numFmtId="0" fontId="114" fillId="0" borderId="0" applyNumberFormat="0" applyFill="0" applyBorder="0" applyAlignment="0" applyProtection="0"/>
    <xf numFmtId="0" fontId="75" fillId="0" borderId="147" applyNumberFormat="0" applyFill="0" applyAlignment="0" applyProtection="0"/>
    <xf numFmtId="0" fontId="76" fillId="57" borderId="128"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7"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9" fillId="58" borderId="0" applyNumberFormat="0" applyBorder="0" applyAlignment="0" applyProtection="0"/>
  </cellStyleXfs>
  <cellXfs count="1348">
    <xf numFmtId="0" fontId="0" fillId="0" borderId="0" xfId="0"/>
    <xf numFmtId="0" fontId="6" fillId="0" borderId="0" xfId="0" applyFont="1"/>
    <xf numFmtId="0" fontId="6" fillId="0" borderId="0" xfId="0" applyFont="1"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0" fontId="8" fillId="0" borderId="0" xfId="65" applyFont="1" applyAlignment="1">
      <alignment vertical="center"/>
    </xf>
    <xf numFmtId="3" fontId="7" fillId="0" borderId="0" xfId="65" applyNumberFormat="1" applyFont="1" applyAlignment="1" applyProtection="1">
      <alignment horizontal="right" vertical="center"/>
      <protection locked="0"/>
    </xf>
    <xf numFmtId="0" fontId="7" fillId="0" borderId="0" xfId="65" applyFont="1" applyAlignment="1" applyProtection="1">
      <alignment horizontal="right" vertical="center"/>
      <protection locked="0"/>
    </xf>
    <xf numFmtId="0" fontId="8" fillId="0" borderId="0" xfId="65" applyFont="1" applyAlignment="1" applyProtection="1">
      <alignment vertical="center"/>
      <protection locked="0"/>
    </xf>
    <xf numFmtId="0" fontId="12" fillId="0" borderId="0" xfId="65" applyFont="1" applyAlignment="1" applyProtection="1">
      <alignment vertical="center"/>
      <protection locked="0"/>
    </xf>
    <xf numFmtId="0" fontId="12" fillId="0" borderId="0" xfId="65" applyFont="1" applyAlignment="1">
      <alignment vertical="center"/>
    </xf>
    <xf numFmtId="0" fontId="17" fillId="0" borderId="0" xfId="65" applyFont="1" applyAlignment="1" applyProtection="1">
      <alignment horizontal="center" vertical="center"/>
      <protection locked="0"/>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5" fillId="0" borderId="0" xfId="80" applyFont="1" applyAlignment="1">
      <alignment horizontal="right"/>
    </xf>
    <xf numFmtId="0" fontId="36"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1" fillId="0" borderId="8" xfId="65" applyFont="1" applyBorder="1" applyAlignment="1" applyProtection="1">
      <alignment horizontal="right" vertical="center"/>
      <protection locked="0"/>
    </xf>
    <xf numFmtId="0" fontId="31" fillId="0" borderId="10" xfId="65" applyFont="1" applyBorder="1" applyAlignment="1" applyProtection="1">
      <alignment horizontal="right" vertical="center"/>
      <protection locked="0"/>
    </xf>
    <xf numFmtId="0" fontId="31" fillId="0" borderId="9" xfId="65" applyFont="1" applyBorder="1" applyAlignment="1" applyProtection="1">
      <alignment horizontal="right" vertical="center"/>
      <protection locked="0"/>
    </xf>
    <xf numFmtId="0" fontId="31" fillId="0" borderId="5" xfId="65" applyFont="1" applyBorder="1" applyAlignment="1" applyProtection="1">
      <alignment horizontal="right" vertical="center"/>
      <protection locked="0"/>
    </xf>
    <xf numFmtId="0" fontId="31"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0" fontId="12" fillId="0" borderId="29" xfId="65" applyFont="1" applyBorder="1" applyAlignment="1">
      <alignment vertical="center"/>
    </xf>
    <xf numFmtId="0" fontId="33" fillId="0" borderId="0" xfId="65" applyFont="1" applyAlignment="1">
      <alignment horizontal="center" vertical="center"/>
    </xf>
    <xf numFmtId="0" fontId="8" fillId="0" borderId="0" xfId="65" applyFont="1" applyAlignment="1">
      <alignment horizontal="center" vertical="center" shrinkToFit="1"/>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38" fillId="0" borderId="0" xfId="65" applyFont="1" applyAlignment="1">
      <alignment horizontal="left" vertical="center" shrinkToFit="1"/>
    </xf>
    <xf numFmtId="0" fontId="38" fillId="0" borderId="30" xfId="65" applyFont="1" applyBorder="1" applyAlignment="1">
      <alignment horizontal="center" vertical="center" shrinkToFit="1"/>
    </xf>
    <xf numFmtId="49" fontId="38"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38" fillId="0" borderId="13" xfId="65" applyFont="1" applyBorder="1" applyAlignment="1">
      <alignment horizontal="right" vertical="center" shrinkToFit="1"/>
    </xf>
    <xf numFmtId="0" fontId="38" fillId="0" borderId="17" xfId="65" applyFont="1" applyBorder="1" applyAlignment="1">
      <alignment horizontal="center" vertical="center" shrinkToFit="1"/>
    </xf>
    <xf numFmtId="0" fontId="38"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4" fillId="0" borderId="0" xfId="0" applyFont="1" applyAlignment="1">
      <alignment horizontal="left" indent="5"/>
    </xf>
    <xf numFmtId="0" fontId="41" fillId="0" borderId="0" xfId="0" applyFont="1"/>
    <xf numFmtId="0" fontId="43" fillId="0" borderId="33" xfId="0" applyFont="1" applyBorder="1" applyAlignment="1">
      <alignment horizontal="center"/>
    </xf>
    <xf numFmtId="0" fontId="40" fillId="0" borderId="33" xfId="0" applyFont="1" applyBorder="1" applyAlignment="1">
      <alignment horizontal="center"/>
    </xf>
    <xf numFmtId="0" fontId="22" fillId="0" borderId="23" xfId="0" applyFont="1" applyBorder="1"/>
    <xf numFmtId="0" fontId="22" fillId="0" borderId="4" xfId="0" applyFont="1" applyBorder="1"/>
    <xf numFmtId="0" fontId="31" fillId="0" borderId="12" xfId="0" applyFont="1" applyBorder="1" applyAlignment="1">
      <alignment horizontal="left" indent="2"/>
    </xf>
    <xf numFmtId="0" fontId="22" fillId="0" borderId="5" xfId="0" applyFont="1" applyBorder="1"/>
    <xf numFmtId="0" fontId="44" fillId="0" borderId="20" xfId="0" applyFont="1" applyBorder="1" applyAlignment="1">
      <alignment horizontal="center"/>
    </xf>
    <xf numFmtId="0" fontId="22" fillId="0" borderId="21" xfId="0" applyFont="1" applyBorder="1" applyAlignment="1">
      <alignment horizontal="center"/>
    </xf>
    <xf numFmtId="0" fontId="22" fillId="0" borderId="9" xfId="0" applyFont="1" applyBorder="1" applyAlignment="1">
      <alignment horizontal="center"/>
    </xf>
    <xf numFmtId="0" fontId="44" fillId="0" borderId="34" xfId="0" applyFont="1" applyBorder="1" applyAlignment="1">
      <alignment horizontal="center"/>
    </xf>
    <xf numFmtId="0" fontId="22" fillId="0" borderId="35" xfId="0" applyFont="1" applyBorder="1" applyAlignment="1">
      <alignment horizontal="center"/>
    </xf>
    <xf numFmtId="0" fontId="22" fillId="0" borderId="29" xfId="0" applyFont="1" applyBorder="1"/>
    <xf numFmtId="0" fontId="22" fillId="0" borderId="14" xfId="0" applyFont="1" applyBorder="1"/>
    <xf numFmtId="0" fontId="44" fillId="0" borderId="3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44" fillId="0" borderId="37" xfId="0" applyFont="1" applyBorder="1" applyAlignment="1">
      <alignment horizontal="center"/>
    </xf>
    <xf numFmtId="0" fontId="22" fillId="0" borderId="38" xfId="0" applyFont="1" applyBorder="1" applyAlignment="1">
      <alignment horizontal="center"/>
    </xf>
    <xf numFmtId="0" fontId="31" fillId="0" borderId="39" xfId="0" applyFont="1" applyBorder="1" applyAlignment="1">
      <alignment horizontal="center" vertical="center"/>
    </xf>
    <xf numFmtId="0" fontId="22" fillId="0" borderId="40" xfId="0" applyFont="1" applyBorder="1" applyAlignment="1">
      <alignment horizontal="center" vertical="center"/>
    </xf>
    <xf numFmtId="213" fontId="45" fillId="0" borderId="22" xfId="0" applyNumberFormat="1" applyFont="1" applyBorder="1" applyAlignment="1">
      <alignment vertical="center"/>
    </xf>
    <xf numFmtId="213" fontId="46" fillId="0" borderId="3" xfId="0" applyNumberFormat="1" applyFont="1" applyBorder="1" applyAlignment="1">
      <alignment vertical="center"/>
    </xf>
    <xf numFmtId="213" fontId="46" fillId="0" borderId="2" xfId="0" applyNumberFormat="1" applyFont="1" applyBorder="1" applyAlignment="1">
      <alignment vertical="center"/>
    </xf>
    <xf numFmtId="213" fontId="45" fillId="0" borderId="41" xfId="0" applyNumberFormat="1" applyFont="1" applyBorder="1" applyAlignment="1">
      <alignment vertical="center"/>
    </xf>
    <xf numFmtId="213" fontId="46" fillId="0" borderId="40" xfId="0" applyNumberFormat="1" applyFont="1" applyBorder="1" applyAlignment="1">
      <alignment vertical="center"/>
    </xf>
    <xf numFmtId="0" fontId="22" fillId="0" borderId="42" xfId="0" applyFont="1" applyBorder="1" applyAlignment="1">
      <alignment horizontal="center" vertical="center"/>
    </xf>
    <xf numFmtId="213" fontId="45" fillId="0" borderId="32" xfId="0" applyNumberFormat="1" applyFont="1" applyBorder="1" applyAlignment="1">
      <alignment vertical="center"/>
    </xf>
    <xf numFmtId="213" fontId="46" fillId="0" borderId="43" xfId="0" applyNumberFormat="1" applyFont="1" applyBorder="1" applyAlignment="1">
      <alignment vertical="center"/>
    </xf>
    <xf numFmtId="213" fontId="45" fillId="0" borderId="44" xfId="0" applyNumberFormat="1" applyFont="1" applyBorder="1" applyAlignment="1">
      <alignment vertical="center"/>
    </xf>
    <xf numFmtId="0" fontId="31" fillId="0" borderId="37" xfId="0" applyFont="1" applyBorder="1" applyAlignment="1">
      <alignment horizontal="center" vertical="center"/>
    </xf>
    <xf numFmtId="0" fontId="22" fillId="0" borderId="45" xfId="0" applyFont="1" applyBorder="1" applyAlignment="1">
      <alignment horizontal="center" vertical="center"/>
    </xf>
    <xf numFmtId="213" fontId="45" fillId="0" borderId="46" xfId="0" applyNumberFormat="1" applyFont="1" applyBorder="1" applyAlignment="1">
      <alignment vertical="center"/>
    </xf>
    <xf numFmtId="213" fontId="46" fillId="0" borderId="47" xfId="0" applyNumberFormat="1" applyFont="1" applyBorder="1" applyAlignment="1">
      <alignment vertical="center"/>
    </xf>
    <xf numFmtId="213" fontId="46" fillId="0" borderId="48" xfId="0" applyNumberFormat="1" applyFont="1" applyBorder="1" applyAlignment="1">
      <alignment vertical="center"/>
    </xf>
    <xf numFmtId="213" fontId="45" fillId="0" borderId="49" xfId="0" applyNumberFormat="1" applyFont="1" applyBorder="1" applyAlignment="1">
      <alignment vertical="center"/>
    </xf>
    <xf numFmtId="0" fontId="31" fillId="0" borderId="50" xfId="0" applyFont="1" applyBorder="1" applyAlignment="1">
      <alignment horizontal="center" vertical="center"/>
    </xf>
    <xf numFmtId="0" fontId="31" fillId="0" borderId="0" xfId="0" applyFont="1"/>
    <xf numFmtId="0" fontId="43" fillId="0" borderId="0" xfId="0" applyFont="1"/>
    <xf numFmtId="0" fontId="22" fillId="0" borderId="0" xfId="0" applyFont="1"/>
    <xf numFmtId="0" fontId="47" fillId="0" borderId="0" xfId="0" applyFont="1" applyAlignment="1">
      <alignment horizontal="left"/>
    </xf>
    <xf numFmtId="0" fontId="37" fillId="0" borderId="0" xfId="0" applyFont="1"/>
    <xf numFmtId="0" fontId="47" fillId="0" borderId="0" xfId="0" applyFont="1"/>
    <xf numFmtId="0" fontId="12" fillId="0" borderId="0" xfId="0" applyFont="1"/>
    <xf numFmtId="0" fontId="17" fillId="0" borderId="0" xfId="65" applyFont="1" applyAlignment="1">
      <alignment horizontal="center" vertical="center"/>
    </xf>
    <xf numFmtId="0" fontId="33"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1"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1" fillId="0" borderId="2" xfId="76" applyFont="1" applyBorder="1">
      <alignment vertical="center"/>
    </xf>
    <xf numFmtId="0" fontId="31" fillId="0" borderId="55" xfId="76" applyFont="1" applyBorder="1">
      <alignment vertical="center"/>
    </xf>
    <xf numFmtId="0" fontId="31"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54"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5"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0" xfId="65" applyNumberFormat="1" applyFont="1" applyAlignment="1">
      <alignment vertical="center"/>
    </xf>
    <xf numFmtId="0" fontId="8" fillId="0" borderId="0" xfId="65" applyFont="1" applyAlignment="1">
      <alignment horizontal="left" vertical="center"/>
    </xf>
    <xf numFmtId="37" fontId="12" fillId="0" borderId="0" xfId="68" applyFont="1" applyAlignment="1">
      <alignment vertical="center"/>
    </xf>
    <xf numFmtId="37" fontId="12" fillId="0" borderId="0" xfId="68" applyFont="1" applyAlignment="1">
      <alignment horizontal="right" vertical="center"/>
    </xf>
    <xf numFmtId="0" fontId="33" fillId="0" borderId="0" xfId="68" applyNumberFormat="1" applyFont="1" applyAlignment="1">
      <alignment horizontal="center" vertical="center"/>
    </xf>
    <xf numFmtId="0" fontId="33" fillId="0" borderId="0" xfId="68" applyNumberFormat="1" applyFont="1" applyAlignment="1">
      <alignment vertical="center"/>
    </xf>
    <xf numFmtId="0" fontId="7" fillId="0" borderId="0" xfId="69" applyFont="1" applyAlignment="1">
      <alignment horizontal="center" vertical="center"/>
    </xf>
    <xf numFmtId="0" fontId="50" fillId="0" borderId="0" xfId="69" applyFont="1" applyAlignment="1">
      <alignment horizontal="left" vertical="center"/>
    </xf>
    <xf numFmtId="0" fontId="9" fillId="0" borderId="0" xfId="68" applyNumberFormat="1" applyFont="1" applyAlignment="1">
      <alignment vertical="center"/>
    </xf>
    <xf numFmtId="0" fontId="49" fillId="0" borderId="0" xfId="68" applyNumberFormat="1" applyFont="1" applyAlignment="1">
      <alignment horizontal="right" vertical="center"/>
    </xf>
    <xf numFmtId="0" fontId="50"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0" fillId="0" borderId="0" xfId="68" applyNumberFormat="1" applyFont="1" applyAlignment="1">
      <alignment horizontal="right" vertical="center"/>
    </xf>
    <xf numFmtId="37" fontId="50" fillId="0" borderId="0" xfId="68" applyFont="1" applyAlignment="1">
      <alignment vertical="center"/>
    </xf>
    <xf numFmtId="37" fontId="9" fillId="0" borderId="0" xfId="68" applyFont="1" applyAlignment="1">
      <alignment vertical="center"/>
    </xf>
    <xf numFmtId="229" fontId="50" fillId="0" borderId="0" xfId="68" applyNumberFormat="1" applyFont="1" applyAlignment="1">
      <alignment horizontal="right" vertical="center"/>
    </xf>
    <xf numFmtId="230" fontId="12" fillId="0" borderId="0" xfId="68" applyNumberFormat="1" applyFont="1" applyAlignment="1">
      <alignment horizontal="right" vertical="center"/>
    </xf>
    <xf numFmtId="0" fontId="57" fillId="0" borderId="0" xfId="78" applyFont="1"/>
    <xf numFmtId="0" fontId="58" fillId="0" borderId="0" xfId="80" applyFont="1" applyAlignment="1">
      <alignment horizontal="right"/>
    </xf>
    <xf numFmtId="0" fontId="57"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0" fontId="40" fillId="0" borderId="0" xfId="0" applyFont="1" applyAlignment="1">
      <alignment horizontal="center"/>
    </xf>
    <xf numFmtId="0" fontId="8" fillId="0" borderId="27" xfId="76" applyFont="1" applyBorder="1">
      <alignment vertical="center"/>
    </xf>
    <xf numFmtId="0" fontId="50" fillId="0" borderId="0" xfId="76" applyFont="1">
      <alignment vertical="center"/>
    </xf>
    <xf numFmtId="0" fontId="9" fillId="0" borderId="0" xfId="76" applyFont="1" applyAlignment="1">
      <alignment horizontal="right"/>
    </xf>
    <xf numFmtId="226" fontId="31" fillId="0" borderId="11" xfId="76" applyNumberFormat="1" applyFont="1" applyBorder="1">
      <alignment vertical="center"/>
    </xf>
    <xf numFmtId="0" fontId="55"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185" fontId="12" fillId="0" borderId="0" xfId="65" applyNumberFormat="1" applyFont="1" applyAlignment="1">
      <alignment vertical="center"/>
    </xf>
    <xf numFmtId="228" fontId="12" fillId="0" borderId="59"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0" xfId="37" applyNumberFormat="1" applyFont="1" applyFill="1" applyBorder="1" applyAlignment="1">
      <alignment horizontal="right" vertical="center" shrinkToFit="1"/>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38" fillId="0" borderId="0" xfId="40" applyFont="1" applyBorder="1" applyAlignment="1">
      <alignment vertical="center" shrinkToFit="1"/>
    </xf>
    <xf numFmtId="219" fontId="38" fillId="0" borderId="0" xfId="40" applyNumberFormat="1" applyFont="1" applyBorder="1" applyAlignment="1">
      <alignment vertical="center" shrinkToFit="1"/>
    </xf>
    <xf numFmtId="219" fontId="38" fillId="0" borderId="30" xfId="40" applyNumberFormat="1" applyFont="1" applyBorder="1" applyAlignment="1">
      <alignment vertical="center" shrinkToFit="1"/>
    </xf>
    <xf numFmtId="38" fontId="38" fillId="0" borderId="11" xfId="40" applyFont="1" applyBorder="1" applyAlignment="1">
      <alignment vertical="center" shrinkToFit="1"/>
    </xf>
    <xf numFmtId="38" fontId="38" fillId="0" borderId="0" xfId="40" applyFont="1" applyFill="1" applyBorder="1" applyAlignment="1">
      <alignment vertical="center" shrinkToFit="1"/>
    </xf>
    <xf numFmtId="219" fontId="38" fillId="0" borderId="30" xfId="40" applyNumberFormat="1" applyFont="1" applyFill="1" applyBorder="1" applyAlignment="1">
      <alignment vertical="center" shrinkToFit="1"/>
    </xf>
    <xf numFmtId="219" fontId="38" fillId="0" borderId="0" xfId="40" applyNumberFormat="1" applyFont="1" applyFill="1" applyBorder="1" applyAlignment="1">
      <alignment vertical="center" shrinkToFit="1"/>
    </xf>
    <xf numFmtId="38" fontId="38" fillId="0" borderId="11" xfId="40" applyFont="1" applyFill="1" applyBorder="1" applyAlignment="1">
      <alignment vertical="center" shrinkToFit="1"/>
    </xf>
    <xf numFmtId="211" fontId="38"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38" fillId="0" borderId="0" xfId="40" applyFont="1" applyFill="1" applyBorder="1" applyAlignment="1">
      <alignment horizontal="right" vertical="center" shrinkToFit="1"/>
    </xf>
    <xf numFmtId="211" fontId="38" fillId="0" borderId="11" xfId="40" applyNumberFormat="1" applyFont="1" applyFill="1" applyBorder="1" applyAlignment="1">
      <alignment vertical="center" shrinkToFit="1"/>
    </xf>
    <xf numFmtId="224" fontId="38" fillId="0" borderId="13" xfId="40" applyNumberFormat="1" applyFont="1" applyBorder="1" applyAlignment="1">
      <alignment vertical="center" shrinkToFit="1"/>
    </xf>
    <xf numFmtId="220" fontId="38" fillId="0" borderId="13" xfId="40" applyNumberFormat="1" applyFont="1" applyBorder="1" applyAlignment="1">
      <alignment vertical="center" shrinkToFit="1"/>
    </xf>
    <xf numFmtId="224" fontId="38" fillId="0" borderId="15" xfId="40" applyNumberFormat="1" applyFont="1" applyBorder="1" applyAlignment="1">
      <alignment vertical="center" shrinkToFit="1"/>
    </xf>
    <xf numFmtId="224" fontId="38" fillId="0" borderId="0" xfId="40" applyNumberFormat="1" applyFont="1" applyBorder="1" applyAlignment="1">
      <alignment vertical="center" shrinkToFit="1"/>
    </xf>
    <xf numFmtId="220" fontId="38" fillId="0" borderId="0" xfId="40" applyNumberFormat="1" applyFont="1" applyBorder="1" applyAlignment="1">
      <alignment vertical="center" shrinkToFit="1"/>
    </xf>
    <xf numFmtId="0" fontId="43" fillId="0" borderId="62"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1" fillId="0" borderId="11" xfId="44" applyFont="1" applyBorder="1" applyAlignment="1">
      <alignment vertical="center"/>
    </xf>
    <xf numFmtId="38" fontId="31" fillId="0" borderId="19" xfId="44" applyFont="1" applyBorder="1" applyAlignment="1">
      <alignment vertical="center"/>
    </xf>
    <xf numFmtId="38" fontId="31" fillId="0" borderId="19" xfId="44" applyFont="1" applyBorder="1" applyAlignment="1">
      <alignment horizontal="right" vertical="center"/>
    </xf>
    <xf numFmtId="211" fontId="31" fillId="0" borderId="11" xfId="44" applyNumberFormat="1" applyFont="1" applyBorder="1" applyAlignment="1">
      <alignment vertical="center"/>
    </xf>
    <xf numFmtId="2" fontId="31" fillId="0" borderId="54" xfId="76" applyNumberFormat="1" applyFont="1" applyBorder="1">
      <alignment vertical="center"/>
    </xf>
    <xf numFmtId="38" fontId="31"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229" fontId="8" fillId="0" borderId="0" xfId="68" applyNumberFormat="1" applyFont="1" applyAlignment="1">
      <alignment vertical="center"/>
    </xf>
    <xf numFmtId="0" fontId="50" fillId="0" borderId="0" xfId="69" applyFont="1"/>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3" xfId="0" applyNumberFormat="1" applyFont="1" applyBorder="1" applyAlignment="1">
      <alignment horizontal="right" vertical="center"/>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2"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3"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176" fontId="7" fillId="33" borderId="0" xfId="36" applyNumberFormat="1" applyFont="1" applyFill="1" applyBorder="1" applyAlignment="1">
      <alignment vertical="center" shrinkToFit="1"/>
    </xf>
    <xf numFmtId="182" fontId="38" fillId="0" borderId="0" xfId="65" applyNumberFormat="1" applyFont="1" applyAlignment="1">
      <alignment vertical="center"/>
    </xf>
    <xf numFmtId="237" fontId="12" fillId="0" borderId="0" xfId="65" applyNumberFormat="1" applyFont="1" applyAlignment="1" applyProtection="1">
      <alignment horizontal="right" vertical="center"/>
      <protection locked="0"/>
    </xf>
    <xf numFmtId="237" fontId="38"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37" fillId="0" borderId="82"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38" fillId="0" borderId="30" xfId="65" applyNumberFormat="1" applyFont="1" applyBorder="1" applyAlignment="1">
      <alignment vertical="center"/>
    </xf>
    <xf numFmtId="182" fontId="38" fillId="0" borderId="30" xfId="65" applyNumberFormat="1" applyFont="1" applyBorder="1" applyAlignment="1">
      <alignment vertical="center"/>
    </xf>
    <xf numFmtId="49" fontId="38" fillId="0" borderId="0" xfId="65" applyNumberFormat="1" applyFont="1" applyAlignment="1" applyProtection="1">
      <alignment horizontal="right" vertical="center"/>
      <protection locked="0"/>
    </xf>
    <xf numFmtId="0" fontId="12" fillId="0" borderId="0" xfId="0" applyFont="1" applyAlignment="1">
      <alignment horizontal="center"/>
    </xf>
    <xf numFmtId="0" fontId="12" fillId="0" borderId="11"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3"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237" fontId="7" fillId="0" borderId="30" xfId="65" applyNumberFormat="1" applyFont="1" applyBorder="1" applyAlignment="1" applyProtection="1">
      <alignment horizontal="right" vertical="center"/>
      <protection locked="0"/>
    </xf>
    <xf numFmtId="0" fontId="3" fillId="0" borderId="0" xfId="80" applyFont="1" applyAlignment="1">
      <alignment vertical="center"/>
    </xf>
    <xf numFmtId="0" fontId="3" fillId="0" borderId="0" xfId="80" applyFont="1"/>
    <xf numFmtId="0" fontId="82"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80" xfId="80" applyNumberFormat="1" applyFont="1" applyBorder="1" applyAlignment="1">
      <alignment vertical="center"/>
    </xf>
    <xf numFmtId="181" fontId="3" fillId="0" borderId="83"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3" xfId="80" applyNumberFormat="1" applyFont="1" applyBorder="1" applyAlignment="1">
      <alignment vertical="center"/>
    </xf>
    <xf numFmtId="236" fontId="3" fillId="0" borderId="83"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240" fontId="38" fillId="0" borderId="0" xfId="65" applyNumberFormat="1" applyFont="1" applyAlignment="1">
      <alignment vertical="center"/>
    </xf>
    <xf numFmtId="0" fontId="23" fillId="0" borderId="0" xfId="0" applyFont="1" applyAlignment="1">
      <alignment horizontal="center"/>
    </xf>
    <xf numFmtId="0" fontId="22" fillId="0" borderId="91" xfId="0" applyFont="1" applyBorder="1" applyAlignment="1">
      <alignment horizontal="left" vertical="center" indent="2"/>
    </xf>
    <xf numFmtId="0" fontId="22" fillId="0" borderId="91" xfId="0" applyFont="1" applyBorder="1" applyAlignment="1">
      <alignment vertical="center"/>
    </xf>
    <xf numFmtId="0" fontId="22" fillId="0" borderId="92" xfId="0" applyFont="1" applyBorder="1" applyAlignment="1">
      <alignment horizontal="left" vertical="center" indent="4"/>
    </xf>
    <xf numFmtId="0" fontId="22" fillId="0" borderId="25" xfId="0" applyFont="1" applyBorder="1" applyAlignment="1">
      <alignment vertical="center"/>
    </xf>
    <xf numFmtId="249" fontId="38" fillId="0" borderId="0" xfId="65" applyNumberFormat="1" applyFont="1" applyAlignment="1">
      <alignment vertical="center"/>
    </xf>
    <xf numFmtId="250" fontId="38" fillId="0" borderId="30" xfId="65" applyNumberFormat="1" applyFont="1" applyBorder="1" applyAlignment="1">
      <alignment vertical="center"/>
    </xf>
    <xf numFmtId="0" fontId="12" fillId="0" borderId="31" xfId="37" applyNumberFormat="1" applyFont="1" applyFill="1" applyBorder="1" applyAlignment="1" applyProtection="1">
      <alignment horizontal="right" vertical="center"/>
      <protection locked="0"/>
    </xf>
    <xf numFmtId="213" fontId="46" fillId="0" borderId="27" xfId="0" applyNumberFormat="1" applyFont="1" applyBorder="1" applyAlignment="1">
      <alignment vertical="center"/>
    </xf>
    <xf numFmtId="213" fontId="46" fillId="0" borderId="42" xfId="0" applyNumberFormat="1" applyFont="1" applyBorder="1" applyAlignment="1">
      <alignment vertical="center"/>
    </xf>
    <xf numFmtId="213" fontId="46"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0" fontId="8" fillId="0" borderId="0" xfId="0" applyFont="1" applyAlignment="1">
      <alignment horizontal="right"/>
    </xf>
    <xf numFmtId="0" fontId="3" fillId="0" borderId="31" xfId="80" applyFont="1" applyBorder="1" applyAlignment="1">
      <alignment horizontal="center"/>
    </xf>
    <xf numFmtId="0" fontId="3" fillId="0" borderId="107" xfId="80" applyFont="1" applyBorder="1" applyAlignment="1">
      <alignment horizontal="center" vertical="center"/>
    </xf>
    <xf numFmtId="0" fontId="4" fillId="0" borderId="40" xfId="80" applyFont="1" applyBorder="1" applyAlignment="1">
      <alignment horizontal="center" wrapText="1"/>
    </xf>
    <xf numFmtId="0" fontId="3" fillId="0" borderId="108" xfId="80" applyFont="1" applyBorder="1" applyAlignment="1">
      <alignment horizontal="center"/>
    </xf>
    <xf numFmtId="233" fontId="3" fillId="0" borderId="40" xfId="80" applyNumberFormat="1" applyFont="1" applyBorder="1"/>
    <xf numFmtId="218" fontId="37" fillId="0" borderId="12" xfId="80" applyNumberFormat="1" applyFont="1" applyBorder="1" applyAlignment="1">
      <alignment horizontal="right"/>
    </xf>
    <xf numFmtId="233" fontId="3" fillId="0" borderId="139" xfId="80" applyNumberFormat="1" applyFont="1" applyBorder="1" applyAlignment="1">
      <alignment vertical="center"/>
    </xf>
    <xf numFmtId="211" fontId="12" fillId="0" borderId="0" xfId="65" applyNumberFormat="1" applyFont="1" applyAlignment="1" applyProtection="1">
      <alignment vertical="center"/>
      <protection locked="0"/>
    </xf>
    <xf numFmtId="38" fontId="12" fillId="0" borderId="0" xfId="36" applyFont="1" applyAlignment="1">
      <alignment horizontal="right" shrinkToFit="1"/>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38" fillId="0" borderId="30" xfId="65" applyNumberFormat="1" applyFont="1" applyBorder="1" applyAlignment="1">
      <alignment horizontal="right" vertical="center" shrinkToFit="1"/>
    </xf>
    <xf numFmtId="0" fontId="6" fillId="0" borderId="0" xfId="666" applyFont="1"/>
    <xf numFmtId="227" fontId="7" fillId="0" borderId="30" xfId="65" applyNumberFormat="1" applyFont="1" applyBorder="1" applyAlignment="1" applyProtection="1">
      <alignment vertical="center" shrinkToFit="1"/>
      <protection locked="0"/>
    </xf>
    <xf numFmtId="205" fontId="12" fillId="0" borderId="0" xfId="37" applyNumberFormat="1" applyFont="1" applyFill="1" applyBorder="1" applyAlignment="1">
      <alignment horizontal="right" vertical="center" shrinkToFit="1"/>
    </xf>
    <xf numFmtId="38" fontId="12" fillId="0" borderId="5" xfId="36" applyFont="1" applyFill="1" applyBorder="1" applyAlignment="1" applyProtection="1">
      <alignment vertical="center"/>
      <protection locked="0"/>
    </xf>
    <xf numFmtId="0" fontId="3" fillId="0" borderId="8" xfId="80" applyFont="1" applyBorder="1"/>
    <xf numFmtId="0" fontId="3" fillId="0" borderId="72" xfId="80" applyFont="1" applyBorder="1"/>
    <xf numFmtId="0" fontId="3" fillId="0" borderId="12" xfId="0" applyFont="1" applyBorder="1"/>
    <xf numFmtId="0" fontId="12" fillId="33" borderId="0" xfId="79" applyFont="1" applyFill="1"/>
    <xf numFmtId="211" fontId="12" fillId="33" borderId="0" xfId="79" applyNumberFormat="1" applyFont="1" applyFill="1"/>
    <xf numFmtId="0" fontId="6" fillId="33" borderId="0" xfId="375" applyFont="1" applyFill="1" applyAlignment="1">
      <alignment horizontal="distributed" justifyLastLine="1"/>
    </xf>
    <xf numFmtId="211" fontId="30" fillId="33" borderId="0" xfId="375" applyNumberFormat="1" applyFont="1" applyFill="1" applyAlignment="1">
      <alignment shrinkToFit="1"/>
    </xf>
    <xf numFmtId="0" fontId="31" fillId="33" borderId="0" xfId="375" applyFont="1" applyFill="1"/>
    <xf numFmtId="211" fontId="12" fillId="33" borderId="0" xfId="375" applyNumberFormat="1" applyFont="1" applyFill="1" applyAlignment="1">
      <alignment horizontal="right"/>
    </xf>
    <xf numFmtId="0" fontId="22" fillId="33" borderId="0" xfId="375" applyFont="1" applyFill="1" applyAlignment="1">
      <alignment horizontal="right" vertical="center"/>
    </xf>
    <xf numFmtId="38" fontId="30" fillId="33" borderId="0" xfId="295" applyFont="1" applyFill="1" applyAlignment="1">
      <alignment vertical="center"/>
    </xf>
    <xf numFmtId="0" fontId="31" fillId="33" borderId="0" xfId="375" applyFont="1" applyFill="1" applyAlignment="1">
      <alignment vertical="center"/>
    </xf>
    <xf numFmtId="211" fontId="12" fillId="33" borderId="0" xfId="79" applyNumberFormat="1" applyFont="1" applyFill="1" applyAlignment="1">
      <alignment horizontal="right"/>
    </xf>
    <xf numFmtId="211" fontId="30" fillId="33" borderId="0" xfId="375" applyNumberFormat="1" applyFont="1" applyFill="1" applyAlignment="1">
      <alignment vertical="center"/>
    </xf>
    <xf numFmtId="211" fontId="22" fillId="33" borderId="0" xfId="375" applyNumberFormat="1" applyFont="1" applyFill="1"/>
    <xf numFmtId="0" fontId="6" fillId="33" borderId="0" xfId="375" applyFont="1" applyFill="1" applyAlignment="1">
      <alignment horizontal="center"/>
    </xf>
    <xf numFmtId="0" fontId="6" fillId="33" borderId="0" xfId="375" applyFont="1" applyFill="1" applyAlignment="1">
      <alignment horizontal="distributed"/>
    </xf>
    <xf numFmtId="0" fontId="32" fillId="33" borderId="0" xfId="375" applyFont="1" applyFill="1"/>
    <xf numFmtId="38" fontId="22" fillId="33" borderId="0" xfId="375" applyNumberFormat="1" applyFont="1" applyFill="1"/>
    <xf numFmtId="204" fontId="7" fillId="33" borderId="0" xfId="65" quotePrefix="1" applyNumberFormat="1" applyFont="1" applyFill="1" applyAlignment="1" applyProtection="1">
      <alignment horizontal="right" vertical="center"/>
      <protection locked="0"/>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3" fillId="0" borderId="26" xfId="80" applyFont="1" applyBorder="1"/>
    <xf numFmtId="38" fontId="12" fillId="0" borderId="0" xfId="36" applyFont="1" applyAlignment="1" applyProtection="1">
      <alignment vertical="center"/>
      <protection locked="0"/>
    </xf>
    <xf numFmtId="38" fontId="9" fillId="0" borderId="0" xfId="36" applyFont="1" applyAlignment="1" applyProtection="1">
      <alignment horizontal="right" vertical="center"/>
      <protection locked="0"/>
    </xf>
    <xf numFmtId="38" fontId="12" fillId="0" borderId="31" xfId="36" applyFont="1" applyBorder="1" applyAlignment="1" applyProtection="1">
      <alignment vertical="center"/>
      <protection locked="0"/>
    </xf>
    <xf numFmtId="38" fontId="12" fillId="0" borderId="11" xfId="36" applyFont="1" applyBorder="1" applyAlignment="1" applyProtection="1">
      <alignment horizontal="center" vertical="center"/>
      <protection locked="0"/>
    </xf>
    <xf numFmtId="38" fontId="12" fillId="0" borderId="11" xfId="36" applyFont="1" applyBorder="1" applyAlignment="1" applyProtection="1">
      <alignment vertical="center"/>
      <protection locked="0"/>
    </xf>
    <xf numFmtId="38" fontId="12" fillId="0" borderId="9" xfId="36" applyFont="1" applyBorder="1" applyAlignment="1" applyProtection="1">
      <alignment vertical="center"/>
      <protection locked="0"/>
    </xf>
    <xf numFmtId="38" fontId="12" fillId="0" borderId="10" xfId="36" applyFont="1" applyBorder="1" applyAlignment="1" applyProtection="1">
      <alignment vertical="center"/>
      <protection locked="0"/>
    </xf>
    <xf numFmtId="38" fontId="12" fillId="0" borderId="6" xfId="36" applyFont="1" applyBorder="1" applyAlignment="1" applyProtection="1">
      <alignment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38" fontId="12" fillId="0" borderId="5" xfId="36" applyFont="1" applyBorder="1" applyAlignment="1" applyProtection="1">
      <alignment vertical="center"/>
      <protection locked="0"/>
    </xf>
    <xf numFmtId="38" fontId="12" fillId="0" borderId="11" xfId="36" applyFont="1" applyBorder="1" applyAlignment="1">
      <alignment horizontal="right"/>
    </xf>
    <xf numFmtId="38" fontId="12" fillId="0" borderId="0" xfId="36" applyFont="1" applyAlignment="1">
      <alignment horizontal="right"/>
    </xf>
    <xf numFmtId="38" fontId="12" fillId="0" borderId="0" xfId="36" applyFont="1" applyAlignment="1">
      <alignment horizontal="right" vertical="center" shrinkToFit="1"/>
    </xf>
    <xf numFmtId="38" fontId="12" fillId="0" borderId="5" xfId="36" applyFont="1" applyBorder="1" applyAlignment="1">
      <alignment horizontal="right"/>
    </xf>
    <xf numFmtId="38" fontId="12" fillId="0" borderId="11" xfId="36" applyFont="1" applyBorder="1" applyAlignment="1" applyProtection="1">
      <alignment horizontal="right" vertical="center"/>
      <protection locked="0"/>
    </xf>
    <xf numFmtId="38" fontId="12" fillId="0" borderId="15" xfId="36" applyFont="1" applyBorder="1" applyAlignment="1">
      <alignment vertical="center"/>
    </xf>
    <xf numFmtId="38" fontId="12" fillId="0" borderId="13" xfId="36" applyFont="1" applyBorder="1" applyAlignment="1" applyProtection="1">
      <alignment vertical="center"/>
      <protection locked="0"/>
    </xf>
    <xf numFmtId="38" fontId="12" fillId="0" borderId="0" xfId="36" applyFont="1" applyAlignment="1">
      <alignment vertical="center"/>
    </xf>
    <xf numFmtId="38" fontId="8" fillId="0" borderId="0" xfId="36" applyFont="1" applyAlignment="1" applyProtection="1">
      <alignment vertical="center"/>
      <protection locked="0"/>
    </xf>
    <xf numFmtId="38" fontId="12" fillId="0" borderId="14" xfId="36" applyFont="1" applyBorder="1" applyAlignment="1" applyProtection="1">
      <alignment vertical="center"/>
      <protection locked="0"/>
    </xf>
    <xf numFmtId="0" fontId="12" fillId="33" borderId="0" xfId="76" applyFont="1" applyFill="1">
      <alignment vertical="center"/>
    </xf>
    <xf numFmtId="2" fontId="8" fillId="33" borderId="0" xfId="76" applyNumberFormat="1" applyFont="1" applyFill="1">
      <alignment vertical="center"/>
    </xf>
    <xf numFmtId="0" fontId="9" fillId="33" borderId="0" xfId="0" applyFont="1" applyFill="1" applyAlignment="1" applyProtection="1">
      <alignment horizontal="right" vertical="center"/>
      <protection locked="0"/>
    </xf>
    <xf numFmtId="0" fontId="9" fillId="33" borderId="0" xfId="0" applyFont="1" applyFill="1" applyAlignment="1" applyProtection="1">
      <alignment vertical="center"/>
      <protection locked="0"/>
    </xf>
    <xf numFmtId="205" fontId="12" fillId="0" borderId="51" xfId="37" applyNumberFormat="1" applyFont="1" applyFill="1" applyBorder="1" applyAlignment="1">
      <alignment horizontal="right" vertical="center" shrinkToFit="1"/>
    </xf>
    <xf numFmtId="0" fontId="8" fillId="33" borderId="0" xfId="0" applyFont="1" applyFill="1" applyAlignment="1" applyProtection="1">
      <alignment horizontal="left"/>
      <protection locked="0"/>
    </xf>
    <xf numFmtId="190" fontId="8" fillId="33" borderId="51" xfId="38" applyNumberFormat="1" applyFont="1" applyFill="1" applyBorder="1" applyAlignment="1">
      <alignment vertical="center"/>
    </xf>
    <xf numFmtId="0" fontId="8" fillId="33" borderId="59" xfId="0" applyFont="1" applyFill="1" applyBorder="1" applyAlignment="1">
      <alignment horizontal="left" vertical="center"/>
    </xf>
    <xf numFmtId="38" fontId="7" fillId="33" borderId="0" xfId="38" applyFont="1" applyFill="1" applyAlignment="1">
      <alignment vertical="center"/>
    </xf>
    <xf numFmtId="3" fontId="7" fillId="33" borderId="0" xfId="65" applyNumberFormat="1" applyFont="1" applyFill="1" applyAlignment="1" applyProtection="1">
      <alignment vertical="center"/>
      <protection locked="0"/>
    </xf>
    <xf numFmtId="3" fontId="7" fillId="33" borderId="5" xfId="65" applyNumberFormat="1" applyFont="1" applyFill="1" applyBorder="1" applyAlignment="1" applyProtection="1">
      <alignment vertical="center"/>
      <protection locked="0"/>
    </xf>
    <xf numFmtId="0" fontId="7" fillId="33" borderId="0" xfId="65" applyFont="1" applyFill="1" applyAlignment="1">
      <alignment vertical="center"/>
    </xf>
    <xf numFmtId="0" fontId="7" fillId="33" borderId="0" xfId="65" applyFont="1" applyFill="1" applyAlignment="1" applyProtection="1">
      <alignment horizontal="center" vertical="center"/>
      <protection locked="0"/>
    </xf>
    <xf numFmtId="0" fontId="7" fillId="33" borderId="0" xfId="65" applyFont="1" applyFill="1" applyAlignment="1" applyProtection="1">
      <alignment vertical="center"/>
      <protection locked="0"/>
    </xf>
    <xf numFmtId="1" fontId="7" fillId="33" borderId="0" xfId="65" applyNumberFormat="1" applyFont="1" applyFill="1" applyAlignment="1" applyProtection="1">
      <alignment vertical="center"/>
      <protection locked="0"/>
    </xf>
    <xf numFmtId="185" fontId="7" fillId="33" borderId="0" xfId="65" applyNumberFormat="1" applyFont="1" applyFill="1" applyAlignment="1" applyProtection="1">
      <alignment vertical="center"/>
      <protection locked="0"/>
    </xf>
    <xf numFmtId="49" fontId="7" fillId="33" borderId="12" xfId="65" applyNumberFormat="1" applyFont="1" applyFill="1" applyBorder="1" applyAlignment="1" applyProtection="1">
      <alignment horizontal="right" vertical="center"/>
      <protection locked="0"/>
    </xf>
    <xf numFmtId="0" fontId="7" fillId="33" borderId="12" xfId="65" applyFont="1" applyFill="1" applyBorder="1" applyAlignment="1">
      <alignment horizontal="right" vertical="center"/>
    </xf>
    <xf numFmtId="49" fontId="7" fillId="33" borderId="0" xfId="65" applyNumberFormat="1" applyFont="1" applyFill="1" applyAlignment="1" applyProtection="1">
      <alignment vertical="center"/>
      <protection locked="0"/>
    </xf>
    <xf numFmtId="0" fontId="7" fillId="33" borderId="0" xfId="65" applyFont="1" applyFill="1" applyAlignment="1" applyProtection="1">
      <alignment horizontal="right" vertical="center"/>
      <protection locked="0"/>
    </xf>
    <xf numFmtId="3" fontId="7" fillId="33" borderId="5" xfId="65" applyNumberFormat="1" applyFont="1" applyFill="1" applyBorder="1" applyAlignment="1" applyProtection="1">
      <alignment horizontal="right" vertical="center"/>
      <protection locked="0"/>
    </xf>
    <xf numFmtId="0" fontId="7" fillId="33" borderId="12" xfId="65" applyFont="1" applyFill="1" applyBorder="1" applyAlignment="1">
      <alignment vertical="center"/>
    </xf>
    <xf numFmtId="1" fontId="7" fillId="33" borderId="0" xfId="65" applyNumberFormat="1" applyFont="1" applyFill="1" applyAlignment="1" applyProtection="1">
      <alignment horizontal="center" vertical="center"/>
      <protection locked="0"/>
    </xf>
    <xf numFmtId="0" fontId="7" fillId="33" borderId="29" xfId="65" applyFont="1" applyFill="1" applyBorder="1" applyAlignment="1">
      <alignment vertical="center"/>
    </xf>
    <xf numFmtId="3" fontId="7" fillId="33" borderId="13" xfId="65" applyNumberFormat="1" applyFont="1" applyFill="1" applyBorder="1" applyAlignment="1" applyProtection="1">
      <alignment vertical="center"/>
      <protection locked="0"/>
    </xf>
    <xf numFmtId="3" fontId="7" fillId="33" borderId="14" xfId="65" applyNumberFormat="1" applyFont="1" applyFill="1" applyBorder="1" applyAlignment="1" applyProtection="1">
      <alignment vertical="center"/>
      <protection locked="0"/>
    </xf>
    <xf numFmtId="0" fontId="33" fillId="33" borderId="0" xfId="65" applyFont="1" applyFill="1" applyAlignment="1" applyProtection="1">
      <alignment horizontal="center" vertical="center"/>
      <protection locked="0"/>
    </xf>
    <xf numFmtId="0" fontId="33" fillId="33" borderId="0" xfId="65" applyFont="1" applyFill="1" applyAlignment="1" applyProtection="1">
      <alignment horizontal="right" vertical="center"/>
      <protection locked="0"/>
    </xf>
    <xf numFmtId="1" fontId="7" fillId="33" borderId="0" xfId="65" applyNumberFormat="1" applyFont="1" applyFill="1" applyAlignment="1" applyProtection="1">
      <alignment horizontal="right" vertical="center"/>
      <protection locked="0"/>
    </xf>
    <xf numFmtId="1" fontId="7" fillId="33" borderId="0" xfId="65" applyNumberFormat="1" applyFont="1" applyFill="1" applyAlignment="1">
      <alignment vertical="center"/>
    </xf>
    <xf numFmtId="1" fontId="8" fillId="33" borderId="0" xfId="65" applyNumberFormat="1" applyFont="1" applyFill="1" applyAlignment="1" applyProtection="1">
      <alignment horizontal="right" vertical="center"/>
      <protection locked="0"/>
    </xf>
    <xf numFmtId="1" fontId="12" fillId="33" borderId="0" xfId="65" applyNumberFormat="1" applyFont="1" applyFill="1" applyAlignment="1" applyProtection="1">
      <alignment horizontal="right" vertical="center"/>
      <protection locked="0"/>
    </xf>
    <xf numFmtId="1" fontId="7" fillId="33" borderId="4" xfId="65" applyNumberFormat="1" applyFont="1" applyFill="1" applyBorder="1" applyAlignment="1" applyProtection="1">
      <alignment horizontal="center" vertical="center" wrapText="1"/>
      <protection locked="0"/>
    </xf>
    <xf numFmtId="1" fontId="7" fillId="33" borderId="5" xfId="65" applyNumberFormat="1" applyFont="1" applyFill="1" applyBorder="1" applyAlignment="1" applyProtection="1">
      <alignment horizontal="center" vertical="center" wrapText="1"/>
      <protection locked="0"/>
    </xf>
    <xf numFmtId="1" fontId="7" fillId="33" borderId="7" xfId="65" applyNumberFormat="1" applyFont="1" applyFill="1" applyBorder="1" applyAlignment="1" applyProtection="1">
      <alignment horizontal="center" vertical="center" wrapText="1"/>
      <protection locked="0"/>
    </xf>
    <xf numFmtId="1" fontId="7" fillId="33" borderId="30" xfId="65" applyNumberFormat="1" applyFont="1" applyFill="1" applyBorder="1" applyAlignment="1" applyProtection="1">
      <alignment horizontal="right" vertical="center"/>
      <protection locked="0"/>
    </xf>
    <xf numFmtId="1" fontId="7" fillId="33" borderId="9" xfId="65" applyNumberFormat="1" applyFont="1" applyFill="1" applyBorder="1" applyAlignment="1" applyProtection="1">
      <alignment horizontal="right" vertical="center"/>
      <protection locked="0"/>
    </xf>
    <xf numFmtId="3" fontId="7" fillId="33" borderId="10" xfId="65" applyNumberFormat="1" applyFont="1" applyFill="1" applyBorder="1" applyAlignment="1" applyProtection="1">
      <alignment vertical="center"/>
      <protection locked="0"/>
    </xf>
    <xf numFmtId="3" fontId="7" fillId="33" borderId="16" xfId="65" applyNumberFormat="1" applyFont="1" applyFill="1" applyBorder="1" applyAlignment="1" applyProtection="1">
      <alignment vertical="center"/>
      <protection locked="0"/>
    </xf>
    <xf numFmtId="3" fontId="7" fillId="33" borderId="6" xfId="65" applyNumberFormat="1" applyFont="1" applyFill="1" applyBorder="1" applyAlignment="1" applyProtection="1">
      <alignment vertical="center"/>
      <protection locked="0"/>
    </xf>
    <xf numFmtId="0" fontId="7" fillId="33" borderId="30" xfId="65" applyFont="1" applyFill="1" applyBorder="1" applyAlignment="1">
      <alignment horizontal="right" vertical="center"/>
    </xf>
    <xf numFmtId="211" fontId="7" fillId="33" borderId="0" xfId="38" applyNumberFormat="1" applyFont="1" applyFill="1" applyBorder="1" applyAlignment="1">
      <alignment vertical="center"/>
    </xf>
    <xf numFmtId="211" fontId="7" fillId="33" borderId="61" xfId="38" applyNumberFormat="1" applyFont="1" applyFill="1" applyBorder="1" applyAlignment="1" applyProtection="1">
      <alignment horizontal="right" vertical="center"/>
      <protection locked="0"/>
    </xf>
    <xf numFmtId="211" fontId="7" fillId="33" borderId="0" xfId="38" applyNumberFormat="1" applyFont="1" applyFill="1" applyBorder="1" applyAlignment="1" applyProtection="1">
      <alignment horizontal="right" vertical="center"/>
      <protection locked="0"/>
    </xf>
    <xf numFmtId="211" fontId="7" fillId="33" borderId="5" xfId="38" applyNumberFormat="1" applyFont="1" applyFill="1" applyBorder="1" applyAlignment="1" applyProtection="1">
      <alignment horizontal="right" vertical="center"/>
      <protection locked="0"/>
    </xf>
    <xf numFmtId="203" fontId="7" fillId="33" borderId="5" xfId="65" applyNumberFormat="1" applyFont="1" applyFill="1" applyBorder="1" applyAlignment="1" applyProtection="1">
      <alignment horizontal="right" vertical="center"/>
      <protection locked="0"/>
    </xf>
    <xf numFmtId="38" fontId="7" fillId="33" borderId="0" xfId="38" applyFont="1" applyFill="1" applyBorder="1" applyAlignment="1" applyProtection="1">
      <alignment vertical="center"/>
      <protection locked="0"/>
    </xf>
    <xf numFmtId="211" fontId="7" fillId="33" borderId="11" xfId="38" applyNumberFormat="1" applyFont="1" applyFill="1" applyBorder="1" applyAlignment="1">
      <alignment horizontal="right" vertical="center"/>
    </xf>
    <xf numFmtId="211" fontId="7" fillId="33" borderId="0" xfId="38" applyNumberFormat="1" applyFont="1" applyFill="1" applyBorder="1" applyAlignment="1" applyProtection="1">
      <alignment vertical="center"/>
      <protection locked="0"/>
    </xf>
    <xf numFmtId="211" fontId="7" fillId="33" borderId="61" xfId="38" applyNumberFormat="1" applyFont="1" applyFill="1" applyBorder="1" applyAlignment="1" applyProtection="1">
      <alignment vertical="center"/>
      <protection locked="0"/>
    </xf>
    <xf numFmtId="211" fontId="7" fillId="33" borderId="5" xfId="38" applyNumberFormat="1" applyFont="1" applyFill="1" applyBorder="1" applyAlignment="1" applyProtection="1">
      <alignment vertical="center"/>
      <protection locked="0"/>
    </xf>
    <xf numFmtId="237" fontId="7" fillId="33" borderId="30" xfId="65" applyNumberFormat="1" applyFont="1" applyFill="1" applyBorder="1" applyAlignment="1" applyProtection="1">
      <alignment horizontal="right" vertical="center"/>
      <protection locked="0"/>
    </xf>
    <xf numFmtId="203" fontId="7" fillId="33" borderId="0" xfId="38" applyNumberFormat="1" applyFont="1" applyFill="1" applyBorder="1" applyAlignment="1">
      <alignment horizontal="right" vertical="center"/>
    </xf>
    <xf numFmtId="203" fontId="7" fillId="33" borderId="0" xfId="38" applyNumberFormat="1" applyFont="1" applyFill="1" applyBorder="1" applyAlignment="1">
      <alignment vertical="center"/>
    </xf>
    <xf numFmtId="203" fontId="7" fillId="33" borderId="0" xfId="38" applyNumberFormat="1" applyFont="1" applyFill="1" applyBorder="1" applyAlignment="1" applyProtection="1">
      <alignment horizontal="right" vertical="center"/>
      <protection locked="0"/>
    </xf>
    <xf numFmtId="203" fontId="7" fillId="33" borderId="0" xfId="38" applyNumberFormat="1" applyFont="1" applyFill="1" applyBorder="1" applyAlignment="1" applyProtection="1">
      <alignment vertical="center"/>
      <protection locked="0"/>
    </xf>
    <xf numFmtId="38" fontId="7" fillId="33" borderId="61" xfId="38" applyFont="1" applyFill="1" applyBorder="1" applyAlignment="1" applyProtection="1">
      <alignment horizontal="right" vertical="center"/>
      <protection locked="0"/>
    </xf>
    <xf numFmtId="38" fontId="7" fillId="33" borderId="0" xfId="38" applyFont="1" applyFill="1" applyBorder="1" applyAlignment="1" applyProtection="1">
      <alignment horizontal="right" vertical="center"/>
      <protection locked="0"/>
    </xf>
    <xf numFmtId="38" fontId="7" fillId="33" borderId="5" xfId="38" applyFont="1" applyFill="1" applyBorder="1" applyAlignment="1" applyProtection="1">
      <alignment horizontal="right" vertical="center"/>
      <protection locked="0"/>
    </xf>
    <xf numFmtId="211" fontId="7" fillId="33" borderId="0" xfId="65" applyNumberFormat="1" applyFont="1" applyFill="1" applyAlignment="1" applyProtection="1">
      <alignment vertical="center"/>
      <protection locked="0"/>
    </xf>
    <xf numFmtId="203" fontId="7" fillId="33" borderId="11" xfId="38" applyNumberFormat="1" applyFont="1" applyFill="1" applyBorder="1" applyAlignment="1">
      <alignment vertical="center"/>
    </xf>
    <xf numFmtId="3" fontId="7" fillId="33" borderId="0" xfId="65" applyNumberFormat="1" applyFont="1" applyFill="1" applyAlignment="1">
      <alignment vertical="center"/>
    </xf>
    <xf numFmtId="203" fontId="7" fillId="33" borderId="0" xfId="65" applyNumberFormat="1" applyFont="1" applyFill="1" applyAlignment="1">
      <alignment vertical="center"/>
    </xf>
    <xf numFmtId="203" fontId="7" fillId="33" borderId="15" xfId="38" applyNumberFormat="1" applyFont="1" applyFill="1" applyBorder="1" applyAlignment="1">
      <alignment vertical="center"/>
    </xf>
    <xf numFmtId="203" fontId="7" fillId="33" borderId="13" xfId="38" applyNumberFormat="1" applyFont="1" applyFill="1" applyBorder="1" applyAlignment="1">
      <alignment vertical="center"/>
    </xf>
    <xf numFmtId="3" fontId="7" fillId="33" borderId="13" xfId="65" applyNumberFormat="1" applyFont="1" applyFill="1" applyBorder="1" applyAlignment="1">
      <alignment vertical="center"/>
    </xf>
    <xf numFmtId="203" fontId="7" fillId="33" borderId="13" xfId="65" applyNumberFormat="1" applyFont="1" applyFill="1" applyBorder="1" applyAlignment="1">
      <alignment vertical="center"/>
    </xf>
    <xf numFmtId="3" fontId="7" fillId="33" borderId="18" xfId="65" applyNumberFormat="1" applyFont="1" applyFill="1" applyBorder="1" applyAlignment="1" applyProtection="1">
      <alignment vertical="center"/>
      <protection locked="0"/>
    </xf>
    <xf numFmtId="49" fontId="7" fillId="33" borderId="0" xfId="65" applyNumberFormat="1" applyFont="1" applyFill="1" applyAlignment="1" applyProtection="1">
      <alignment horizontal="right" vertical="center"/>
      <protection locked="0"/>
    </xf>
    <xf numFmtId="0" fontId="7" fillId="33" borderId="0" xfId="65" applyFont="1" applyFill="1" applyAlignment="1">
      <alignment horizontal="right" vertical="center"/>
    </xf>
    <xf numFmtId="203" fontId="7" fillId="33" borderId="0" xfId="65" applyNumberFormat="1" applyFont="1" applyFill="1" applyAlignment="1" applyProtection="1">
      <alignment vertical="center"/>
      <protection locked="0"/>
    </xf>
    <xf numFmtId="0" fontId="8" fillId="33" borderId="0" xfId="65" applyFont="1" applyFill="1" applyAlignment="1" applyProtection="1">
      <alignment horizontal="right" vertical="center"/>
      <protection locked="0"/>
    </xf>
    <xf numFmtId="0" fontId="57" fillId="33" borderId="0" xfId="78" applyFont="1" applyFill="1"/>
    <xf numFmtId="0" fontId="34" fillId="33" borderId="0" xfId="78" applyFont="1" applyFill="1" applyAlignment="1">
      <alignment horizontal="right"/>
    </xf>
    <xf numFmtId="0" fontId="35" fillId="33" borderId="0" xfId="78" applyFont="1" applyFill="1" applyAlignment="1">
      <alignment horizontal="right"/>
    </xf>
    <xf numFmtId="0" fontId="57" fillId="33" borderId="0" xfId="78" applyFont="1" applyFill="1" applyAlignment="1">
      <alignment horizontal="right"/>
    </xf>
    <xf numFmtId="0" fontId="57" fillId="33" borderId="11" xfId="0" applyFont="1" applyFill="1" applyBorder="1"/>
    <xf numFmtId="0" fontId="57" fillId="33" borderId="0" xfId="0" applyFont="1" applyFill="1"/>
    <xf numFmtId="38" fontId="12" fillId="0" borderId="11" xfId="36" applyFont="1" applyFill="1" applyBorder="1" applyAlignment="1" applyProtection="1">
      <alignment horizontal="right" vertical="center"/>
      <protection locked="0"/>
    </xf>
    <xf numFmtId="38" fontId="12" fillId="0" borderId="0" xfId="36" applyFont="1" applyFill="1" applyBorder="1" applyAlignment="1" applyProtection="1">
      <alignment horizontal="right" vertical="center"/>
      <protection locked="0"/>
    </xf>
    <xf numFmtId="38" fontId="12" fillId="0" borderId="0" xfId="36" applyFont="1" applyFill="1" applyBorder="1" applyAlignment="1">
      <alignment vertical="center"/>
    </xf>
    <xf numFmtId="38" fontId="12" fillId="0" borderId="5" xfId="36" applyFont="1" applyFill="1" applyBorder="1" applyAlignment="1">
      <alignment vertical="center"/>
    </xf>
    <xf numFmtId="0" fontId="12" fillId="0" borderId="11" xfId="37" applyNumberFormat="1" applyFont="1" applyFill="1" applyBorder="1" applyAlignment="1">
      <alignment horizontal="right" vertical="center"/>
    </xf>
    <xf numFmtId="38" fontId="12" fillId="0" borderId="1" xfId="36" applyFont="1" applyBorder="1" applyAlignment="1" applyProtection="1">
      <alignment vertical="center"/>
      <protection locked="0"/>
    </xf>
    <xf numFmtId="38" fontId="12" fillId="0" borderId="7" xfId="36" applyFont="1" applyBorder="1" applyAlignment="1" applyProtection="1">
      <alignment vertical="center"/>
      <protection locked="0"/>
    </xf>
    <xf numFmtId="0" fontId="13" fillId="33" borderId="0" xfId="0" applyFont="1" applyFill="1" applyAlignment="1">
      <alignment vertical="center"/>
    </xf>
    <xf numFmtId="0" fontId="6" fillId="33" borderId="0" xfId="0" applyFont="1" applyFill="1"/>
    <xf numFmtId="0" fontId="5" fillId="33" borderId="0" xfId="0" applyFont="1" applyFill="1" applyAlignment="1">
      <alignment horizontal="center" vertical="center"/>
    </xf>
    <xf numFmtId="0" fontId="56" fillId="33" borderId="0" xfId="0" applyFont="1" applyFill="1" applyAlignment="1">
      <alignment horizontal="center" vertical="center"/>
    </xf>
    <xf numFmtId="0" fontId="11" fillId="33" borderId="20" xfId="0" applyFont="1" applyFill="1" applyBorder="1" applyAlignment="1" applyProtection="1">
      <alignment horizontal="center" vertical="center" wrapText="1"/>
      <protection locked="0"/>
    </xf>
    <xf numFmtId="0" fontId="7" fillId="33" borderId="0" xfId="0" applyFont="1" applyFill="1" applyAlignment="1">
      <alignment vertical="center"/>
    </xf>
    <xf numFmtId="0" fontId="9" fillId="33" borderId="60" xfId="0" applyFont="1" applyFill="1" applyBorder="1" applyAlignment="1" applyProtection="1">
      <alignment vertical="center"/>
      <protection locked="0"/>
    </xf>
    <xf numFmtId="0" fontId="8" fillId="33" borderId="76" xfId="0" applyFont="1" applyFill="1" applyBorder="1" applyAlignment="1">
      <alignment vertical="center"/>
    </xf>
    <xf numFmtId="0" fontId="8" fillId="33" borderId="77" xfId="0" applyFont="1" applyFill="1" applyBorder="1" applyAlignment="1">
      <alignment vertical="center"/>
    </xf>
    <xf numFmtId="0" fontId="8" fillId="33" borderId="76" xfId="0" applyFont="1" applyFill="1" applyBorder="1" applyAlignment="1">
      <alignment horizontal="right" vertical="center"/>
    </xf>
    <xf numFmtId="177" fontId="8" fillId="33" borderId="30" xfId="38" applyNumberFormat="1" applyFont="1" applyFill="1" applyBorder="1" applyAlignment="1" applyProtection="1">
      <alignment horizontal="left" vertical="center"/>
    </xf>
    <xf numFmtId="177" fontId="8" fillId="33" borderId="78" xfId="38" applyNumberFormat="1" applyFont="1" applyFill="1" applyBorder="1" applyAlignment="1" applyProtection="1">
      <alignment horizontal="left" vertical="center"/>
      <protection locked="0"/>
    </xf>
    <xf numFmtId="0" fontId="80" fillId="33" borderId="62" xfId="28" applyNumberFormat="1" applyFont="1" applyFill="1" applyBorder="1" applyAlignment="1" applyProtection="1">
      <alignment vertical="center" wrapText="1"/>
      <protection locked="0"/>
    </xf>
    <xf numFmtId="0" fontId="8" fillId="33" borderId="79" xfId="0" applyFont="1" applyFill="1" applyBorder="1" applyAlignment="1" applyProtection="1">
      <alignment vertical="center"/>
      <protection locked="0"/>
    </xf>
    <xf numFmtId="0" fontId="8" fillId="33" borderId="0" xfId="0" applyFont="1" applyFill="1" applyAlignment="1" applyProtection="1">
      <alignment horizontal="center" vertical="center"/>
      <protection locked="0"/>
    </xf>
    <xf numFmtId="0" fontId="8" fillId="33" borderId="0" xfId="0" applyFont="1" applyFill="1" applyAlignment="1" applyProtection="1">
      <alignment vertical="center"/>
      <protection locked="0"/>
    </xf>
    <xf numFmtId="0" fontId="8" fillId="33" borderId="11" xfId="0" applyFont="1" applyFill="1" applyBorder="1" applyAlignment="1">
      <alignment vertical="center"/>
    </xf>
    <xf numFmtId="0" fontId="8" fillId="33" borderId="30" xfId="0" applyFont="1" applyFill="1" applyBorder="1" applyAlignment="1">
      <alignment vertical="center"/>
    </xf>
    <xf numFmtId="0" fontId="8" fillId="33" borderId="11" xfId="0" applyFont="1" applyFill="1" applyBorder="1" applyAlignment="1">
      <alignment horizontal="right" vertical="center"/>
    </xf>
    <xf numFmtId="177" fontId="8" fillId="33" borderId="11" xfId="38" applyNumberFormat="1" applyFont="1" applyFill="1" applyBorder="1" applyAlignment="1" applyProtection="1">
      <alignment horizontal="left" vertical="center"/>
      <protection locked="0"/>
    </xf>
    <xf numFmtId="0" fontId="80" fillId="33" borderId="0" xfId="28" applyNumberFormat="1" applyFont="1" applyFill="1" applyBorder="1" applyAlignment="1" applyProtection="1">
      <alignment vertical="center"/>
      <protection locked="0"/>
    </xf>
    <xf numFmtId="0" fontId="8" fillId="33" borderId="30" xfId="0" applyFont="1" applyFill="1" applyBorder="1" applyAlignment="1" applyProtection="1">
      <alignment vertical="center"/>
      <protection locked="0"/>
    </xf>
    <xf numFmtId="0" fontId="8" fillId="33" borderId="80" xfId="0" applyFont="1" applyFill="1" applyBorder="1" applyAlignment="1">
      <alignment horizontal="right" vertical="center"/>
    </xf>
    <xf numFmtId="177" fontId="8" fillId="33" borderId="0" xfId="38" applyNumberFormat="1" applyFont="1" applyFill="1" applyBorder="1" applyAlignment="1" applyProtection="1">
      <alignment horizontal="left" vertical="center"/>
      <protection locked="0"/>
    </xf>
    <xf numFmtId="0" fontId="8" fillId="33" borderId="0" xfId="38" applyNumberFormat="1" applyFont="1" applyFill="1" applyBorder="1" applyAlignment="1" applyProtection="1">
      <alignment horizontal="right" vertical="center"/>
      <protection locked="0"/>
    </xf>
    <xf numFmtId="0" fontId="9" fillId="33" borderId="51" xfId="0" applyFont="1" applyFill="1" applyBorder="1" applyAlignment="1" applyProtection="1">
      <alignment horizontal="right" vertical="center"/>
      <protection locked="0"/>
    </xf>
    <xf numFmtId="0" fontId="9" fillId="33" borderId="51" xfId="0" applyFont="1" applyFill="1" applyBorder="1" applyAlignment="1" applyProtection="1">
      <alignment vertical="center"/>
      <protection locked="0"/>
    </xf>
    <xf numFmtId="0" fontId="8" fillId="33" borderId="59" xfId="0" applyFont="1" applyFill="1" applyBorder="1" applyAlignment="1">
      <alignment vertical="center"/>
    </xf>
    <xf numFmtId="0" fontId="8" fillId="33" borderId="81" xfId="0" applyFont="1" applyFill="1" applyBorder="1" applyAlignment="1">
      <alignment vertical="center"/>
    </xf>
    <xf numFmtId="177" fontId="8" fillId="33" borderId="81" xfId="38" applyNumberFormat="1" applyFont="1" applyFill="1" applyBorder="1" applyAlignment="1" applyProtection="1">
      <alignment horizontal="left" vertical="center"/>
    </xf>
    <xf numFmtId="177" fontId="8" fillId="33" borderId="51" xfId="38" applyNumberFormat="1" applyFont="1" applyFill="1" applyBorder="1" applyAlignment="1" applyProtection="1">
      <alignment horizontal="left" vertical="center"/>
      <protection locked="0"/>
    </xf>
    <xf numFmtId="0" fontId="8" fillId="33" borderId="51" xfId="38" applyNumberFormat="1" applyFont="1" applyFill="1" applyBorder="1" applyAlignment="1" applyProtection="1">
      <alignment horizontal="right" vertical="center"/>
      <protection locked="0"/>
    </xf>
    <xf numFmtId="0" fontId="8" fillId="33" borderId="81" xfId="0" applyFont="1" applyFill="1" applyBorder="1" applyAlignment="1" applyProtection="1">
      <alignment vertical="center"/>
      <protection locked="0"/>
    </xf>
    <xf numFmtId="183" fontId="8" fillId="33" borderId="30" xfId="38" applyNumberFormat="1" applyFont="1" applyFill="1" applyBorder="1" applyAlignment="1" applyProtection="1">
      <alignment horizontal="left" vertical="center"/>
    </xf>
    <xf numFmtId="183" fontId="8" fillId="33" borderId="0" xfId="38" applyNumberFormat="1" applyFont="1" applyFill="1" applyBorder="1" applyAlignment="1" applyProtection="1">
      <alignment horizontal="left" vertical="center"/>
      <protection locked="0"/>
    </xf>
    <xf numFmtId="0" fontId="8" fillId="33" borderId="0" xfId="38" applyNumberFormat="1" applyFont="1" applyFill="1" applyBorder="1" applyAlignment="1" applyProtection="1">
      <alignment horizontal="center" vertical="center"/>
      <protection locked="0"/>
    </xf>
    <xf numFmtId="183" fontId="15" fillId="33" borderId="77" xfId="38" applyNumberFormat="1" applyFont="1" applyFill="1" applyBorder="1" applyAlignment="1" applyProtection="1">
      <alignment horizontal="center" vertical="center" wrapText="1"/>
    </xf>
    <xf numFmtId="183" fontId="8" fillId="33" borderId="60" xfId="38" applyNumberFormat="1" applyFont="1" applyFill="1" applyBorder="1" applyAlignment="1" applyProtection="1">
      <alignment horizontal="left" vertical="center"/>
      <protection locked="0"/>
    </xf>
    <xf numFmtId="0" fontId="8" fillId="33" borderId="60" xfId="38" applyNumberFormat="1" applyFont="1" applyFill="1" applyBorder="1" applyAlignment="1" applyProtection="1">
      <alignment horizontal="right" vertical="center"/>
      <protection locked="0"/>
    </xf>
    <xf numFmtId="0" fontId="8" fillId="33" borderId="77" xfId="0" applyFont="1" applyFill="1" applyBorder="1" applyAlignment="1" applyProtection="1">
      <alignment vertical="center"/>
      <protection locked="0"/>
    </xf>
    <xf numFmtId="0" fontId="8" fillId="33" borderId="59" xfId="0" applyFont="1" applyFill="1" applyBorder="1" applyAlignment="1">
      <alignment horizontal="right" vertical="center"/>
    </xf>
    <xf numFmtId="179" fontId="8" fillId="33" borderId="51" xfId="38" applyNumberFormat="1" applyFont="1" applyFill="1" applyBorder="1" applyAlignment="1" applyProtection="1">
      <alignment horizontal="left" vertical="center"/>
      <protection locked="0"/>
    </xf>
    <xf numFmtId="183" fontId="15" fillId="33" borderId="81" xfId="38" applyNumberFormat="1" applyFont="1" applyFill="1" applyBorder="1" applyAlignment="1" applyProtection="1">
      <alignment horizontal="center" vertical="center" wrapText="1"/>
    </xf>
    <xf numFmtId="179" fontId="8" fillId="33" borderId="58" xfId="38" applyNumberFormat="1" applyFont="1" applyFill="1" applyBorder="1" applyAlignment="1" applyProtection="1">
      <alignment horizontal="left" vertical="center"/>
      <protection locked="0"/>
    </xf>
    <xf numFmtId="0" fontId="8" fillId="33" borderId="58" xfId="38" applyNumberFormat="1" applyFont="1" applyFill="1" applyBorder="1" applyAlignment="1" applyProtection="1">
      <alignment horizontal="right" vertical="center"/>
      <protection locked="0"/>
    </xf>
    <xf numFmtId="0" fontId="8" fillId="33" borderId="82" xfId="0" applyFont="1" applyFill="1" applyBorder="1" applyAlignment="1" applyProtection="1">
      <alignment vertical="center"/>
      <protection locked="0"/>
    </xf>
    <xf numFmtId="0" fontId="9" fillId="33" borderId="0" xfId="0" applyFont="1" applyFill="1" applyAlignment="1">
      <alignment horizontal="center" vertical="center"/>
    </xf>
    <xf numFmtId="0" fontId="8" fillId="33" borderId="11" xfId="0" applyFont="1" applyFill="1" applyBorder="1" applyAlignment="1">
      <alignment horizontal="left" vertical="center"/>
    </xf>
    <xf numFmtId="193" fontId="8" fillId="33" borderId="0" xfId="38" applyNumberFormat="1" applyFont="1" applyFill="1" applyBorder="1" applyAlignment="1">
      <alignment vertical="center"/>
    </xf>
    <xf numFmtId="0" fontId="9" fillId="33" borderId="0" xfId="0" applyFont="1" applyFill="1" applyAlignment="1" applyProtection="1">
      <alignment horizontal="left" vertical="center"/>
      <protection locked="0"/>
    </xf>
    <xf numFmtId="0" fontId="9" fillId="33" borderId="58" xfId="0" applyFont="1" applyFill="1" applyBorder="1" applyAlignment="1" applyProtection="1">
      <alignment horizontal="right" vertical="center"/>
      <protection locked="0"/>
    </xf>
    <xf numFmtId="0" fontId="9" fillId="33" borderId="58" xfId="0" applyFont="1" applyFill="1" applyBorder="1" applyAlignment="1" applyProtection="1">
      <alignment vertical="center"/>
      <protection locked="0"/>
    </xf>
    <xf numFmtId="0" fontId="8" fillId="33" borderId="80" xfId="0" applyFont="1" applyFill="1" applyBorder="1" applyAlignment="1">
      <alignment horizontal="left" vertical="center"/>
    </xf>
    <xf numFmtId="0" fontId="8" fillId="33" borderId="82" xfId="0" applyFont="1" applyFill="1" applyBorder="1" applyAlignment="1">
      <alignment vertical="center"/>
    </xf>
    <xf numFmtId="177" fontId="8" fillId="33" borderId="82" xfId="38" applyNumberFormat="1" applyFont="1" applyFill="1" applyBorder="1" applyAlignment="1" applyProtection="1">
      <alignment horizontal="left" vertical="center"/>
    </xf>
    <xf numFmtId="177" fontId="8" fillId="33" borderId="58" xfId="38" applyNumberFormat="1" applyFont="1" applyFill="1" applyBorder="1" applyAlignment="1" applyProtection="1">
      <alignment horizontal="left" vertical="center"/>
      <protection locked="0"/>
    </xf>
    <xf numFmtId="179" fontId="8" fillId="33" borderId="82" xfId="38" applyNumberFormat="1" applyFont="1" applyFill="1" applyBorder="1" applyAlignment="1" applyProtection="1">
      <alignment horizontal="left" vertical="center"/>
    </xf>
    <xf numFmtId="0" fontId="9" fillId="33" borderId="60" xfId="0" applyFont="1" applyFill="1" applyBorder="1" applyAlignment="1" applyProtection="1">
      <alignment horizontal="right" vertical="center"/>
      <protection locked="0"/>
    </xf>
    <xf numFmtId="0" fontId="8" fillId="33" borderId="80" xfId="0" applyFont="1" applyFill="1" applyBorder="1" applyAlignment="1">
      <alignment vertical="center"/>
    </xf>
    <xf numFmtId="0" fontId="81" fillId="33" borderId="51" xfId="0" applyFont="1" applyFill="1" applyBorder="1" applyAlignment="1">
      <alignment vertical="center" shrinkToFit="1"/>
    </xf>
    <xf numFmtId="0" fontId="9" fillId="33" borderId="81" xfId="0" applyFont="1" applyFill="1" applyBorder="1" applyAlignment="1" applyProtection="1">
      <alignment vertical="center"/>
      <protection locked="0"/>
    </xf>
    <xf numFmtId="177" fontId="8" fillId="33" borderId="51" xfId="38" applyNumberFormat="1" applyFont="1" applyFill="1" applyBorder="1" applyAlignment="1" applyProtection="1">
      <alignment horizontal="right" vertical="center"/>
    </xf>
    <xf numFmtId="0" fontId="9" fillId="33" borderId="0" xfId="0" applyFont="1" applyFill="1" applyAlignment="1">
      <alignment vertical="center"/>
    </xf>
    <xf numFmtId="184" fontId="8" fillId="33" borderId="81" xfId="38" applyNumberFormat="1" applyFont="1" applyFill="1" applyBorder="1" applyAlignment="1" applyProtection="1">
      <alignment horizontal="left" vertical="center"/>
    </xf>
    <xf numFmtId="184" fontId="8" fillId="33" borderId="51" xfId="38" applyNumberFormat="1" applyFont="1" applyFill="1" applyBorder="1" applyAlignment="1" applyProtection="1">
      <alignment horizontal="left" vertical="center"/>
      <protection locked="0"/>
    </xf>
    <xf numFmtId="178" fontId="8" fillId="33" borderId="81" xfId="38" applyNumberFormat="1" applyFont="1" applyFill="1" applyBorder="1" applyAlignment="1" applyProtection="1">
      <alignment horizontal="left" vertical="center"/>
    </xf>
    <xf numFmtId="178" fontId="8" fillId="33" borderId="51" xfId="38" applyNumberFormat="1" applyFont="1" applyFill="1" applyBorder="1" applyAlignment="1" applyProtection="1">
      <alignment horizontal="left" vertical="center"/>
      <protection locked="0"/>
    </xf>
    <xf numFmtId="0" fontId="8" fillId="33" borderId="51" xfId="38" applyNumberFormat="1" applyFont="1" applyFill="1" applyBorder="1" applyAlignment="1" applyProtection="1">
      <alignment horizontal="center" vertical="center"/>
      <protection locked="0"/>
    </xf>
    <xf numFmtId="177" fontId="8" fillId="33" borderId="77" xfId="38" applyNumberFormat="1" applyFont="1" applyFill="1" applyBorder="1" applyAlignment="1" applyProtection="1">
      <alignment horizontal="left" vertical="center"/>
    </xf>
    <xf numFmtId="177" fontId="8" fillId="33" borderId="76" xfId="38" applyNumberFormat="1" applyFont="1" applyFill="1" applyBorder="1" applyAlignment="1" applyProtection="1">
      <alignment horizontal="left" vertical="center"/>
      <protection locked="0"/>
    </xf>
    <xf numFmtId="0" fontId="8" fillId="33" borderId="60" xfId="38" applyNumberFormat="1" applyFont="1" applyFill="1" applyBorder="1" applyAlignment="1" applyProtection="1">
      <alignment horizontal="center" vertical="center"/>
      <protection locked="0"/>
    </xf>
    <xf numFmtId="0" fontId="8" fillId="33" borderId="1" xfId="0" applyFont="1" applyFill="1" applyBorder="1" applyAlignment="1" applyProtection="1">
      <alignment vertical="center"/>
      <protection locked="0"/>
    </xf>
    <xf numFmtId="0" fontId="9" fillId="33" borderId="1" xfId="0" applyFont="1" applyFill="1" applyBorder="1" applyAlignment="1" applyProtection="1">
      <alignment horizontal="right" vertical="center"/>
      <protection locked="0"/>
    </xf>
    <xf numFmtId="0" fontId="9" fillId="33" borderId="1" xfId="0" applyFont="1" applyFill="1" applyBorder="1" applyAlignment="1" applyProtection="1">
      <alignment vertical="center"/>
      <protection locked="0"/>
    </xf>
    <xf numFmtId="0" fontId="8" fillId="33" borderId="2" xfId="0" applyFont="1" applyFill="1" applyBorder="1" applyAlignment="1">
      <alignment vertical="center"/>
    </xf>
    <xf numFmtId="177" fontId="8" fillId="33" borderId="3" xfId="38" applyNumberFormat="1" applyFont="1" applyFill="1" applyBorder="1" applyAlignment="1" applyProtection="1">
      <alignment horizontal="left" vertical="center"/>
    </xf>
    <xf numFmtId="177" fontId="8" fillId="33" borderId="2" xfId="38" applyNumberFormat="1" applyFont="1" applyFill="1" applyBorder="1" applyAlignment="1" applyProtection="1">
      <alignment horizontal="left" vertical="center"/>
      <protection locked="0"/>
    </xf>
    <xf numFmtId="0" fontId="8" fillId="33" borderId="1" xfId="38" applyNumberFormat="1" applyFont="1" applyFill="1" applyBorder="1" applyAlignment="1" applyProtection="1">
      <alignment horizontal="center" vertical="center"/>
      <protection locked="0"/>
    </xf>
    <xf numFmtId="0" fontId="8" fillId="33" borderId="3" xfId="0" applyFont="1" applyFill="1" applyBorder="1" applyAlignment="1" applyProtection="1">
      <alignment vertical="center"/>
      <protection locked="0"/>
    </xf>
    <xf numFmtId="0" fontId="8" fillId="33" borderId="19" xfId="0" applyFont="1" applyFill="1" applyBorder="1" applyAlignment="1" applyProtection="1">
      <alignment vertical="center"/>
      <protection locked="0"/>
    </xf>
    <xf numFmtId="0" fontId="8" fillId="33" borderId="11" xfId="0" applyFont="1" applyFill="1" applyBorder="1" applyAlignment="1" applyProtection="1">
      <alignment vertical="center"/>
      <protection locked="0"/>
    </xf>
    <xf numFmtId="38" fontId="8" fillId="33" borderId="0" xfId="38" applyFont="1" applyFill="1" applyBorder="1" applyAlignment="1" applyProtection="1">
      <alignment vertical="center"/>
      <protection locked="0"/>
    </xf>
    <xf numFmtId="0" fontId="8" fillId="33" borderId="0" xfId="0" applyFont="1" applyFill="1" applyAlignment="1" applyProtection="1">
      <alignment horizontal="right" vertical="center"/>
      <protection locked="0"/>
    </xf>
    <xf numFmtId="38" fontId="8" fillId="33" borderId="0" xfId="38" applyFont="1" applyFill="1" applyBorder="1" applyAlignment="1" applyProtection="1">
      <alignment horizontal="left" vertical="center"/>
      <protection locked="0"/>
    </xf>
    <xf numFmtId="38" fontId="8" fillId="33" borderId="30" xfId="38" applyFont="1" applyFill="1" applyBorder="1" applyAlignment="1" applyProtection="1">
      <alignment horizontal="left" vertical="center"/>
      <protection locked="0"/>
    </xf>
    <xf numFmtId="58" fontId="9" fillId="33" borderId="0" xfId="0" quotePrefix="1" applyNumberFormat="1" applyFont="1" applyFill="1" applyAlignment="1" applyProtection="1">
      <alignment horizontal="center" vertical="center"/>
      <protection locked="0"/>
    </xf>
    <xf numFmtId="200" fontId="8" fillId="33" borderId="0" xfId="38" applyNumberFormat="1" applyFont="1" applyFill="1" applyBorder="1" applyAlignment="1" applyProtection="1">
      <alignment vertical="center"/>
      <protection locked="0"/>
    </xf>
    <xf numFmtId="179" fontId="8" fillId="33" borderId="0" xfId="0" applyNumberFormat="1" applyFont="1" applyFill="1" applyAlignment="1" applyProtection="1">
      <alignment horizontal="right" vertical="center"/>
      <protection locked="0"/>
    </xf>
    <xf numFmtId="0" fontId="8" fillId="33" borderId="30" xfId="0" applyFont="1" applyFill="1" applyBorder="1" applyAlignment="1" applyProtection="1">
      <alignment horizontal="center" vertical="center"/>
      <protection locked="0"/>
    </xf>
    <xf numFmtId="57" fontId="8" fillId="33" borderId="11" xfId="0" applyNumberFormat="1" applyFont="1" applyFill="1" applyBorder="1" applyAlignment="1" applyProtection="1">
      <alignment vertical="center"/>
      <protection locked="0"/>
    </xf>
    <xf numFmtId="177" fontId="8" fillId="33" borderId="0" xfId="38" applyNumberFormat="1" applyFont="1" applyFill="1" applyBorder="1" applyAlignment="1" applyProtection="1">
      <alignment horizontal="right" vertical="center"/>
    </xf>
    <xf numFmtId="0" fontId="8" fillId="33" borderId="30" xfId="0" applyFont="1" applyFill="1" applyBorder="1" applyAlignment="1" applyProtection="1">
      <alignment horizontal="left" vertical="center"/>
      <protection locked="0"/>
    </xf>
    <xf numFmtId="0" fontId="8" fillId="33" borderId="0" xfId="0" applyFont="1" applyFill="1" applyAlignment="1" applyProtection="1">
      <alignment horizontal="left" vertical="center"/>
      <protection locked="0"/>
    </xf>
    <xf numFmtId="0" fontId="8" fillId="33" borderId="22" xfId="0" applyFont="1" applyFill="1" applyBorder="1" applyAlignment="1" applyProtection="1">
      <alignment vertical="center"/>
      <protection locked="0"/>
    </xf>
    <xf numFmtId="0" fontId="8" fillId="33" borderId="2" xfId="0" applyFont="1" applyFill="1" applyBorder="1" applyAlignment="1" applyProtection="1">
      <alignment vertical="center"/>
      <protection locked="0"/>
    </xf>
    <xf numFmtId="38" fontId="8" fillId="33" borderId="1" xfId="38" applyFont="1" applyFill="1" applyBorder="1" applyAlignment="1" applyProtection="1">
      <alignment vertical="center"/>
      <protection locked="0"/>
    </xf>
    <xf numFmtId="0" fontId="8" fillId="33" borderId="1" xfId="0" applyFont="1" applyFill="1" applyBorder="1" applyAlignment="1" applyProtection="1">
      <alignment horizontal="right" vertical="center"/>
      <protection locked="0"/>
    </xf>
    <xf numFmtId="38" fontId="8" fillId="33" borderId="1" xfId="38" applyFont="1" applyFill="1" applyBorder="1" applyAlignment="1" applyProtection="1">
      <alignment horizontal="left" vertical="center"/>
      <protection locked="0"/>
    </xf>
    <xf numFmtId="38" fontId="8" fillId="33" borderId="3" xfId="38" applyFont="1" applyFill="1" applyBorder="1" applyAlignment="1" applyProtection="1">
      <alignment horizontal="left" vertical="center"/>
      <protection locked="0"/>
    </xf>
    <xf numFmtId="0" fontId="12" fillId="33" borderId="0" xfId="0" applyFont="1" applyFill="1" applyAlignment="1">
      <alignment vertical="center"/>
    </xf>
    <xf numFmtId="0" fontId="9" fillId="33" borderId="0" xfId="0" applyFont="1" applyFill="1" applyAlignment="1">
      <alignment horizontal="left" vertical="center"/>
    </xf>
    <xf numFmtId="0" fontId="7" fillId="33" borderId="0" xfId="0" applyFont="1" applyFill="1" applyAlignment="1">
      <alignment horizontal="right" vertical="center"/>
    </xf>
    <xf numFmtId="38" fontId="7" fillId="33" borderId="0" xfId="38" applyFont="1" applyFill="1" applyAlignment="1">
      <alignment horizontal="left" vertical="center"/>
    </xf>
    <xf numFmtId="0" fontId="6" fillId="33" borderId="0" xfId="0" applyFont="1" applyFill="1" applyAlignment="1">
      <alignment vertical="center"/>
    </xf>
    <xf numFmtId="38" fontId="6" fillId="33" borderId="0" xfId="38" applyFont="1" applyFill="1"/>
    <xf numFmtId="0" fontId="6" fillId="33" borderId="0" xfId="0" applyFont="1" applyFill="1" applyAlignment="1">
      <alignment horizontal="right"/>
    </xf>
    <xf numFmtId="38" fontId="6" fillId="33" borderId="0" xfId="38" applyFont="1" applyFill="1" applyAlignment="1">
      <alignment horizontal="left"/>
    </xf>
    <xf numFmtId="177" fontId="8" fillId="33" borderId="60" xfId="38" applyNumberFormat="1" applyFont="1" applyFill="1" applyBorder="1" applyAlignment="1" applyProtection="1">
      <alignment horizontal="right" vertical="center"/>
    </xf>
    <xf numFmtId="178" fontId="8" fillId="33" borderId="51" xfId="38" applyNumberFormat="1" applyFont="1" applyFill="1" applyBorder="1" applyAlignment="1" applyProtection="1">
      <alignment horizontal="right" vertical="center"/>
    </xf>
    <xf numFmtId="179" fontId="8" fillId="33" borderId="51" xfId="38" applyNumberFormat="1" applyFont="1" applyFill="1" applyBorder="1" applyAlignment="1" applyProtection="1">
      <alignment horizontal="right" vertical="center"/>
    </xf>
    <xf numFmtId="179" fontId="8" fillId="33" borderId="58" xfId="38" applyNumberFormat="1" applyFont="1" applyFill="1" applyBorder="1" applyAlignment="1" applyProtection="1">
      <alignment horizontal="right" vertical="center"/>
    </xf>
    <xf numFmtId="0" fontId="9" fillId="33" borderId="58" xfId="0" applyFont="1" applyFill="1" applyBorder="1" applyAlignment="1">
      <alignment horizontal="center" vertical="center"/>
    </xf>
    <xf numFmtId="178" fontId="8" fillId="33" borderId="51" xfId="38" applyNumberFormat="1" applyFont="1" applyFill="1" applyBorder="1" applyAlignment="1" applyProtection="1">
      <alignment horizontal="right" vertical="center"/>
      <protection locked="0"/>
    </xf>
    <xf numFmtId="177" fontId="8" fillId="33" borderId="58" xfId="38" applyNumberFormat="1" applyFont="1" applyFill="1" applyBorder="1" applyAlignment="1" applyProtection="1">
      <alignment horizontal="right" vertical="center"/>
    </xf>
    <xf numFmtId="194" fontId="8" fillId="33" borderId="0" xfId="38" applyNumberFormat="1" applyFont="1" applyFill="1" applyBorder="1" applyAlignment="1">
      <alignment vertical="center"/>
    </xf>
    <xf numFmtId="187" fontId="8" fillId="33" borderId="51" xfId="38" applyNumberFormat="1" applyFont="1" applyFill="1" applyBorder="1" applyAlignment="1">
      <alignment vertical="center"/>
    </xf>
    <xf numFmtId="0" fontId="8" fillId="33" borderId="3" xfId="0" applyFont="1" applyFill="1" applyBorder="1" applyAlignment="1">
      <alignment vertical="center"/>
    </xf>
    <xf numFmtId="0" fontId="8" fillId="33" borderId="2" xfId="0" applyFont="1" applyFill="1" applyBorder="1" applyAlignment="1">
      <alignment horizontal="right" vertical="center"/>
    </xf>
    <xf numFmtId="177" fontId="8" fillId="33" borderId="1" xfId="38" applyNumberFormat="1" applyFont="1" applyFill="1" applyBorder="1" applyAlignment="1" applyProtection="1">
      <alignment horizontal="right" vertical="center"/>
    </xf>
    <xf numFmtId="0" fontId="9" fillId="33" borderId="0" xfId="0" applyFont="1" applyFill="1" applyAlignment="1" applyProtection="1">
      <alignment horizontal="left"/>
      <protection locked="0"/>
    </xf>
    <xf numFmtId="3" fontId="7" fillId="33" borderId="4" xfId="65" applyNumberFormat="1" applyFont="1" applyFill="1" applyBorder="1" applyAlignment="1" applyProtection="1">
      <alignment vertical="center"/>
      <protection locked="0"/>
    </xf>
    <xf numFmtId="0" fontId="7" fillId="33" borderId="5" xfId="65" applyFont="1" applyFill="1" applyBorder="1" applyAlignment="1" applyProtection="1">
      <alignment horizontal="center" vertical="center"/>
      <protection locked="0"/>
    </xf>
    <xf numFmtId="180" fontId="7" fillId="33" borderId="5" xfId="65" applyNumberFormat="1" applyFont="1" applyFill="1" applyBorder="1" applyAlignment="1" applyProtection="1">
      <alignment horizontal="center" vertical="center"/>
      <protection locked="0"/>
    </xf>
    <xf numFmtId="3" fontId="7" fillId="33" borderId="6" xfId="65" applyNumberFormat="1" applyFont="1" applyFill="1" applyBorder="1" applyAlignment="1" applyProtection="1">
      <alignment horizontal="center" vertical="center" wrapText="1"/>
      <protection locked="0"/>
    </xf>
    <xf numFmtId="3" fontId="7" fillId="33" borderId="5" xfId="65" applyNumberFormat="1" applyFont="1" applyFill="1" applyBorder="1" applyAlignment="1" applyProtection="1">
      <alignment horizontal="center" vertical="center" wrapText="1"/>
      <protection locked="0"/>
    </xf>
    <xf numFmtId="3" fontId="7" fillId="33" borderId="0" xfId="65" applyNumberFormat="1" applyFont="1" applyFill="1" applyAlignment="1" applyProtection="1">
      <alignment horizontal="center" vertical="center"/>
      <protection locked="0"/>
    </xf>
    <xf numFmtId="3" fontId="7" fillId="33" borderId="7" xfId="65" applyNumberFormat="1" applyFont="1" applyFill="1" applyBorder="1" applyAlignment="1" applyProtection="1">
      <alignment horizontal="center" vertical="center" wrapText="1"/>
      <protection locked="0"/>
    </xf>
    <xf numFmtId="3" fontId="8" fillId="33" borderId="8" xfId="65" applyNumberFormat="1" applyFont="1" applyFill="1" applyBorder="1" applyAlignment="1" applyProtection="1">
      <alignment horizontal="right" vertical="center"/>
      <protection locked="0"/>
    </xf>
    <xf numFmtId="3" fontId="8" fillId="33" borderId="10" xfId="65" applyNumberFormat="1" applyFont="1" applyFill="1" applyBorder="1" applyAlignment="1" applyProtection="1">
      <alignment horizontal="right" vertical="center"/>
      <protection locked="0"/>
    </xf>
    <xf numFmtId="3" fontId="8" fillId="33" borderId="9" xfId="65" applyNumberFormat="1" applyFont="1" applyFill="1" applyBorder="1" applyAlignment="1" applyProtection="1">
      <alignment horizontal="right" vertical="center"/>
      <protection locked="0"/>
    </xf>
    <xf numFmtId="3" fontId="8" fillId="33" borderId="5" xfId="65" applyNumberFormat="1" applyFont="1" applyFill="1" applyBorder="1" applyAlignment="1" applyProtection="1">
      <alignment horizontal="right" vertical="center"/>
      <protection locked="0"/>
    </xf>
    <xf numFmtId="3" fontId="8" fillId="33" borderId="0" xfId="65" applyNumberFormat="1" applyFont="1" applyFill="1" applyAlignment="1" applyProtection="1">
      <alignment horizontal="right" vertical="center"/>
      <protection locked="0"/>
    </xf>
    <xf numFmtId="3" fontId="8" fillId="33" borderId="0" xfId="65" applyNumberFormat="1" applyFont="1" applyFill="1" applyAlignment="1" applyProtection="1">
      <alignment horizontal="center" vertical="center"/>
      <protection locked="0"/>
    </xf>
    <xf numFmtId="1" fontId="7" fillId="33" borderId="11" xfId="65" applyNumberFormat="1" applyFont="1" applyFill="1" applyBorder="1" applyAlignment="1" applyProtection="1">
      <alignment vertical="center"/>
      <protection locked="0"/>
    </xf>
    <xf numFmtId="1" fontId="7" fillId="33" borderId="5" xfId="65" applyNumberFormat="1" applyFont="1" applyFill="1" applyBorder="1" applyAlignment="1" applyProtection="1">
      <alignment vertical="center"/>
      <protection locked="0"/>
    </xf>
    <xf numFmtId="3" fontId="7" fillId="33" borderId="0" xfId="65" applyNumberFormat="1" applyFont="1" applyFill="1" applyAlignment="1" applyProtection="1">
      <alignment horizontal="right" vertical="center"/>
      <protection locked="0"/>
    </xf>
    <xf numFmtId="205" fontId="7" fillId="33" borderId="0" xfId="65" applyNumberFormat="1" applyFont="1" applyFill="1" applyAlignment="1">
      <alignment horizontal="right" vertical="center"/>
    </xf>
    <xf numFmtId="206" fontId="7" fillId="33" borderId="0" xfId="65" applyNumberFormat="1" applyFont="1" applyFill="1" applyAlignment="1">
      <alignment horizontal="right" vertical="center"/>
    </xf>
    <xf numFmtId="204" fontId="7" fillId="33" borderId="5" xfId="65" quotePrefix="1" applyNumberFormat="1" applyFont="1" applyFill="1" applyBorder="1" applyAlignment="1" applyProtection="1">
      <alignment horizontal="right" vertical="center"/>
      <protection locked="0"/>
    </xf>
    <xf numFmtId="3" fontId="7" fillId="33" borderId="5" xfId="42" applyNumberFormat="1" applyFont="1" applyFill="1" applyBorder="1" applyAlignment="1" applyProtection="1">
      <alignment horizontal="right" vertical="center"/>
      <protection locked="0"/>
    </xf>
    <xf numFmtId="205" fontId="7" fillId="33" borderId="5" xfId="65" applyNumberFormat="1" applyFont="1" applyFill="1" applyBorder="1" applyAlignment="1">
      <alignment horizontal="right" vertical="center"/>
    </xf>
    <xf numFmtId="3" fontId="7" fillId="33" borderId="11" xfId="79" applyNumberFormat="1" applyFont="1" applyFill="1" applyBorder="1" applyAlignment="1">
      <alignment horizontal="right" vertical="center"/>
    </xf>
    <xf numFmtId="3" fontId="7" fillId="33" borderId="0" xfId="65" applyNumberFormat="1" applyFont="1" applyFill="1" applyAlignment="1">
      <alignment horizontal="right" vertical="center"/>
    </xf>
    <xf numFmtId="3" fontId="7" fillId="33" borderId="0" xfId="42" applyNumberFormat="1" applyFont="1" applyFill="1" applyBorder="1" applyAlignment="1" applyProtection="1">
      <alignment horizontal="right" vertical="center"/>
      <protection locked="0"/>
    </xf>
    <xf numFmtId="237" fontId="7" fillId="33" borderId="0" xfId="65" applyNumberFormat="1" applyFont="1" applyFill="1" applyAlignment="1" applyProtection="1">
      <alignment horizontal="right" vertical="center"/>
      <protection locked="0"/>
    </xf>
    <xf numFmtId="38" fontId="7" fillId="33" borderId="11" xfId="42" applyFont="1" applyFill="1" applyBorder="1" applyAlignment="1">
      <alignment vertical="center"/>
    </xf>
    <xf numFmtId="206" fontId="7" fillId="33" borderId="0" xfId="65" quotePrefix="1" applyNumberFormat="1" applyFont="1" applyFill="1" applyAlignment="1" applyProtection="1">
      <alignment horizontal="right" vertical="center"/>
      <protection locked="0"/>
    </xf>
    <xf numFmtId="0" fontId="7" fillId="33" borderId="12" xfId="0" applyFont="1" applyFill="1" applyBorder="1" applyAlignment="1">
      <alignment horizontal="right" vertical="center"/>
    </xf>
    <xf numFmtId="237" fontId="7" fillId="33" borderId="12" xfId="65" applyNumberFormat="1" applyFont="1" applyFill="1" applyBorder="1" applyAlignment="1" applyProtection="1">
      <alignment horizontal="right" vertical="center"/>
      <protection locked="0"/>
    </xf>
    <xf numFmtId="0" fontId="12" fillId="33" borderId="12" xfId="0" applyFont="1" applyFill="1" applyBorder="1"/>
    <xf numFmtId="3" fontId="7" fillId="33" borderId="13" xfId="65" applyNumberFormat="1" applyFont="1" applyFill="1" applyBorder="1" applyAlignment="1" applyProtection="1">
      <alignment horizontal="center" vertical="center"/>
      <protection locked="0"/>
    </xf>
    <xf numFmtId="203" fontId="7" fillId="33" borderId="13" xfId="79" applyNumberFormat="1" applyFont="1" applyFill="1" applyBorder="1" applyAlignment="1">
      <alignment vertical="center"/>
    </xf>
    <xf numFmtId="3" fontId="7" fillId="33" borderId="13" xfId="42" applyNumberFormat="1" applyFont="1" applyFill="1" applyBorder="1" applyAlignment="1" applyProtection="1">
      <alignment horizontal="right" vertical="center"/>
      <protection locked="0"/>
    </xf>
    <xf numFmtId="182" fontId="7" fillId="33" borderId="13" xfId="65" applyNumberFormat="1" applyFont="1" applyFill="1" applyBorder="1" applyAlignment="1" applyProtection="1">
      <alignment horizontal="right" vertical="center"/>
      <protection locked="0"/>
    </xf>
    <xf numFmtId="3" fontId="7" fillId="33" borderId="13" xfId="65" applyNumberFormat="1" applyFont="1" applyFill="1" applyBorder="1" applyAlignment="1" applyProtection="1">
      <alignment horizontal="right" vertical="center"/>
      <protection locked="0"/>
    </xf>
    <xf numFmtId="3" fontId="7" fillId="33" borderId="14" xfId="65" applyNumberFormat="1" applyFont="1" applyFill="1" applyBorder="1" applyAlignment="1" applyProtection="1">
      <alignment horizontal="right" vertical="center"/>
      <protection locked="0"/>
    </xf>
    <xf numFmtId="203" fontId="7" fillId="33" borderId="0" xfId="79" applyNumberFormat="1" applyFont="1" applyFill="1" applyAlignment="1">
      <alignment vertical="center"/>
    </xf>
    <xf numFmtId="182" fontId="7" fillId="33" borderId="0" xfId="65" applyNumberFormat="1" applyFont="1" applyFill="1" applyAlignment="1" applyProtection="1">
      <alignment horizontal="right" vertical="center"/>
      <protection locked="0"/>
    </xf>
    <xf numFmtId="0" fontId="9" fillId="33" borderId="12" xfId="65" applyFont="1" applyFill="1" applyBorder="1" applyAlignment="1" applyProtection="1">
      <alignment vertical="center"/>
      <protection locked="0"/>
    </xf>
    <xf numFmtId="0" fontId="22" fillId="33" borderId="0" xfId="65" applyFont="1" applyFill="1" applyAlignment="1">
      <alignment vertical="center"/>
    </xf>
    <xf numFmtId="0" fontId="23" fillId="33" borderId="0" xfId="65" applyFont="1" applyFill="1" applyAlignment="1">
      <alignment vertical="center"/>
    </xf>
    <xf numFmtId="0" fontId="22" fillId="33" borderId="0" xfId="65" applyFont="1" applyFill="1" applyAlignment="1" applyProtection="1">
      <alignment vertical="center"/>
      <protection locked="0"/>
    </xf>
    <xf numFmtId="0" fontId="12" fillId="33" borderId="0" xfId="65" applyFont="1" applyFill="1" applyAlignment="1" applyProtection="1">
      <alignment vertical="center"/>
      <protection locked="0"/>
    </xf>
    <xf numFmtId="0" fontId="12" fillId="33" borderId="5" xfId="65" applyFont="1" applyFill="1" applyBorder="1" applyAlignment="1" applyProtection="1">
      <alignment vertical="center"/>
      <protection locked="0"/>
    </xf>
    <xf numFmtId="0" fontId="9" fillId="33" borderId="12" xfId="65" quotePrefix="1" applyFont="1" applyFill="1" applyBorder="1" applyAlignment="1" applyProtection="1">
      <alignment vertical="center"/>
      <protection locked="0"/>
    </xf>
    <xf numFmtId="0" fontId="9" fillId="33" borderId="29" xfId="65" applyFont="1" applyFill="1" applyBorder="1" applyAlignment="1">
      <alignment vertical="center"/>
    </xf>
    <xf numFmtId="0" fontId="23" fillId="33" borderId="13" xfId="65" applyFont="1" applyFill="1" applyBorder="1" applyAlignment="1">
      <alignment vertical="center"/>
    </xf>
    <xf numFmtId="0" fontId="22" fillId="33" borderId="13" xfId="65" applyFont="1" applyFill="1" applyBorder="1" applyAlignment="1" applyProtection="1">
      <alignment vertical="center"/>
      <protection locked="0"/>
    </xf>
    <xf numFmtId="0" fontId="12" fillId="33" borderId="13" xfId="65" applyFont="1" applyFill="1" applyBorder="1" applyAlignment="1" applyProtection="1">
      <alignment vertical="center"/>
      <protection locked="0"/>
    </xf>
    <xf numFmtId="0" fontId="12" fillId="33" borderId="14" xfId="65" applyFont="1" applyFill="1" applyBorder="1" applyAlignment="1" applyProtection="1">
      <alignment vertical="center"/>
      <protection locked="0"/>
    </xf>
    <xf numFmtId="0" fontId="22" fillId="33" borderId="0" xfId="65" applyFont="1" applyFill="1" applyAlignment="1" applyProtection="1">
      <alignment horizontal="left" vertical="center"/>
      <protection locked="0"/>
    </xf>
    <xf numFmtId="204" fontId="7" fillId="33" borderId="0" xfId="65" applyNumberFormat="1" applyFont="1" applyFill="1" applyAlignment="1" applyProtection="1">
      <alignment horizontal="right" vertical="center"/>
      <protection locked="0"/>
    </xf>
    <xf numFmtId="0" fontId="3" fillId="33" borderId="12" xfId="0" applyFont="1" applyFill="1" applyBorder="1"/>
    <xf numFmtId="0" fontId="3" fillId="33" borderId="0" xfId="0" applyFont="1" applyFill="1"/>
    <xf numFmtId="205" fontId="7" fillId="33" borderId="11" xfId="79" applyNumberFormat="1" applyFont="1" applyFill="1" applyBorder="1" applyAlignment="1">
      <alignment vertical="center"/>
    </xf>
    <xf numFmtId="0" fontId="3" fillId="33" borderId="29" xfId="0" applyFont="1" applyFill="1" applyBorder="1"/>
    <xf numFmtId="38" fontId="3" fillId="33" borderId="0" xfId="38" applyFont="1" applyFill="1"/>
    <xf numFmtId="3" fontId="7" fillId="33" borderId="5" xfId="65" applyNumberFormat="1" applyFont="1" applyFill="1" applyBorder="1" applyAlignment="1" applyProtection="1">
      <alignment horizontal="center" vertical="center"/>
      <protection locked="0"/>
    </xf>
    <xf numFmtId="3" fontId="7" fillId="33" borderId="9" xfId="65" applyNumberFormat="1" applyFont="1" applyFill="1" applyBorder="1" applyAlignment="1" applyProtection="1">
      <alignment horizontal="center" vertical="center"/>
      <protection locked="0"/>
    </xf>
    <xf numFmtId="3" fontId="7" fillId="33" borderId="7" xfId="65" applyNumberFormat="1" applyFont="1" applyFill="1" applyBorder="1" applyAlignment="1" applyProtection="1">
      <alignment vertical="center"/>
      <protection locked="0"/>
    </xf>
    <xf numFmtId="3" fontId="8" fillId="33" borderId="6" xfId="65" applyNumberFormat="1" applyFont="1" applyFill="1" applyBorder="1" applyAlignment="1" applyProtection="1">
      <alignment horizontal="right" vertical="center"/>
      <protection locked="0"/>
    </xf>
    <xf numFmtId="3" fontId="8" fillId="33" borderId="0" xfId="65" applyNumberFormat="1" applyFont="1" applyFill="1" applyAlignment="1" applyProtection="1">
      <alignment vertical="center"/>
      <protection locked="0"/>
    </xf>
    <xf numFmtId="185" fontId="7" fillId="33" borderId="11" xfId="65" applyNumberFormat="1" applyFont="1" applyFill="1" applyBorder="1" applyAlignment="1" applyProtection="1">
      <alignment vertical="center"/>
      <protection locked="0"/>
    </xf>
    <xf numFmtId="49" fontId="7" fillId="33" borderId="12" xfId="65" applyNumberFormat="1" applyFont="1" applyFill="1" applyBorder="1" applyAlignment="1" applyProtection="1">
      <alignment vertical="center"/>
      <protection locked="0"/>
    </xf>
    <xf numFmtId="185" fontId="7" fillId="33" borderId="11" xfId="65" applyNumberFormat="1" applyFont="1" applyFill="1" applyBorder="1" applyAlignment="1" applyProtection="1">
      <alignment horizontal="right" vertical="center"/>
      <protection locked="0"/>
    </xf>
    <xf numFmtId="185" fontId="7" fillId="33" borderId="0" xfId="65" applyNumberFormat="1" applyFont="1" applyFill="1" applyAlignment="1" applyProtection="1">
      <alignment horizontal="right" vertical="center"/>
      <protection locked="0"/>
    </xf>
    <xf numFmtId="206" fontId="7" fillId="33" borderId="0" xfId="65" applyNumberFormat="1" applyFont="1" applyFill="1" applyAlignment="1" applyProtection="1">
      <alignment horizontal="right" vertical="center"/>
      <protection locked="0"/>
    </xf>
    <xf numFmtId="205" fontId="7" fillId="33" borderId="0" xfId="65" applyNumberFormat="1" applyFont="1" applyFill="1" applyAlignment="1" applyProtection="1">
      <alignment vertical="center"/>
      <protection locked="0"/>
    </xf>
    <xf numFmtId="204" fontId="7" fillId="33" borderId="0" xfId="42" applyNumberFormat="1" applyFont="1" applyFill="1" applyBorder="1" applyAlignment="1" applyProtection="1">
      <alignment horizontal="right" vertical="center"/>
      <protection locked="0"/>
    </xf>
    <xf numFmtId="205" fontId="7" fillId="33" borderId="5" xfId="65" applyNumberFormat="1" applyFont="1" applyFill="1" applyBorder="1" applyAlignment="1" applyProtection="1">
      <alignment horizontal="right" vertical="center"/>
      <protection locked="0"/>
    </xf>
    <xf numFmtId="38" fontId="7" fillId="33" borderId="0" xfId="36" applyFont="1" applyFill="1" applyBorder="1" applyAlignment="1" applyProtection="1">
      <alignment horizontal="right" vertical="center"/>
      <protection locked="0"/>
    </xf>
    <xf numFmtId="185" fontId="7" fillId="33" borderId="11" xfId="42" applyNumberFormat="1" applyFont="1" applyFill="1" applyBorder="1" applyAlignment="1" applyProtection="1">
      <alignment horizontal="right" vertical="center"/>
      <protection locked="0"/>
    </xf>
    <xf numFmtId="185" fontId="7" fillId="33" borderId="0" xfId="42" applyNumberFormat="1" applyFont="1" applyFill="1" applyBorder="1" applyAlignment="1" applyProtection="1">
      <alignment horizontal="right" vertical="center"/>
      <protection locked="0"/>
    </xf>
    <xf numFmtId="206" fontId="7" fillId="33" borderId="0" xfId="42" applyNumberFormat="1" applyFont="1" applyFill="1" applyBorder="1" applyAlignment="1" applyProtection="1">
      <alignment horizontal="right" vertical="center"/>
      <protection locked="0"/>
    </xf>
    <xf numFmtId="205" fontId="7" fillId="33" borderId="0" xfId="42" applyNumberFormat="1" applyFont="1" applyFill="1" applyBorder="1" applyAlignment="1" applyProtection="1">
      <alignment horizontal="right" vertical="center"/>
      <protection locked="0"/>
    </xf>
    <xf numFmtId="205" fontId="7" fillId="33" borderId="5" xfId="42" applyNumberFormat="1" applyFont="1" applyFill="1" applyBorder="1" applyAlignment="1" applyProtection="1">
      <alignment horizontal="right" vertical="center"/>
      <protection locked="0"/>
    </xf>
    <xf numFmtId="208" fontId="7" fillId="33" borderId="15" xfId="65" applyNumberFormat="1" applyFont="1" applyFill="1" applyBorder="1" applyAlignment="1" applyProtection="1">
      <alignment vertical="center"/>
      <protection locked="0"/>
    </xf>
    <xf numFmtId="208" fontId="7" fillId="33" borderId="13" xfId="65" applyNumberFormat="1" applyFont="1" applyFill="1" applyBorder="1" applyAlignment="1" applyProtection="1">
      <alignment vertical="center"/>
      <protection locked="0"/>
    </xf>
    <xf numFmtId="182" fontId="7" fillId="33" borderId="13" xfId="65" applyNumberFormat="1" applyFont="1" applyFill="1" applyBorder="1" applyAlignment="1" applyProtection="1">
      <alignment vertical="center"/>
      <protection locked="0"/>
    </xf>
    <xf numFmtId="205" fontId="7" fillId="33" borderId="14" xfId="42" applyNumberFormat="1" applyFont="1" applyFill="1" applyBorder="1" applyAlignment="1" applyProtection="1">
      <alignment horizontal="right" vertical="center"/>
      <protection locked="0"/>
    </xf>
    <xf numFmtId="0" fontId="7" fillId="33" borderId="13" xfId="65" applyFont="1" applyFill="1" applyBorder="1" applyAlignment="1">
      <alignment vertical="center"/>
    </xf>
    <xf numFmtId="0" fontId="50" fillId="33" borderId="12" xfId="65" applyFont="1" applyFill="1" applyBorder="1" applyAlignment="1" applyProtection="1">
      <alignment vertical="center"/>
      <protection locked="0"/>
    </xf>
    <xf numFmtId="0" fontId="7" fillId="33" borderId="5" xfId="65" applyFont="1" applyFill="1" applyBorder="1" applyAlignment="1">
      <alignment vertical="center"/>
    </xf>
    <xf numFmtId="0" fontId="50" fillId="33" borderId="12" xfId="65" quotePrefix="1" applyFont="1" applyFill="1" applyBorder="1" applyAlignment="1" applyProtection="1">
      <alignment vertical="center"/>
      <protection locked="0"/>
    </xf>
    <xf numFmtId="0" fontId="50" fillId="33" borderId="29" xfId="65" applyFont="1" applyFill="1" applyBorder="1" applyAlignment="1">
      <alignment vertical="center"/>
    </xf>
    <xf numFmtId="0" fontId="7" fillId="33" borderId="14" xfId="65" applyFont="1" applyFill="1" applyBorder="1" applyAlignment="1">
      <alignment vertical="center"/>
    </xf>
    <xf numFmtId="205" fontId="119" fillId="33" borderId="0" xfId="42" applyNumberFormat="1" applyFont="1" applyFill="1" applyBorder="1" applyAlignment="1" applyProtection="1">
      <alignment horizontal="right" vertical="center"/>
      <protection locked="0"/>
    </xf>
    <xf numFmtId="0" fontId="120" fillId="33" borderId="12" xfId="65" applyFont="1" applyFill="1" applyBorder="1" applyAlignment="1" applyProtection="1">
      <alignment vertical="center"/>
      <protection locked="0"/>
    </xf>
    <xf numFmtId="0" fontId="12" fillId="33" borderId="0" xfId="66" applyFont="1" applyFill="1"/>
    <xf numFmtId="0" fontId="12" fillId="33" borderId="23" xfId="79" applyFont="1" applyFill="1" applyBorder="1"/>
    <xf numFmtId="0" fontId="12" fillId="33" borderId="85" xfId="79" applyFont="1" applyFill="1" applyBorder="1" applyAlignment="1">
      <alignment horizontal="left"/>
    </xf>
    <xf numFmtId="0" fontId="12" fillId="33" borderId="74" xfId="79" applyFont="1" applyFill="1" applyBorder="1" applyAlignment="1" applyProtection="1">
      <alignment horizontal="center" vertical="center"/>
      <protection locked="0"/>
    </xf>
    <xf numFmtId="0" fontId="12" fillId="33" borderId="0" xfId="79" applyFont="1" applyFill="1" applyAlignment="1" applyProtection="1">
      <alignment horizontal="distributed" vertical="center" textRotation="255"/>
      <protection locked="0"/>
    </xf>
    <xf numFmtId="0" fontId="23" fillId="33" borderId="0" xfId="66" applyFont="1" applyFill="1" applyAlignment="1">
      <alignment vertical="center"/>
    </xf>
    <xf numFmtId="0" fontId="12" fillId="33" borderId="12" xfId="79" applyFont="1" applyFill="1" applyBorder="1"/>
    <xf numFmtId="0" fontId="12" fillId="33" borderId="86" xfId="79" applyFont="1" applyFill="1" applyBorder="1" applyAlignment="1" applyProtection="1">
      <alignment horizontal="left"/>
      <protection locked="0"/>
    </xf>
    <xf numFmtId="0" fontId="12" fillId="33" borderId="67" xfId="79" applyFont="1" applyFill="1" applyBorder="1" applyAlignment="1" applyProtection="1">
      <alignment horizontal="center" vertical="center"/>
      <protection locked="0"/>
    </xf>
    <xf numFmtId="0" fontId="12" fillId="33" borderId="86" xfId="79" applyFont="1" applyFill="1" applyBorder="1" applyAlignment="1" applyProtection="1">
      <alignment horizontal="center"/>
      <protection locked="0"/>
    </xf>
    <xf numFmtId="0" fontId="12" fillId="33" borderId="75" xfId="79" applyFont="1" applyFill="1" applyBorder="1" applyAlignment="1">
      <alignment horizontal="distributed" vertical="center"/>
    </xf>
    <xf numFmtId="0" fontId="12" fillId="33" borderId="86" xfId="79" applyFont="1" applyFill="1" applyBorder="1" applyAlignment="1">
      <alignment horizontal="left"/>
    </xf>
    <xf numFmtId="0" fontId="12" fillId="33" borderId="67" xfId="79" applyFont="1" applyFill="1" applyBorder="1" applyAlignment="1">
      <alignment horizontal="distributed" vertical="center"/>
    </xf>
    <xf numFmtId="0" fontId="27" fillId="33" borderId="0" xfId="0" applyFont="1" applyFill="1" applyAlignment="1">
      <alignment horizontal="right" vertical="center"/>
    </xf>
    <xf numFmtId="0" fontId="12" fillId="33" borderId="90" xfId="79" applyFont="1" applyFill="1" applyBorder="1" applyAlignment="1">
      <alignment horizontal="left"/>
    </xf>
    <xf numFmtId="0" fontId="12" fillId="33" borderId="87" xfId="79" applyFont="1" applyFill="1" applyBorder="1" applyAlignment="1">
      <alignment horizontal="left"/>
    </xf>
    <xf numFmtId="0" fontId="12" fillId="33" borderId="66" xfId="79" applyFont="1" applyFill="1" applyBorder="1" applyAlignment="1" applyProtection="1">
      <alignment horizontal="center" vertical="center"/>
      <protection locked="0"/>
    </xf>
    <xf numFmtId="0" fontId="12" fillId="33" borderId="66" xfId="66" applyFont="1" applyFill="1" applyBorder="1" applyAlignment="1">
      <alignment horizontal="center" vertical="center"/>
    </xf>
    <xf numFmtId="0" fontId="27" fillId="33" borderId="0" xfId="0" applyFont="1" applyFill="1" applyAlignment="1">
      <alignment horizontal="center" vertical="center"/>
    </xf>
    <xf numFmtId="210" fontId="29" fillId="33" borderId="0" xfId="0" applyNumberFormat="1" applyFont="1" applyFill="1" applyAlignment="1">
      <alignment vertical="center"/>
    </xf>
    <xf numFmtId="0" fontId="12" fillId="33" borderId="12" xfId="79" applyFont="1" applyFill="1" applyBorder="1" applyAlignment="1">
      <alignment horizontal="right"/>
    </xf>
    <xf numFmtId="237" fontId="12" fillId="33" borderId="86" xfId="79" applyNumberFormat="1" applyFont="1" applyFill="1" applyBorder="1" applyAlignment="1">
      <alignment horizontal="right"/>
    </xf>
    <xf numFmtId="38" fontId="12" fillId="33" borderId="67" xfId="38" applyFont="1" applyFill="1" applyBorder="1" applyAlignment="1" applyProtection="1">
      <protection locked="0"/>
    </xf>
    <xf numFmtId="203" fontId="12" fillId="33" borderId="68" xfId="38" applyNumberFormat="1" applyFont="1" applyFill="1" applyBorder="1" applyAlignment="1" applyProtection="1">
      <protection locked="0"/>
    </xf>
    <xf numFmtId="38" fontId="12" fillId="33" borderId="0" xfId="38" applyFont="1" applyFill="1" applyBorder="1" applyAlignment="1"/>
    <xf numFmtId="0" fontId="22" fillId="33" borderId="0" xfId="0" applyFont="1" applyFill="1" applyAlignment="1">
      <alignment horizontal="center" vertical="center"/>
    </xf>
    <xf numFmtId="0" fontId="13" fillId="33" borderId="0" xfId="0" applyFont="1" applyFill="1" applyAlignment="1">
      <alignment horizontal="right" vertical="center"/>
    </xf>
    <xf numFmtId="0" fontId="12" fillId="33" borderId="1" xfId="79" applyFont="1" applyFill="1" applyBorder="1"/>
    <xf numFmtId="212" fontId="29" fillId="33" borderId="1" xfId="0" applyNumberFormat="1" applyFont="1" applyFill="1" applyBorder="1" applyAlignment="1">
      <alignment vertical="center"/>
    </xf>
    <xf numFmtId="38" fontId="12" fillId="33" borderId="86" xfId="38" applyFont="1" applyFill="1" applyBorder="1" applyAlignment="1" applyProtection="1">
      <protection locked="0"/>
    </xf>
    <xf numFmtId="211" fontId="12" fillId="33" borderId="0" xfId="38" applyNumberFormat="1" applyFont="1" applyFill="1" applyBorder="1" applyAlignment="1">
      <alignment horizontal="center"/>
    </xf>
    <xf numFmtId="0" fontId="12" fillId="33" borderId="89" xfId="79" applyFont="1" applyFill="1" applyBorder="1" applyAlignment="1">
      <alignment horizontal="right"/>
    </xf>
    <xf numFmtId="237" fontId="12" fillId="33" borderId="88" xfId="38" applyNumberFormat="1" applyFont="1" applyFill="1" applyBorder="1" applyAlignment="1" applyProtection="1">
      <protection locked="0"/>
    </xf>
    <xf numFmtId="38" fontId="12" fillId="33" borderId="88" xfId="38" applyFont="1" applyFill="1" applyBorder="1" applyAlignment="1" applyProtection="1">
      <protection locked="0"/>
    </xf>
    <xf numFmtId="38" fontId="12" fillId="33" borderId="69" xfId="38" applyFont="1" applyFill="1" applyBorder="1" applyAlignment="1" applyProtection="1">
      <protection locked="0"/>
    </xf>
    <xf numFmtId="203" fontId="12" fillId="33" borderId="70" xfId="38" applyNumberFormat="1" applyFont="1" applyFill="1" applyBorder="1" applyAlignment="1" applyProtection="1">
      <protection locked="0"/>
    </xf>
    <xf numFmtId="38" fontId="12" fillId="33" borderId="0" xfId="38" applyFont="1" applyFill="1" applyBorder="1" applyAlignment="1">
      <alignment horizontal="right"/>
    </xf>
    <xf numFmtId="211" fontId="12" fillId="33" borderId="0" xfId="66" applyNumberFormat="1" applyFont="1" applyFill="1" applyAlignment="1">
      <alignment horizontal="right"/>
    </xf>
    <xf numFmtId="211" fontId="12" fillId="33" borderId="12" xfId="79" applyNumberFormat="1" applyFont="1" applyFill="1" applyBorder="1" applyAlignment="1">
      <alignment horizontal="right"/>
    </xf>
    <xf numFmtId="0" fontId="12" fillId="33" borderId="86" xfId="79" applyFont="1" applyFill="1" applyBorder="1" applyAlignment="1">
      <alignment horizontal="right"/>
    </xf>
    <xf numFmtId="203" fontId="12" fillId="33" borderId="68" xfId="38" applyNumberFormat="1" applyFont="1" applyFill="1" applyBorder="1" applyAlignment="1" applyProtection="1">
      <alignment horizontal="center"/>
      <protection locked="0"/>
    </xf>
    <xf numFmtId="211" fontId="12" fillId="33" borderId="12" xfId="66" applyNumberFormat="1" applyFont="1" applyFill="1" applyBorder="1" applyAlignment="1">
      <alignment horizontal="right"/>
    </xf>
    <xf numFmtId="211" fontId="12" fillId="33" borderId="0" xfId="38" applyNumberFormat="1" applyFont="1" applyFill="1" applyBorder="1" applyAlignment="1">
      <alignment horizontal="right"/>
    </xf>
    <xf numFmtId="203" fontId="12" fillId="33" borderId="5" xfId="38" applyNumberFormat="1" applyFont="1" applyFill="1" applyBorder="1" applyAlignment="1" applyProtection="1">
      <protection locked="0"/>
    </xf>
    <xf numFmtId="211" fontId="12" fillId="33" borderId="67" xfId="375" applyNumberFormat="1" applyFont="1" applyFill="1" applyBorder="1" applyAlignment="1">
      <alignment horizontal="right"/>
    </xf>
    <xf numFmtId="211" fontId="12" fillId="33" borderId="5" xfId="375" applyNumberFormat="1" applyFont="1" applyFill="1" applyBorder="1" applyAlignment="1">
      <alignment horizontal="right"/>
    </xf>
    <xf numFmtId="211" fontId="12" fillId="33" borderId="29" xfId="66" applyNumberFormat="1" applyFont="1" applyFill="1" applyBorder="1" applyAlignment="1">
      <alignment horizontal="right"/>
    </xf>
    <xf numFmtId="38" fontId="22" fillId="33" borderId="0" xfId="66" applyNumberFormat="1" applyFont="1" applyFill="1"/>
    <xf numFmtId="0" fontId="6" fillId="33" borderId="0" xfId="66" applyFont="1" applyFill="1" applyAlignment="1">
      <alignment horizontal="distributed"/>
    </xf>
    <xf numFmtId="211" fontId="30" fillId="33" borderId="0" xfId="66" applyNumberFormat="1" applyFont="1" applyFill="1" applyAlignment="1">
      <alignment shrinkToFit="1"/>
    </xf>
    <xf numFmtId="0" fontId="31" fillId="33" borderId="0" xfId="66" applyFont="1" applyFill="1"/>
    <xf numFmtId="211" fontId="12" fillId="33" borderId="0" xfId="66" applyNumberFormat="1" applyFont="1" applyFill="1" applyAlignment="1">
      <alignment horizontal="left"/>
    </xf>
    <xf numFmtId="49" fontId="12" fillId="33" borderId="0" xfId="66" applyNumberFormat="1" applyFont="1" applyFill="1" applyAlignment="1">
      <alignment horizontal="right"/>
    </xf>
    <xf numFmtId="49" fontId="12" fillId="33" borderId="0" xfId="38" applyNumberFormat="1" applyFont="1" applyFill="1" applyBorder="1" applyAlignment="1">
      <alignment horizontal="right"/>
    </xf>
    <xf numFmtId="211" fontId="22" fillId="33" borderId="0" xfId="66" applyNumberFormat="1" applyFont="1" applyFill="1" applyAlignment="1">
      <alignment horizontal="right"/>
    </xf>
    <xf numFmtId="49" fontId="22" fillId="33" borderId="0" xfId="66" applyNumberFormat="1" applyFont="1" applyFill="1" applyAlignment="1">
      <alignment horizontal="right"/>
    </xf>
    <xf numFmtId="49" fontId="22" fillId="33" borderId="0" xfId="38" applyNumberFormat="1" applyFont="1" applyFill="1" applyBorder="1" applyAlignment="1">
      <alignment horizontal="right"/>
    </xf>
    <xf numFmtId="0" fontId="3" fillId="33" borderId="0" xfId="66" applyFont="1" applyFill="1" applyAlignment="1">
      <alignment vertical="center" textRotation="255"/>
    </xf>
    <xf numFmtId="0" fontId="3" fillId="33" borderId="0" xfId="66" applyFont="1" applyFill="1"/>
    <xf numFmtId="0" fontId="3" fillId="33" borderId="9" xfId="0" applyFont="1" applyFill="1" applyBorder="1" applyAlignment="1">
      <alignment vertical="center"/>
    </xf>
    <xf numFmtId="0" fontId="3" fillId="33" borderId="10" xfId="0" applyFont="1" applyFill="1" applyBorder="1" applyAlignment="1">
      <alignment vertical="center"/>
    </xf>
    <xf numFmtId="0" fontId="3" fillId="33" borderId="21" xfId="0" applyFont="1" applyFill="1" applyBorder="1" applyAlignment="1">
      <alignment vertical="center"/>
    </xf>
    <xf numFmtId="0" fontId="3" fillId="33" borderId="0" xfId="66" applyFont="1" applyFill="1" applyAlignment="1">
      <alignment vertical="center"/>
    </xf>
    <xf numFmtId="0" fontId="3" fillId="33" borderId="11" xfId="0" applyFont="1" applyFill="1" applyBorder="1" applyAlignment="1">
      <alignment vertical="center"/>
    </xf>
    <xf numFmtId="0" fontId="3" fillId="33" borderId="0" xfId="0" applyFont="1" applyFill="1" applyAlignment="1">
      <alignment vertical="center"/>
    </xf>
    <xf numFmtId="0" fontId="3" fillId="33" borderId="30" xfId="0" applyFont="1" applyFill="1" applyBorder="1" applyAlignment="1">
      <alignment vertical="center"/>
    </xf>
    <xf numFmtId="0" fontId="3" fillId="33" borderId="2" xfId="0" applyFont="1" applyFill="1" applyBorder="1" applyAlignment="1">
      <alignment vertical="center"/>
    </xf>
    <xf numFmtId="0" fontId="3" fillId="33" borderId="3" xfId="0" applyFont="1" applyFill="1" applyBorder="1" applyAlignment="1">
      <alignment vertical="center"/>
    </xf>
    <xf numFmtId="38" fontId="3" fillId="33" borderId="0" xfId="38" applyFont="1" applyFill="1" applyAlignment="1"/>
    <xf numFmtId="0" fontId="16" fillId="33" borderId="0" xfId="66" quotePrefix="1" applyFont="1" applyFill="1" applyAlignment="1">
      <alignment horizontal="center"/>
    </xf>
    <xf numFmtId="0" fontId="12" fillId="0" borderId="12" xfId="65" applyFont="1" applyBorder="1" applyAlignment="1">
      <alignment horizontal="right" vertical="center" wrapText="1"/>
    </xf>
    <xf numFmtId="37" fontId="12" fillId="33" borderId="0" xfId="68" applyFont="1" applyFill="1" applyAlignment="1">
      <alignment vertical="center"/>
    </xf>
    <xf numFmtId="229" fontId="50" fillId="33" borderId="0" xfId="68" applyNumberFormat="1" applyFont="1" applyFill="1" applyAlignment="1">
      <alignment horizontal="right" vertical="center"/>
    </xf>
    <xf numFmtId="0" fontId="9" fillId="33" borderId="0" xfId="69" applyFont="1" applyFill="1"/>
    <xf numFmtId="37" fontId="9" fillId="33" borderId="10" xfId="68" applyFont="1" applyFill="1" applyBorder="1"/>
    <xf numFmtId="38" fontId="9" fillId="33" borderId="10" xfId="45" applyFont="1" applyFill="1" applyBorder="1" applyAlignment="1" applyProtection="1">
      <alignment horizontal="right"/>
    </xf>
    <xf numFmtId="0" fontId="9" fillId="33" borderId="0" xfId="69" quotePrefix="1" applyFont="1" applyFill="1" applyAlignment="1">
      <alignment horizontal="center"/>
    </xf>
    <xf numFmtId="0" fontId="9" fillId="33" borderId="0" xfId="69" applyFont="1" applyFill="1" applyAlignment="1">
      <alignment horizontal="center"/>
    </xf>
    <xf numFmtId="37" fontId="9" fillId="33" borderId="0" xfId="68" applyFont="1" applyFill="1" applyAlignment="1">
      <alignment horizontal="center"/>
    </xf>
    <xf numFmtId="40" fontId="52" fillId="33" borderId="0" xfId="45" applyNumberFormat="1" applyFont="1" applyFill="1" applyBorder="1" applyAlignment="1">
      <alignment horizontal="right"/>
    </xf>
    <xf numFmtId="37" fontId="52" fillId="33" borderId="0" xfId="45" quotePrefix="1" applyNumberFormat="1" applyFont="1" applyFill="1" applyBorder="1" applyAlignment="1">
      <alignment horizontal="right"/>
    </xf>
    <xf numFmtId="0" fontId="9" fillId="33" borderId="0" xfId="0" applyFont="1" applyFill="1" applyAlignment="1" applyProtection="1">
      <alignment horizontal="center" vertical="center"/>
      <protection locked="0"/>
    </xf>
    <xf numFmtId="186" fontId="8" fillId="33" borderId="0" xfId="38" applyNumberFormat="1" applyFont="1" applyFill="1" applyBorder="1" applyAlignment="1" applyProtection="1">
      <alignment vertical="center"/>
      <protection locked="0"/>
    </xf>
    <xf numFmtId="0" fontId="14" fillId="33" borderId="60" xfId="0" applyFont="1" applyFill="1" applyBorder="1" applyAlignment="1">
      <alignment horizontal="center" vertical="center"/>
    </xf>
    <xf numFmtId="188" fontId="8" fillId="33" borderId="60" xfId="38" applyNumberFormat="1" applyFont="1" applyFill="1" applyBorder="1" applyAlignment="1">
      <alignment vertical="center"/>
    </xf>
    <xf numFmtId="189" fontId="8" fillId="33" borderId="0" xfId="38" applyNumberFormat="1" applyFont="1" applyFill="1" applyBorder="1" applyAlignment="1">
      <alignment vertical="center"/>
    </xf>
    <xf numFmtId="0" fontId="9" fillId="33" borderId="51" xfId="0" applyFont="1" applyFill="1" applyBorder="1" applyAlignment="1">
      <alignment horizontal="center" vertical="center"/>
    </xf>
    <xf numFmtId="190" fontId="8" fillId="33" borderId="58" xfId="38" applyNumberFormat="1" applyFont="1" applyFill="1" applyBorder="1" applyAlignment="1">
      <alignment vertical="center"/>
    </xf>
    <xf numFmtId="189" fontId="8" fillId="33" borderId="51" xfId="38" applyNumberFormat="1" applyFont="1" applyFill="1" applyBorder="1" applyAlignment="1">
      <alignment vertical="center"/>
    </xf>
    <xf numFmtId="191" fontId="8" fillId="33" borderId="51" xfId="77" quotePrefix="1" applyNumberFormat="1" applyFont="1" applyFill="1" applyBorder="1" applyAlignment="1">
      <alignment horizontal="right" vertical="center" shrinkToFit="1"/>
    </xf>
    <xf numFmtId="235" fontId="8" fillId="33" borderId="51" xfId="77" quotePrefix="1" applyNumberFormat="1" applyFont="1" applyFill="1" applyBorder="1" applyAlignment="1">
      <alignment horizontal="right" vertical="center" shrinkToFit="1"/>
    </xf>
    <xf numFmtId="192" fontId="8" fillId="33" borderId="51" xfId="38" applyNumberFormat="1" applyFont="1" applyFill="1" applyBorder="1" applyAlignment="1">
      <alignment vertical="center"/>
    </xf>
    <xf numFmtId="193" fontId="8" fillId="33" borderId="58" xfId="38" applyNumberFormat="1" applyFont="1" applyFill="1" applyBorder="1" applyAlignment="1">
      <alignment vertical="center"/>
    </xf>
    <xf numFmtId="176" fontId="8" fillId="33" borderId="0" xfId="38" applyNumberFormat="1" applyFont="1" applyFill="1" applyBorder="1" applyAlignment="1">
      <alignment vertical="center"/>
    </xf>
    <xf numFmtId="193" fontId="8" fillId="33" borderId="60" xfId="38" applyNumberFormat="1" applyFont="1" applyFill="1" applyBorder="1" applyAlignment="1">
      <alignment vertical="center"/>
    </xf>
    <xf numFmtId="195" fontId="8" fillId="33" borderId="0" xfId="38" applyNumberFormat="1" applyFont="1" applyFill="1" applyBorder="1" applyAlignment="1">
      <alignment vertical="center"/>
    </xf>
    <xf numFmtId="196" fontId="8" fillId="33" borderId="0" xfId="38" applyNumberFormat="1" applyFont="1" applyFill="1" applyBorder="1" applyAlignment="1">
      <alignment vertical="center"/>
    </xf>
    <xf numFmtId="188" fontId="8" fillId="33" borderId="51" xfId="38" applyNumberFormat="1" applyFont="1" applyFill="1" applyBorder="1" applyAlignment="1">
      <alignment vertical="center"/>
    </xf>
    <xf numFmtId="176" fontId="8" fillId="33" borderId="51" xfId="38" applyNumberFormat="1" applyFont="1" applyFill="1" applyBorder="1" applyAlignment="1">
      <alignment vertical="center"/>
    </xf>
    <xf numFmtId="197" fontId="8" fillId="33" borderId="51" xfId="38" applyNumberFormat="1" applyFont="1" applyFill="1" applyBorder="1" applyAlignment="1">
      <alignment vertical="center"/>
    </xf>
    <xf numFmtId="202" fontId="8" fillId="33" borderId="51" xfId="38" applyNumberFormat="1" applyFont="1" applyFill="1" applyBorder="1" applyAlignment="1">
      <alignment vertical="center"/>
    </xf>
    <xf numFmtId="0" fontId="9" fillId="33" borderId="51" xfId="0" applyFont="1" applyFill="1" applyBorder="1" applyAlignment="1">
      <alignment horizontal="center" vertical="center" shrinkToFit="1"/>
    </xf>
    <xf numFmtId="233" fontId="8" fillId="33" borderId="51" xfId="38" applyNumberFormat="1" applyFont="1" applyFill="1" applyBorder="1" applyAlignment="1">
      <alignment vertical="center"/>
    </xf>
    <xf numFmtId="198" fontId="8" fillId="33" borderId="51" xfId="38" applyNumberFormat="1" applyFont="1" applyFill="1" applyBorder="1" applyAlignment="1">
      <alignment vertical="center"/>
    </xf>
    <xf numFmtId="186" fontId="8" fillId="33" borderId="0" xfId="38" applyNumberFormat="1" applyFont="1" applyFill="1" applyBorder="1" applyAlignment="1">
      <alignment vertical="center"/>
    </xf>
    <xf numFmtId="187" fontId="8" fillId="33" borderId="60" xfId="38" applyNumberFormat="1" applyFont="1" applyFill="1" applyBorder="1" applyAlignment="1">
      <alignment vertical="center"/>
    </xf>
    <xf numFmtId="0" fontId="9" fillId="33" borderId="1" xfId="0" applyFont="1" applyFill="1" applyBorder="1" applyAlignment="1">
      <alignment horizontal="center" vertical="center"/>
    </xf>
    <xf numFmtId="187" fontId="8" fillId="33" borderId="1" xfId="38" applyNumberFormat="1" applyFont="1" applyFill="1" applyBorder="1" applyAlignment="1">
      <alignment vertical="center"/>
    </xf>
    <xf numFmtId="201" fontId="8" fillId="33" borderId="0" xfId="38" applyNumberFormat="1" applyFont="1" applyFill="1" applyBorder="1" applyAlignment="1" applyProtection="1">
      <alignment vertical="center"/>
      <protection locked="0"/>
    </xf>
    <xf numFmtId="177" fontId="8" fillId="33" borderId="0" xfId="0" applyNumberFormat="1" applyFont="1" applyFill="1" applyAlignment="1" applyProtection="1">
      <alignment vertical="center"/>
      <protection locked="0"/>
    </xf>
    <xf numFmtId="0" fontId="8" fillId="33" borderId="60" xfId="0" applyFont="1" applyFill="1" applyBorder="1" applyAlignment="1" applyProtection="1">
      <alignment horizontal="center" vertical="center"/>
      <protection locked="0"/>
    </xf>
    <xf numFmtId="0" fontId="8" fillId="33" borderId="60" xfId="0" applyFont="1" applyFill="1" applyBorder="1" applyAlignment="1" applyProtection="1">
      <alignment vertical="center"/>
      <protection locked="0"/>
    </xf>
    <xf numFmtId="0" fontId="8" fillId="33" borderId="19" xfId="0" applyFont="1" applyFill="1" applyBorder="1" applyAlignment="1" applyProtection="1">
      <alignment horizontal="center" vertical="center"/>
      <protection locked="0"/>
    </xf>
    <xf numFmtId="0" fontId="8" fillId="33" borderId="83" xfId="0" applyFont="1" applyFill="1" applyBorder="1" applyAlignment="1" applyProtection="1">
      <alignment horizontal="center" vertical="center"/>
      <protection locked="0"/>
    </xf>
    <xf numFmtId="0" fontId="8" fillId="33" borderId="118" xfId="0" applyFont="1" applyFill="1" applyBorder="1" applyAlignment="1" applyProtection="1">
      <alignment horizontal="center" vertical="center"/>
      <protection locked="0"/>
    </xf>
    <xf numFmtId="0" fontId="8" fillId="33" borderId="51" xfId="0" applyFont="1" applyFill="1" applyBorder="1" applyAlignment="1" applyProtection="1">
      <alignment horizontal="center" vertical="center"/>
      <protection locked="0"/>
    </xf>
    <xf numFmtId="0" fontId="8" fillId="33" borderId="51" xfId="0" applyFont="1" applyFill="1" applyBorder="1" applyAlignment="1" applyProtection="1">
      <alignment vertical="center"/>
      <protection locked="0"/>
    </xf>
    <xf numFmtId="0" fontId="8" fillId="33" borderId="119" xfId="0" applyFont="1" applyFill="1" applyBorder="1" applyAlignment="1" applyProtection="1">
      <alignment horizontal="center" vertical="center"/>
      <protection locked="0"/>
    </xf>
    <xf numFmtId="0" fontId="8" fillId="33" borderId="60" xfId="0" applyFont="1" applyFill="1" applyBorder="1" applyAlignment="1" applyProtection="1">
      <alignment horizontal="center" vertical="center" wrapText="1"/>
      <protection locked="0"/>
    </xf>
    <xf numFmtId="0" fontId="8" fillId="33" borderId="58" xfId="0" applyFont="1" applyFill="1" applyBorder="1" applyAlignment="1" applyProtection="1">
      <alignment horizontal="center" vertical="center"/>
      <protection locked="0"/>
    </xf>
    <xf numFmtId="0" fontId="8" fillId="33" borderId="58" xfId="0" applyFont="1" applyFill="1" applyBorder="1" applyAlignment="1" applyProtection="1">
      <alignment vertical="center"/>
      <protection locked="0"/>
    </xf>
    <xf numFmtId="0" fontId="8" fillId="33" borderId="60" xfId="0" applyFont="1" applyFill="1" applyBorder="1" applyAlignment="1" applyProtection="1">
      <alignment horizontal="left" vertical="center"/>
      <protection locked="0"/>
    </xf>
    <xf numFmtId="38" fontId="8" fillId="33" borderId="118" xfId="36" applyFont="1" applyFill="1" applyBorder="1" applyAlignment="1" applyProtection="1">
      <alignment horizontal="center" vertical="center"/>
      <protection locked="0"/>
    </xf>
    <xf numFmtId="0" fontId="8" fillId="33" borderId="1" xfId="0" applyFont="1" applyFill="1" applyBorder="1" applyAlignment="1" applyProtection="1">
      <alignment horizontal="center" vertical="center"/>
      <protection locked="0"/>
    </xf>
    <xf numFmtId="0" fontId="16" fillId="33" borderId="23" xfId="65" applyFill="1" applyBorder="1" applyAlignment="1">
      <alignment vertical="center"/>
    </xf>
    <xf numFmtId="0" fontId="16" fillId="33" borderId="0" xfId="65" applyFill="1" applyAlignment="1" applyProtection="1">
      <alignment vertical="center"/>
      <protection locked="0"/>
    </xf>
    <xf numFmtId="0" fontId="16" fillId="33" borderId="0" xfId="65" applyFill="1" applyAlignment="1">
      <alignment vertical="center"/>
    </xf>
    <xf numFmtId="0" fontId="16" fillId="33" borderId="13" xfId="65" applyFill="1" applyBorder="1" applyAlignment="1">
      <alignment vertical="center"/>
    </xf>
    <xf numFmtId="0" fontId="3" fillId="33" borderId="0" xfId="375" applyFill="1" applyAlignment="1">
      <alignment vertical="center"/>
    </xf>
    <xf numFmtId="0" fontId="3" fillId="33" borderId="10" xfId="375" applyFill="1" applyBorder="1"/>
    <xf numFmtId="211" fontId="3" fillId="33" borderId="10" xfId="375" applyNumberFormat="1" applyFill="1" applyBorder="1"/>
    <xf numFmtId="0" fontId="3" fillId="33" borderId="0" xfId="375" applyFill="1"/>
    <xf numFmtId="0" fontId="3" fillId="33" borderId="0" xfId="375" applyFill="1" applyAlignment="1">
      <alignment horizontal="right"/>
    </xf>
    <xf numFmtId="237" fontId="12" fillId="33" borderId="151" xfId="79" applyNumberFormat="1" applyFont="1" applyFill="1" applyBorder="1" applyAlignment="1">
      <alignment horizontal="right"/>
    </xf>
    <xf numFmtId="211" fontId="12" fillId="33" borderId="13" xfId="375" applyNumberFormat="1" applyFont="1" applyFill="1" applyBorder="1" applyAlignment="1">
      <alignment horizontal="right"/>
    </xf>
    <xf numFmtId="211" fontId="12" fillId="33" borderId="71" xfId="375" applyNumberFormat="1" applyFont="1" applyFill="1" applyBorder="1" applyAlignment="1">
      <alignment horizontal="right"/>
    </xf>
    <xf numFmtId="211" fontId="12" fillId="33" borderId="14" xfId="375" applyNumberFormat="1" applyFont="1" applyFill="1" applyBorder="1" applyAlignment="1">
      <alignment horizontal="right"/>
    </xf>
    <xf numFmtId="0" fontId="3" fillId="0" borderId="0" xfId="0" applyFont="1" applyAlignment="1">
      <alignment vertical="center"/>
    </xf>
    <xf numFmtId="0" fontId="8" fillId="0" borderId="0" xfId="0" applyFont="1" applyAlignment="1">
      <alignment vertical="center"/>
    </xf>
    <xf numFmtId="0" fontId="12" fillId="0" borderId="0" xfId="69"/>
    <xf numFmtId="0" fontId="16" fillId="0" borderId="10" xfId="65" applyBorder="1" applyAlignment="1">
      <alignment vertical="center"/>
    </xf>
    <xf numFmtId="228" fontId="12" fillId="0" borderId="13" xfId="37" applyNumberFormat="1" applyFont="1" applyFill="1" applyBorder="1" applyAlignment="1">
      <alignment horizontal="right" vertical="center" shrinkToFit="1"/>
    </xf>
    <xf numFmtId="228" fontId="12" fillId="0" borderId="65" xfId="37" applyNumberFormat="1" applyFont="1" applyFill="1" applyBorder="1" applyAlignment="1">
      <alignment horizontal="right" vertical="center" shrinkToFit="1"/>
    </xf>
    <xf numFmtId="228" fontId="12" fillId="0" borderId="64" xfId="0" applyNumberFormat="1" applyFont="1" applyBorder="1" applyAlignment="1">
      <alignment horizontal="right" vertical="center"/>
    </xf>
    <xf numFmtId="0" fontId="16" fillId="0" borderId="0" xfId="65" applyAlignment="1">
      <alignment vertical="center"/>
    </xf>
    <xf numFmtId="0" fontId="16" fillId="0" borderId="4" xfId="65" applyBorder="1" applyAlignment="1">
      <alignment vertical="center"/>
    </xf>
    <xf numFmtId="0" fontId="16" fillId="0" borderId="6" xfId="65" applyBorder="1" applyAlignment="1">
      <alignment vertical="center"/>
    </xf>
    <xf numFmtId="0" fontId="16" fillId="0" borderId="5" xfId="65" applyBorder="1" applyAlignment="1">
      <alignment vertical="center"/>
    </xf>
    <xf numFmtId="0" fontId="16" fillId="0" borderId="7" xfId="65" applyBorder="1" applyAlignment="1">
      <alignment vertical="center"/>
    </xf>
    <xf numFmtId="0" fontId="16" fillId="0" borderId="12" xfId="65" applyBorder="1" applyAlignment="1">
      <alignment vertical="center"/>
    </xf>
    <xf numFmtId="221" fontId="16" fillId="0" borderId="0" xfId="65" applyNumberFormat="1" applyAlignment="1">
      <alignment vertical="center"/>
    </xf>
    <xf numFmtId="0" fontId="16" fillId="0" borderId="29" xfId="65" applyBorder="1" applyAlignment="1">
      <alignment vertical="center"/>
    </xf>
    <xf numFmtId="0" fontId="16" fillId="0" borderId="14" xfId="65" applyBorder="1" applyAlignment="1">
      <alignmen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05" fontId="12" fillId="0" borderId="13" xfId="65" applyNumberFormat="1" applyFont="1" applyBorder="1" applyAlignment="1">
      <alignment vertical="center"/>
    </xf>
    <xf numFmtId="205" fontId="12" fillId="0" borderId="14" xfId="65" applyNumberFormat="1" applyFont="1" applyBorder="1" applyAlignment="1">
      <alignment vertical="center"/>
    </xf>
    <xf numFmtId="0" fontId="16" fillId="0" borderId="0" xfId="65" applyAlignment="1" applyProtection="1">
      <alignment vertical="center"/>
      <protection locked="0"/>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4" fontId="7" fillId="0" borderId="27" xfId="65" applyNumberFormat="1" applyFont="1" applyBorder="1" applyAlignment="1">
      <alignment vertical="center"/>
    </xf>
    <xf numFmtId="234" fontId="7" fillId="0" borderId="42" xfId="65" applyNumberFormat="1" applyFont="1" applyBorder="1" applyAlignment="1">
      <alignment vertical="center"/>
    </xf>
    <xf numFmtId="234" fontId="7" fillId="0" borderId="15" xfId="65" applyNumberFormat="1" applyFont="1" applyBorder="1" applyAlignment="1">
      <alignment vertical="center"/>
    </xf>
    <xf numFmtId="234" fontId="7" fillId="0" borderId="38" xfId="65" applyNumberFormat="1" applyFont="1" applyBorder="1" applyAlignment="1">
      <alignment vertical="center"/>
    </xf>
    <xf numFmtId="0" fontId="3" fillId="0" borderId="33" xfId="0" applyFont="1" applyBorder="1"/>
    <xf numFmtId="0" fontId="80" fillId="0" borderId="0" xfId="28" applyFont="1" applyAlignment="1"/>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16" fillId="0" borderId="28" xfId="65" applyBorder="1" applyAlignment="1">
      <alignment vertical="center"/>
    </xf>
    <xf numFmtId="3" fontId="16" fillId="0" borderId="0" xfId="65" applyNumberFormat="1" applyAlignment="1">
      <alignment vertical="center"/>
    </xf>
    <xf numFmtId="0" fontId="3" fillId="0" borderId="0" xfId="78" applyFont="1" applyAlignment="1">
      <alignment horizontal="right"/>
    </xf>
    <xf numFmtId="235" fontId="3" fillId="0" borderId="84" xfId="0" applyNumberFormat="1" applyFont="1" applyBorder="1"/>
    <xf numFmtId="238" fontId="3" fillId="0" borderId="19" xfId="80" applyNumberFormat="1" applyFont="1" applyBorder="1" applyAlignment="1">
      <alignment horizontal="right" vertical="center"/>
    </xf>
    <xf numFmtId="235" fontId="3" fillId="0" borderId="0" xfId="0" applyNumberFormat="1" applyFont="1"/>
    <xf numFmtId="239" fontId="3" fillId="0" borderId="19" xfId="80" applyNumberFormat="1" applyFont="1" applyBorder="1" applyAlignment="1">
      <alignment horizontal="right" vertical="center"/>
    </xf>
    <xf numFmtId="235" fontId="3" fillId="0" borderId="46" xfId="80" applyNumberFormat="1" applyFont="1" applyBorder="1"/>
    <xf numFmtId="235" fontId="3" fillId="0" borderId="45" xfId="80" applyNumberFormat="1" applyFont="1" applyBorder="1"/>
    <xf numFmtId="0" fontId="3" fillId="33" borderId="0" xfId="78" applyFont="1" applyFill="1"/>
    <xf numFmtId="0" fontId="3" fillId="33" borderId="0" xfId="78" applyFont="1" applyFill="1" applyAlignment="1">
      <alignment horizontal="right"/>
    </xf>
    <xf numFmtId="0" fontId="3" fillId="33" borderId="0" xfId="78" applyFont="1" applyFill="1" applyProtection="1">
      <protection locked="0"/>
    </xf>
    <xf numFmtId="0" fontId="3" fillId="33" borderId="9" xfId="0" applyFont="1" applyFill="1" applyBorder="1"/>
    <xf numFmtId="0" fontId="3" fillId="33" borderId="21" xfId="78" applyFont="1" applyFill="1" applyBorder="1" applyAlignment="1">
      <alignment horizontal="right" vertical="center"/>
    </xf>
    <xf numFmtId="0" fontId="3" fillId="33" borderId="19" xfId="78" applyFont="1" applyFill="1" applyBorder="1" applyAlignment="1">
      <alignment vertical="center"/>
    </xf>
    <xf numFmtId="0" fontId="3" fillId="33" borderId="20" xfId="78" applyFont="1" applyFill="1" applyBorder="1" applyAlignment="1">
      <alignment horizontal="center" vertical="center"/>
    </xf>
    <xf numFmtId="0" fontId="3" fillId="33" borderId="19" xfId="78" applyFont="1" applyFill="1" applyBorder="1" applyAlignment="1">
      <alignment horizontal="right" vertical="center"/>
    </xf>
    <xf numFmtId="0" fontId="3" fillId="33" borderId="21" xfId="78" applyFont="1" applyFill="1" applyBorder="1" applyAlignment="1">
      <alignment horizontal="left" vertical="center"/>
    </xf>
    <xf numFmtId="0" fontId="3" fillId="33" borderId="20" xfId="78" applyFont="1" applyFill="1" applyBorder="1" applyAlignment="1">
      <alignment horizontal="right" vertical="center"/>
    </xf>
    <xf numFmtId="237" fontId="3" fillId="33" borderId="11" xfId="78" applyNumberFormat="1" applyFont="1" applyFill="1" applyBorder="1" applyAlignment="1">
      <alignment horizontal="right"/>
    </xf>
    <xf numFmtId="237" fontId="3" fillId="33" borderId="81" xfId="78" applyNumberFormat="1" applyFont="1" applyFill="1" applyBorder="1" applyAlignment="1">
      <alignment horizontal="right"/>
    </xf>
    <xf numFmtId="38" fontId="3" fillId="33" borderId="118" xfId="36" applyFont="1" applyFill="1" applyBorder="1" applyAlignment="1" applyProtection="1">
      <alignment horizontal="right"/>
    </xf>
    <xf numFmtId="231" fontId="3" fillId="33" borderId="118" xfId="78" applyNumberFormat="1" applyFont="1" applyFill="1" applyBorder="1"/>
    <xf numFmtId="38" fontId="3" fillId="33" borderId="118" xfId="38" applyFont="1" applyFill="1" applyBorder="1" applyProtection="1"/>
    <xf numFmtId="231" fontId="3" fillId="33" borderId="118" xfId="78" applyNumberFormat="1" applyFont="1" applyFill="1" applyBorder="1" applyProtection="1">
      <protection locked="0"/>
    </xf>
    <xf numFmtId="219" fontId="3" fillId="33" borderId="118" xfId="78" applyNumberFormat="1" applyFont="1" applyFill="1" applyBorder="1"/>
    <xf numFmtId="219" fontId="3" fillId="33" borderId="118" xfId="78" applyNumberFormat="1" applyFont="1" applyFill="1" applyBorder="1" applyAlignment="1">
      <alignment horizontal="right"/>
    </xf>
    <xf numFmtId="214" fontId="3" fillId="33" borderId="118" xfId="78" applyNumberFormat="1" applyFont="1" applyFill="1" applyBorder="1"/>
    <xf numFmtId="222" fontId="3" fillId="33" borderId="118" xfId="78" applyNumberFormat="1" applyFont="1" applyFill="1" applyBorder="1" applyAlignment="1">
      <alignment horizontal="right"/>
    </xf>
    <xf numFmtId="222" fontId="3" fillId="33" borderId="81" xfId="78" applyNumberFormat="1" applyFont="1" applyFill="1" applyBorder="1" applyAlignment="1">
      <alignment horizontal="right"/>
    </xf>
    <xf numFmtId="0" fontId="3" fillId="33" borderId="11" xfId="0" applyFont="1" applyFill="1" applyBorder="1"/>
    <xf numFmtId="0" fontId="3" fillId="33" borderId="11" xfId="0" applyFont="1" applyFill="1" applyBorder="1" applyAlignment="1">
      <alignment horizontal="right"/>
    </xf>
    <xf numFmtId="38" fontId="3" fillId="33" borderId="118" xfId="38" applyFont="1" applyFill="1" applyBorder="1" applyAlignment="1" applyProtection="1">
      <alignment horizontal="right"/>
    </xf>
    <xf numFmtId="0" fontId="3" fillId="33" borderId="150" xfId="0" applyFont="1" applyFill="1" applyBorder="1" applyAlignment="1">
      <alignment horizontal="right"/>
    </xf>
    <xf numFmtId="237" fontId="3" fillId="33" borderId="149" xfId="78" applyNumberFormat="1" applyFont="1" applyFill="1" applyBorder="1" applyAlignment="1">
      <alignment horizontal="right"/>
    </xf>
    <xf numFmtId="38" fontId="3" fillId="33" borderId="148" xfId="38" applyFont="1" applyFill="1" applyBorder="1" applyAlignment="1" applyProtection="1">
      <alignment horizontal="right"/>
    </xf>
    <xf numFmtId="231" fontId="3" fillId="33" borderId="148" xfId="78" applyNumberFormat="1" applyFont="1" applyFill="1" applyBorder="1"/>
    <xf numFmtId="38" fontId="3" fillId="33" borderId="148" xfId="38" applyFont="1" applyFill="1" applyBorder="1" applyProtection="1"/>
    <xf numFmtId="231" fontId="3" fillId="33" borderId="148" xfId="78" applyNumberFormat="1" applyFont="1" applyFill="1" applyBorder="1" applyProtection="1">
      <protection locked="0"/>
    </xf>
    <xf numFmtId="219" fontId="3" fillId="33" borderId="148" xfId="78" applyNumberFormat="1" applyFont="1" applyFill="1" applyBorder="1"/>
    <xf numFmtId="219" fontId="3" fillId="33" borderId="148" xfId="78" applyNumberFormat="1" applyFont="1" applyFill="1" applyBorder="1" applyAlignment="1">
      <alignment horizontal="right"/>
    </xf>
    <xf numFmtId="214" fontId="3" fillId="33" borderId="148" xfId="78" applyNumberFormat="1" applyFont="1" applyFill="1" applyBorder="1"/>
    <xf numFmtId="222" fontId="3" fillId="33" borderId="148" xfId="78" applyNumberFormat="1" applyFont="1" applyFill="1" applyBorder="1" applyAlignment="1">
      <alignment horizontal="right"/>
    </xf>
    <xf numFmtId="222" fontId="3" fillId="33" borderId="138" xfId="78" applyNumberFormat="1" applyFont="1" applyFill="1" applyBorder="1" applyAlignment="1">
      <alignment horizontal="right"/>
    </xf>
    <xf numFmtId="0" fontId="3" fillId="33" borderId="2" xfId="0" applyFont="1" applyFill="1" applyBorder="1" applyAlignment="1">
      <alignment horizontal="right"/>
    </xf>
    <xf numFmtId="237" fontId="3" fillId="33" borderId="141" xfId="78" applyNumberFormat="1" applyFont="1" applyFill="1" applyBorder="1" applyAlignment="1">
      <alignment horizontal="right"/>
    </xf>
    <xf numFmtId="38" fontId="3" fillId="33" borderId="22" xfId="38" applyFont="1" applyFill="1" applyBorder="1" applyAlignment="1" applyProtection="1">
      <alignment horizontal="right"/>
    </xf>
    <xf numFmtId="231" fontId="3" fillId="33" borderId="22" xfId="78" applyNumberFormat="1" applyFont="1" applyFill="1" applyBorder="1" applyProtection="1">
      <protection locked="0"/>
    </xf>
    <xf numFmtId="38" fontId="3" fillId="33" borderId="22" xfId="38" applyFont="1" applyFill="1" applyBorder="1" applyProtection="1"/>
    <xf numFmtId="219" fontId="3" fillId="33" borderId="22" xfId="78" applyNumberFormat="1" applyFont="1" applyFill="1" applyBorder="1"/>
    <xf numFmtId="219" fontId="3" fillId="33" borderId="22" xfId="78" applyNumberFormat="1" applyFont="1" applyFill="1" applyBorder="1" applyAlignment="1">
      <alignment horizontal="right"/>
    </xf>
    <xf numFmtId="214" fontId="3" fillId="33" borderId="22" xfId="78" applyNumberFormat="1" applyFont="1" applyFill="1" applyBorder="1"/>
    <xf numFmtId="222" fontId="3" fillId="33" borderId="22" xfId="78" applyNumberFormat="1" applyFont="1" applyFill="1" applyBorder="1" applyAlignment="1">
      <alignment horizontal="right"/>
    </xf>
    <xf numFmtId="38" fontId="3" fillId="33" borderId="0" xfId="78" applyNumberFormat="1" applyFont="1" applyFill="1" applyProtection="1">
      <protection locked="0"/>
    </xf>
    <xf numFmtId="231" fontId="3" fillId="33" borderId="0" xfId="78" applyNumberFormat="1" applyFont="1" applyFill="1"/>
    <xf numFmtId="38" fontId="3" fillId="33" borderId="10" xfId="78" applyNumberFormat="1" applyFont="1" applyFill="1" applyBorder="1" applyProtection="1">
      <protection locked="0"/>
    </xf>
    <xf numFmtId="231" fontId="3" fillId="33" borderId="0" xfId="78" applyNumberFormat="1" applyFont="1" applyFill="1" applyProtection="1">
      <protection locked="0"/>
    </xf>
    <xf numFmtId="214" fontId="3" fillId="33" borderId="0" xfId="78" applyNumberFormat="1" applyFont="1" applyFill="1" applyProtection="1">
      <protection locked="0"/>
    </xf>
    <xf numFmtId="225" fontId="3" fillId="33" borderId="0" xfId="78" applyNumberFormat="1" applyFont="1" applyFill="1" applyProtection="1">
      <protection locked="0"/>
    </xf>
    <xf numFmtId="215" fontId="3" fillId="33" borderId="0" xfId="78" applyNumberFormat="1" applyFont="1" applyFill="1" applyProtection="1">
      <protection locked="0"/>
    </xf>
    <xf numFmtId="237" fontId="7" fillId="33" borderId="142" xfId="65" applyNumberFormat="1" applyFont="1" applyFill="1" applyBorder="1" applyAlignment="1" applyProtection="1">
      <alignment horizontal="right" vertical="center"/>
      <protection locked="0"/>
    </xf>
    <xf numFmtId="0" fontId="8" fillId="33" borderId="117" xfId="0" applyFont="1" applyFill="1" applyBorder="1" applyAlignment="1" applyProtection="1">
      <alignment horizontal="center" vertical="center"/>
      <protection locked="0"/>
    </xf>
    <xf numFmtId="0" fontId="8" fillId="33" borderId="19" xfId="0" applyFont="1" applyFill="1" applyBorder="1" applyAlignment="1" applyProtection="1">
      <alignment horizontal="center" vertical="center"/>
      <protection locked="0"/>
    </xf>
    <xf numFmtId="0" fontId="8" fillId="33" borderId="83" xfId="0" applyFont="1" applyFill="1" applyBorder="1" applyAlignment="1" applyProtection="1">
      <alignment horizontal="center" vertical="center"/>
      <protection locked="0"/>
    </xf>
    <xf numFmtId="0" fontId="8" fillId="33" borderId="119" xfId="0" applyFont="1" applyFill="1" applyBorder="1" applyAlignment="1" applyProtection="1">
      <alignment horizontal="center" vertical="center"/>
      <protection locked="0"/>
    </xf>
    <xf numFmtId="0" fontId="8" fillId="33" borderId="119" xfId="0" applyFont="1" applyFill="1" applyBorder="1" applyAlignment="1" applyProtection="1">
      <alignment horizontal="center" vertical="center" wrapText="1"/>
      <protection locked="0"/>
    </xf>
    <xf numFmtId="0" fontId="8" fillId="33" borderId="83" xfId="0" applyFont="1" applyFill="1" applyBorder="1" applyAlignment="1" applyProtection="1">
      <alignment horizontal="center" vertical="center" wrapText="1"/>
      <protection locked="0"/>
    </xf>
    <xf numFmtId="0" fontId="8" fillId="33" borderId="22" xfId="0" applyFont="1" applyFill="1" applyBorder="1" applyAlignment="1" applyProtection="1">
      <alignment horizontal="center" vertical="center" wrapText="1"/>
      <protection locked="0"/>
    </xf>
    <xf numFmtId="0" fontId="8" fillId="33" borderId="93" xfId="0" applyFont="1" applyFill="1" applyBorder="1" applyAlignment="1" applyProtection="1">
      <alignment horizontal="center" vertical="center"/>
      <protection locked="0"/>
    </xf>
    <xf numFmtId="0" fontId="8" fillId="33" borderId="94" xfId="0" applyFont="1" applyFill="1" applyBorder="1" applyAlignment="1">
      <alignment horizontal="center" vertical="center"/>
    </xf>
    <xf numFmtId="0" fontId="8" fillId="33" borderId="93" xfId="0" applyFont="1" applyFill="1" applyBorder="1" applyAlignment="1">
      <alignment horizontal="center" vertical="center"/>
    </xf>
    <xf numFmtId="0" fontId="8" fillId="33" borderId="95" xfId="0" applyFont="1" applyFill="1" applyBorder="1" applyAlignment="1">
      <alignment horizontal="center" vertical="center"/>
    </xf>
    <xf numFmtId="0" fontId="8" fillId="33" borderId="94" xfId="0" applyFont="1" applyFill="1" applyBorder="1" applyAlignment="1">
      <alignment horizontal="center" vertical="center" shrinkToFit="1"/>
    </xf>
    <xf numFmtId="0" fontId="8" fillId="33" borderId="93" xfId="0" applyFont="1" applyFill="1" applyBorder="1" applyAlignment="1">
      <alignment horizontal="center" vertical="center" shrinkToFit="1"/>
    </xf>
    <xf numFmtId="0" fontId="8" fillId="33" borderId="95" xfId="0" applyFont="1" applyFill="1" applyBorder="1" applyAlignment="1">
      <alignment horizontal="center" vertical="center" shrinkToFit="1"/>
    </xf>
    <xf numFmtId="0" fontId="8" fillId="33" borderId="93" xfId="0" applyFont="1" applyFill="1" applyBorder="1" applyAlignment="1" applyProtection="1">
      <alignment horizontal="center" vertical="center" shrinkToFit="1"/>
      <protection locked="0"/>
    </xf>
    <xf numFmtId="0" fontId="8" fillId="33" borderId="95" xfId="0" applyFont="1" applyFill="1" applyBorder="1" applyAlignment="1" applyProtection="1">
      <alignment horizontal="center" vertical="center" shrinkToFit="1"/>
      <protection locked="0"/>
    </xf>
    <xf numFmtId="0" fontId="13" fillId="33" borderId="0" xfId="0" applyFont="1" applyFill="1" applyAlignment="1">
      <alignment horizontal="center" vertical="center"/>
    </xf>
    <xf numFmtId="0" fontId="7" fillId="33" borderId="0" xfId="65" applyFont="1" applyFill="1" applyAlignment="1" applyProtection="1">
      <alignment vertical="center"/>
      <protection locked="0"/>
    </xf>
    <xf numFmtId="3" fontId="7" fillId="33" borderId="20" xfId="65" applyNumberFormat="1" applyFont="1" applyFill="1" applyBorder="1" applyAlignment="1" applyProtection="1">
      <alignment horizontal="center" vertical="center" wrapText="1"/>
      <protection locked="0"/>
    </xf>
    <xf numFmtId="3" fontId="7" fillId="33" borderId="19" xfId="65" applyNumberFormat="1" applyFont="1" applyFill="1" applyBorder="1" applyAlignment="1" applyProtection="1">
      <alignment horizontal="center" vertical="center" wrapText="1"/>
      <protection locked="0"/>
    </xf>
    <xf numFmtId="3" fontId="7" fillId="33" borderId="22" xfId="65" applyNumberFormat="1" applyFont="1" applyFill="1" applyBorder="1" applyAlignment="1" applyProtection="1">
      <alignment horizontal="center" vertical="center" wrapText="1"/>
      <protection locked="0"/>
    </xf>
    <xf numFmtId="3" fontId="7" fillId="33" borderId="19" xfId="65" applyNumberFormat="1" applyFont="1" applyFill="1" applyBorder="1" applyAlignment="1" applyProtection="1">
      <alignment horizontal="center" vertical="center"/>
      <protection locked="0"/>
    </xf>
    <xf numFmtId="3" fontId="7" fillId="33" borderId="22" xfId="65" applyNumberFormat="1" applyFont="1" applyFill="1" applyBorder="1" applyAlignment="1" applyProtection="1">
      <alignment horizontal="center" vertical="center"/>
      <protection locked="0"/>
    </xf>
    <xf numFmtId="3" fontId="8" fillId="33" borderId="20" xfId="65" applyNumberFormat="1" applyFont="1" applyFill="1" applyBorder="1" applyAlignment="1" applyProtection="1">
      <alignment horizontal="center" vertical="center" wrapText="1"/>
      <protection locked="0"/>
    </xf>
    <xf numFmtId="3" fontId="8" fillId="33" borderId="19" xfId="65" applyNumberFormat="1" applyFont="1" applyFill="1" applyBorder="1" applyAlignment="1" applyProtection="1">
      <alignment horizontal="center" vertical="center"/>
      <protection locked="0"/>
    </xf>
    <xf numFmtId="3" fontId="8" fillId="33" borderId="22" xfId="65" applyNumberFormat="1" applyFont="1" applyFill="1" applyBorder="1" applyAlignment="1" applyProtection="1">
      <alignment horizontal="center" vertical="center"/>
      <protection locked="0"/>
    </xf>
    <xf numFmtId="3" fontId="7" fillId="33" borderId="35" xfId="65" applyNumberFormat="1" applyFont="1" applyFill="1" applyBorder="1" applyAlignment="1" applyProtection="1">
      <alignment horizontal="center" vertical="center" wrapText="1"/>
      <protection locked="0"/>
    </xf>
    <xf numFmtId="3" fontId="7" fillId="33" borderId="108" xfId="65" applyNumberFormat="1" applyFont="1" applyFill="1" applyBorder="1" applyAlignment="1" applyProtection="1">
      <alignment horizontal="center" vertical="center" wrapText="1"/>
      <protection locked="0"/>
    </xf>
    <xf numFmtId="3" fontId="7" fillId="33" borderId="40" xfId="65" applyNumberFormat="1" applyFont="1" applyFill="1" applyBorder="1" applyAlignment="1" applyProtection="1">
      <alignment horizontal="center" vertical="center" wrapText="1"/>
      <protection locked="0"/>
    </xf>
    <xf numFmtId="3" fontId="7" fillId="33" borderId="23" xfId="65" applyNumberFormat="1" applyFont="1" applyFill="1" applyBorder="1" applyAlignment="1" applyProtection="1">
      <alignment horizontal="center" vertical="center"/>
      <protection locked="0"/>
    </xf>
    <xf numFmtId="3" fontId="7" fillId="33" borderId="57" xfId="65" applyNumberFormat="1" applyFont="1" applyFill="1" applyBorder="1" applyAlignment="1" applyProtection="1">
      <alignment horizontal="center" vertical="center"/>
      <protection locked="0"/>
    </xf>
    <xf numFmtId="3" fontId="7" fillId="33" borderId="12" xfId="65" applyNumberFormat="1" applyFont="1" applyFill="1" applyBorder="1" applyAlignment="1" applyProtection="1">
      <alignment horizontal="center" vertical="center"/>
      <protection locked="0"/>
    </xf>
    <xf numFmtId="3" fontId="7" fillId="33" borderId="30" xfId="65" applyNumberFormat="1" applyFont="1" applyFill="1" applyBorder="1" applyAlignment="1" applyProtection="1">
      <alignment horizontal="center" vertical="center"/>
      <protection locked="0"/>
    </xf>
    <xf numFmtId="3" fontId="7" fillId="33" borderId="26" xfId="65" applyNumberFormat="1" applyFont="1" applyFill="1" applyBorder="1" applyAlignment="1" applyProtection="1">
      <alignment horizontal="center" vertical="center"/>
      <protection locked="0"/>
    </xf>
    <xf numFmtId="3" fontId="7" fillId="33" borderId="3" xfId="65" applyNumberFormat="1" applyFont="1" applyFill="1" applyBorder="1" applyAlignment="1" applyProtection="1">
      <alignment horizontal="center" vertical="center"/>
      <protection locked="0"/>
    </xf>
    <xf numFmtId="0" fontId="17" fillId="33" borderId="24" xfId="65" applyFont="1" applyFill="1" applyBorder="1" applyAlignment="1" applyProtection="1">
      <alignment horizontal="center" vertical="center"/>
      <protection locked="0"/>
    </xf>
    <xf numFmtId="0" fontId="17" fillId="33" borderId="4" xfId="65" applyFont="1" applyFill="1" applyBorder="1" applyAlignment="1" applyProtection="1">
      <alignment horizontal="center" vertical="center"/>
      <protection locked="0"/>
    </xf>
    <xf numFmtId="3" fontId="7" fillId="33" borderId="96" xfId="65" applyNumberFormat="1" applyFont="1" applyFill="1" applyBorder="1" applyAlignment="1" applyProtection="1">
      <alignment horizontal="center" vertical="center"/>
      <protection locked="0"/>
    </xf>
    <xf numFmtId="0" fontId="7" fillId="33" borderId="31" xfId="65" applyFont="1" applyFill="1" applyBorder="1" applyAlignment="1" applyProtection="1">
      <alignment horizontal="center" vertical="center"/>
      <protection locked="0"/>
    </xf>
    <xf numFmtId="0" fontId="7" fillId="33" borderId="24" xfId="65" applyFont="1" applyFill="1" applyBorder="1" applyAlignment="1" applyProtection="1">
      <alignment horizontal="center" vertical="center"/>
      <protection locked="0"/>
    </xf>
    <xf numFmtId="0" fontId="7" fillId="33" borderId="57" xfId="65" applyFont="1" applyFill="1" applyBorder="1" applyAlignment="1" applyProtection="1">
      <alignment horizontal="center" vertical="center"/>
      <protection locked="0"/>
    </xf>
    <xf numFmtId="0" fontId="7" fillId="33" borderId="11" xfId="65" applyFont="1" applyFill="1" applyBorder="1" applyAlignment="1" applyProtection="1">
      <alignment horizontal="center" vertical="center"/>
      <protection locked="0"/>
    </xf>
    <xf numFmtId="0" fontId="7" fillId="33" borderId="0" xfId="65" applyFont="1" applyFill="1" applyAlignment="1" applyProtection="1">
      <alignment horizontal="center" vertical="center"/>
      <protection locked="0"/>
    </xf>
    <xf numFmtId="0" fontId="7" fillId="33" borderId="30" xfId="65" applyFont="1" applyFill="1" applyBorder="1" applyAlignment="1" applyProtection="1">
      <alignment horizontal="center" vertical="center"/>
      <protection locked="0"/>
    </xf>
    <xf numFmtId="0" fontId="7" fillId="33" borderId="2" xfId="65" applyFont="1" applyFill="1" applyBorder="1" applyAlignment="1" applyProtection="1">
      <alignment horizontal="center" vertical="center"/>
      <protection locked="0"/>
    </xf>
    <xf numFmtId="0" fontId="7" fillId="33" borderId="1" xfId="65" applyFont="1" applyFill="1" applyBorder="1" applyAlignment="1" applyProtection="1">
      <alignment horizontal="center" vertical="center"/>
      <protection locked="0"/>
    </xf>
    <xf numFmtId="0" fontId="7" fillId="33" borderId="3" xfId="65" applyFont="1" applyFill="1" applyBorder="1" applyAlignment="1" applyProtection="1">
      <alignment horizontal="center" vertical="center"/>
      <protection locked="0"/>
    </xf>
    <xf numFmtId="3" fontId="7" fillId="33" borderId="31" xfId="65" applyNumberFormat="1" applyFont="1" applyFill="1" applyBorder="1" applyAlignment="1" applyProtection="1">
      <alignment horizontal="center" vertical="center"/>
      <protection locked="0"/>
    </xf>
    <xf numFmtId="3" fontId="7" fillId="33" borderId="11" xfId="65" applyNumberFormat="1" applyFont="1" applyFill="1" applyBorder="1" applyAlignment="1" applyProtection="1">
      <alignment horizontal="center" vertical="center"/>
      <protection locked="0"/>
    </xf>
    <xf numFmtId="3" fontId="7" fillId="33" borderId="2" xfId="65" applyNumberFormat="1" applyFont="1" applyFill="1" applyBorder="1" applyAlignment="1" applyProtection="1">
      <alignment horizontal="center" vertical="center"/>
      <protection locked="0"/>
    </xf>
    <xf numFmtId="0" fontId="7" fillId="33" borderId="4" xfId="65" applyFont="1" applyFill="1" applyBorder="1" applyAlignment="1" applyProtection="1">
      <alignment horizontal="center" vertical="center"/>
      <protection locked="0"/>
    </xf>
    <xf numFmtId="0" fontId="7" fillId="33" borderId="5" xfId="65" applyFont="1" applyFill="1" applyBorder="1" applyAlignment="1" applyProtection="1">
      <alignment horizontal="center" vertical="center"/>
      <protection locked="0"/>
    </xf>
    <xf numFmtId="0" fontId="7" fillId="33" borderId="7" xfId="65" applyFont="1" applyFill="1" applyBorder="1" applyAlignment="1" applyProtection="1">
      <alignment horizontal="center" vertical="center"/>
      <protection locked="0"/>
    </xf>
    <xf numFmtId="3" fontId="7" fillId="33" borderId="20" xfId="65" applyNumberFormat="1" applyFont="1" applyFill="1" applyBorder="1" applyAlignment="1" applyProtection="1">
      <alignment horizontal="center" vertical="center"/>
      <protection locked="0"/>
    </xf>
    <xf numFmtId="3" fontId="7" fillId="33" borderId="97" xfId="65" applyNumberFormat="1" applyFont="1" applyFill="1" applyBorder="1" applyAlignment="1" applyProtection="1">
      <alignment horizontal="center" vertical="center" wrapText="1"/>
      <protection locked="0"/>
    </xf>
    <xf numFmtId="3" fontId="7" fillId="33" borderId="32" xfId="65" applyNumberFormat="1" applyFont="1" applyFill="1" applyBorder="1" applyAlignment="1" applyProtection="1">
      <alignment horizontal="center" vertical="center" wrapText="1"/>
      <protection locked="0"/>
    </xf>
    <xf numFmtId="3" fontId="7" fillId="33" borderId="96" xfId="65" applyNumberFormat="1" applyFont="1" applyFill="1" applyBorder="1" applyAlignment="1" applyProtection="1">
      <alignment horizontal="center" vertical="center" wrapText="1"/>
      <protection locked="0"/>
    </xf>
    <xf numFmtId="0" fontId="24" fillId="33" borderId="31" xfId="65" applyFont="1" applyFill="1" applyBorder="1" applyAlignment="1" applyProtection="1">
      <alignment horizontal="center" vertical="center"/>
      <protection locked="0"/>
    </xf>
    <xf numFmtId="0" fontId="24" fillId="33" borderId="24" xfId="65" applyFont="1" applyFill="1" applyBorder="1" applyAlignment="1" applyProtection="1">
      <alignment horizontal="center" vertical="center"/>
      <protection locked="0"/>
    </xf>
    <xf numFmtId="0" fontId="24" fillId="33" borderId="57" xfId="65" applyFont="1" applyFill="1" applyBorder="1" applyAlignment="1" applyProtection="1">
      <alignment horizontal="center" vertical="center"/>
      <protection locked="0"/>
    </xf>
    <xf numFmtId="0" fontId="24" fillId="33" borderId="11" xfId="65" applyFont="1" applyFill="1" applyBorder="1" applyAlignment="1" applyProtection="1">
      <alignment horizontal="center" vertical="center"/>
      <protection locked="0"/>
    </xf>
    <xf numFmtId="0" fontId="24" fillId="33" borderId="0" xfId="65" applyFont="1" applyFill="1" applyAlignment="1" applyProtection="1">
      <alignment horizontal="center" vertical="center"/>
      <protection locked="0"/>
    </xf>
    <xf numFmtId="0" fontId="24" fillId="33" borderId="30" xfId="65" applyFont="1" applyFill="1" applyBorder="1" applyAlignment="1" applyProtection="1">
      <alignment horizontal="center" vertical="center"/>
      <protection locked="0"/>
    </xf>
    <xf numFmtId="0" fontId="24" fillId="33" borderId="2" xfId="65" applyFont="1" applyFill="1" applyBorder="1" applyAlignment="1" applyProtection="1">
      <alignment horizontal="center" vertical="center"/>
      <protection locked="0"/>
    </xf>
    <xf numFmtId="0" fontId="24" fillId="33" borderId="1" xfId="65" applyFont="1" applyFill="1" applyBorder="1" applyAlignment="1" applyProtection="1">
      <alignment horizontal="center" vertical="center"/>
      <protection locked="0"/>
    </xf>
    <xf numFmtId="0" fontId="24" fillId="33" borderId="3" xfId="65" applyFont="1" applyFill="1" applyBorder="1" applyAlignment="1" applyProtection="1">
      <alignment horizontal="center" vertical="center"/>
      <protection locked="0"/>
    </xf>
    <xf numFmtId="3" fontId="7" fillId="33" borderId="107" xfId="65" applyNumberFormat="1" applyFont="1" applyFill="1" applyBorder="1" applyAlignment="1" applyProtection="1">
      <alignment horizontal="center" vertical="center" wrapText="1"/>
      <protection locked="0"/>
    </xf>
    <xf numFmtId="0" fontId="7" fillId="33" borderId="9" xfId="65" applyFont="1" applyFill="1" applyBorder="1" applyAlignment="1" applyProtection="1">
      <alignment horizontal="center" vertical="center"/>
      <protection locked="0"/>
    </xf>
    <xf numFmtId="0" fontId="7" fillId="33" borderId="10" xfId="65" applyFont="1" applyFill="1" applyBorder="1" applyAlignment="1" applyProtection="1">
      <alignment horizontal="center" vertical="center"/>
      <protection locked="0"/>
    </xf>
    <xf numFmtId="0" fontId="7" fillId="33" borderId="21" xfId="65" applyFont="1" applyFill="1" applyBorder="1" applyAlignment="1" applyProtection="1">
      <alignment horizontal="center" vertical="center"/>
      <protection locked="0"/>
    </xf>
    <xf numFmtId="0" fontId="7" fillId="33" borderId="20" xfId="65" applyFont="1" applyFill="1" applyBorder="1" applyAlignment="1" applyProtection="1">
      <alignment horizontal="center" vertical="center" wrapText="1"/>
      <protection locked="0"/>
    </xf>
    <xf numFmtId="0" fontId="7" fillId="33" borderId="19" xfId="65" applyFont="1" applyFill="1" applyBorder="1" applyAlignment="1" applyProtection="1">
      <alignment horizontal="center" vertical="center"/>
      <protection locked="0"/>
    </xf>
    <xf numFmtId="0" fontId="7" fillId="33" borderId="22" xfId="65" applyFont="1" applyFill="1" applyBorder="1" applyAlignment="1" applyProtection="1">
      <alignment horizontal="center" vertical="center"/>
      <protection locked="0"/>
    </xf>
    <xf numFmtId="0" fontId="6" fillId="33" borderId="0" xfId="375" applyFont="1" applyFill="1" applyAlignment="1">
      <alignment horizontal="left" vertical="center"/>
    </xf>
    <xf numFmtId="0" fontId="59" fillId="33" borderId="0" xfId="66" applyFont="1" applyFill="1" applyAlignment="1">
      <alignment horizontal="center" vertical="top"/>
    </xf>
    <xf numFmtId="212" fontId="121" fillId="33" borderId="0" xfId="0" applyNumberFormat="1" applyFont="1" applyFill="1" applyAlignment="1">
      <alignment vertical="center"/>
    </xf>
    <xf numFmtId="209" fontId="6" fillId="33" borderId="0" xfId="375" applyNumberFormat="1" applyFont="1" applyFill="1" applyAlignment="1">
      <alignment horizontal="left" vertical="center" shrinkToFit="1"/>
    </xf>
    <xf numFmtId="58" fontId="12" fillId="33" borderId="98" xfId="79" applyNumberFormat="1" applyFont="1" applyFill="1" applyBorder="1" applyAlignment="1" applyProtection="1">
      <alignment horizontal="center" vertical="center"/>
      <protection locked="0"/>
    </xf>
    <xf numFmtId="58" fontId="12" fillId="33" borderId="24" xfId="79" applyNumberFormat="1" applyFont="1" applyFill="1" applyBorder="1" applyAlignment="1" applyProtection="1">
      <alignment horizontal="center" vertical="center"/>
      <protection locked="0"/>
    </xf>
    <xf numFmtId="58" fontId="12" fillId="33" borderId="85" xfId="79" applyNumberFormat="1" applyFont="1" applyFill="1" applyBorder="1" applyAlignment="1" applyProtection="1">
      <alignment horizontal="center" vertical="center"/>
      <protection locked="0"/>
    </xf>
    <xf numFmtId="0" fontId="12" fillId="33" borderId="99" xfId="79" applyFont="1" applyFill="1" applyBorder="1" applyAlignment="1">
      <alignment horizontal="center" vertical="center"/>
    </xf>
    <xf numFmtId="0" fontId="12" fillId="33" borderId="58" xfId="79" applyFont="1" applyFill="1" applyBorder="1" applyAlignment="1">
      <alignment horizontal="center" vertical="center"/>
    </xf>
    <xf numFmtId="0" fontId="12" fillId="33" borderId="87" xfId="79" applyFont="1" applyFill="1" applyBorder="1" applyAlignment="1">
      <alignment horizontal="center" vertical="center"/>
    </xf>
    <xf numFmtId="0" fontId="12" fillId="33" borderId="100" xfId="79" applyFont="1" applyFill="1" applyBorder="1" applyAlignment="1" applyProtection="1">
      <alignment horizontal="center" vertical="center" textRotation="255"/>
      <protection locked="0"/>
    </xf>
    <xf numFmtId="0" fontId="12" fillId="33" borderId="68" xfId="79" applyFont="1" applyFill="1" applyBorder="1" applyAlignment="1" applyProtection="1">
      <alignment horizontal="center" vertical="center" textRotation="255"/>
      <protection locked="0"/>
    </xf>
    <xf numFmtId="0" fontId="12" fillId="33" borderId="101" xfId="79" applyFont="1" applyFill="1" applyBorder="1" applyAlignment="1" applyProtection="1">
      <alignment horizontal="center" vertical="center" textRotation="255"/>
      <protection locked="0"/>
    </xf>
    <xf numFmtId="210" fontId="28" fillId="33" borderId="0" xfId="0" applyNumberFormat="1" applyFont="1" applyFill="1" applyAlignment="1">
      <alignment vertical="center"/>
    </xf>
    <xf numFmtId="1" fontId="7" fillId="33" borderId="102" xfId="65" applyNumberFormat="1" applyFont="1" applyFill="1" applyBorder="1" applyAlignment="1" applyProtection="1">
      <alignment horizontal="center" vertical="center" shrinkToFit="1"/>
      <protection locked="0"/>
    </xf>
    <xf numFmtId="1" fontId="7" fillId="33" borderId="103" xfId="65" applyNumberFormat="1" applyFont="1" applyFill="1" applyBorder="1" applyAlignment="1" applyProtection="1">
      <alignment horizontal="center" vertical="center" shrinkToFit="1"/>
      <protection locked="0"/>
    </xf>
    <xf numFmtId="1" fontId="7" fillId="33" borderId="104" xfId="65" applyNumberFormat="1" applyFont="1" applyFill="1" applyBorder="1" applyAlignment="1" applyProtection="1">
      <alignment horizontal="center" vertical="center" shrinkToFit="1"/>
      <protection locked="0"/>
    </xf>
    <xf numFmtId="1" fontId="7" fillId="33" borderId="96" xfId="65" applyNumberFormat="1" applyFont="1" applyFill="1" applyBorder="1" applyAlignment="1" applyProtection="1">
      <alignment horizontal="center" vertical="center" wrapText="1"/>
      <protection locked="0"/>
    </xf>
    <xf numFmtId="1" fontId="7" fillId="33" borderId="19" xfId="65" applyNumberFormat="1" applyFont="1" applyFill="1" applyBorder="1" applyAlignment="1" applyProtection="1">
      <alignment horizontal="center" vertical="center" wrapText="1"/>
      <protection locked="0"/>
    </xf>
    <xf numFmtId="1" fontId="7" fillId="33" borderId="22" xfId="65" applyNumberFormat="1" applyFont="1" applyFill="1" applyBorder="1" applyAlignment="1" applyProtection="1">
      <alignment horizontal="center" vertical="center" wrapText="1"/>
      <protection locked="0"/>
    </xf>
    <xf numFmtId="1" fontId="7" fillId="33" borderId="107" xfId="65" applyNumberFormat="1" applyFont="1" applyFill="1" applyBorder="1" applyAlignment="1" applyProtection="1">
      <alignment horizontal="center" vertical="center" wrapText="1"/>
      <protection locked="0"/>
    </xf>
    <xf numFmtId="1" fontId="7" fillId="33" borderId="108" xfId="65" applyNumberFormat="1" applyFont="1" applyFill="1" applyBorder="1" applyAlignment="1" applyProtection="1">
      <alignment horizontal="center" vertical="center" wrapText="1"/>
      <protection locked="0"/>
    </xf>
    <xf numFmtId="1" fontId="7" fillId="33" borderId="40" xfId="65" applyNumberFormat="1" applyFont="1" applyFill="1" applyBorder="1" applyAlignment="1" applyProtection="1">
      <alignment horizontal="center" vertical="center" wrapText="1"/>
      <protection locked="0"/>
    </xf>
    <xf numFmtId="1" fontId="7" fillId="33" borderId="20" xfId="65" applyNumberFormat="1" applyFont="1" applyFill="1" applyBorder="1" applyAlignment="1" applyProtection="1">
      <alignment horizontal="center" vertical="center"/>
      <protection locked="0"/>
    </xf>
    <xf numFmtId="1" fontId="7" fillId="33" borderId="19" xfId="65" applyNumberFormat="1" applyFont="1" applyFill="1" applyBorder="1" applyAlignment="1" applyProtection="1">
      <alignment horizontal="center" vertical="center"/>
      <protection locked="0"/>
    </xf>
    <xf numFmtId="1" fontId="7" fillId="33" borderId="22" xfId="65" applyNumberFormat="1" applyFont="1" applyFill="1" applyBorder="1" applyAlignment="1" applyProtection="1">
      <alignment horizontal="center" vertical="center"/>
      <protection locked="0"/>
    </xf>
    <xf numFmtId="0" fontId="33" fillId="33" borderId="0" xfId="65" applyFont="1" applyFill="1" applyAlignment="1" applyProtection="1">
      <alignment horizontal="center" vertical="center"/>
      <protection locked="0"/>
    </xf>
    <xf numFmtId="1" fontId="7" fillId="33" borderId="23" xfId="65" applyNumberFormat="1" applyFont="1" applyFill="1" applyBorder="1" applyAlignment="1" applyProtection="1">
      <alignment horizontal="center" vertical="center"/>
      <protection locked="0"/>
    </xf>
    <xf numFmtId="1" fontId="7" fillId="33" borderId="57" xfId="65" applyNumberFormat="1" applyFont="1" applyFill="1" applyBorder="1" applyAlignment="1" applyProtection="1">
      <alignment horizontal="center" vertical="center"/>
      <protection locked="0"/>
    </xf>
    <xf numFmtId="1" fontId="7" fillId="33" borderId="12" xfId="65" applyNumberFormat="1" applyFont="1" applyFill="1" applyBorder="1" applyAlignment="1" applyProtection="1">
      <alignment horizontal="center" vertical="center"/>
      <protection locked="0"/>
    </xf>
    <xf numFmtId="1" fontId="7" fillId="33" borderId="30" xfId="65" applyNumberFormat="1" applyFont="1" applyFill="1" applyBorder="1" applyAlignment="1" applyProtection="1">
      <alignment horizontal="center" vertical="center"/>
      <protection locked="0"/>
    </xf>
    <xf numFmtId="1" fontId="7" fillId="33" borderId="26" xfId="65" applyNumberFormat="1" applyFont="1" applyFill="1" applyBorder="1" applyAlignment="1" applyProtection="1">
      <alignment horizontal="center" vertical="center"/>
      <protection locked="0"/>
    </xf>
    <xf numFmtId="1" fontId="7" fillId="33" borderId="3" xfId="65" applyNumberFormat="1" applyFont="1" applyFill="1" applyBorder="1" applyAlignment="1" applyProtection="1">
      <alignment horizontal="center" vertical="center"/>
      <protection locked="0"/>
    </xf>
    <xf numFmtId="1" fontId="7" fillId="33" borderId="20" xfId="65" applyNumberFormat="1" applyFont="1" applyFill="1" applyBorder="1" applyAlignment="1" applyProtection="1">
      <alignment horizontal="center" vertical="center" wrapText="1"/>
      <protection locked="0"/>
    </xf>
    <xf numFmtId="0" fontId="7" fillId="33" borderId="20" xfId="65" applyFont="1" applyFill="1" applyBorder="1" applyAlignment="1">
      <alignment horizontal="center" vertical="center"/>
    </xf>
    <xf numFmtId="0" fontId="7" fillId="33" borderId="19" xfId="65" applyFont="1" applyFill="1" applyBorder="1" applyAlignment="1">
      <alignment horizontal="center" vertical="center"/>
    </xf>
    <xf numFmtId="0" fontId="7" fillId="33" borderId="22" xfId="65" applyFont="1" applyFill="1" applyBorder="1" applyAlignment="1">
      <alignment horizontal="center" vertical="center"/>
    </xf>
    <xf numFmtId="1" fontId="7" fillId="33" borderId="31" xfId="65" applyNumberFormat="1" applyFont="1" applyFill="1" applyBorder="1" applyAlignment="1" applyProtection="1">
      <alignment horizontal="center" vertical="center" wrapText="1" shrinkToFit="1"/>
      <protection locked="0"/>
    </xf>
    <xf numFmtId="1" fontId="7" fillId="33" borderId="11" xfId="65" applyNumberFormat="1" applyFont="1" applyFill="1" applyBorder="1" applyAlignment="1" applyProtection="1">
      <alignment horizontal="center" vertical="center" shrinkToFit="1"/>
      <protection locked="0"/>
    </xf>
    <xf numFmtId="1" fontId="7" fillId="33" borderId="2" xfId="65" applyNumberFormat="1" applyFont="1" applyFill="1" applyBorder="1" applyAlignment="1" applyProtection="1">
      <alignment horizontal="center" vertical="center" shrinkToFit="1"/>
      <protection locked="0"/>
    </xf>
    <xf numFmtId="0" fontId="3" fillId="33" borderId="2" xfId="78" applyFont="1" applyFill="1" applyBorder="1" applyAlignment="1">
      <alignment horizontal="center" vertical="center"/>
    </xf>
    <xf numFmtId="0" fontId="3" fillId="33" borderId="3" xfId="78" applyFont="1" applyFill="1" applyBorder="1" applyAlignment="1">
      <alignment horizontal="center" vertical="center"/>
    </xf>
    <xf numFmtId="0" fontId="36" fillId="33" borderId="0" xfId="78" applyFont="1" applyFill="1" applyAlignment="1">
      <alignment horizontal="center"/>
    </xf>
    <xf numFmtId="0" fontId="3" fillId="33" borderId="9" xfId="78" applyFont="1" applyFill="1" applyBorder="1" applyAlignment="1">
      <alignment horizontal="center" vertical="center"/>
    </xf>
    <xf numFmtId="0" fontId="3" fillId="33" borderId="21" xfId="78" applyFont="1" applyFill="1" applyBorder="1"/>
    <xf numFmtId="0" fontId="3" fillId="33" borderId="21" xfId="78" applyFont="1" applyFill="1" applyBorder="1" applyAlignment="1">
      <alignment horizontal="center" vertical="center"/>
    </xf>
    <xf numFmtId="0" fontId="28" fillId="0" borderId="0" xfId="0" applyFont="1" applyAlignment="1">
      <alignment horizontal="left" vertical="center"/>
    </xf>
    <xf numFmtId="0" fontId="3" fillId="0" borderId="96"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6" xfId="80" applyFont="1" applyBorder="1" applyAlignment="1">
      <alignment horizontal="center" vertical="center"/>
    </xf>
    <xf numFmtId="0" fontId="3" fillId="0" borderId="22" xfId="80" applyFont="1" applyBorder="1" applyAlignment="1">
      <alignment horizontal="center"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3" fillId="0" borderId="140" xfId="80" applyFont="1" applyBorder="1" applyAlignment="1">
      <alignment horizontal="center" justifyLastLine="1"/>
    </xf>
    <xf numFmtId="0" fontId="3" fillId="0" borderId="47" xfId="80" applyFont="1" applyBorder="1" applyAlignment="1">
      <alignment horizontal="center" justifyLastLine="1"/>
    </xf>
    <xf numFmtId="0" fontId="36"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7" fillId="0" borderId="0" xfId="65" applyFont="1" applyAlignment="1" applyProtection="1">
      <alignment horizontal="center" vertical="center"/>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7" fillId="0" borderId="0" xfId="65" applyFont="1" applyAlignment="1" applyProtection="1">
      <alignment horizontal="center" vertical="center" wrapText="1"/>
      <protection locked="0"/>
    </xf>
    <xf numFmtId="0" fontId="17" fillId="0" borderId="0" xfId="65" applyFont="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91"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6"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38" fontId="12" fillId="0" borderId="107" xfId="36" applyFont="1" applyBorder="1" applyAlignment="1" applyProtection="1">
      <alignment horizontal="center" vertical="center"/>
      <protection locked="0"/>
    </xf>
    <xf numFmtId="38" fontId="12" fillId="0" borderId="108" xfId="36" applyFont="1" applyBorder="1" applyAlignment="1" applyProtection="1">
      <alignment horizontal="center" vertical="center"/>
      <protection locked="0"/>
    </xf>
    <xf numFmtId="38" fontId="12" fillId="0" borderId="40" xfId="36" applyFont="1" applyBorder="1" applyAlignment="1" applyProtection="1">
      <alignment horizontal="center" vertical="center"/>
      <protection locked="0"/>
    </xf>
    <xf numFmtId="38" fontId="12" fillId="0" borderId="11" xfId="36" applyFont="1" applyBorder="1" applyAlignment="1" applyProtection="1">
      <alignment horizontal="center"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38" fontId="12" fillId="0" borderId="96" xfId="36" applyFont="1" applyBorder="1" applyAlignment="1" applyProtection="1">
      <alignment horizontal="center" vertical="center"/>
      <protection locked="0"/>
    </xf>
    <xf numFmtId="38" fontId="12" fillId="0" borderId="19" xfId="36" applyFont="1" applyBorder="1" applyAlignment="1" applyProtection="1">
      <alignment horizontal="center" vertical="center"/>
      <protection locked="0"/>
    </xf>
    <xf numFmtId="38" fontId="12" fillId="0" borderId="22" xfId="36" applyFont="1" applyBorder="1" applyAlignment="1" applyProtection="1">
      <alignment horizontal="center" vertical="center"/>
      <protection locked="0"/>
    </xf>
    <xf numFmtId="38" fontId="12" fillId="0" borderId="96" xfId="36" applyFont="1" applyBorder="1" applyAlignment="1" applyProtection="1">
      <alignment horizontal="center" vertical="center" wrapText="1"/>
      <protection locked="0"/>
    </xf>
    <xf numFmtId="38" fontId="12" fillId="0" borderId="19" xfId="36" applyFont="1" applyBorder="1" applyAlignment="1" applyProtection="1">
      <alignment horizontal="center" vertical="center" wrapText="1"/>
      <protection locked="0"/>
    </xf>
    <xf numFmtId="38" fontId="12" fillId="0" borderId="22" xfId="36"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7" xfId="65" applyFont="1" applyBorder="1" applyAlignment="1">
      <alignment horizontal="distributed" vertical="center" justifyLastLine="1" shrinkToFit="1"/>
    </xf>
    <xf numFmtId="0" fontId="8" fillId="0" borderId="105" xfId="65" applyFont="1" applyBorder="1" applyAlignment="1">
      <alignment horizontal="distributed" vertical="center" justifyLastLine="1" shrinkToFit="1"/>
    </xf>
    <xf numFmtId="0" fontId="8" fillId="0" borderId="91"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2" fillId="0" borderId="109" xfId="0" applyFont="1" applyBorder="1" applyAlignment="1">
      <alignment horizontal="center"/>
    </xf>
    <xf numFmtId="0" fontId="22" fillId="0" borderId="110" xfId="0" applyFont="1" applyBorder="1" applyAlignment="1">
      <alignment horizontal="center"/>
    </xf>
    <xf numFmtId="0" fontId="22" fillId="0" borderId="111" xfId="0" applyFont="1" applyBorder="1" applyAlignment="1">
      <alignment horizontal="center"/>
    </xf>
    <xf numFmtId="0" fontId="42" fillId="0" borderId="0" xfId="0" applyFont="1" applyAlignment="1">
      <alignment horizontal="center" vertical="top"/>
    </xf>
    <xf numFmtId="0" fontId="5" fillId="0" borderId="0" xfId="0" applyFont="1" applyAlignment="1">
      <alignment horizontal="center"/>
    </xf>
    <xf numFmtId="0" fontId="44" fillId="0" borderId="0" xfId="0" applyFont="1" applyAlignment="1">
      <alignment horizontal="center"/>
    </xf>
    <xf numFmtId="0" fontId="80" fillId="0" borderId="0" xfId="28" applyFont="1" applyAlignment="1">
      <alignment horizontal="center"/>
    </xf>
    <xf numFmtId="0" fontId="122" fillId="0" borderId="0" xfId="28" applyFont="1" applyAlignment="1">
      <alignment horizontal="center"/>
    </xf>
    <xf numFmtId="0" fontId="43" fillId="0" borderId="0" xfId="0" applyFont="1" applyAlignment="1">
      <alignment horizontal="center"/>
    </xf>
    <xf numFmtId="0" fontId="22" fillId="0" borderId="0" xfId="0" applyFont="1" applyAlignment="1">
      <alignment horizontal="center"/>
    </xf>
    <xf numFmtId="0" fontId="43" fillId="0" borderId="62"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0" fontId="7" fillId="0" borderId="96"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7" fillId="0" borderId="105" xfId="65" applyFont="1" applyBorder="1" applyAlignment="1" applyProtection="1">
      <alignment horizontal="center" vertical="center"/>
      <protection locked="0"/>
    </xf>
    <xf numFmtId="0" fontId="7" fillId="0" borderId="91"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19"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8"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0" fontId="12" fillId="0" borderId="96" xfId="65" applyFont="1" applyBorder="1" applyAlignment="1" applyProtection="1">
      <alignment horizontal="center" vertical="center"/>
      <protection locked="0"/>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112"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81" xfId="65" applyFont="1" applyBorder="1" applyAlignment="1">
      <alignment horizontal="center" vertical="center"/>
    </xf>
    <xf numFmtId="0" fontId="12" fillId="0" borderId="115" xfId="65" applyFont="1" applyBorder="1" applyAlignment="1">
      <alignment horizontal="center" vertical="center"/>
    </xf>
    <xf numFmtId="0" fontId="12" fillId="0" borderId="116" xfId="65" applyFont="1" applyBorder="1" applyAlignment="1">
      <alignment horizontal="center" vertical="center"/>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6"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6"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0" fontId="33" fillId="0" borderId="0" xfId="68" applyNumberFormat="1" applyFont="1" applyAlignment="1">
      <alignment horizontal="center" vertical="center"/>
    </xf>
    <xf numFmtId="0" fontId="9" fillId="33" borderId="24" xfId="68" applyNumberFormat="1" applyFont="1" applyFill="1" applyBorder="1" applyAlignment="1">
      <alignment horizontal="center" vertical="center"/>
    </xf>
    <xf numFmtId="0" fontId="9" fillId="33" borderId="57" xfId="68" applyNumberFormat="1" applyFont="1" applyFill="1" applyBorder="1" applyAlignment="1">
      <alignment horizontal="center" vertical="center"/>
    </xf>
    <xf numFmtId="0" fontId="9" fillId="33" borderId="0" xfId="68" applyNumberFormat="1" applyFont="1" applyFill="1" applyAlignment="1">
      <alignment horizontal="center" vertical="center"/>
    </xf>
    <xf numFmtId="0" fontId="9" fillId="33" borderId="30" xfId="68" applyNumberFormat="1" applyFont="1" applyFill="1" applyBorder="1" applyAlignment="1">
      <alignment horizontal="center" vertical="center"/>
    </xf>
    <xf numFmtId="0" fontId="9" fillId="33" borderId="1" xfId="68" applyNumberFormat="1" applyFont="1" applyFill="1" applyBorder="1" applyAlignment="1">
      <alignment horizontal="center" vertical="center"/>
    </xf>
    <xf numFmtId="0" fontId="9" fillId="33" borderId="3" xfId="68" applyNumberFormat="1" applyFont="1" applyFill="1" applyBorder="1" applyAlignment="1">
      <alignment horizontal="center" vertical="center"/>
    </xf>
    <xf numFmtId="0" fontId="9" fillId="33" borderId="97" xfId="68" applyNumberFormat="1" applyFont="1" applyFill="1" applyBorder="1" applyAlignment="1">
      <alignment horizontal="center" vertical="center"/>
    </xf>
    <xf numFmtId="0" fontId="9" fillId="33" borderId="32" xfId="68" applyNumberFormat="1" applyFont="1" applyFill="1" applyBorder="1" applyAlignment="1">
      <alignment horizontal="center" vertical="center"/>
    </xf>
    <xf numFmtId="0" fontId="9" fillId="33" borderId="31" xfId="68" applyNumberFormat="1" applyFont="1" applyFill="1" applyBorder="1" applyAlignment="1">
      <alignment horizontal="center" vertical="center"/>
    </xf>
    <xf numFmtId="0" fontId="9" fillId="33" borderId="2" xfId="68" applyNumberFormat="1" applyFont="1" applyFill="1" applyBorder="1" applyAlignment="1">
      <alignment horizontal="center" vertical="center"/>
    </xf>
    <xf numFmtId="58" fontId="9" fillId="33" borderId="19" xfId="68" quotePrefix="1" applyNumberFormat="1" applyFont="1" applyFill="1" applyBorder="1" applyAlignment="1">
      <alignment horizontal="center" vertical="center"/>
    </xf>
    <xf numFmtId="0" fontId="9" fillId="33" borderId="22" xfId="68" applyNumberFormat="1" applyFont="1" applyFill="1" applyBorder="1" applyAlignment="1">
      <alignment horizontal="center" vertical="center"/>
    </xf>
    <xf numFmtId="0" fontId="9" fillId="33" borderId="32" xfId="68" applyNumberFormat="1" applyFont="1" applyFill="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112410</xdr:colOff>
      <xdr:row>18</xdr:row>
      <xdr:rowOff>28575</xdr:rowOff>
    </xdr:from>
    <xdr:to>
      <xdr:col>11</xdr:col>
      <xdr:colOff>266700</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684535" y="4619625"/>
          <a:ext cx="278115" cy="23423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10</xdr:col>
      <xdr:colOff>120650</xdr:colOff>
      <xdr:row>7</xdr:row>
      <xdr:rowOff>39266</xdr:rowOff>
    </xdr:from>
    <xdr:to>
      <xdr:col>11</xdr:col>
      <xdr:colOff>321148</xdr:colOff>
      <xdr:row>7</xdr:row>
      <xdr:rowOff>234005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692775" y="1906166"/>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175" name="AutoShape 1058">
          <a:extLst>
            <a:ext uri="{FF2B5EF4-FFF2-40B4-BE49-F238E27FC236}">
              <a16:creationId xmlns:a16="http://schemas.microsoft.com/office/drawing/2014/main" id="{CD85B6A6-98C5-4F38-8BD5-60D5ADA3FF75}"/>
            </a:ext>
          </a:extLst>
        </xdr:cNvPr>
        <xdr:cNvSpPr>
          <a:spLocks noChangeArrowheads="1"/>
        </xdr:cNvSpPr>
      </xdr:nvSpPr>
      <xdr:spPr bwMode="auto">
        <a:xfrm>
          <a:off x="6426200" y="3679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176" name="AutoShape 1059">
          <a:extLst>
            <a:ext uri="{FF2B5EF4-FFF2-40B4-BE49-F238E27FC236}">
              <a16:creationId xmlns:a16="http://schemas.microsoft.com/office/drawing/2014/main" id="{CA1D82DC-AFCA-4836-82A5-07047534332E}"/>
            </a:ext>
          </a:extLst>
        </xdr:cNvPr>
        <xdr:cNvSpPr>
          <a:spLocks noChangeArrowheads="1"/>
        </xdr:cNvSpPr>
      </xdr:nvSpPr>
      <xdr:spPr bwMode="auto">
        <a:xfrm>
          <a:off x="6426200" y="3660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177" name="AutoShape 1060">
          <a:extLst>
            <a:ext uri="{FF2B5EF4-FFF2-40B4-BE49-F238E27FC236}">
              <a16:creationId xmlns:a16="http://schemas.microsoft.com/office/drawing/2014/main" id="{9E02510C-1D10-4017-9FC5-F00EB70D7D91}"/>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178" name="AutoShape 1061">
          <a:extLst>
            <a:ext uri="{FF2B5EF4-FFF2-40B4-BE49-F238E27FC236}">
              <a16:creationId xmlns:a16="http://schemas.microsoft.com/office/drawing/2014/main" id="{032F8E83-3445-485C-8291-A5D14816C91B}"/>
            </a:ext>
          </a:extLst>
        </xdr:cNvPr>
        <xdr:cNvSpPr>
          <a:spLocks noChangeArrowheads="1"/>
        </xdr:cNvSpPr>
      </xdr:nvSpPr>
      <xdr:spPr bwMode="auto">
        <a:xfrm>
          <a:off x="6445250" y="3648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179" name="AutoShape 1062">
          <a:extLst>
            <a:ext uri="{FF2B5EF4-FFF2-40B4-BE49-F238E27FC236}">
              <a16:creationId xmlns:a16="http://schemas.microsoft.com/office/drawing/2014/main" id="{6F0B2E1F-CCA3-4F03-A6A9-2DF7ED3498FF}"/>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180" name="AutoShape 1063">
          <a:extLst>
            <a:ext uri="{FF2B5EF4-FFF2-40B4-BE49-F238E27FC236}">
              <a16:creationId xmlns:a16="http://schemas.microsoft.com/office/drawing/2014/main" id="{76B02C5C-2EAE-4568-855A-3CE5F1509040}"/>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181" name="AutoShape 1064">
          <a:extLst>
            <a:ext uri="{FF2B5EF4-FFF2-40B4-BE49-F238E27FC236}">
              <a16:creationId xmlns:a16="http://schemas.microsoft.com/office/drawing/2014/main" id="{3DB95962-6B08-4BDF-A84E-B66BA346A4CE}"/>
            </a:ext>
          </a:extLst>
        </xdr:cNvPr>
        <xdr:cNvSpPr>
          <a:spLocks noChangeArrowheads="1"/>
        </xdr:cNvSpPr>
      </xdr:nvSpPr>
      <xdr:spPr bwMode="auto">
        <a:xfrm>
          <a:off x="6464300" y="3667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182" name="AutoShape 1065">
          <a:extLst>
            <a:ext uri="{FF2B5EF4-FFF2-40B4-BE49-F238E27FC236}">
              <a16:creationId xmlns:a16="http://schemas.microsoft.com/office/drawing/2014/main" id="{2B231586-5727-492F-B689-82400850A1F2}"/>
            </a:ext>
          </a:extLst>
        </xdr:cNvPr>
        <xdr:cNvSpPr>
          <a:spLocks noChangeArrowheads="1"/>
        </xdr:cNvSpPr>
      </xdr:nvSpPr>
      <xdr:spPr bwMode="auto">
        <a:xfrm>
          <a:off x="6464300" y="3679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183" name="AutoShape 1068">
          <a:extLst>
            <a:ext uri="{FF2B5EF4-FFF2-40B4-BE49-F238E27FC236}">
              <a16:creationId xmlns:a16="http://schemas.microsoft.com/office/drawing/2014/main" id="{83726AAF-86DB-4CA6-9099-E2625DA55454}"/>
            </a:ext>
          </a:extLst>
        </xdr:cNvPr>
        <xdr:cNvSpPr>
          <a:spLocks noChangeArrowheads="1"/>
        </xdr:cNvSpPr>
      </xdr:nvSpPr>
      <xdr:spPr bwMode="auto">
        <a:xfrm>
          <a:off x="6419850" y="3679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184" name="AutoShape 1069">
          <a:extLst>
            <a:ext uri="{FF2B5EF4-FFF2-40B4-BE49-F238E27FC236}">
              <a16:creationId xmlns:a16="http://schemas.microsoft.com/office/drawing/2014/main" id="{8C8180E0-5D39-4052-82AB-273347374EAB}"/>
            </a:ext>
          </a:extLst>
        </xdr:cNvPr>
        <xdr:cNvSpPr>
          <a:spLocks noChangeArrowheads="1"/>
        </xdr:cNvSpPr>
      </xdr:nvSpPr>
      <xdr:spPr bwMode="auto">
        <a:xfrm>
          <a:off x="6769100" y="3971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185" name="AutoShape 1072">
          <a:extLst>
            <a:ext uri="{FF2B5EF4-FFF2-40B4-BE49-F238E27FC236}">
              <a16:creationId xmlns:a16="http://schemas.microsoft.com/office/drawing/2014/main" id="{6EC71E95-CC39-4620-89C4-830A5E1395AD}"/>
            </a:ext>
          </a:extLst>
        </xdr:cNvPr>
        <xdr:cNvSpPr>
          <a:spLocks noChangeArrowheads="1"/>
        </xdr:cNvSpPr>
      </xdr:nvSpPr>
      <xdr:spPr bwMode="auto">
        <a:xfrm>
          <a:off x="6438900" y="3679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187" name="AutoShape 1076">
          <a:extLst>
            <a:ext uri="{FF2B5EF4-FFF2-40B4-BE49-F238E27FC236}">
              <a16:creationId xmlns:a16="http://schemas.microsoft.com/office/drawing/2014/main" id="{8A9FADE4-630B-42C7-94F1-8E32C1FC8C49}"/>
            </a:ext>
          </a:extLst>
        </xdr:cNvPr>
        <xdr:cNvSpPr>
          <a:spLocks noChangeArrowheads="1"/>
        </xdr:cNvSpPr>
      </xdr:nvSpPr>
      <xdr:spPr bwMode="auto">
        <a:xfrm>
          <a:off x="6426200" y="5965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188" name="AutoShape 1077">
          <a:extLst>
            <a:ext uri="{FF2B5EF4-FFF2-40B4-BE49-F238E27FC236}">
              <a16:creationId xmlns:a16="http://schemas.microsoft.com/office/drawing/2014/main" id="{37D5C730-099C-4E3A-B223-4D7EF2263FCC}"/>
            </a:ext>
          </a:extLst>
        </xdr:cNvPr>
        <xdr:cNvSpPr>
          <a:spLocks noChangeArrowheads="1"/>
        </xdr:cNvSpPr>
      </xdr:nvSpPr>
      <xdr:spPr bwMode="auto">
        <a:xfrm>
          <a:off x="6426200" y="5946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189" name="AutoShape 1078">
          <a:extLst>
            <a:ext uri="{FF2B5EF4-FFF2-40B4-BE49-F238E27FC236}">
              <a16:creationId xmlns:a16="http://schemas.microsoft.com/office/drawing/2014/main" id="{D2C34971-0DF0-4866-9004-8BFACB42228B}"/>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190" name="AutoShape 1079">
          <a:extLst>
            <a:ext uri="{FF2B5EF4-FFF2-40B4-BE49-F238E27FC236}">
              <a16:creationId xmlns:a16="http://schemas.microsoft.com/office/drawing/2014/main" id="{DCB75C6F-3EC6-40AA-907F-06B63B42789B}"/>
            </a:ext>
          </a:extLst>
        </xdr:cNvPr>
        <xdr:cNvSpPr>
          <a:spLocks noChangeArrowheads="1"/>
        </xdr:cNvSpPr>
      </xdr:nvSpPr>
      <xdr:spPr bwMode="auto">
        <a:xfrm>
          <a:off x="6445250" y="5934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191" name="AutoShape 1081">
          <a:extLst>
            <a:ext uri="{FF2B5EF4-FFF2-40B4-BE49-F238E27FC236}">
              <a16:creationId xmlns:a16="http://schemas.microsoft.com/office/drawing/2014/main" id="{9D591DEC-C908-450D-8E52-5A72690D740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192" name="AutoShape 1082">
          <a:extLst>
            <a:ext uri="{FF2B5EF4-FFF2-40B4-BE49-F238E27FC236}">
              <a16:creationId xmlns:a16="http://schemas.microsoft.com/office/drawing/2014/main" id="{72D3808A-D2A1-4049-987D-8C5D1FDDBC77}"/>
            </a:ext>
          </a:extLst>
        </xdr:cNvPr>
        <xdr:cNvSpPr>
          <a:spLocks noChangeArrowheads="1"/>
        </xdr:cNvSpPr>
      </xdr:nvSpPr>
      <xdr:spPr bwMode="auto">
        <a:xfrm>
          <a:off x="6464300" y="5953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193" name="AutoShape 1083">
          <a:extLst>
            <a:ext uri="{FF2B5EF4-FFF2-40B4-BE49-F238E27FC236}">
              <a16:creationId xmlns:a16="http://schemas.microsoft.com/office/drawing/2014/main" id="{7AF9C864-A240-4F7F-9500-3415F32A63CB}"/>
            </a:ext>
          </a:extLst>
        </xdr:cNvPr>
        <xdr:cNvSpPr>
          <a:spLocks noChangeArrowheads="1"/>
        </xdr:cNvSpPr>
      </xdr:nvSpPr>
      <xdr:spPr bwMode="auto">
        <a:xfrm>
          <a:off x="6464300" y="5965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194" name="AutoShape 1084">
          <a:extLst>
            <a:ext uri="{FF2B5EF4-FFF2-40B4-BE49-F238E27FC236}">
              <a16:creationId xmlns:a16="http://schemas.microsoft.com/office/drawing/2014/main" id="{BF92C1C4-00C3-4162-81FB-27BFC94AB373}"/>
            </a:ext>
          </a:extLst>
        </xdr:cNvPr>
        <xdr:cNvSpPr>
          <a:spLocks noChangeArrowheads="1"/>
        </xdr:cNvSpPr>
      </xdr:nvSpPr>
      <xdr:spPr bwMode="auto">
        <a:xfrm>
          <a:off x="6419850" y="5965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195" name="AutoShape 1085">
          <a:extLst>
            <a:ext uri="{FF2B5EF4-FFF2-40B4-BE49-F238E27FC236}">
              <a16:creationId xmlns:a16="http://schemas.microsoft.com/office/drawing/2014/main" id="{19AE4C44-00E5-46D6-8469-B5ACDCBE1E19}"/>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196" name="AutoShape 1087">
          <a:extLst>
            <a:ext uri="{FF2B5EF4-FFF2-40B4-BE49-F238E27FC236}">
              <a16:creationId xmlns:a16="http://schemas.microsoft.com/office/drawing/2014/main" id="{9E432DF0-9979-4608-8832-A99C68C1BE58}"/>
            </a:ext>
          </a:extLst>
        </xdr:cNvPr>
        <xdr:cNvSpPr>
          <a:spLocks noChangeArrowheads="1"/>
        </xdr:cNvSpPr>
      </xdr:nvSpPr>
      <xdr:spPr bwMode="auto">
        <a:xfrm>
          <a:off x="6769100" y="6257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31750</xdr:rowOff>
    </xdr:from>
    <xdr:to>
      <xdr:col>16</xdr:col>
      <xdr:colOff>387350</xdr:colOff>
      <xdr:row>18</xdr:row>
      <xdr:rowOff>215900</xdr:rowOff>
    </xdr:to>
    <xdr:sp macro="" textlink="">
      <xdr:nvSpPr>
        <xdr:cNvPr id="951198" name="AutoShape 1058">
          <a:extLst>
            <a:ext uri="{FF2B5EF4-FFF2-40B4-BE49-F238E27FC236}">
              <a16:creationId xmlns:a16="http://schemas.microsoft.com/office/drawing/2014/main" id="{79B9127B-247E-4B97-A947-BB433DEB946E}"/>
            </a:ext>
          </a:extLst>
        </xdr:cNvPr>
        <xdr:cNvSpPr>
          <a:spLocks noChangeArrowheads="1"/>
        </xdr:cNvSpPr>
      </xdr:nvSpPr>
      <xdr:spPr bwMode="auto">
        <a:xfrm>
          <a:off x="6426200" y="3679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387350</xdr:colOff>
      <xdr:row>19</xdr:row>
      <xdr:rowOff>31750</xdr:rowOff>
    </xdr:to>
    <xdr:sp macro="" textlink="">
      <xdr:nvSpPr>
        <xdr:cNvPr id="951199" name="AutoShape 1059">
          <a:extLst>
            <a:ext uri="{FF2B5EF4-FFF2-40B4-BE49-F238E27FC236}">
              <a16:creationId xmlns:a16="http://schemas.microsoft.com/office/drawing/2014/main" id="{D2DB1DD9-1B4C-4BDF-A610-357095CC4F3E}"/>
            </a:ext>
          </a:extLst>
        </xdr:cNvPr>
        <xdr:cNvSpPr>
          <a:spLocks noChangeArrowheads="1"/>
        </xdr:cNvSpPr>
      </xdr:nvSpPr>
      <xdr:spPr bwMode="auto">
        <a:xfrm>
          <a:off x="6426200" y="3660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374650</xdr:colOff>
      <xdr:row>19</xdr:row>
      <xdr:rowOff>0</xdr:rowOff>
    </xdr:to>
    <xdr:sp macro="" textlink="">
      <xdr:nvSpPr>
        <xdr:cNvPr id="951200" name="AutoShape 1060">
          <a:extLst>
            <a:ext uri="{FF2B5EF4-FFF2-40B4-BE49-F238E27FC236}">
              <a16:creationId xmlns:a16="http://schemas.microsoft.com/office/drawing/2014/main" id="{5E8CE1F4-10D9-4A10-AB81-5F7E7B6FAF1C}"/>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336550</xdr:colOff>
      <xdr:row>18</xdr:row>
      <xdr:rowOff>215900</xdr:rowOff>
    </xdr:to>
    <xdr:sp macro="" textlink="">
      <xdr:nvSpPr>
        <xdr:cNvPr id="951201" name="AutoShape 1061">
          <a:extLst>
            <a:ext uri="{FF2B5EF4-FFF2-40B4-BE49-F238E27FC236}">
              <a16:creationId xmlns:a16="http://schemas.microsoft.com/office/drawing/2014/main" id="{2F873B8A-31C9-4B19-96E0-455CCE9B05D2}"/>
            </a:ext>
          </a:extLst>
        </xdr:cNvPr>
        <xdr:cNvSpPr>
          <a:spLocks noChangeArrowheads="1"/>
        </xdr:cNvSpPr>
      </xdr:nvSpPr>
      <xdr:spPr bwMode="auto">
        <a:xfrm>
          <a:off x="6445250" y="3648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374650</xdr:colOff>
      <xdr:row>19</xdr:row>
      <xdr:rowOff>0</xdr:rowOff>
    </xdr:to>
    <xdr:sp macro="" textlink="">
      <xdr:nvSpPr>
        <xdr:cNvPr id="951202" name="AutoShape 1062">
          <a:extLst>
            <a:ext uri="{FF2B5EF4-FFF2-40B4-BE49-F238E27FC236}">
              <a16:creationId xmlns:a16="http://schemas.microsoft.com/office/drawing/2014/main" id="{FC79457A-E3DB-417E-B103-20A8F583111D}"/>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336550</xdr:colOff>
      <xdr:row>19</xdr:row>
      <xdr:rowOff>0</xdr:rowOff>
    </xdr:to>
    <xdr:sp macro="" textlink="">
      <xdr:nvSpPr>
        <xdr:cNvPr id="951203" name="AutoShape 1063">
          <a:extLst>
            <a:ext uri="{FF2B5EF4-FFF2-40B4-BE49-F238E27FC236}">
              <a16:creationId xmlns:a16="http://schemas.microsoft.com/office/drawing/2014/main" id="{8FCFF50C-ED57-40EE-A489-7DA05E4D5699}"/>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17</xdr:col>
      <xdr:colOff>0</xdr:colOff>
      <xdr:row>18</xdr:row>
      <xdr:rowOff>215900</xdr:rowOff>
    </xdr:to>
    <xdr:sp macro="" textlink="">
      <xdr:nvSpPr>
        <xdr:cNvPr id="951204" name="AutoShape 1064">
          <a:extLst>
            <a:ext uri="{FF2B5EF4-FFF2-40B4-BE49-F238E27FC236}">
              <a16:creationId xmlns:a16="http://schemas.microsoft.com/office/drawing/2014/main" id="{6FF75063-D148-453D-9630-B536E6070462}"/>
            </a:ext>
          </a:extLst>
        </xdr:cNvPr>
        <xdr:cNvSpPr>
          <a:spLocks noChangeArrowheads="1"/>
        </xdr:cNvSpPr>
      </xdr:nvSpPr>
      <xdr:spPr bwMode="auto">
        <a:xfrm>
          <a:off x="6464300" y="3667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17</xdr:col>
      <xdr:colOff>0</xdr:colOff>
      <xdr:row>19</xdr:row>
      <xdr:rowOff>0</xdr:rowOff>
    </xdr:to>
    <xdr:sp macro="" textlink="">
      <xdr:nvSpPr>
        <xdr:cNvPr id="951205" name="AutoShape 1065">
          <a:extLst>
            <a:ext uri="{FF2B5EF4-FFF2-40B4-BE49-F238E27FC236}">
              <a16:creationId xmlns:a16="http://schemas.microsoft.com/office/drawing/2014/main" id="{A4B0BC45-BB4A-43ED-ADDD-66FC1C46BFF3}"/>
            </a:ext>
          </a:extLst>
        </xdr:cNvPr>
        <xdr:cNvSpPr>
          <a:spLocks noChangeArrowheads="1"/>
        </xdr:cNvSpPr>
      </xdr:nvSpPr>
      <xdr:spPr bwMode="auto">
        <a:xfrm>
          <a:off x="6464300" y="3679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17</xdr:col>
      <xdr:colOff>0</xdr:colOff>
      <xdr:row>19</xdr:row>
      <xdr:rowOff>19050</xdr:rowOff>
    </xdr:to>
    <xdr:sp macro="" textlink="">
      <xdr:nvSpPr>
        <xdr:cNvPr id="951206" name="AutoShape 1068">
          <a:extLst>
            <a:ext uri="{FF2B5EF4-FFF2-40B4-BE49-F238E27FC236}">
              <a16:creationId xmlns:a16="http://schemas.microsoft.com/office/drawing/2014/main" id="{9B0817C1-A2BC-42EB-8516-C0184ABE8C39}"/>
            </a:ext>
          </a:extLst>
        </xdr:cNvPr>
        <xdr:cNvSpPr>
          <a:spLocks noChangeArrowheads="1"/>
        </xdr:cNvSpPr>
      </xdr:nvSpPr>
      <xdr:spPr bwMode="auto">
        <a:xfrm>
          <a:off x="6419850" y="3679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17</xdr:col>
      <xdr:colOff>44450</xdr:colOff>
      <xdr:row>20</xdr:row>
      <xdr:rowOff>76200</xdr:rowOff>
    </xdr:to>
    <xdr:sp macro="" textlink="">
      <xdr:nvSpPr>
        <xdr:cNvPr id="951207" name="AutoShape 1069">
          <a:extLst>
            <a:ext uri="{FF2B5EF4-FFF2-40B4-BE49-F238E27FC236}">
              <a16:creationId xmlns:a16="http://schemas.microsoft.com/office/drawing/2014/main" id="{1D9FB759-B06B-498B-842B-C74AFB1332D8}"/>
            </a:ext>
          </a:extLst>
        </xdr:cNvPr>
        <xdr:cNvSpPr>
          <a:spLocks noChangeArrowheads="1"/>
        </xdr:cNvSpPr>
      </xdr:nvSpPr>
      <xdr:spPr bwMode="auto">
        <a:xfrm>
          <a:off x="6769100" y="3971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387350</xdr:colOff>
      <xdr:row>28</xdr:row>
      <xdr:rowOff>215900</xdr:rowOff>
    </xdr:to>
    <xdr:sp macro="" textlink="">
      <xdr:nvSpPr>
        <xdr:cNvPr id="951209" name="AutoShape 1076">
          <a:extLst>
            <a:ext uri="{FF2B5EF4-FFF2-40B4-BE49-F238E27FC236}">
              <a16:creationId xmlns:a16="http://schemas.microsoft.com/office/drawing/2014/main" id="{C66631F2-8159-4B13-BA30-693D9190073A}"/>
            </a:ext>
          </a:extLst>
        </xdr:cNvPr>
        <xdr:cNvSpPr>
          <a:spLocks noChangeArrowheads="1"/>
        </xdr:cNvSpPr>
      </xdr:nvSpPr>
      <xdr:spPr bwMode="auto">
        <a:xfrm>
          <a:off x="6426200" y="5965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387350</xdr:colOff>
      <xdr:row>29</xdr:row>
      <xdr:rowOff>31750</xdr:rowOff>
    </xdr:to>
    <xdr:sp macro="" textlink="">
      <xdr:nvSpPr>
        <xdr:cNvPr id="951210" name="AutoShape 1077">
          <a:extLst>
            <a:ext uri="{FF2B5EF4-FFF2-40B4-BE49-F238E27FC236}">
              <a16:creationId xmlns:a16="http://schemas.microsoft.com/office/drawing/2014/main" id="{B1A27736-61EB-4EBA-9BF0-CF9F05962C7B}"/>
            </a:ext>
          </a:extLst>
        </xdr:cNvPr>
        <xdr:cNvSpPr>
          <a:spLocks noChangeArrowheads="1"/>
        </xdr:cNvSpPr>
      </xdr:nvSpPr>
      <xdr:spPr bwMode="auto">
        <a:xfrm>
          <a:off x="6426200" y="5946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374650</xdr:colOff>
      <xdr:row>29</xdr:row>
      <xdr:rowOff>0</xdr:rowOff>
    </xdr:to>
    <xdr:sp macro="" textlink="">
      <xdr:nvSpPr>
        <xdr:cNvPr id="951211" name="AutoShape 1078">
          <a:extLst>
            <a:ext uri="{FF2B5EF4-FFF2-40B4-BE49-F238E27FC236}">
              <a16:creationId xmlns:a16="http://schemas.microsoft.com/office/drawing/2014/main" id="{BAA83D16-D8BA-45CD-87E5-1A41AB41AAFC}"/>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336550</xdr:colOff>
      <xdr:row>28</xdr:row>
      <xdr:rowOff>215900</xdr:rowOff>
    </xdr:to>
    <xdr:sp macro="" textlink="">
      <xdr:nvSpPr>
        <xdr:cNvPr id="951212" name="AutoShape 1079">
          <a:extLst>
            <a:ext uri="{FF2B5EF4-FFF2-40B4-BE49-F238E27FC236}">
              <a16:creationId xmlns:a16="http://schemas.microsoft.com/office/drawing/2014/main" id="{9371846B-DB49-49E4-9084-B94C0884A5F8}"/>
            </a:ext>
          </a:extLst>
        </xdr:cNvPr>
        <xdr:cNvSpPr>
          <a:spLocks noChangeArrowheads="1"/>
        </xdr:cNvSpPr>
      </xdr:nvSpPr>
      <xdr:spPr bwMode="auto">
        <a:xfrm>
          <a:off x="6445250" y="5934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336550</xdr:colOff>
      <xdr:row>29</xdr:row>
      <xdr:rowOff>0</xdr:rowOff>
    </xdr:to>
    <xdr:sp macro="" textlink="">
      <xdr:nvSpPr>
        <xdr:cNvPr id="951213" name="AutoShape 1081">
          <a:extLst>
            <a:ext uri="{FF2B5EF4-FFF2-40B4-BE49-F238E27FC236}">
              <a16:creationId xmlns:a16="http://schemas.microsoft.com/office/drawing/2014/main" id="{EE839B03-4692-41E4-B2F1-4E6AB510D65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17</xdr:col>
      <xdr:colOff>0</xdr:colOff>
      <xdr:row>28</xdr:row>
      <xdr:rowOff>215900</xdr:rowOff>
    </xdr:to>
    <xdr:sp macro="" textlink="">
      <xdr:nvSpPr>
        <xdr:cNvPr id="951214" name="AutoShape 1082">
          <a:extLst>
            <a:ext uri="{FF2B5EF4-FFF2-40B4-BE49-F238E27FC236}">
              <a16:creationId xmlns:a16="http://schemas.microsoft.com/office/drawing/2014/main" id="{6BF8DF71-D1E7-47FF-BA11-6CC1CFDB4340}"/>
            </a:ext>
          </a:extLst>
        </xdr:cNvPr>
        <xdr:cNvSpPr>
          <a:spLocks noChangeArrowheads="1"/>
        </xdr:cNvSpPr>
      </xdr:nvSpPr>
      <xdr:spPr bwMode="auto">
        <a:xfrm>
          <a:off x="6464300" y="5953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17</xdr:col>
      <xdr:colOff>0</xdr:colOff>
      <xdr:row>29</xdr:row>
      <xdr:rowOff>0</xdr:rowOff>
    </xdr:to>
    <xdr:sp macro="" textlink="">
      <xdr:nvSpPr>
        <xdr:cNvPr id="951215" name="AutoShape 1083">
          <a:extLst>
            <a:ext uri="{FF2B5EF4-FFF2-40B4-BE49-F238E27FC236}">
              <a16:creationId xmlns:a16="http://schemas.microsoft.com/office/drawing/2014/main" id="{0DFAD9C8-C405-4F21-9B14-F83CB487A1BD}"/>
            </a:ext>
          </a:extLst>
        </xdr:cNvPr>
        <xdr:cNvSpPr>
          <a:spLocks noChangeArrowheads="1"/>
        </xdr:cNvSpPr>
      </xdr:nvSpPr>
      <xdr:spPr bwMode="auto">
        <a:xfrm>
          <a:off x="6464300" y="5965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17</xdr:col>
      <xdr:colOff>0</xdr:colOff>
      <xdr:row>29</xdr:row>
      <xdr:rowOff>19050</xdr:rowOff>
    </xdr:to>
    <xdr:sp macro="" textlink="">
      <xdr:nvSpPr>
        <xdr:cNvPr id="951216" name="AutoShape 1084">
          <a:extLst>
            <a:ext uri="{FF2B5EF4-FFF2-40B4-BE49-F238E27FC236}">
              <a16:creationId xmlns:a16="http://schemas.microsoft.com/office/drawing/2014/main" id="{51081AF4-42F9-4A0C-A6F7-2CB12A393A8D}"/>
            </a:ext>
          </a:extLst>
        </xdr:cNvPr>
        <xdr:cNvSpPr>
          <a:spLocks noChangeArrowheads="1"/>
        </xdr:cNvSpPr>
      </xdr:nvSpPr>
      <xdr:spPr bwMode="auto">
        <a:xfrm>
          <a:off x="6419850" y="5965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387350</xdr:colOff>
      <xdr:row>28</xdr:row>
      <xdr:rowOff>215900</xdr:rowOff>
    </xdr:to>
    <xdr:sp macro="" textlink="">
      <xdr:nvSpPr>
        <xdr:cNvPr id="951217" name="AutoShape 1085">
          <a:extLst>
            <a:ext uri="{FF2B5EF4-FFF2-40B4-BE49-F238E27FC236}">
              <a16:creationId xmlns:a16="http://schemas.microsoft.com/office/drawing/2014/main" id="{7C633DBB-436C-45F1-B1C8-CE70444BE4FC}"/>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17</xdr:col>
      <xdr:colOff>44450</xdr:colOff>
      <xdr:row>30</xdr:row>
      <xdr:rowOff>76200</xdr:rowOff>
    </xdr:to>
    <xdr:sp macro="" textlink="">
      <xdr:nvSpPr>
        <xdr:cNvPr id="951218" name="AutoShape 1087">
          <a:extLst>
            <a:ext uri="{FF2B5EF4-FFF2-40B4-BE49-F238E27FC236}">
              <a16:creationId xmlns:a16="http://schemas.microsoft.com/office/drawing/2014/main" id="{DB754A63-D00D-4330-9131-32989DFE9191}"/>
            </a:ext>
          </a:extLst>
        </xdr:cNvPr>
        <xdr:cNvSpPr>
          <a:spLocks noChangeArrowheads="1"/>
        </xdr:cNvSpPr>
      </xdr:nvSpPr>
      <xdr:spPr bwMode="auto">
        <a:xfrm>
          <a:off x="6769100" y="6257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123825</xdr:colOff>
      <xdr:row>54</xdr:row>
      <xdr:rowOff>142875</xdr:rowOff>
    </xdr:from>
    <xdr:to>
      <xdr:col>10</xdr:col>
      <xdr:colOff>0</xdr:colOff>
      <xdr:row>59</xdr:row>
      <xdr:rowOff>57151</xdr:rowOff>
    </xdr:to>
    <xdr:pic>
      <xdr:nvPicPr>
        <xdr:cNvPr id="3" name="Picture 1039">
          <a:extLst>
            <a:ext uri="{FF2B5EF4-FFF2-40B4-BE49-F238E27FC236}">
              <a16:creationId xmlns:a16="http://schemas.microsoft.com/office/drawing/2014/main" id="{A40DA95B-0F4B-4379-A43E-B10E4FB47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1582400"/>
          <a:ext cx="800100" cy="800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123825</xdr:colOff>
      <xdr:row>54</xdr:row>
      <xdr:rowOff>142875</xdr:rowOff>
    </xdr:from>
    <xdr:to>
      <xdr:col>10</xdr:col>
      <xdr:colOff>0</xdr:colOff>
      <xdr:row>59</xdr:row>
      <xdr:rowOff>57151</xdr:rowOff>
    </xdr:to>
    <xdr:pic>
      <xdr:nvPicPr>
        <xdr:cNvPr id="4" name="Picture 1039">
          <a:extLst>
            <a:ext uri="{FF2B5EF4-FFF2-40B4-BE49-F238E27FC236}">
              <a16:creationId xmlns:a16="http://schemas.microsoft.com/office/drawing/2014/main" id="{1175CF1A-B612-4DF0-AD59-8FCF7B163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1582400"/>
          <a:ext cx="800100" cy="800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347663</xdr:colOff>
      <xdr:row>27</xdr:row>
      <xdr:rowOff>76200</xdr:rowOff>
    </xdr:to>
    <xdr:pic>
      <xdr:nvPicPr>
        <xdr:cNvPr id="3" name="図 2">
          <a:extLst>
            <a:ext uri="{FF2B5EF4-FFF2-40B4-BE49-F238E27FC236}">
              <a16:creationId xmlns:a16="http://schemas.microsoft.com/office/drawing/2014/main" id="{10D3BB24-3EF8-776B-D0BE-69FA605D0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7891462" cy="470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S50"/>
  <sheetViews>
    <sheetView tabSelected="1" zoomScaleNormal="100" zoomScaleSheetLayoutView="115" workbookViewId="0">
      <pane xSplit="3" ySplit="3" topLeftCell="D18" activePane="bottomRight" state="frozen"/>
      <selection activeCell="L30" sqref="L30"/>
      <selection pane="topRight" activeCell="L30" sqref="L30"/>
      <selection pane="bottomLeft" activeCell="L30" sqref="L30"/>
      <selection pane="bottomRight"/>
    </sheetView>
  </sheetViews>
  <sheetFormatPr defaultColWidth="9" defaultRowHeight="14.25"/>
  <cols>
    <col min="1" max="1" width="2.625" style="640" customWidth="1"/>
    <col min="2" max="2" width="5.375" style="640" customWidth="1"/>
    <col min="3" max="3" width="3" style="640" customWidth="1"/>
    <col min="4" max="4" width="27" style="640" customWidth="1"/>
    <col min="5" max="5" width="1.625" style="640" customWidth="1"/>
    <col min="6" max="6" width="13.875" style="640" customWidth="1"/>
    <col min="7" max="7" width="2.75" style="640" customWidth="1"/>
    <col min="8" max="8" width="1.625" style="640" customWidth="1"/>
    <col min="9" max="9" width="13.625" style="743" customWidth="1"/>
    <col min="10" max="10" width="1.625" style="640" customWidth="1"/>
    <col min="11" max="11" width="1.625" style="744" customWidth="1"/>
    <col min="12" max="12" width="13.875" style="745" customWidth="1"/>
    <col min="13" max="13" width="2.75" style="745" customWidth="1"/>
    <col min="14" max="14" width="0.875" style="745" customWidth="1"/>
    <col min="15" max="16" width="5.625" style="745" customWidth="1"/>
    <col min="17" max="17" width="0.875" style="640" customWidth="1"/>
    <col min="18" max="16384" width="9" style="640"/>
  </cols>
  <sheetData>
    <row r="1" spans="2:17" ht="24.75" customHeight="1">
      <c r="B1" s="1094" t="s">
        <v>573</v>
      </c>
      <c r="C1" s="1094"/>
      <c r="D1" s="1094"/>
      <c r="E1" s="1094"/>
      <c r="F1" s="1094"/>
      <c r="G1" s="1094"/>
      <c r="H1" s="1094"/>
      <c r="I1" s="1094"/>
      <c r="J1" s="1094"/>
      <c r="K1" s="1094"/>
      <c r="L1" s="1094"/>
      <c r="M1" s="1094"/>
      <c r="N1" s="639"/>
      <c r="O1" s="639"/>
      <c r="P1" s="639"/>
      <c r="Q1" s="639"/>
    </row>
    <row r="2" spans="2:17" ht="20.100000000000001" customHeight="1">
      <c r="B2" s="641"/>
      <c r="C2" s="641"/>
      <c r="D2" s="641"/>
      <c r="E2" s="641"/>
      <c r="F2" s="641"/>
      <c r="G2" s="641"/>
      <c r="H2" s="641"/>
      <c r="I2" s="642"/>
      <c r="J2" s="641"/>
      <c r="K2" s="641"/>
      <c r="L2" s="642"/>
      <c r="M2" s="641"/>
      <c r="N2" s="641"/>
      <c r="O2" s="641"/>
      <c r="P2" s="641"/>
      <c r="Q2" s="641"/>
    </row>
    <row r="3" spans="2:17" s="644" customFormat="1" ht="24.95" customHeight="1" thickBot="1">
      <c r="B3" s="643" t="s">
        <v>205</v>
      </c>
      <c r="C3" s="1085" t="s">
        <v>206</v>
      </c>
      <c r="D3" s="1085"/>
      <c r="E3" s="1085"/>
      <c r="F3" s="1085"/>
      <c r="G3" s="1085"/>
      <c r="H3" s="1086" t="s">
        <v>207</v>
      </c>
      <c r="I3" s="1087"/>
      <c r="J3" s="1088"/>
      <c r="K3" s="1089" t="s">
        <v>208</v>
      </c>
      <c r="L3" s="1090"/>
      <c r="M3" s="1091"/>
      <c r="N3" s="1092" t="s">
        <v>2</v>
      </c>
      <c r="O3" s="1092"/>
      <c r="P3" s="1092"/>
      <c r="Q3" s="1093"/>
    </row>
    <row r="4" spans="2:17" s="644" customFormat="1" ht="20.100000000000001" customHeight="1" thickTop="1">
      <c r="B4" s="1078">
        <v>1</v>
      </c>
      <c r="C4" s="957">
        <v>-1</v>
      </c>
      <c r="D4" s="958" t="s">
        <v>450</v>
      </c>
      <c r="E4" s="556" t="s">
        <v>209</v>
      </c>
      <c r="F4" s="930" t="s">
        <v>547</v>
      </c>
      <c r="G4" s="645" t="s">
        <v>0</v>
      </c>
      <c r="H4" s="646"/>
      <c r="I4" s="931">
        <v>1465543</v>
      </c>
      <c r="J4" s="647"/>
      <c r="K4" s="648"/>
      <c r="L4" s="746">
        <f>'1_1,2'!G31 - '1_1,2'!G19</f>
        <v>464</v>
      </c>
      <c r="M4" s="649"/>
      <c r="N4" s="650"/>
      <c r="O4" s="651"/>
      <c r="P4" s="651"/>
      <c r="Q4" s="652"/>
    </row>
    <row r="5" spans="2:17" s="644" customFormat="1" ht="20.100000000000001" customHeight="1">
      <c r="B5" s="1079"/>
      <c r="C5" s="653">
        <v>-2</v>
      </c>
      <c r="D5" s="654" t="s">
        <v>456</v>
      </c>
      <c r="E5" s="556" t="s">
        <v>209</v>
      </c>
      <c r="F5" s="685" t="s">
        <v>1</v>
      </c>
      <c r="G5" s="557" t="s">
        <v>0</v>
      </c>
      <c r="H5" s="655"/>
      <c r="I5" s="932">
        <f>'1_1,2'!F31</f>
        <v>667289</v>
      </c>
      <c r="J5" s="656"/>
      <c r="K5" s="657"/>
      <c r="L5" s="729">
        <f>'1_1,2'!F31 - '1_1,2'!F19</f>
        <v>10578</v>
      </c>
      <c r="M5" s="649"/>
      <c r="N5" s="658"/>
      <c r="O5" s="659"/>
      <c r="P5" s="659"/>
      <c r="Q5" s="660"/>
    </row>
    <row r="6" spans="2:17" s="644" customFormat="1" ht="20.100000000000001" customHeight="1">
      <c r="B6" s="1080"/>
      <c r="C6" s="653">
        <v>-3</v>
      </c>
      <c r="D6" s="654" t="s">
        <v>457</v>
      </c>
      <c r="E6" s="556" t="s">
        <v>209</v>
      </c>
      <c r="F6" s="933" t="s">
        <v>535</v>
      </c>
      <c r="G6" s="557" t="s">
        <v>0</v>
      </c>
      <c r="H6" s="655"/>
      <c r="I6" s="934">
        <v>870</v>
      </c>
      <c r="J6" s="656"/>
      <c r="K6" s="661"/>
      <c r="L6" s="729">
        <f>'1_3'!L30 - '1_3'!L18</f>
        <v>18</v>
      </c>
      <c r="M6" s="649"/>
      <c r="N6" s="662"/>
      <c r="O6" s="663"/>
      <c r="P6" s="663"/>
      <c r="Q6" s="660"/>
    </row>
    <row r="7" spans="2:17" s="644" customFormat="1" ht="20.100000000000001" customHeight="1">
      <c r="B7" s="961">
        <v>2</v>
      </c>
      <c r="C7" s="962"/>
      <c r="D7" s="963" t="s">
        <v>210</v>
      </c>
      <c r="E7" s="664" t="s">
        <v>209</v>
      </c>
      <c r="F7" s="933" t="s">
        <v>535</v>
      </c>
      <c r="G7" s="665" t="s">
        <v>0</v>
      </c>
      <c r="H7" s="666"/>
      <c r="I7" s="935">
        <f>主要指標1!K28</f>
        <v>32850</v>
      </c>
      <c r="J7" s="667"/>
      <c r="K7" s="661"/>
      <c r="L7" s="700">
        <f>主要指標1!K28 - 主要指標1!K16</f>
        <v>331</v>
      </c>
      <c r="M7" s="668"/>
      <c r="N7" s="669"/>
      <c r="O7" s="670"/>
      <c r="P7" s="670"/>
      <c r="Q7" s="671"/>
    </row>
    <row r="8" spans="2:17" s="644" customFormat="1" ht="20.100000000000001" customHeight="1">
      <c r="B8" s="961">
        <v>3</v>
      </c>
      <c r="C8" s="962"/>
      <c r="D8" s="963" t="s">
        <v>465</v>
      </c>
      <c r="E8" s="664" t="s">
        <v>209</v>
      </c>
      <c r="F8" s="933" t="s">
        <v>549</v>
      </c>
      <c r="G8" s="665" t="s">
        <v>0</v>
      </c>
      <c r="H8" s="666"/>
      <c r="I8" s="936">
        <v>23.1</v>
      </c>
      <c r="J8" s="667"/>
      <c r="K8" s="679"/>
      <c r="L8" s="747">
        <f>I8 - 主要指標2!D29</f>
        <v>1.6000000000000014</v>
      </c>
      <c r="M8" s="672"/>
      <c r="N8" s="673"/>
      <c r="O8" s="674"/>
      <c r="P8" s="674"/>
      <c r="Q8" s="671"/>
    </row>
    <row r="9" spans="2:17" s="644" customFormat="1" ht="20.100000000000001" customHeight="1">
      <c r="B9" s="964">
        <v>4</v>
      </c>
      <c r="C9" s="965"/>
      <c r="D9" s="963" t="s">
        <v>461</v>
      </c>
      <c r="E9" s="664" t="s">
        <v>209</v>
      </c>
      <c r="F9" s="933" t="s">
        <v>549</v>
      </c>
      <c r="G9" s="665" t="s">
        <v>0</v>
      </c>
      <c r="H9" s="666"/>
      <c r="I9" s="937">
        <v>3.8</v>
      </c>
      <c r="J9" s="667"/>
      <c r="K9" s="648"/>
      <c r="L9" s="747">
        <f>主要指標1!F29 - 主要指標1!F17</f>
        <v>-0.29999999999999982</v>
      </c>
      <c r="M9" s="675"/>
      <c r="N9" s="676"/>
      <c r="O9" s="677"/>
      <c r="P9" s="677"/>
      <c r="Q9" s="678"/>
    </row>
    <row r="10" spans="2:17" s="644" customFormat="1" ht="20.100000000000001" customHeight="1">
      <c r="B10" s="961">
        <v>5</v>
      </c>
      <c r="C10" s="962"/>
      <c r="D10" s="963" t="s">
        <v>400</v>
      </c>
      <c r="E10" s="664" t="s">
        <v>209</v>
      </c>
      <c r="F10" s="933" t="s">
        <v>549</v>
      </c>
      <c r="G10" s="665" t="s">
        <v>0</v>
      </c>
      <c r="H10" s="666"/>
      <c r="I10" s="938">
        <v>0.98</v>
      </c>
      <c r="J10" s="667"/>
      <c r="K10" s="679"/>
      <c r="L10" s="748">
        <f>'5'!M20 - '5'!M8</f>
        <v>1.0000000000000009E-2</v>
      </c>
      <c r="M10" s="675"/>
      <c r="N10" s="680"/>
      <c r="O10" s="670"/>
      <c r="P10" s="670"/>
      <c r="Q10" s="671"/>
    </row>
    <row r="11" spans="2:17" s="644" customFormat="1" ht="20.100000000000001" customHeight="1">
      <c r="B11" s="960">
        <v>6</v>
      </c>
      <c r="C11" s="966"/>
      <c r="D11" s="963" t="s">
        <v>211</v>
      </c>
      <c r="E11" s="664" t="s">
        <v>209</v>
      </c>
      <c r="F11" s="933" t="s">
        <v>549</v>
      </c>
      <c r="G11" s="665" t="s">
        <v>0</v>
      </c>
      <c r="H11" s="666"/>
      <c r="I11" s="938">
        <f>'6'!H23</f>
        <v>0.95</v>
      </c>
      <c r="J11" s="667"/>
      <c r="K11" s="661"/>
      <c r="L11" s="749">
        <f>'6'!H23 - '6'!H11+0.01</f>
        <v>8.9999999999999955E-2</v>
      </c>
      <c r="M11" s="681"/>
      <c r="N11" s="682"/>
      <c r="O11" s="683"/>
      <c r="P11" s="683"/>
      <c r="Q11" s="684"/>
    </row>
    <row r="12" spans="2:17" s="644" customFormat="1" ht="20.100000000000001" customHeight="1">
      <c r="B12" s="1081">
        <v>7</v>
      </c>
      <c r="C12" s="957"/>
      <c r="D12" s="654" t="s">
        <v>212</v>
      </c>
      <c r="E12" s="556"/>
      <c r="F12" s="685"/>
      <c r="G12" s="557"/>
      <c r="H12" s="686"/>
      <c r="I12" s="687"/>
      <c r="J12" s="656"/>
      <c r="K12" s="648"/>
      <c r="L12" s="729"/>
      <c r="M12" s="649"/>
      <c r="N12" s="662"/>
      <c r="O12" s="663"/>
      <c r="P12" s="663"/>
      <c r="Q12" s="678"/>
    </row>
    <row r="13" spans="2:17" s="644" customFormat="1" ht="20.100000000000001" customHeight="1">
      <c r="B13" s="1079"/>
      <c r="C13" s="653">
        <v>-1</v>
      </c>
      <c r="D13" s="654" t="s">
        <v>462</v>
      </c>
      <c r="E13" s="556" t="s">
        <v>209</v>
      </c>
      <c r="F13" s="933" t="s">
        <v>535</v>
      </c>
      <c r="G13" s="688" t="s">
        <v>0</v>
      </c>
      <c r="H13" s="686"/>
      <c r="I13" s="687">
        <f>主要指標1!I28</f>
        <v>260668</v>
      </c>
      <c r="J13" s="656"/>
      <c r="K13" s="657"/>
      <c r="L13" s="729">
        <f>主要指標1!I28- 主要指標1!I16</f>
        <v>7094</v>
      </c>
      <c r="M13" s="649"/>
      <c r="N13" s="662"/>
      <c r="O13" s="663"/>
      <c r="P13" s="663"/>
      <c r="Q13" s="660"/>
    </row>
    <row r="14" spans="2:17" s="644" customFormat="1" ht="20.100000000000001" customHeight="1">
      <c r="B14" s="1080"/>
      <c r="C14" s="966">
        <v>-2</v>
      </c>
      <c r="D14" s="967" t="s">
        <v>213</v>
      </c>
      <c r="E14" s="689" t="s">
        <v>209</v>
      </c>
      <c r="F14" s="750" t="s">
        <v>403</v>
      </c>
      <c r="G14" s="690" t="s">
        <v>0</v>
      </c>
      <c r="H14" s="691"/>
      <c r="I14" s="939">
        <f>主要指標1!J28</f>
        <v>273018</v>
      </c>
      <c r="J14" s="692"/>
      <c r="K14" s="661"/>
      <c r="L14" s="729">
        <f>主要指標1!J28 - 主要指標1!J16</f>
        <v>20870</v>
      </c>
      <c r="M14" s="693"/>
      <c r="N14" s="694"/>
      <c r="O14" s="683"/>
      <c r="P14" s="683"/>
      <c r="Q14" s="684"/>
    </row>
    <row r="15" spans="2:17" s="644" customFormat="1" ht="20.100000000000001" customHeight="1">
      <c r="B15" s="959">
        <v>8</v>
      </c>
      <c r="C15" s="653"/>
      <c r="D15" s="654" t="s">
        <v>214</v>
      </c>
      <c r="E15" s="556" t="s">
        <v>209</v>
      </c>
      <c r="F15" s="933" t="s">
        <v>549</v>
      </c>
      <c r="G15" s="557" t="s">
        <v>0</v>
      </c>
      <c r="H15" s="655"/>
      <c r="I15" s="940">
        <f>主要指標2!E29</f>
        <v>114.5</v>
      </c>
      <c r="J15" s="656"/>
      <c r="K15" s="657"/>
      <c r="L15" s="751">
        <f>主要指標2!E29 - 主要指標2!E17</f>
        <v>1.0999999999999943</v>
      </c>
      <c r="M15" s="695"/>
      <c r="N15" s="680"/>
      <c r="O15" s="670"/>
      <c r="P15" s="670"/>
      <c r="Q15" s="660"/>
    </row>
    <row r="16" spans="2:17" s="644" customFormat="1" ht="20.100000000000001" customHeight="1">
      <c r="B16" s="1081">
        <v>9</v>
      </c>
      <c r="C16" s="957">
        <v>-1</v>
      </c>
      <c r="D16" s="968" t="s">
        <v>215</v>
      </c>
      <c r="E16" s="696" t="s">
        <v>401</v>
      </c>
      <c r="F16" s="933" t="s">
        <v>535</v>
      </c>
      <c r="G16" s="645" t="s">
        <v>0</v>
      </c>
      <c r="H16" s="646"/>
      <c r="I16" s="941">
        <f>主要指標2!F28</f>
        <v>255590</v>
      </c>
      <c r="J16" s="647"/>
      <c r="K16" s="648"/>
      <c r="L16" s="729">
        <f>主要指標2!F28 - 主要指標2!F16</f>
        <v>15899</v>
      </c>
      <c r="M16" s="649"/>
      <c r="N16" s="662"/>
      <c r="O16" s="663"/>
      <c r="P16" s="663"/>
      <c r="Q16" s="678"/>
    </row>
    <row r="17" spans="2:19" s="644" customFormat="1" ht="20.100000000000001" customHeight="1">
      <c r="B17" s="1080"/>
      <c r="C17" s="966">
        <v>-2</v>
      </c>
      <c r="D17" s="967" t="s">
        <v>216</v>
      </c>
      <c r="E17" s="689" t="s">
        <v>209</v>
      </c>
      <c r="F17" s="750" t="s">
        <v>1</v>
      </c>
      <c r="G17" s="690" t="s">
        <v>0</v>
      </c>
      <c r="H17" s="697"/>
      <c r="I17" s="939">
        <f>主要指標2!I28</f>
        <v>301036</v>
      </c>
      <c r="J17" s="692"/>
      <c r="K17" s="661"/>
      <c r="L17" s="752">
        <f>主要指標2!I28 - 主要指標2!I16</f>
        <v>30012</v>
      </c>
      <c r="M17" s="693"/>
      <c r="N17" s="694"/>
      <c r="O17" s="683"/>
      <c r="P17" s="683"/>
      <c r="Q17" s="684"/>
    </row>
    <row r="18" spans="2:19" s="644" customFormat="1" ht="20.100000000000001" customHeight="1">
      <c r="B18" s="959">
        <v>10</v>
      </c>
      <c r="C18" s="653"/>
      <c r="D18" s="654" t="s">
        <v>217</v>
      </c>
      <c r="E18" s="556" t="s">
        <v>209</v>
      </c>
      <c r="F18" s="750" t="s">
        <v>535</v>
      </c>
      <c r="G18" s="557" t="s">
        <v>0</v>
      </c>
      <c r="H18" s="655"/>
      <c r="I18" s="753">
        <f>'10'!G30</f>
        <v>25227</v>
      </c>
      <c r="J18" s="656"/>
      <c r="K18" s="657"/>
      <c r="L18" s="729">
        <f>'10'!G30 - '10'!G18</f>
        <v>-356</v>
      </c>
      <c r="M18" s="649"/>
      <c r="N18" s="662"/>
      <c r="O18" s="663"/>
      <c r="P18" s="663"/>
      <c r="Q18" s="660"/>
    </row>
    <row r="19" spans="2:19" s="644" customFormat="1" ht="20.100000000000001" customHeight="1">
      <c r="B19" s="961">
        <v>11</v>
      </c>
      <c r="C19" s="962"/>
      <c r="D19" s="963" t="s">
        <v>384</v>
      </c>
      <c r="E19" s="664" t="s">
        <v>209</v>
      </c>
      <c r="F19" s="698" t="s">
        <v>492</v>
      </c>
      <c r="G19" s="699" t="s">
        <v>0</v>
      </c>
      <c r="H19" s="561"/>
      <c r="I19" s="560">
        <f>'11'!D47</f>
        <v>140</v>
      </c>
      <c r="J19" s="667"/>
      <c r="K19" s="679"/>
      <c r="L19" s="700">
        <f>'11'!D47-'11'!D41</f>
        <v>11</v>
      </c>
      <c r="M19" s="668"/>
      <c r="N19" s="669"/>
      <c r="O19" s="670"/>
      <c r="P19" s="670"/>
      <c r="Q19" s="671"/>
      <c r="S19" s="701"/>
    </row>
    <row r="20" spans="2:19" s="644" customFormat="1" ht="20.100000000000001" customHeight="1">
      <c r="B20" s="1081">
        <v>12</v>
      </c>
      <c r="C20" s="957">
        <v>-1</v>
      </c>
      <c r="D20" s="968" t="s">
        <v>218</v>
      </c>
      <c r="E20" s="556" t="s">
        <v>209</v>
      </c>
      <c r="F20" s="933" t="s">
        <v>549</v>
      </c>
      <c r="G20" s="557" t="s">
        <v>0</v>
      </c>
      <c r="H20" s="655"/>
      <c r="I20" s="942">
        <f>'12'!D25</f>
        <v>377</v>
      </c>
      <c r="J20" s="656"/>
      <c r="K20" s="657"/>
      <c r="L20" s="729">
        <f>'12'!D25- '12'!D13</f>
        <v>-75</v>
      </c>
      <c r="M20" s="649"/>
      <c r="N20" s="662"/>
      <c r="O20" s="663"/>
      <c r="P20" s="663"/>
      <c r="Q20" s="660"/>
    </row>
    <row r="21" spans="2:19" s="644" customFormat="1" ht="20.100000000000001" customHeight="1">
      <c r="B21" s="1080"/>
      <c r="C21" s="653">
        <v>-2</v>
      </c>
      <c r="D21" s="654" t="s">
        <v>219</v>
      </c>
      <c r="E21" s="556" t="s">
        <v>209</v>
      </c>
      <c r="F21" s="685" t="s">
        <v>1</v>
      </c>
      <c r="G21" s="557" t="s">
        <v>0</v>
      </c>
      <c r="H21" s="655"/>
      <c r="I21" s="943">
        <f>'12'!D45</f>
        <v>111564</v>
      </c>
      <c r="J21" s="656"/>
      <c r="K21" s="657"/>
      <c r="L21" s="729">
        <f>'12'!D45- '12'!D33</f>
        <v>-3982</v>
      </c>
      <c r="M21" s="649"/>
      <c r="N21" s="662"/>
      <c r="O21" s="663"/>
      <c r="P21" s="663"/>
      <c r="Q21" s="660"/>
    </row>
    <row r="22" spans="2:19" s="644" customFormat="1" ht="20.100000000000001" customHeight="1">
      <c r="B22" s="961">
        <v>13</v>
      </c>
      <c r="C22" s="962"/>
      <c r="D22" s="963" t="s">
        <v>220</v>
      </c>
      <c r="E22" s="664" t="s">
        <v>209</v>
      </c>
      <c r="F22" s="685" t="s">
        <v>535</v>
      </c>
      <c r="G22" s="665" t="s">
        <v>0</v>
      </c>
      <c r="H22" s="666"/>
      <c r="I22" s="754">
        <f>主要指標2!J28</f>
        <v>23765</v>
      </c>
      <c r="J22" s="667"/>
      <c r="K22" s="679"/>
      <c r="L22" s="700">
        <f>主要指標2!J28 - 主要指標2!J16</f>
        <v>1413</v>
      </c>
      <c r="M22" s="668"/>
      <c r="N22" s="669"/>
      <c r="O22" s="670"/>
      <c r="P22" s="670"/>
      <c r="Q22" s="671"/>
    </row>
    <row r="23" spans="2:19" s="644" customFormat="1" ht="20.100000000000001" customHeight="1">
      <c r="B23" s="961">
        <v>14</v>
      </c>
      <c r="C23" s="962"/>
      <c r="D23" s="963" t="s">
        <v>221</v>
      </c>
      <c r="E23" s="664" t="s">
        <v>209</v>
      </c>
      <c r="F23" s="933" t="s">
        <v>549</v>
      </c>
      <c r="G23" s="665" t="s">
        <v>0</v>
      </c>
      <c r="H23" s="666"/>
      <c r="I23" s="560">
        <f>'14'!D26</f>
        <v>5</v>
      </c>
      <c r="J23" s="667"/>
      <c r="K23" s="657"/>
      <c r="L23" s="700">
        <f>'14'!D26 - '14'!D14</f>
        <v>-5</v>
      </c>
      <c r="M23" s="702"/>
      <c r="N23" s="703"/>
      <c r="O23" s="670"/>
      <c r="P23" s="670"/>
      <c r="Q23" s="671"/>
    </row>
    <row r="24" spans="2:19" s="644" customFormat="1" ht="20.100000000000001" customHeight="1">
      <c r="B24" s="961">
        <v>15</v>
      </c>
      <c r="C24" s="962"/>
      <c r="D24" s="963" t="s">
        <v>222</v>
      </c>
      <c r="E24" s="664" t="s">
        <v>209</v>
      </c>
      <c r="F24" s="933" t="s">
        <v>549</v>
      </c>
      <c r="G24" s="665" t="s">
        <v>0</v>
      </c>
      <c r="H24" s="666"/>
      <c r="I24" s="944">
        <f>'15'!D26</f>
        <v>905500</v>
      </c>
      <c r="J24" s="667"/>
      <c r="K24" s="679"/>
      <c r="L24" s="700">
        <f>'15'!D26 - '15'!D14</f>
        <v>39700</v>
      </c>
      <c r="M24" s="668"/>
      <c r="N24" s="669"/>
      <c r="O24" s="670"/>
      <c r="P24" s="670"/>
      <c r="Q24" s="671"/>
    </row>
    <row r="25" spans="2:19" s="644" customFormat="1" ht="20.100000000000001" customHeight="1">
      <c r="B25" s="961">
        <v>16</v>
      </c>
      <c r="C25" s="962"/>
      <c r="D25" s="963" t="s">
        <v>223</v>
      </c>
      <c r="E25" s="664" t="s">
        <v>209</v>
      </c>
      <c r="F25" s="685" t="s">
        <v>535</v>
      </c>
      <c r="G25" s="665" t="s">
        <v>0</v>
      </c>
      <c r="H25" s="666"/>
      <c r="I25" s="945">
        <f>'16'!E14</f>
        <v>87.1</v>
      </c>
      <c r="J25" s="667"/>
      <c r="K25" s="679"/>
      <c r="L25" s="751">
        <f>'16'!G14</f>
        <v>9</v>
      </c>
      <c r="M25" s="704"/>
      <c r="N25" s="705"/>
      <c r="O25" s="706"/>
      <c r="P25" s="706"/>
      <c r="Q25" s="671"/>
    </row>
    <row r="26" spans="2:19" s="644" customFormat="1" ht="20.100000000000001" customHeight="1">
      <c r="B26" s="961">
        <v>17</v>
      </c>
      <c r="C26" s="962"/>
      <c r="D26" s="963" t="s">
        <v>224</v>
      </c>
      <c r="E26" s="664" t="s">
        <v>209</v>
      </c>
      <c r="F26" s="933" t="s">
        <v>549</v>
      </c>
      <c r="G26" s="665" t="s">
        <v>0</v>
      </c>
      <c r="H26" s="666"/>
      <c r="I26" s="944">
        <f>'17'!D34</f>
        <v>2032490</v>
      </c>
      <c r="J26" s="667"/>
      <c r="K26" s="679"/>
      <c r="L26" s="729">
        <f>'17'!D34 -'17'!D22</f>
        <v>98244</v>
      </c>
      <c r="M26" s="649"/>
      <c r="N26" s="662"/>
      <c r="O26" s="663"/>
      <c r="P26" s="663"/>
      <c r="Q26" s="671"/>
    </row>
    <row r="27" spans="2:19" s="644" customFormat="1" ht="20.100000000000001" customHeight="1">
      <c r="B27" s="961">
        <v>18</v>
      </c>
      <c r="C27" s="962"/>
      <c r="D27" s="963" t="s">
        <v>225</v>
      </c>
      <c r="E27" s="664" t="s">
        <v>209</v>
      </c>
      <c r="F27" s="933" t="s">
        <v>571</v>
      </c>
      <c r="G27" s="665" t="s">
        <v>0</v>
      </c>
      <c r="H27" s="666"/>
      <c r="I27" s="946">
        <f>主要指標2!M27</f>
        <v>1257312</v>
      </c>
      <c r="J27" s="667"/>
      <c r="K27" s="679"/>
      <c r="L27" s="700">
        <f>主要指標2!M27 - 主要指標2!M15</f>
        <v>16638</v>
      </c>
      <c r="M27" s="668"/>
      <c r="N27" s="669"/>
      <c r="O27" s="670"/>
      <c r="P27" s="670"/>
      <c r="Q27" s="671"/>
    </row>
    <row r="28" spans="2:19" s="644" customFormat="1" ht="20.100000000000001" customHeight="1">
      <c r="B28" s="961">
        <v>19</v>
      </c>
      <c r="C28" s="962"/>
      <c r="D28" s="963" t="s">
        <v>226</v>
      </c>
      <c r="E28" s="664" t="s">
        <v>209</v>
      </c>
      <c r="F28" s="933" t="s">
        <v>531</v>
      </c>
      <c r="G28" s="665" t="s">
        <v>0</v>
      </c>
      <c r="H28" s="666"/>
      <c r="I28" s="947">
        <f>'19'!D25</f>
        <v>519713</v>
      </c>
      <c r="J28" s="667"/>
      <c r="K28" s="657"/>
      <c r="L28" s="700">
        <f>'19'!D25 - '19'!D13</f>
        <v>-64417</v>
      </c>
      <c r="M28" s="668"/>
      <c r="N28" s="669"/>
      <c r="O28" s="670"/>
      <c r="P28" s="670"/>
      <c r="Q28" s="671"/>
    </row>
    <row r="29" spans="2:19" s="644" customFormat="1" ht="20.100000000000001" customHeight="1">
      <c r="B29" s="961">
        <v>20</v>
      </c>
      <c r="C29" s="962"/>
      <c r="D29" s="963" t="s">
        <v>495</v>
      </c>
      <c r="E29" s="664" t="s">
        <v>209</v>
      </c>
      <c r="F29" s="933" t="s">
        <v>549</v>
      </c>
      <c r="G29" s="665" t="s">
        <v>0</v>
      </c>
      <c r="H29" s="666"/>
      <c r="I29" s="560">
        <f>'20'!D27</f>
        <v>205</v>
      </c>
      <c r="J29" s="667"/>
      <c r="K29" s="679"/>
      <c r="L29" s="700">
        <f>'20'!D27 - '20'!D15</f>
        <v>-7</v>
      </c>
      <c r="M29" s="668"/>
      <c r="N29" s="669"/>
      <c r="O29" s="670"/>
      <c r="P29" s="670"/>
      <c r="Q29" s="671"/>
    </row>
    <row r="30" spans="2:19" s="644" customFormat="1" ht="20.100000000000001" customHeight="1">
      <c r="B30" s="961">
        <v>21</v>
      </c>
      <c r="C30" s="962"/>
      <c r="D30" s="963" t="s">
        <v>484</v>
      </c>
      <c r="E30" s="664" t="s">
        <v>209</v>
      </c>
      <c r="F30" s="948" t="s">
        <v>553</v>
      </c>
      <c r="G30" s="665" t="s">
        <v>0</v>
      </c>
      <c r="H30" s="666"/>
      <c r="I30" s="949">
        <f>'21'!R24</f>
        <v>52.7</v>
      </c>
      <c r="J30" s="667"/>
      <c r="K30" s="657"/>
      <c r="L30" s="747">
        <f>'21'!R24 - '21'!R12</f>
        <v>-27.251612903225791</v>
      </c>
      <c r="M30" s="681"/>
      <c r="N30" s="705"/>
      <c r="O30" s="670"/>
      <c r="P30" s="670"/>
      <c r="Q30" s="671"/>
    </row>
    <row r="31" spans="2:19" s="644" customFormat="1" ht="20.100000000000001" customHeight="1">
      <c r="B31" s="969">
        <v>22</v>
      </c>
      <c r="C31" s="962"/>
      <c r="D31" s="963" t="s">
        <v>227</v>
      </c>
      <c r="E31" s="664" t="s">
        <v>209</v>
      </c>
      <c r="F31" s="933" t="s">
        <v>549</v>
      </c>
      <c r="G31" s="699" t="s">
        <v>0</v>
      </c>
      <c r="H31" s="666"/>
      <c r="I31" s="950">
        <f>'22'!D26</f>
        <v>157011</v>
      </c>
      <c r="J31" s="667"/>
      <c r="K31" s="679"/>
      <c r="L31" s="700">
        <f>'22'!D26 - '22'!D14</f>
        <v>-18654</v>
      </c>
      <c r="M31" s="668"/>
      <c r="N31" s="669"/>
      <c r="O31" s="670"/>
      <c r="P31" s="670"/>
      <c r="Q31" s="678"/>
    </row>
    <row r="32" spans="2:19" s="644" customFormat="1" ht="20.100000000000001" customHeight="1">
      <c r="B32" s="1082">
        <v>23</v>
      </c>
      <c r="C32" s="957">
        <v>-1</v>
      </c>
      <c r="D32" s="654" t="s">
        <v>228</v>
      </c>
      <c r="E32" s="556" t="s">
        <v>209</v>
      </c>
      <c r="F32" s="933" t="s">
        <v>549</v>
      </c>
      <c r="G32" s="557" t="s">
        <v>0</v>
      </c>
      <c r="H32" s="655"/>
      <c r="I32" s="951">
        <f>主要指標1!G29</f>
        <v>65500</v>
      </c>
      <c r="J32" s="656"/>
      <c r="K32" s="657"/>
      <c r="L32" s="729">
        <f>主要指標1!G29 - 主要指標1!G17</f>
        <v>1322</v>
      </c>
      <c r="M32" s="649"/>
      <c r="N32" s="662"/>
      <c r="O32" s="674"/>
      <c r="P32" s="674"/>
      <c r="Q32" s="678"/>
    </row>
    <row r="33" spans="2:17" s="644" customFormat="1" ht="20.100000000000001" customHeight="1">
      <c r="B33" s="1083"/>
      <c r="C33" s="966">
        <v>-2</v>
      </c>
      <c r="D33" s="967" t="s">
        <v>229</v>
      </c>
      <c r="E33" s="689" t="s">
        <v>209</v>
      </c>
      <c r="F33" s="750" t="s">
        <v>1</v>
      </c>
      <c r="G33" s="690" t="s">
        <v>0</v>
      </c>
      <c r="H33" s="655"/>
      <c r="I33" s="951">
        <f>主要指標1!H29</f>
        <v>46701</v>
      </c>
      <c r="J33" s="656"/>
      <c r="K33" s="661"/>
      <c r="L33" s="752">
        <f>主要指標1!H29 - 主要指標1!H17</f>
        <v>1528</v>
      </c>
      <c r="M33" s="693"/>
      <c r="N33" s="662"/>
      <c r="O33" s="674"/>
      <c r="P33" s="674"/>
      <c r="Q33" s="660"/>
    </row>
    <row r="34" spans="2:17" s="644" customFormat="1" ht="20.100000000000001" customHeight="1">
      <c r="B34" s="1082">
        <v>24</v>
      </c>
      <c r="C34" s="957">
        <v>-1</v>
      </c>
      <c r="D34" s="958" t="s">
        <v>230</v>
      </c>
      <c r="E34" s="696" t="s">
        <v>209</v>
      </c>
      <c r="F34" s="933" t="s">
        <v>549</v>
      </c>
      <c r="G34" s="645" t="s">
        <v>0</v>
      </c>
      <c r="H34" s="646"/>
      <c r="I34" s="952">
        <f>主要指標2!K29</f>
        <v>2271</v>
      </c>
      <c r="J34" s="647"/>
      <c r="K34" s="648"/>
      <c r="L34" s="746">
        <f>主要指標2!K29 - 主要指標2!K17</f>
        <v>296</v>
      </c>
      <c r="M34" s="707"/>
      <c r="N34" s="708"/>
      <c r="O34" s="709"/>
      <c r="P34" s="709"/>
      <c r="Q34" s="678"/>
    </row>
    <row r="35" spans="2:17" s="644" customFormat="1" ht="20.100000000000001" customHeight="1">
      <c r="B35" s="1084"/>
      <c r="C35" s="970">
        <v>-2</v>
      </c>
      <c r="D35" s="710" t="s">
        <v>231</v>
      </c>
      <c r="E35" s="711" t="s">
        <v>209</v>
      </c>
      <c r="F35" s="953" t="s">
        <v>1</v>
      </c>
      <c r="G35" s="712" t="s">
        <v>0</v>
      </c>
      <c r="H35" s="713"/>
      <c r="I35" s="954">
        <f>主要指標2!L29</f>
        <v>26580</v>
      </c>
      <c r="J35" s="755"/>
      <c r="K35" s="756"/>
      <c r="L35" s="757">
        <f>主要指標2!L29 - 主要指標2!L17</f>
        <v>5289</v>
      </c>
      <c r="M35" s="714"/>
      <c r="N35" s="715"/>
      <c r="O35" s="716"/>
      <c r="P35" s="716"/>
      <c r="Q35" s="717"/>
    </row>
    <row r="36" spans="2:17" s="644" customFormat="1" ht="9.9499999999999993" customHeight="1">
      <c r="B36" s="718"/>
      <c r="C36" s="654"/>
      <c r="D36" s="654"/>
      <c r="E36" s="557"/>
      <c r="F36" s="557"/>
      <c r="G36" s="557"/>
      <c r="H36" s="719"/>
      <c r="I36" s="720"/>
      <c r="J36" s="660"/>
      <c r="K36" s="721"/>
      <c r="L36" s="722"/>
      <c r="M36" s="723"/>
      <c r="N36" s="722"/>
      <c r="O36" s="722"/>
      <c r="P36" s="722"/>
      <c r="Q36" s="660"/>
    </row>
    <row r="37" spans="2:17" s="644" customFormat="1" ht="20.100000000000001" customHeight="1">
      <c r="B37" s="1079">
        <v>25</v>
      </c>
      <c r="C37" s="654">
        <v>-1</v>
      </c>
      <c r="D37" s="654" t="s">
        <v>232</v>
      </c>
      <c r="E37" s="556" t="s">
        <v>209</v>
      </c>
      <c r="F37" s="724">
        <v>45931</v>
      </c>
      <c r="G37" s="557" t="s">
        <v>0</v>
      </c>
      <c r="H37" s="719"/>
      <c r="I37" s="725">
        <f>'25-1､2'!E57</f>
        <v>2282.11</v>
      </c>
      <c r="J37" s="660"/>
      <c r="K37" s="654"/>
      <c r="L37" s="726">
        <f>+'25-1､2'!E57-'25-1､2'!D57</f>
        <v>0</v>
      </c>
      <c r="M37" s="727"/>
      <c r="N37" s="653"/>
      <c r="O37" s="653"/>
      <c r="P37" s="653"/>
      <c r="Q37" s="660"/>
    </row>
    <row r="38" spans="2:17" s="644" customFormat="1" ht="20.100000000000001" customHeight="1">
      <c r="B38" s="1079"/>
      <c r="C38" s="654">
        <v>-2</v>
      </c>
      <c r="D38" s="654" t="s">
        <v>233</v>
      </c>
      <c r="E38" s="556" t="s">
        <v>209</v>
      </c>
      <c r="F38" s="928" t="s">
        <v>455</v>
      </c>
      <c r="G38" s="557" t="s">
        <v>0</v>
      </c>
      <c r="H38" s="719"/>
      <c r="I38" s="929">
        <f>'25-1､2'!G57</f>
        <v>44615</v>
      </c>
      <c r="J38" s="660"/>
      <c r="K38" s="728"/>
      <c r="L38" s="729">
        <f>+'25-1､2'!G57-'25-1､2'!F57</f>
        <v>913</v>
      </c>
      <c r="M38" s="730"/>
      <c r="N38" s="731"/>
      <c r="O38" s="731"/>
      <c r="P38" s="731"/>
      <c r="Q38" s="660"/>
    </row>
    <row r="39" spans="2:17" s="644" customFormat="1" ht="20.100000000000001" customHeight="1">
      <c r="B39" s="1079"/>
      <c r="C39" s="654">
        <v>-3</v>
      </c>
      <c r="D39" s="654" t="s">
        <v>344</v>
      </c>
      <c r="E39" s="721" t="s">
        <v>209</v>
      </c>
      <c r="F39" s="928" t="s">
        <v>546</v>
      </c>
      <c r="G39" s="660" t="s">
        <v>0</v>
      </c>
      <c r="H39" s="719"/>
      <c r="I39" s="955">
        <v>2315</v>
      </c>
      <c r="J39" s="660"/>
      <c r="K39" s="719"/>
      <c r="L39" s="956">
        <v>112</v>
      </c>
      <c r="M39" s="730"/>
      <c r="N39" s="731"/>
      <c r="O39" s="731"/>
      <c r="P39" s="731"/>
      <c r="Q39" s="660"/>
    </row>
    <row r="40" spans="2:17" s="644" customFormat="1" ht="9.9499999999999993" customHeight="1">
      <c r="B40" s="732"/>
      <c r="C40" s="710"/>
      <c r="D40" s="710"/>
      <c r="E40" s="710"/>
      <c r="F40" s="710"/>
      <c r="G40" s="710"/>
      <c r="H40" s="733"/>
      <c r="I40" s="734"/>
      <c r="J40" s="717"/>
      <c r="K40" s="735"/>
      <c r="L40" s="736"/>
      <c r="M40" s="737"/>
      <c r="N40" s="736"/>
      <c r="O40" s="736"/>
      <c r="P40" s="736"/>
      <c r="Q40" s="717"/>
    </row>
    <row r="41" spans="2:17" s="644" customFormat="1" ht="14.1" customHeight="1">
      <c r="B41" s="758" t="s">
        <v>572</v>
      </c>
      <c r="C41" s="559"/>
      <c r="D41" s="559"/>
      <c r="E41" s="559"/>
      <c r="F41" s="559"/>
      <c r="G41" s="559"/>
      <c r="H41" s="559"/>
      <c r="I41" s="559"/>
      <c r="J41" s="559"/>
      <c r="K41" s="559"/>
      <c r="L41" s="559"/>
      <c r="M41" s="559"/>
      <c r="N41" s="559"/>
      <c r="O41" s="559"/>
      <c r="P41" s="559"/>
      <c r="Q41" s="559"/>
    </row>
    <row r="42" spans="2:17" s="644" customFormat="1" ht="5.0999999999999996" customHeight="1">
      <c r="B42" s="654"/>
      <c r="C42" s="654"/>
      <c r="D42" s="654"/>
      <c r="E42" s="654"/>
      <c r="F42" s="654"/>
      <c r="G42" s="654"/>
      <c r="H42" s="654"/>
      <c r="I42" s="720"/>
      <c r="J42" s="654"/>
      <c r="K42" s="721"/>
      <c r="L42" s="722"/>
      <c r="M42" s="722"/>
      <c r="N42" s="722"/>
      <c r="O42" s="722"/>
      <c r="P42" s="722"/>
      <c r="Q42" s="654"/>
    </row>
    <row r="43" spans="2:17" s="738" customFormat="1" ht="12" customHeight="1">
      <c r="B43" s="557" t="s">
        <v>383</v>
      </c>
      <c r="C43" s="557"/>
      <c r="D43" s="557"/>
      <c r="E43" s="557"/>
      <c r="F43" s="557"/>
      <c r="G43" s="557"/>
      <c r="H43" s="557"/>
      <c r="I43" s="557"/>
      <c r="J43" s="557"/>
      <c r="K43" s="557"/>
      <c r="L43" s="557"/>
      <c r="M43" s="557"/>
      <c r="N43" s="557"/>
      <c r="O43" s="557"/>
      <c r="P43" s="557"/>
      <c r="Q43" s="557"/>
    </row>
    <row r="44" spans="2:17" s="738" customFormat="1" ht="12" customHeight="1">
      <c r="B44" s="557" t="s">
        <v>524</v>
      </c>
      <c r="C44" s="557"/>
      <c r="D44" s="557"/>
      <c r="E44" s="557"/>
      <c r="F44" s="557"/>
      <c r="G44" s="557"/>
      <c r="H44" s="557"/>
      <c r="I44" s="557"/>
      <c r="J44" s="557"/>
      <c r="K44" s="557"/>
      <c r="L44" s="557"/>
      <c r="M44" s="557"/>
      <c r="N44" s="557"/>
      <c r="O44" s="557"/>
      <c r="P44" s="557"/>
      <c r="Q44" s="557"/>
    </row>
    <row r="45" spans="2:17" s="738" customFormat="1" ht="12" customHeight="1">
      <c r="B45" s="557" t="s">
        <v>340</v>
      </c>
      <c r="C45" s="557"/>
      <c r="D45" s="557"/>
      <c r="E45" s="557"/>
      <c r="F45" s="557"/>
      <c r="G45" s="557"/>
      <c r="H45" s="557"/>
      <c r="I45" s="557"/>
      <c r="J45" s="557"/>
      <c r="K45" s="557"/>
      <c r="L45" s="557"/>
      <c r="M45" s="557"/>
      <c r="N45" s="557"/>
      <c r="O45" s="557"/>
      <c r="P45" s="557"/>
      <c r="Q45" s="557"/>
    </row>
    <row r="46" spans="2:17" s="738" customFormat="1" ht="12" customHeight="1">
      <c r="B46" s="557" t="s">
        <v>341</v>
      </c>
      <c r="C46" s="557"/>
      <c r="E46" s="557"/>
      <c r="F46" s="557"/>
      <c r="G46" s="557"/>
      <c r="H46" s="557"/>
      <c r="I46" s="557"/>
      <c r="J46" s="557"/>
      <c r="K46" s="557"/>
      <c r="L46" s="557"/>
      <c r="M46" s="557"/>
      <c r="N46" s="557"/>
      <c r="O46" s="557"/>
      <c r="P46" s="557"/>
      <c r="Q46" s="557"/>
    </row>
    <row r="47" spans="2:17" s="738" customFormat="1" ht="12" customHeight="1">
      <c r="B47" s="557"/>
      <c r="C47" s="557"/>
      <c r="D47" s="557"/>
      <c r="E47" s="557"/>
      <c r="F47" s="557"/>
      <c r="G47" s="557"/>
      <c r="H47" s="557"/>
      <c r="I47" s="557"/>
      <c r="J47" s="557"/>
      <c r="K47" s="557"/>
      <c r="L47" s="557"/>
      <c r="M47" s="557"/>
      <c r="N47" s="557"/>
      <c r="O47" s="557"/>
      <c r="P47" s="557"/>
      <c r="Q47" s="557"/>
    </row>
    <row r="48" spans="2:17" s="738" customFormat="1" ht="8.1" customHeight="1">
      <c r="B48" s="739"/>
      <c r="C48" s="739"/>
      <c r="D48" s="739"/>
      <c r="E48" s="739"/>
      <c r="F48" s="739"/>
      <c r="G48" s="739"/>
      <c r="H48" s="739"/>
      <c r="I48" s="739"/>
      <c r="J48" s="739"/>
      <c r="K48" s="739"/>
      <c r="L48" s="739"/>
      <c r="M48" s="739"/>
      <c r="N48" s="739"/>
      <c r="O48" s="739"/>
      <c r="P48" s="739"/>
      <c r="Q48" s="739"/>
    </row>
    <row r="49" spans="2:17" s="644" customFormat="1">
      <c r="I49" s="562"/>
      <c r="K49" s="740"/>
      <c r="L49" s="741"/>
      <c r="M49" s="741"/>
      <c r="N49" s="741"/>
      <c r="O49" s="741"/>
      <c r="P49" s="741"/>
    </row>
    <row r="50" spans="2:17" s="742" customFormat="1">
      <c r="B50" s="644"/>
      <c r="C50" s="644"/>
      <c r="D50" s="644"/>
      <c r="E50" s="644"/>
      <c r="F50" s="644"/>
      <c r="G50" s="644"/>
      <c r="H50" s="644"/>
      <c r="I50" s="562"/>
      <c r="J50" s="644"/>
      <c r="K50" s="740"/>
      <c r="L50" s="741"/>
      <c r="M50" s="741"/>
      <c r="N50" s="741"/>
      <c r="O50" s="741"/>
      <c r="P50" s="741"/>
      <c r="Q50" s="644"/>
    </row>
  </sheetData>
  <sheetProtection formatCells="0" formatColumns="0" formatRows="0" insertColumns="0" insertRows="0" deleteColumns="0" deleteRows="0"/>
  <mergeCells count="12">
    <mergeCell ref="C3:G3"/>
    <mergeCell ref="H3:J3"/>
    <mergeCell ref="K3:M3"/>
    <mergeCell ref="N3:Q3"/>
    <mergeCell ref="B1:M1"/>
    <mergeCell ref="B4:B6"/>
    <mergeCell ref="B37:B39"/>
    <mergeCell ref="B12:B14"/>
    <mergeCell ref="B16:B17"/>
    <mergeCell ref="B20:B21"/>
    <mergeCell ref="B32:B33"/>
    <mergeCell ref="B34:B35"/>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L77"/>
  <sheetViews>
    <sheetView zoomScaleNormal="100" zoomScaleSheetLayoutView="70" workbookViewId="0">
      <pane xSplit="10" ySplit="5" topLeftCell="O6" activePane="bottomRight" state="frozen"/>
      <selection activeCell="D1" sqref="A1:XFD1048576"/>
      <selection pane="topRight" activeCell="D1" sqref="A1:XFD1048576"/>
      <selection pane="bottomLeft" activeCell="D1" sqref="A1:XFD1048576"/>
      <selection pane="bottomRight" sqref="A1:J1"/>
    </sheetView>
  </sheetViews>
  <sheetFormatPr defaultColWidth="13.625" defaultRowHeight="13.5"/>
  <cols>
    <col min="1" max="1" width="2.125" style="12" customWidth="1"/>
    <col min="2" max="2" width="8.375" style="271" customWidth="1"/>
    <col min="3" max="3" width="5.5" style="12" bestFit="1" customWidth="1"/>
    <col min="4" max="10" width="14" style="551" customWidth="1"/>
    <col min="11" max="11" width="8.125" style="12" customWidth="1"/>
    <col min="12" max="12" width="11.5" style="12" customWidth="1"/>
    <col min="13" max="16384" width="13.625" style="12"/>
  </cols>
  <sheetData>
    <row r="1" spans="1:12" ht="30" customHeight="1">
      <c r="A1" s="1215" t="s">
        <v>115</v>
      </c>
      <c r="B1" s="1215"/>
      <c r="C1" s="1215"/>
      <c r="D1" s="1215"/>
      <c r="E1" s="1215"/>
      <c r="F1" s="1215"/>
      <c r="G1" s="1215"/>
      <c r="H1" s="1215"/>
      <c r="I1" s="1215"/>
      <c r="J1" s="1215"/>
      <c r="K1" s="54"/>
    </row>
    <row r="2" spans="1:12" ht="24.95" customHeight="1" thickBot="1">
      <c r="B2" s="43"/>
      <c r="C2" s="11"/>
      <c r="D2" s="533"/>
      <c r="E2" s="533"/>
      <c r="F2" s="533"/>
      <c r="G2" s="533"/>
      <c r="H2" s="533"/>
      <c r="I2" s="533"/>
      <c r="J2" s="534" t="s">
        <v>360</v>
      </c>
    </row>
    <row r="3" spans="1:12" ht="20.100000000000001" customHeight="1">
      <c r="A3" s="90"/>
      <c r="B3" s="1226" t="s">
        <v>294</v>
      </c>
      <c r="C3" s="91"/>
      <c r="D3" s="1246" t="s">
        <v>361</v>
      </c>
      <c r="E3" s="1246" t="s">
        <v>362</v>
      </c>
      <c r="F3" s="1249" t="s">
        <v>363</v>
      </c>
      <c r="G3" s="1249" t="s">
        <v>364</v>
      </c>
      <c r="H3" s="535"/>
      <c r="I3" s="1249" t="s">
        <v>365</v>
      </c>
      <c r="J3" s="1239" t="s">
        <v>116</v>
      </c>
      <c r="K3" s="11"/>
    </row>
    <row r="4" spans="1:12" ht="20.100000000000001" customHeight="1">
      <c r="A4" s="92"/>
      <c r="B4" s="1245"/>
      <c r="C4" s="11"/>
      <c r="D4" s="1247"/>
      <c r="E4" s="1247"/>
      <c r="F4" s="1250"/>
      <c r="G4" s="1250"/>
      <c r="H4" s="536" t="s">
        <v>366</v>
      </c>
      <c r="I4" s="1250"/>
      <c r="J4" s="1240"/>
      <c r="K4" s="11"/>
    </row>
    <row r="5" spans="1:12" ht="20.100000000000001" customHeight="1">
      <c r="A5" s="93"/>
      <c r="B5" s="1227"/>
      <c r="C5" s="11"/>
      <c r="D5" s="1248"/>
      <c r="E5" s="1248"/>
      <c r="F5" s="1251"/>
      <c r="G5" s="1251"/>
      <c r="H5" s="537"/>
      <c r="I5" s="1251"/>
      <c r="J5" s="1241"/>
      <c r="K5" s="11"/>
    </row>
    <row r="6" spans="1:12" ht="9" customHeight="1">
      <c r="A6" s="92"/>
      <c r="B6" s="499"/>
      <c r="C6" s="84"/>
      <c r="D6" s="538"/>
      <c r="E6" s="539"/>
      <c r="F6" s="539"/>
      <c r="G6" s="539"/>
      <c r="H6" s="539"/>
      <c r="I6" s="539"/>
      <c r="J6" s="540"/>
      <c r="K6" s="11"/>
    </row>
    <row r="7" spans="1:12" ht="18" customHeight="1">
      <c r="A7" s="92"/>
      <c r="B7" s="43"/>
      <c r="C7" s="11"/>
      <c r="D7" s="1242" t="s">
        <v>367</v>
      </c>
      <c r="E7" s="1243"/>
      <c r="F7" s="1243"/>
      <c r="G7" s="1243"/>
      <c r="H7" s="1243"/>
      <c r="I7" s="1243"/>
      <c r="J7" s="1244"/>
      <c r="K7" s="44"/>
    </row>
    <row r="8" spans="1:12" ht="9" customHeight="1">
      <c r="A8" s="92"/>
      <c r="B8" s="43"/>
      <c r="C8" s="11"/>
      <c r="D8" s="536"/>
      <c r="E8" s="541"/>
      <c r="F8" s="541"/>
      <c r="G8" s="541"/>
      <c r="H8" s="541"/>
      <c r="I8" s="541"/>
      <c r="J8" s="542"/>
      <c r="K8" s="44"/>
    </row>
    <row r="9" spans="1:12" ht="15" customHeight="1">
      <c r="A9" s="92"/>
      <c r="B9" s="43" t="s">
        <v>501</v>
      </c>
      <c r="C9" s="44"/>
      <c r="D9" s="537">
        <v>5371</v>
      </c>
      <c r="E9" s="533">
        <v>1829</v>
      </c>
      <c r="F9" s="533">
        <v>16</v>
      </c>
      <c r="G9" s="533">
        <v>2254</v>
      </c>
      <c r="H9" s="533">
        <v>563</v>
      </c>
      <c r="I9" s="533">
        <v>438</v>
      </c>
      <c r="J9" s="543">
        <v>254</v>
      </c>
      <c r="K9" s="95"/>
      <c r="L9" s="96"/>
    </row>
    <row r="10" spans="1:12" ht="15" customHeight="1">
      <c r="A10" s="92"/>
      <c r="B10" s="43" t="s">
        <v>502</v>
      </c>
      <c r="C10" s="44"/>
      <c r="D10" s="537">
        <v>4970</v>
      </c>
      <c r="E10" s="533">
        <v>1598</v>
      </c>
      <c r="F10" s="533">
        <v>25</v>
      </c>
      <c r="G10" s="533">
        <v>2381</v>
      </c>
      <c r="H10" s="533">
        <v>565</v>
      </c>
      <c r="I10" s="533">
        <v>322</v>
      </c>
      <c r="J10" s="543">
        <v>79</v>
      </c>
      <c r="K10" s="95"/>
      <c r="L10" s="96"/>
    </row>
    <row r="11" spans="1:12" ht="15" customHeight="1">
      <c r="A11" s="92"/>
      <c r="B11" s="43" t="s">
        <v>503</v>
      </c>
      <c r="C11" s="44"/>
      <c r="D11" s="537">
        <v>4758</v>
      </c>
      <c r="E11" s="533">
        <v>1720</v>
      </c>
      <c r="F11" s="533">
        <v>43</v>
      </c>
      <c r="G11" s="533">
        <v>2123</v>
      </c>
      <c r="H11" s="533">
        <v>588</v>
      </c>
      <c r="I11" s="533">
        <v>265</v>
      </c>
      <c r="J11" s="543">
        <v>19</v>
      </c>
      <c r="K11" s="95"/>
      <c r="L11" s="96"/>
    </row>
    <row r="12" spans="1:12" ht="9" customHeight="1">
      <c r="A12" s="92"/>
      <c r="B12" s="43"/>
      <c r="C12" s="11"/>
      <c r="D12" s="537" t="s">
        <v>117</v>
      </c>
      <c r="E12" s="533"/>
      <c r="F12" s="533" t="s">
        <v>117</v>
      </c>
      <c r="G12" s="533" t="s">
        <v>117</v>
      </c>
      <c r="H12" s="533" t="s">
        <v>117</v>
      </c>
      <c r="I12" s="533" t="s">
        <v>117</v>
      </c>
      <c r="J12" s="543" t="s">
        <v>117</v>
      </c>
      <c r="K12" s="95"/>
      <c r="L12" s="96"/>
    </row>
    <row r="13" spans="1:12" ht="15" customHeight="1">
      <c r="A13" s="92"/>
      <c r="B13" s="398" t="s">
        <v>539</v>
      </c>
      <c r="C13" s="498">
        <v>4</v>
      </c>
      <c r="D13" s="544">
        <v>452</v>
      </c>
      <c r="E13" s="545">
        <v>154</v>
      </c>
      <c r="F13" s="546">
        <v>3</v>
      </c>
      <c r="G13" s="545">
        <v>185</v>
      </c>
      <c r="H13" s="545">
        <v>78</v>
      </c>
      <c r="I13" s="545">
        <v>31</v>
      </c>
      <c r="J13" s="547">
        <v>1</v>
      </c>
      <c r="K13" s="388"/>
    </row>
    <row r="14" spans="1:12" ht="15" customHeight="1">
      <c r="A14" s="92"/>
      <c r="B14" s="398"/>
      <c r="C14" s="498">
        <v>5</v>
      </c>
      <c r="D14" s="544">
        <v>313</v>
      </c>
      <c r="E14" s="545">
        <v>93</v>
      </c>
      <c r="F14" s="546">
        <v>0</v>
      </c>
      <c r="G14" s="545">
        <v>143</v>
      </c>
      <c r="H14" s="545">
        <v>47</v>
      </c>
      <c r="I14" s="545">
        <v>30</v>
      </c>
      <c r="J14" s="547">
        <v>0</v>
      </c>
      <c r="K14" s="388"/>
    </row>
    <row r="15" spans="1:12" ht="15" customHeight="1">
      <c r="A15" s="92"/>
      <c r="B15" s="398"/>
      <c r="C15" s="498">
        <v>6</v>
      </c>
      <c r="D15" s="544">
        <v>311</v>
      </c>
      <c r="E15" s="545">
        <v>137</v>
      </c>
      <c r="F15" s="546">
        <v>0</v>
      </c>
      <c r="G15" s="545">
        <v>129</v>
      </c>
      <c r="H15" s="545">
        <v>29</v>
      </c>
      <c r="I15" s="545">
        <v>16</v>
      </c>
      <c r="J15" s="547">
        <v>0</v>
      </c>
      <c r="K15" s="388"/>
    </row>
    <row r="16" spans="1:12" ht="15" customHeight="1">
      <c r="A16" s="92"/>
      <c r="C16" s="498">
        <v>7</v>
      </c>
      <c r="D16" s="544">
        <v>382</v>
      </c>
      <c r="E16" s="545">
        <v>131</v>
      </c>
      <c r="F16" s="546">
        <v>6</v>
      </c>
      <c r="G16" s="545">
        <v>176</v>
      </c>
      <c r="H16" s="545">
        <v>46</v>
      </c>
      <c r="I16" s="545">
        <v>23</v>
      </c>
      <c r="J16" s="547">
        <v>0</v>
      </c>
      <c r="K16" s="388"/>
    </row>
    <row r="17" spans="1:12" ht="15" customHeight="1">
      <c r="A17" s="92"/>
      <c r="B17" s="398"/>
      <c r="C17" s="498">
        <v>8</v>
      </c>
      <c r="D17" s="544">
        <v>382</v>
      </c>
      <c r="E17" s="545">
        <v>158</v>
      </c>
      <c r="F17" s="546">
        <v>7</v>
      </c>
      <c r="G17" s="545">
        <v>156</v>
      </c>
      <c r="H17" s="545">
        <v>35</v>
      </c>
      <c r="I17" s="545">
        <v>26</v>
      </c>
      <c r="J17" s="547">
        <v>0</v>
      </c>
      <c r="K17" s="388"/>
    </row>
    <row r="18" spans="1:12" ht="15" customHeight="1">
      <c r="A18" s="92"/>
      <c r="B18" s="398"/>
      <c r="C18" s="498">
        <v>9</v>
      </c>
      <c r="D18" s="544">
        <v>415</v>
      </c>
      <c r="E18" s="545">
        <v>150</v>
      </c>
      <c r="F18" s="546">
        <v>4</v>
      </c>
      <c r="G18" s="545">
        <v>179</v>
      </c>
      <c r="H18" s="545">
        <v>66</v>
      </c>
      <c r="I18" s="545">
        <v>14</v>
      </c>
      <c r="J18" s="547">
        <v>2</v>
      </c>
      <c r="K18" s="388"/>
    </row>
    <row r="19" spans="1:12" ht="15" customHeight="1">
      <c r="A19" s="92"/>
      <c r="B19" s="398"/>
      <c r="C19" s="498">
        <v>10</v>
      </c>
      <c r="D19" s="544">
        <v>455</v>
      </c>
      <c r="E19" s="545">
        <v>165</v>
      </c>
      <c r="F19" s="546">
        <v>3</v>
      </c>
      <c r="G19" s="545">
        <v>211</v>
      </c>
      <c r="H19" s="545">
        <v>58</v>
      </c>
      <c r="I19" s="545">
        <v>18</v>
      </c>
      <c r="J19" s="547">
        <v>0</v>
      </c>
      <c r="K19" s="388"/>
    </row>
    <row r="20" spans="1:12" ht="15" customHeight="1">
      <c r="A20" s="92"/>
      <c r="B20" s="398"/>
      <c r="C20" s="498">
        <v>11</v>
      </c>
      <c r="D20" s="544">
        <v>423</v>
      </c>
      <c r="E20" s="545">
        <v>173</v>
      </c>
      <c r="F20" s="546" t="s">
        <v>342</v>
      </c>
      <c r="G20" s="545">
        <v>179</v>
      </c>
      <c r="H20" s="545">
        <v>53</v>
      </c>
      <c r="I20" s="545">
        <v>18</v>
      </c>
      <c r="J20" s="547">
        <v>0</v>
      </c>
      <c r="K20" s="388"/>
    </row>
    <row r="21" spans="1:12" ht="15" customHeight="1">
      <c r="A21" s="92"/>
      <c r="B21" s="398"/>
      <c r="C21" s="498">
        <v>12</v>
      </c>
      <c r="D21" s="544">
        <v>495</v>
      </c>
      <c r="E21" s="545">
        <v>211</v>
      </c>
      <c r="F21" s="546">
        <v>9</v>
      </c>
      <c r="G21" s="545">
        <v>204</v>
      </c>
      <c r="H21" s="545">
        <v>55</v>
      </c>
      <c r="I21" s="545">
        <v>14</v>
      </c>
      <c r="J21" s="547">
        <v>2</v>
      </c>
      <c r="K21" s="388"/>
    </row>
    <row r="22" spans="1:12" ht="15" customHeight="1">
      <c r="A22" s="92"/>
      <c r="B22" s="398" t="s">
        <v>532</v>
      </c>
      <c r="C22" s="498">
        <v>1</v>
      </c>
      <c r="D22" s="544">
        <v>346</v>
      </c>
      <c r="E22" s="545">
        <v>120</v>
      </c>
      <c r="F22" s="546">
        <v>5</v>
      </c>
      <c r="G22" s="545">
        <v>134</v>
      </c>
      <c r="H22" s="545">
        <v>64</v>
      </c>
      <c r="I22" s="545">
        <v>22</v>
      </c>
      <c r="J22" s="547">
        <v>1</v>
      </c>
      <c r="K22" s="388"/>
    </row>
    <row r="23" spans="1:12" ht="15" customHeight="1">
      <c r="A23" s="92"/>
      <c r="B23" s="398"/>
      <c r="C23" s="498">
        <v>2</v>
      </c>
      <c r="D23" s="544">
        <v>385</v>
      </c>
      <c r="E23" s="545">
        <v>153</v>
      </c>
      <c r="F23" s="546">
        <v>1</v>
      </c>
      <c r="G23" s="545">
        <v>170</v>
      </c>
      <c r="H23" s="545">
        <v>31</v>
      </c>
      <c r="I23" s="545">
        <v>26</v>
      </c>
      <c r="J23" s="547">
        <v>4</v>
      </c>
      <c r="K23" s="388"/>
    </row>
    <row r="24" spans="1:12" ht="15" customHeight="1">
      <c r="A24" s="92"/>
      <c r="B24" s="398"/>
      <c r="C24" s="498">
        <v>3</v>
      </c>
      <c r="D24" s="544">
        <v>442</v>
      </c>
      <c r="E24" s="545">
        <v>211</v>
      </c>
      <c r="F24" s="546">
        <v>3</v>
      </c>
      <c r="G24" s="545">
        <v>167</v>
      </c>
      <c r="H24" s="545">
        <v>50</v>
      </c>
      <c r="I24" s="545">
        <v>11</v>
      </c>
      <c r="J24" s="547">
        <v>0</v>
      </c>
      <c r="K24" s="388"/>
    </row>
    <row r="25" spans="1:12" ht="15" customHeight="1">
      <c r="A25" s="92"/>
      <c r="B25" s="398"/>
      <c r="C25" s="498">
        <v>4</v>
      </c>
      <c r="D25" s="544">
        <v>377</v>
      </c>
      <c r="E25" s="545">
        <v>139</v>
      </c>
      <c r="F25" s="545">
        <v>0</v>
      </c>
      <c r="G25" s="545">
        <v>193</v>
      </c>
      <c r="H25" s="545">
        <v>32</v>
      </c>
      <c r="I25" s="545">
        <v>13</v>
      </c>
      <c r="J25" s="547">
        <v>0</v>
      </c>
      <c r="K25" s="388"/>
    </row>
    <row r="26" spans="1:12" ht="9" customHeight="1">
      <c r="A26" s="92"/>
      <c r="B26" s="43"/>
      <c r="C26" s="97"/>
      <c r="D26" s="536"/>
      <c r="E26" s="541"/>
      <c r="F26" s="541"/>
      <c r="G26" s="541"/>
      <c r="H26" s="541"/>
      <c r="I26" s="541"/>
      <c r="J26" s="542"/>
      <c r="K26" s="95"/>
    </row>
    <row r="27" spans="1:12" ht="18" customHeight="1">
      <c r="A27" s="92"/>
      <c r="B27" s="43"/>
      <c r="C27" s="11"/>
      <c r="D27" s="1242" t="s">
        <v>368</v>
      </c>
      <c r="E27" s="1243"/>
      <c r="F27" s="1243"/>
      <c r="G27" s="1243"/>
      <c r="H27" s="1243"/>
      <c r="I27" s="1243"/>
      <c r="J27" s="1244"/>
      <c r="K27" s="95"/>
    </row>
    <row r="28" spans="1:12" ht="9" customHeight="1">
      <c r="A28" s="92"/>
      <c r="B28" s="43"/>
      <c r="C28" s="11"/>
      <c r="D28" s="536"/>
      <c r="E28" s="541"/>
      <c r="F28" s="541"/>
      <c r="G28" s="541"/>
      <c r="H28" s="541"/>
      <c r="I28" s="541"/>
      <c r="J28" s="542"/>
      <c r="K28" s="95"/>
    </row>
    <row r="29" spans="1:12" ht="15" customHeight="1">
      <c r="A29" s="92"/>
      <c r="B29" s="43" t="s">
        <v>501</v>
      </c>
      <c r="C29" s="44"/>
      <c r="D29" s="537">
        <v>1337084</v>
      </c>
      <c r="E29" s="533">
        <v>190572</v>
      </c>
      <c r="F29" s="533">
        <v>10960</v>
      </c>
      <c r="G29" s="533">
        <v>869290</v>
      </c>
      <c r="H29" s="533">
        <v>210858</v>
      </c>
      <c r="I29" s="533">
        <v>43832</v>
      </c>
      <c r="J29" s="543">
        <v>11572</v>
      </c>
      <c r="K29" s="95"/>
      <c r="L29" s="96"/>
    </row>
    <row r="30" spans="1:12" ht="15" customHeight="1">
      <c r="A30" s="92"/>
      <c r="B30" s="43" t="s">
        <v>502</v>
      </c>
      <c r="C30" s="44"/>
      <c r="D30" s="537">
        <v>1205944</v>
      </c>
      <c r="E30" s="533">
        <v>165370</v>
      </c>
      <c r="F30" s="533">
        <v>27254</v>
      </c>
      <c r="G30" s="533">
        <v>813785</v>
      </c>
      <c r="H30" s="533">
        <v>151318</v>
      </c>
      <c r="I30" s="533">
        <v>31163</v>
      </c>
      <c r="J30" s="543">
        <v>17054</v>
      </c>
      <c r="K30" s="95"/>
      <c r="L30" s="96"/>
    </row>
    <row r="31" spans="1:12" ht="15" customHeight="1">
      <c r="A31" s="92"/>
      <c r="B31" s="43" t="s">
        <v>503</v>
      </c>
      <c r="C31" s="44"/>
      <c r="D31" s="537">
        <v>1166818</v>
      </c>
      <c r="E31" s="533">
        <v>181210</v>
      </c>
      <c r="F31" s="533">
        <v>6541</v>
      </c>
      <c r="G31" s="533">
        <v>773752</v>
      </c>
      <c r="H31" s="533">
        <v>177347</v>
      </c>
      <c r="I31" s="533">
        <v>25289</v>
      </c>
      <c r="J31" s="543">
        <v>2679</v>
      </c>
      <c r="K31" s="95"/>
      <c r="L31" s="96"/>
    </row>
    <row r="32" spans="1:12" ht="9" customHeight="1">
      <c r="A32" s="92"/>
      <c r="B32" s="43"/>
      <c r="C32" s="44"/>
      <c r="D32" s="537"/>
      <c r="E32" s="533"/>
      <c r="F32" s="533"/>
      <c r="G32" s="533"/>
      <c r="H32" s="533"/>
      <c r="I32" s="533"/>
      <c r="J32" s="543"/>
      <c r="K32" s="95"/>
      <c r="L32" s="96"/>
    </row>
    <row r="33" spans="1:11" ht="15" customHeight="1">
      <c r="A33" s="92"/>
      <c r="B33" s="398" t="s">
        <v>464</v>
      </c>
      <c r="C33" s="498">
        <v>4</v>
      </c>
      <c r="D33" s="544">
        <v>115546</v>
      </c>
      <c r="E33" s="545">
        <v>16913</v>
      </c>
      <c r="F33" s="497">
        <v>281</v>
      </c>
      <c r="G33" s="545">
        <v>78522</v>
      </c>
      <c r="H33" s="545">
        <v>16852</v>
      </c>
      <c r="I33" s="545">
        <v>2964</v>
      </c>
      <c r="J33" s="547">
        <v>14</v>
      </c>
      <c r="K33" s="388"/>
    </row>
    <row r="34" spans="1:11" ht="15" customHeight="1">
      <c r="A34" s="92"/>
      <c r="B34" s="398"/>
      <c r="C34" s="498">
        <v>5</v>
      </c>
      <c r="D34" s="544">
        <v>108758</v>
      </c>
      <c r="E34" s="545">
        <v>9292</v>
      </c>
      <c r="F34" s="497">
        <v>0</v>
      </c>
      <c r="G34" s="545">
        <v>84070</v>
      </c>
      <c r="H34" s="545">
        <v>13029</v>
      </c>
      <c r="I34" s="545">
        <v>2367</v>
      </c>
      <c r="J34" s="547">
        <v>0</v>
      </c>
      <c r="K34" s="388"/>
    </row>
    <row r="35" spans="1:11" ht="15" customHeight="1">
      <c r="A35" s="92"/>
      <c r="C35" s="498">
        <v>6</v>
      </c>
      <c r="D35" s="544">
        <v>73256</v>
      </c>
      <c r="E35" s="545">
        <v>14070</v>
      </c>
      <c r="F35" s="497">
        <v>0</v>
      </c>
      <c r="G35" s="545">
        <v>44686</v>
      </c>
      <c r="H35" s="545">
        <v>12995</v>
      </c>
      <c r="I35" s="545">
        <v>1505</v>
      </c>
      <c r="J35" s="547">
        <v>0</v>
      </c>
      <c r="K35" s="388"/>
    </row>
    <row r="36" spans="1:11" ht="15" customHeight="1">
      <c r="A36" s="92"/>
      <c r="B36" s="398"/>
      <c r="C36" s="498">
        <v>7</v>
      </c>
      <c r="D36" s="544">
        <v>80190</v>
      </c>
      <c r="E36" s="545">
        <v>13591</v>
      </c>
      <c r="F36" s="497">
        <v>876</v>
      </c>
      <c r="G36" s="545">
        <v>55604</v>
      </c>
      <c r="H36" s="545">
        <v>7564</v>
      </c>
      <c r="I36" s="545">
        <v>2555</v>
      </c>
      <c r="J36" s="547">
        <v>0</v>
      </c>
      <c r="K36" s="388"/>
    </row>
    <row r="37" spans="1:11" ht="15" customHeight="1">
      <c r="A37" s="92"/>
      <c r="B37" s="398"/>
      <c r="C37" s="498">
        <v>8</v>
      </c>
      <c r="D37" s="544">
        <v>91168</v>
      </c>
      <c r="E37" s="545">
        <v>16860</v>
      </c>
      <c r="F37" s="497">
        <v>616</v>
      </c>
      <c r="G37" s="545">
        <v>57129</v>
      </c>
      <c r="H37" s="545">
        <v>14124</v>
      </c>
      <c r="I37" s="545">
        <v>2439</v>
      </c>
      <c r="J37" s="547">
        <v>0</v>
      </c>
      <c r="K37" s="388"/>
    </row>
    <row r="38" spans="1:11" ht="15" customHeight="1">
      <c r="A38" s="92"/>
      <c r="B38" s="398"/>
      <c r="C38" s="498">
        <v>9</v>
      </c>
      <c r="D38" s="544">
        <v>89902</v>
      </c>
      <c r="E38" s="545">
        <v>15945</v>
      </c>
      <c r="F38" s="497">
        <v>1033</v>
      </c>
      <c r="G38" s="545">
        <v>58389</v>
      </c>
      <c r="H38" s="545">
        <v>13153</v>
      </c>
      <c r="I38" s="545">
        <v>1308</v>
      </c>
      <c r="J38" s="547">
        <v>74</v>
      </c>
      <c r="K38" s="388"/>
    </row>
    <row r="39" spans="1:11" ht="15" customHeight="1">
      <c r="A39" s="92"/>
      <c r="B39" s="398"/>
      <c r="C39" s="498">
        <v>10</v>
      </c>
      <c r="D39" s="544">
        <v>154302</v>
      </c>
      <c r="E39" s="545">
        <v>18357</v>
      </c>
      <c r="F39" s="497">
        <v>357</v>
      </c>
      <c r="G39" s="545">
        <v>95069</v>
      </c>
      <c r="H39" s="545">
        <v>39013</v>
      </c>
      <c r="I39" s="545">
        <v>1506</v>
      </c>
      <c r="J39" s="547">
        <v>0</v>
      </c>
      <c r="K39" s="388"/>
    </row>
    <row r="40" spans="1:11" ht="15" customHeight="1">
      <c r="A40" s="92"/>
      <c r="B40" s="398"/>
      <c r="C40" s="498">
        <v>11</v>
      </c>
      <c r="D40" s="544">
        <v>89093</v>
      </c>
      <c r="E40" s="545">
        <v>17731</v>
      </c>
      <c r="F40" s="497" t="s">
        <v>342</v>
      </c>
      <c r="G40" s="545">
        <v>61232</v>
      </c>
      <c r="H40" s="545">
        <v>8586</v>
      </c>
      <c r="I40" s="545">
        <v>1544</v>
      </c>
      <c r="J40" s="547">
        <v>0</v>
      </c>
      <c r="K40" s="388"/>
    </row>
    <row r="41" spans="1:11" ht="15" customHeight="1">
      <c r="A41" s="92"/>
      <c r="B41" s="398"/>
      <c r="C41" s="498">
        <v>12</v>
      </c>
      <c r="D41" s="544">
        <v>107543</v>
      </c>
      <c r="E41" s="545">
        <v>21345</v>
      </c>
      <c r="F41" s="497">
        <v>1572</v>
      </c>
      <c r="G41" s="545">
        <v>59290</v>
      </c>
      <c r="H41" s="545">
        <v>22377</v>
      </c>
      <c r="I41" s="545">
        <v>1159</v>
      </c>
      <c r="J41" s="547">
        <v>1800</v>
      </c>
      <c r="K41" s="388"/>
    </row>
    <row r="42" spans="1:11" ht="15" customHeight="1">
      <c r="A42" s="92"/>
      <c r="B42" s="398" t="s">
        <v>532</v>
      </c>
      <c r="C42" s="498">
        <v>1</v>
      </c>
      <c r="D42" s="544">
        <v>123406</v>
      </c>
      <c r="E42" s="545">
        <v>12396</v>
      </c>
      <c r="F42" s="497">
        <v>2709</v>
      </c>
      <c r="G42" s="545">
        <v>93610</v>
      </c>
      <c r="H42" s="545">
        <v>12812</v>
      </c>
      <c r="I42" s="545">
        <v>1867</v>
      </c>
      <c r="J42" s="547">
        <v>12</v>
      </c>
      <c r="K42" s="388"/>
    </row>
    <row r="43" spans="1:11" ht="15" customHeight="1">
      <c r="A43" s="92"/>
      <c r="B43" s="398"/>
      <c r="C43" s="498">
        <v>2</v>
      </c>
      <c r="D43" s="544">
        <v>90023</v>
      </c>
      <c r="E43" s="545">
        <v>16798</v>
      </c>
      <c r="F43" s="497">
        <v>104</v>
      </c>
      <c r="G43" s="545">
        <v>58065</v>
      </c>
      <c r="H43" s="545">
        <v>13070</v>
      </c>
      <c r="I43" s="545">
        <v>1735</v>
      </c>
      <c r="J43" s="547">
        <v>251</v>
      </c>
      <c r="K43" s="388"/>
    </row>
    <row r="44" spans="1:11" ht="15" customHeight="1">
      <c r="A44" s="92"/>
      <c r="B44" s="398"/>
      <c r="C44" s="498">
        <v>3</v>
      </c>
      <c r="D44" s="544">
        <v>171819</v>
      </c>
      <c r="E44" s="545">
        <v>22274</v>
      </c>
      <c r="F44" s="497">
        <v>1494</v>
      </c>
      <c r="G44" s="545">
        <v>87042</v>
      </c>
      <c r="H44" s="545">
        <v>59677</v>
      </c>
      <c r="I44" s="545">
        <v>1332</v>
      </c>
      <c r="J44" s="547">
        <v>0</v>
      </c>
      <c r="K44" s="388"/>
    </row>
    <row r="45" spans="1:11" ht="15" customHeight="1">
      <c r="A45" s="92"/>
      <c r="C45" s="498">
        <v>4</v>
      </c>
      <c r="D45" s="544">
        <v>111564</v>
      </c>
      <c r="E45" s="545">
        <v>13843</v>
      </c>
      <c r="F45" s="497">
        <v>0</v>
      </c>
      <c r="G45" s="545">
        <v>83475</v>
      </c>
      <c r="H45" s="545">
        <v>13030</v>
      </c>
      <c r="I45" s="545">
        <v>1216</v>
      </c>
      <c r="J45" s="547">
        <v>0</v>
      </c>
      <c r="K45" s="388"/>
    </row>
    <row r="46" spans="1:11" ht="9" customHeight="1">
      <c r="A46" s="92"/>
      <c r="B46" s="43"/>
      <c r="C46" s="97"/>
      <c r="D46" s="537"/>
      <c r="E46" s="533"/>
      <c r="F46" s="533"/>
      <c r="G46" s="533"/>
      <c r="H46" s="533"/>
      <c r="I46" s="533"/>
      <c r="J46" s="543"/>
      <c r="K46" s="388"/>
    </row>
    <row r="47" spans="1:11" ht="18" customHeight="1">
      <c r="A47" s="92"/>
      <c r="B47" s="43"/>
      <c r="C47" s="11"/>
      <c r="D47" s="1242" t="s">
        <v>369</v>
      </c>
      <c r="E47" s="1243"/>
      <c r="F47" s="1243"/>
      <c r="G47" s="1243"/>
      <c r="H47" s="1243"/>
      <c r="I47" s="1243"/>
      <c r="J47" s="1244"/>
      <c r="K47" s="387"/>
    </row>
    <row r="48" spans="1:11" ht="9" customHeight="1">
      <c r="A48" s="92"/>
      <c r="B48" s="43"/>
      <c r="C48" s="11"/>
      <c r="D48" s="537"/>
      <c r="E48" s="533"/>
      <c r="F48" s="533"/>
      <c r="G48" s="533"/>
      <c r="H48" s="533"/>
      <c r="I48" s="533"/>
      <c r="J48" s="543"/>
      <c r="K48" s="387"/>
    </row>
    <row r="49" spans="1:12" ht="15" customHeight="1">
      <c r="A49" s="92"/>
      <c r="B49" s="43" t="s">
        <v>501</v>
      </c>
      <c r="C49" s="44"/>
      <c r="D49" s="537">
        <v>34996317</v>
      </c>
      <c r="E49" s="533">
        <v>3614328</v>
      </c>
      <c r="F49" s="533">
        <v>325243</v>
      </c>
      <c r="G49" s="533">
        <v>25363043</v>
      </c>
      <c r="H49" s="533">
        <v>4499468</v>
      </c>
      <c r="I49" s="533">
        <v>1068041</v>
      </c>
      <c r="J49" s="543">
        <v>126194</v>
      </c>
      <c r="K49" s="387"/>
    </row>
    <row r="50" spans="1:12" ht="15" customHeight="1">
      <c r="A50" s="92"/>
      <c r="B50" s="43" t="s">
        <v>502</v>
      </c>
      <c r="C50" s="44"/>
      <c r="D50" s="537">
        <v>36048606</v>
      </c>
      <c r="E50" s="533">
        <v>3328093</v>
      </c>
      <c r="F50" s="533">
        <v>1428191</v>
      </c>
      <c r="G50" s="533">
        <v>26012249</v>
      </c>
      <c r="H50" s="533">
        <v>4059344</v>
      </c>
      <c r="I50" s="533">
        <v>829874</v>
      </c>
      <c r="J50" s="543">
        <v>390855</v>
      </c>
      <c r="K50" s="387"/>
    </row>
    <row r="51" spans="1:12" ht="15" customHeight="1">
      <c r="A51" s="92"/>
      <c r="B51" s="43" t="s">
        <v>503</v>
      </c>
      <c r="C51" s="44"/>
      <c r="D51" s="537">
        <v>35995347</v>
      </c>
      <c r="E51" s="533">
        <v>3699960</v>
      </c>
      <c r="F51" s="533">
        <v>224542</v>
      </c>
      <c r="G51" s="533">
        <v>26471293</v>
      </c>
      <c r="H51" s="533">
        <v>4883325</v>
      </c>
      <c r="I51" s="533">
        <v>700474</v>
      </c>
      <c r="J51" s="543">
        <v>15753</v>
      </c>
      <c r="K51" s="387"/>
    </row>
    <row r="52" spans="1:12" ht="9" customHeight="1">
      <c r="A52" s="92"/>
      <c r="B52" s="43"/>
      <c r="C52" s="11"/>
      <c r="D52" s="548"/>
      <c r="E52" s="533"/>
      <c r="F52" s="533"/>
      <c r="G52" s="533"/>
      <c r="H52" s="533"/>
      <c r="I52" s="533"/>
      <c r="J52" s="543"/>
      <c r="K52" s="387"/>
      <c r="L52" s="96"/>
    </row>
    <row r="53" spans="1:12" ht="15" customHeight="1">
      <c r="A53" s="92"/>
      <c r="B53" s="398" t="s">
        <v>464</v>
      </c>
      <c r="C53" s="498">
        <v>4</v>
      </c>
      <c r="D53" s="544">
        <v>3055730</v>
      </c>
      <c r="E53" s="545">
        <v>337830</v>
      </c>
      <c r="F53" s="497">
        <v>9100</v>
      </c>
      <c r="G53" s="545">
        <v>2366469</v>
      </c>
      <c r="H53" s="545">
        <v>259934</v>
      </c>
      <c r="I53" s="545">
        <v>82332</v>
      </c>
      <c r="J53" s="547">
        <v>65</v>
      </c>
      <c r="K53" s="387"/>
      <c r="L53" s="96"/>
    </row>
    <row r="54" spans="1:12" ht="15" customHeight="1">
      <c r="A54" s="92"/>
      <c r="B54" s="398"/>
      <c r="C54" s="498">
        <v>5</v>
      </c>
      <c r="D54" s="544">
        <v>4841012</v>
      </c>
      <c r="E54" s="545">
        <v>184338</v>
      </c>
      <c r="F54" s="497">
        <v>0</v>
      </c>
      <c r="G54" s="545">
        <v>4134712</v>
      </c>
      <c r="H54" s="545">
        <v>451606</v>
      </c>
      <c r="I54" s="545">
        <v>70356</v>
      </c>
      <c r="J54" s="547">
        <v>0</v>
      </c>
      <c r="K54" s="387"/>
      <c r="L54" s="96"/>
    </row>
    <row r="55" spans="1:12" ht="15" customHeight="1">
      <c r="A55" s="92"/>
      <c r="C55" s="498">
        <v>6</v>
      </c>
      <c r="D55" s="544">
        <v>2055898</v>
      </c>
      <c r="E55" s="545">
        <v>283412</v>
      </c>
      <c r="F55" s="497">
        <v>0</v>
      </c>
      <c r="G55" s="545">
        <v>1307004</v>
      </c>
      <c r="H55" s="545">
        <v>423801</v>
      </c>
      <c r="I55" s="545">
        <v>41681</v>
      </c>
      <c r="J55" s="547">
        <v>0</v>
      </c>
      <c r="K55" s="387"/>
      <c r="L55" s="96"/>
    </row>
    <row r="56" spans="1:12" ht="15" customHeight="1">
      <c r="A56" s="92"/>
      <c r="B56" s="398"/>
      <c r="C56" s="498">
        <v>7</v>
      </c>
      <c r="D56" s="544">
        <v>2577511</v>
      </c>
      <c r="E56" s="545">
        <v>274458</v>
      </c>
      <c r="F56" s="497">
        <v>25500</v>
      </c>
      <c r="G56" s="545">
        <v>1981964</v>
      </c>
      <c r="H56" s="545">
        <v>223769</v>
      </c>
      <c r="I56" s="545">
        <v>71820</v>
      </c>
      <c r="J56" s="547">
        <v>0</v>
      </c>
      <c r="K56" s="387"/>
      <c r="L56" s="96"/>
    </row>
    <row r="57" spans="1:12" ht="15" customHeight="1">
      <c r="A57" s="92"/>
      <c r="B57" s="398"/>
      <c r="C57" s="498">
        <v>8</v>
      </c>
      <c r="D57" s="544">
        <v>3027682</v>
      </c>
      <c r="E57" s="545">
        <v>340815</v>
      </c>
      <c r="F57" s="497">
        <v>14460</v>
      </c>
      <c r="G57" s="545">
        <v>2110620</v>
      </c>
      <c r="H57" s="545">
        <v>487547</v>
      </c>
      <c r="I57" s="545">
        <v>74240</v>
      </c>
      <c r="J57" s="547">
        <v>0</v>
      </c>
      <c r="K57" s="387"/>
      <c r="L57" s="96"/>
    </row>
    <row r="58" spans="1:12" ht="15" customHeight="1">
      <c r="A58" s="92"/>
      <c r="B58" s="398"/>
      <c r="C58" s="498">
        <v>9</v>
      </c>
      <c r="D58" s="544">
        <v>2536576</v>
      </c>
      <c r="E58" s="545">
        <v>334422</v>
      </c>
      <c r="F58" s="497">
        <v>39180</v>
      </c>
      <c r="G58" s="545">
        <v>1808502</v>
      </c>
      <c r="H58" s="545">
        <v>319053</v>
      </c>
      <c r="I58" s="545">
        <v>35299</v>
      </c>
      <c r="J58" s="547">
        <v>120</v>
      </c>
      <c r="K58" s="387"/>
      <c r="L58" s="96"/>
    </row>
    <row r="59" spans="1:12" ht="15" customHeight="1">
      <c r="A59" s="92"/>
      <c r="B59" s="398"/>
      <c r="C59" s="498">
        <v>10</v>
      </c>
      <c r="D59" s="544">
        <v>4899252</v>
      </c>
      <c r="E59" s="545">
        <v>391865</v>
      </c>
      <c r="F59" s="497">
        <v>11000</v>
      </c>
      <c r="G59" s="545">
        <v>3406379</v>
      </c>
      <c r="H59" s="545">
        <v>1051576</v>
      </c>
      <c r="I59" s="545">
        <v>38432</v>
      </c>
      <c r="J59" s="547">
        <v>0</v>
      </c>
      <c r="K59" s="387"/>
      <c r="L59" s="96"/>
    </row>
    <row r="60" spans="1:12" ht="15" customHeight="1">
      <c r="A60" s="92"/>
      <c r="B60" s="398"/>
      <c r="C60" s="498">
        <v>11</v>
      </c>
      <c r="D60" s="544">
        <v>2797041</v>
      </c>
      <c r="E60" s="545">
        <v>367186</v>
      </c>
      <c r="F60" s="497" t="s">
        <v>342</v>
      </c>
      <c r="G60" s="545">
        <v>2056286</v>
      </c>
      <c r="H60" s="545">
        <v>336109</v>
      </c>
      <c r="I60" s="545">
        <v>37460</v>
      </c>
      <c r="J60" s="547">
        <v>0</v>
      </c>
      <c r="K60" s="387"/>
      <c r="L60" s="96"/>
    </row>
    <row r="61" spans="1:12" ht="15" customHeight="1">
      <c r="A61" s="92"/>
      <c r="B61" s="398"/>
      <c r="C61" s="498">
        <v>12</v>
      </c>
      <c r="D61" s="544">
        <v>2892049</v>
      </c>
      <c r="E61" s="545">
        <v>397963</v>
      </c>
      <c r="F61" s="497">
        <v>80892</v>
      </c>
      <c r="G61" s="545">
        <v>1827627</v>
      </c>
      <c r="H61" s="545">
        <v>549189</v>
      </c>
      <c r="I61" s="545">
        <v>34578</v>
      </c>
      <c r="J61" s="547">
        <v>1800</v>
      </c>
      <c r="K61" s="387"/>
      <c r="L61" s="96"/>
    </row>
    <row r="62" spans="1:12" ht="15" customHeight="1">
      <c r="A62" s="92"/>
      <c r="B62" s="398" t="s">
        <v>532</v>
      </c>
      <c r="C62" s="498">
        <v>1</v>
      </c>
      <c r="D62" s="544">
        <v>5665852</v>
      </c>
      <c r="E62" s="545">
        <v>281894</v>
      </c>
      <c r="F62" s="497">
        <v>41742</v>
      </c>
      <c r="G62" s="545">
        <v>4954361</v>
      </c>
      <c r="H62" s="545">
        <v>336506</v>
      </c>
      <c r="I62" s="545">
        <v>51289</v>
      </c>
      <c r="J62" s="547">
        <v>60</v>
      </c>
      <c r="K62" s="387"/>
      <c r="L62" s="96"/>
    </row>
    <row r="63" spans="1:12" ht="15" customHeight="1">
      <c r="A63" s="92"/>
      <c r="B63" s="398"/>
      <c r="C63" s="498">
        <v>2</v>
      </c>
      <c r="D63" s="544">
        <v>2611532</v>
      </c>
      <c r="E63" s="545">
        <v>347152</v>
      </c>
      <c r="F63" s="497">
        <v>2000</v>
      </c>
      <c r="G63" s="545">
        <v>1746673</v>
      </c>
      <c r="H63" s="545">
        <v>463082</v>
      </c>
      <c r="I63" s="545">
        <v>49525</v>
      </c>
      <c r="J63" s="547">
        <v>3100</v>
      </c>
      <c r="K63" s="387"/>
      <c r="L63" s="96"/>
    </row>
    <row r="64" spans="1:12" ht="15" customHeight="1">
      <c r="A64" s="92"/>
      <c r="B64" s="398"/>
      <c r="C64" s="498">
        <v>3</v>
      </c>
      <c r="D64" s="544">
        <v>4559221</v>
      </c>
      <c r="E64" s="545">
        <v>432218</v>
      </c>
      <c r="F64" s="497">
        <v>36296</v>
      </c>
      <c r="G64" s="545">
        <v>3027312</v>
      </c>
      <c r="H64" s="545">
        <v>1025605</v>
      </c>
      <c r="I64" s="545">
        <v>37790</v>
      </c>
      <c r="J64" s="547">
        <v>0</v>
      </c>
      <c r="K64" s="387"/>
      <c r="L64" s="96"/>
    </row>
    <row r="65" spans="1:12" ht="15" customHeight="1">
      <c r="A65" s="92"/>
      <c r="B65" s="398"/>
      <c r="C65" s="498">
        <v>4</v>
      </c>
      <c r="D65" s="544">
        <v>4507335</v>
      </c>
      <c r="E65" s="545">
        <v>275432</v>
      </c>
      <c r="F65" s="497">
        <v>0</v>
      </c>
      <c r="G65" s="545">
        <v>3451005</v>
      </c>
      <c r="H65" s="545">
        <v>749398</v>
      </c>
      <c r="I65" s="545">
        <v>31500</v>
      </c>
      <c r="J65" s="547">
        <v>0</v>
      </c>
      <c r="K65" s="387"/>
      <c r="L65" s="96"/>
    </row>
    <row r="66" spans="1:12" ht="9" customHeight="1" thickBot="1">
      <c r="A66" s="98"/>
      <c r="B66" s="500"/>
      <c r="C66" s="88"/>
      <c r="D66" s="549"/>
      <c r="E66" s="550"/>
      <c r="F66" s="550"/>
      <c r="G66" s="550"/>
      <c r="H66" s="550"/>
      <c r="I66" s="550"/>
      <c r="J66" s="553"/>
      <c r="K66" s="92"/>
      <c r="L66" s="99"/>
    </row>
    <row r="67" spans="1:12" ht="3" customHeight="1">
      <c r="B67" s="43"/>
      <c r="C67" s="11"/>
      <c r="E67" s="533"/>
      <c r="F67" s="533"/>
      <c r="G67" s="533"/>
      <c r="H67" s="533"/>
      <c r="I67" s="533"/>
      <c r="J67" s="533"/>
      <c r="L67" s="99"/>
    </row>
    <row r="68" spans="1:12" s="7" customFormat="1" ht="19.5" customHeight="1">
      <c r="A68" s="10" t="s">
        <v>118</v>
      </c>
      <c r="B68" s="208"/>
      <c r="C68" s="10"/>
      <c r="D68" s="552"/>
      <c r="E68" s="552"/>
      <c r="F68" s="552"/>
      <c r="G68" s="552"/>
      <c r="H68" s="552"/>
      <c r="I68" s="552"/>
      <c r="J68" s="552"/>
      <c r="L68" s="100"/>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F33:F45 D9:J12 F53:F66 F13:F25 D49:J52 D46:J46 D29:J32 D66:E67 F67:J67 G66:J66"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0"/>
  <sheetViews>
    <sheetView showGridLines="0" zoomScaleNormal="100" zoomScaleSheetLayoutView="85" workbookViewId="0">
      <pane xSplit="3" ySplit="8" topLeftCell="D9" activePane="bottomRight" state="frozen"/>
      <selection activeCell="D1" sqref="A1:XFD1048576"/>
      <selection pane="topRight" activeCell="D1" sqref="A1:XFD1048576"/>
      <selection pane="bottomLeft" activeCell="D1" sqref="A1:XFD1048576"/>
      <selection pane="bottomRight" sqref="A1:P1"/>
    </sheetView>
  </sheetViews>
  <sheetFormatPr defaultColWidth="9" defaultRowHeight="17.25"/>
  <cols>
    <col min="1" max="1" width="2.125" style="991" customWidth="1"/>
    <col min="2" max="2" width="13.375" style="991" customWidth="1"/>
    <col min="3" max="3" width="5.5" style="991" bestFit="1" customWidth="1"/>
    <col min="4" max="4" width="7.125" style="991" customWidth="1"/>
    <col min="5" max="7" width="9.625" style="991" customWidth="1"/>
    <col min="8" max="8" width="7.125" style="991" customWidth="1"/>
    <col min="9" max="11" width="9.625" style="991" customWidth="1"/>
    <col min="12" max="12" width="7.125" style="991" customWidth="1"/>
    <col min="13" max="13" width="9.625" style="991" customWidth="1"/>
    <col min="14" max="14" width="10.875" style="991" customWidth="1"/>
    <col min="15" max="15" width="9.375" style="991" customWidth="1"/>
    <col min="16" max="16" width="0.375" style="991" customWidth="1"/>
    <col min="17" max="17" width="1.5" style="991" customWidth="1"/>
    <col min="18" max="20" width="7.5" style="991" customWidth="1"/>
    <col min="21" max="16384" width="9" style="991"/>
  </cols>
  <sheetData>
    <row r="1" spans="1:19" ht="30" customHeight="1">
      <c r="A1" s="1252" t="s">
        <v>119</v>
      </c>
      <c r="B1" s="1252"/>
      <c r="C1" s="1252"/>
      <c r="D1" s="1252"/>
      <c r="E1" s="1252"/>
      <c r="F1" s="1252"/>
      <c r="G1" s="1252"/>
      <c r="H1" s="1252"/>
      <c r="I1" s="1252"/>
      <c r="J1" s="1252"/>
      <c r="K1" s="1252"/>
      <c r="L1" s="1252"/>
      <c r="M1" s="1252"/>
      <c r="N1" s="1252"/>
      <c r="O1" s="1252"/>
      <c r="P1" s="1252"/>
    </row>
    <row r="2" spans="1:19" ht="6.75" customHeight="1">
      <c r="B2" s="1013"/>
      <c r="C2" s="1013"/>
      <c r="D2" s="1013"/>
      <c r="E2" s="1013"/>
      <c r="F2" s="1013"/>
      <c r="G2" s="1013"/>
      <c r="H2" s="1013"/>
      <c r="I2" s="1013"/>
      <c r="J2" s="1013"/>
      <c r="K2" s="1013"/>
      <c r="L2" s="1013"/>
      <c r="M2" s="1013"/>
      <c r="N2" s="1013"/>
    </row>
    <row r="3" spans="1:19" ht="15" customHeight="1">
      <c r="B3" s="4"/>
      <c r="C3" s="4"/>
      <c r="D3" s="4"/>
      <c r="E3" s="4"/>
      <c r="F3" s="4"/>
      <c r="G3" s="4"/>
      <c r="H3" s="4"/>
      <c r="I3" s="4"/>
      <c r="J3" s="4"/>
      <c r="K3" s="4"/>
      <c r="M3" s="7"/>
      <c r="O3" s="242" t="s">
        <v>343</v>
      </c>
    </row>
    <row r="4" spans="1:19" ht="3" customHeight="1" thickBot="1">
      <c r="B4" s="4"/>
      <c r="C4" s="4"/>
      <c r="D4" s="4"/>
      <c r="E4" s="4"/>
      <c r="F4" s="4"/>
      <c r="G4" s="4"/>
      <c r="H4" s="4"/>
      <c r="I4" s="4"/>
      <c r="J4" s="4"/>
      <c r="K4" s="4"/>
      <c r="M4" s="7"/>
      <c r="P4" s="70"/>
    </row>
    <row r="5" spans="1:19">
      <c r="A5" s="1014"/>
      <c r="B5" s="1253" t="s">
        <v>295</v>
      </c>
      <c r="C5" s="1254"/>
      <c r="D5" s="1257" t="s">
        <v>120</v>
      </c>
      <c r="E5" s="1257"/>
      <c r="F5" s="1257"/>
      <c r="G5" s="1257"/>
      <c r="H5" s="1258" t="s">
        <v>121</v>
      </c>
      <c r="I5" s="1259"/>
      <c r="J5" s="1259"/>
      <c r="K5" s="1259"/>
      <c r="L5" s="1258" t="s">
        <v>122</v>
      </c>
      <c r="M5" s="1259"/>
      <c r="N5" s="1259"/>
      <c r="O5" s="1259"/>
      <c r="P5" s="1015"/>
    </row>
    <row r="6" spans="1:19" ht="16.5" customHeight="1">
      <c r="A6" s="1016"/>
      <c r="B6" s="1255"/>
      <c r="C6" s="1256"/>
      <c r="D6" s="101" t="s">
        <v>123</v>
      </c>
      <c r="E6" s="101" t="s">
        <v>124</v>
      </c>
      <c r="F6" s="101" t="s">
        <v>125</v>
      </c>
      <c r="G6" s="101" t="s">
        <v>124</v>
      </c>
      <c r="H6" s="101" t="s">
        <v>123</v>
      </c>
      <c r="I6" s="101" t="s">
        <v>124</v>
      </c>
      <c r="J6" s="101" t="s">
        <v>125</v>
      </c>
      <c r="K6" s="102" t="s">
        <v>124</v>
      </c>
      <c r="L6" s="101" t="s">
        <v>123</v>
      </c>
      <c r="M6" s="101" t="s">
        <v>124</v>
      </c>
      <c r="N6" s="101" t="s">
        <v>125</v>
      </c>
      <c r="O6" s="102" t="s">
        <v>124</v>
      </c>
      <c r="P6" s="1017"/>
    </row>
    <row r="7" spans="1:19" ht="8.1" customHeight="1">
      <c r="A7" s="996"/>
      <c r="B7" s="100"/>
      <c r="C7" s="103"/>
      <c r="D7" s="100"/>
      <c r="E7" s="100"/>
      <c r="F7" s="100"/>
      <c r="G7" s="103"/>
      <c r="H7" s="100"/>
      <c r="I7" s="100"/>
      <c r="J7" s="100"/>
      <c r="K7" s="100"/>
      <c r="L7" s="104"/>
      <c r="M7" s="100"/>
      <c r="N7" s="100"/>
      <c r="O7" s="100"/>
      <c r="P7" s="994"/>
    </row>
    <row r="8" spans="1:19" ht="17.100000000000001" hidden="1" customHeight="1">
      <c r="A8" s="996"/>
      <c r="B8" s="105" t="s">
        <v>126</v>
      </c>
      <c r="C8" s="106"/>
      <c r="D8" s="320">
        <v>61</v>
      </c>
      <c r="E8" s="321">
        <v>-25.6</v>
      </c>
      <c r="F8" s="320">
        <v>10815</v>
      </c>
      <c r="G8" s="322">
        <v>5</v>
      </c>
      <c r="H8" s="320">
        <v>701</v>
      </c>
      <c r="I8" s="321">
        <v>-5.3</v>
      </c>
      <c r="J8" s="320">
        <v>125052</v>
      </c>
      <c r="K8" s="322">
        <v>0.4</v>
      </c>
      <c r="L8" s="323">
        <v>8684</v>
      </c>
      <c r="M8" s="321">
        <v>-9</v>
      </c>
      <c r="N8" s="320">
        <v>2035843</v>
      </c>
      <c r="O8" s="321">
        <v>8.9</v>
      </c>
      <c r="P8" s="994"/>
    </row>
    <row r="9" spans="1:19" ht="17.100000000000001" customHeight="1">
      <c r="A9" s="996"/>
      <c r="B9" s="411" t="s">
        <v>478</v>
      </c>
      <c r="C9" s="106"/>
      <c r="D9" s="320">
        <v>32</v>
      </c>
      <c r="E9" s="326">
        <v>-8.5714285714285747</v>
      </c>
      <c r="F9" s="324">
        <v>3059</v>
      </c>
      <c r="G9" s="325">
        <v>-62.849162011173185</v>
      </c>
      <c r="H9" s="324">
        <v>562</v>
      </c>
      <c r="I9" s="326">
        <v>16.356107660455478</v>
      </c>
      <c r="J9" s="324">
        <v>107595</v>
      </c>
      <c r="K9" s="326">
        <v>-2.9153808673055059</v>
      </c>
      <c r="L9" s="327">
        <v>6880</v>
      </c>
      <c r="M9" s="326">
        <v>15.050167224080258</v>
      </c>
      <c r="N9" s="328">
        <v>2324379</v>
      </c>
      <c r="O9" s="326">
        <v>99.009481375441567</v>
      </c>
      <c r="P9" s="994"/>
    </row>
    <row r="10" spans="1:19" ht="17.100000000000001" customHeight="1">
      <c r="A10" s="996"/>
      <c r="B10" s="411" t="s">
        <v>420</v>
      </c>
      <c r="C10" s="106"/>
      <c r="D10" s="320">
        <v>43</v>
      </c>
      <c r="E10" s="397">
        <v>34.375</v>
      </c>
      <c r="F10" s="320">
        <v>3381</v>
      </c>
      <c r="G10" s="410">
        <v>10.526315789473696</v>
      </c>
      <c r="H10" s="320">
        <v>759</v>
      </c>
      <c r="I10" s="397">
        <v>35.053380782918154</v>
      </c>
      <c r="J10" s="320">
        <v>96354</v>
      </c>
      <c r="K10" s="409">
        <v>-10.447511501463824</v>
      </c>
      <c r="L10" s="320">
        <v>9053</v>
      </c>
      <c r="M10" s="397">
        <v>31.584302325581405</v>
      </c>
      <c r="N10" s="320">
        <v>2463078</v>
      </c>
      <c r="O10" s="397">
        <v>5.9671421915272749</v>
      </c>
      <c r="P10" s="994"/>
    </row>
    <row r="11" spans="1:19" ht="17.100000000000001" customHeight="1">
      <c r="A11" s="996"/>
      <c r="B11" s="411" t="s">
        <v>470</v>
      </c>
      <c r="C11" s="106"/>
      <c r="D11" s="320">
        <v>54</v>
      </c>
      <c r="E11" s="397">
        <v>25.581395348837212</v>
      </c>
      <c r="F11" s="320">
        <v>6113</v>
      </c>
      <c r="G11" s="410">
        <v>80.804495711328016</v>
      </c>
      <c r="H11" s="320">
        <v>908</v>
      </c>
      <c r="I11" s="397">
        <v>25.581395348837212</v>
      </c>
      <c r="J11" s="320">
        <v>129993</v>
      </c>
      <c r="K11" s="479">
        <v>34.911887415156606</v>
      </c>
      <c r="L11" s="320">
        <v>10144</v>
      </c>
      <c r="M11" s="397">
        <v>12.051253728045941</v>
      </c>
      <c r="N11" s="320">
        <v>2373879</v>
      </c>
      <c r="O11" s="397">
        <v>-3.6214443878756608</v>
      </c>
      <c r="P11" s="994"/>
    </row>
    <row r="12" spans="1:19" ht="10.5" customHeight="1">
      <c r="A12" s="996"/>
      <c r="B12" s="107"/>
      <c r="C12" s="106"/>
      <c r="D12" s="320"/>
      <c r="E12" s="326"/>
      <c r="F12" s="324"/>
      <c r="G12" s="325"/>
      <c r="H12" s="324"/>
      <c r="I12" s="326"/>
      <c r="J12" s="324"/>
      <c r="K12" s="326"/>
      <c r="L12" s="327"/>
      <c r="M12" s="326"/>
      <c r="N12" s="324"/>
      <c r="O12" s="326"/>
      <c r="P12" s="994"/>
    </row>
    <row r="13" spans="1:19" ht="16.5" customHeight="1">
      <c r="A13" s="996"/>
      <c r="B13" s="108"/>
      <c r="C13" s="103"/>
      <c r="D13" s="329"/>
      <c r="E13" s="330" t="s">
        <v>127</v>
      </c>
      <c r="F13" s="331"/>
      <c r="G13" s="332" t="s">
        <v>127</v>
      </c>
      <c r="H13" s="333"/>
      <c r="I13" s="330" t="s">
        <v>127</v>
      </c>
      <c r="J13" s="331"/>
      <c r="K13" s="334" t="s">
        <v>127</v>
      </c>
      <c r="L13" s="335"/>
      <c r="M13" s="336" t="s">
        <v>127</v>
      </c>
      <c r="N13" s="331"/>
      <c r="O13" s="336" t="s">
        <v>127</v>
      </c>
      <c r="P13" s="994"/>
    </row>
    <row r="14" spans="1:19" ht="17.100000000000001" customHeight="1">
      <c r="A14" s="996"/>
      <c r="B14" s="399" t="s">
        <v>539</v>
      </c>
      <c r="C14" s="505">
        <v>4</v>
      </c>
      <c r="D14" s="337">
        <v>10</v>
      </c>
      <c r="E14" s="472">
        <v>233.33333333333334</v>
      </c>
      <c r="F14" s="337">
        <v>535</v>
      </c>
      <c r="G14" s="472">
        <v>184.57446808510639</v>
      </c>
      <c r="H14" s="327">
        <v>84</v>
      </c>
      <c r="I14" s="472">
        <v>6.3291139240506196</v>
      </c>
      <c r="J14" s="324">
        <v>19508</v>
      </c>
      <c r="K14" s="472">
        <v>184.91310062801224</v>
      </c>
      <c r="L14" s="338">
        <v>828</v>
      </c>
      <c r="M14" s="472">
        <v>5.7471264367816097</v>
      </c>
      <c r="N14" s="328">
        <v>102802</v>
      </c>
      <c r="O14" s="472">
        <v>-9.3640619627412427</v>
      </c>
      <c r="P14" s="380"/>
      <c r="Q14" s="381"/>
      <c r="R14" s="381"/>
      <c r="S14" s="381"/>
    </row>
    <row r="15" spans="1:19" ht="17.100000000000001" customHeight="1">
      <c r="A15" s="996"/>
      <c r="B15" s="399"/>
      <c r="C15" s="505">
        <v>5</v>
      </c>
      <c r="D15" s="337">
        <v>2</v>
      </c>
      <c r="E15" s="472">
        <v>-50</v>
      </c>
      <c r="F15" s="337">
        <v>280</v>
      </c>
      <c r="G15" s="472">
        <v>409.09090909090907</v>
      </c>
      <c r="H15" s="327">
        <v>71</v>
      </c>
      <c r="I15" s="472">
        <v>-21.978021978021999</v>
      </c>
      <c r="J15" s="324">
        <v>7227</v>
      </c>
      <c r="K15" s="472">
        <v>-29.306465812383841</v>
      </c>
      <c r="L15" s="338">
        <v>857</v>
      </c>
      <c r="M15" s="472">
        <v>-15.064420218037666</v>
      </c>
      <c r="N15" s="328">
        <v>90389</v>
      </c>
      <c r="O15" s="472">
        <v>-33.911193325972988</v>
      </c>
      <c r="P15" s="380"/>
      <c r="Q15" s="381"/>
      <c r="R15" s="381"/>
      <c r="S15" s="381"/>
    </row>
    <row r="16" spans="1:19" ht="17.100000000000001" customHeight="1">
      <c r="A16" s="996"/>
      <c r="B16" s="399"/>
      <c r="C16" s="505">
        <v>6</v>
      </c>
      <c r="D16" s="337">
        <v>6</v>
      </c>
      <c r="E16" s="472">
        <v>-25</v>
      </c>
      <c r="F16" s="337">
        <v>653</v>
      </c>
      <c r="G16" s="472">
        <v>-65.247472059606167</v>
      </c>
      <c r="H16" s="327">
        <v>77</v>
      </c>
      <c r="I16" s="472">
        <v>-9.4117647058823497</v>
      </c>
      <c r="J16" s="324">
        <v>10690</v>
      </c>
      <c r="K16" s="472">
        <v>-51.864193083573483</v>
      </c>
      <c r="L16" s="338">
        <v>848</v>
      </c>
      <c r="M16" s="472">
        <v>3.4146341463414664</v>
      </c>
      <c r="N16" s="328">
        <v>105703</v>
      </c>
      <c r="O16" s="472">
        <v>-3.8</v>
      </c>
      <c r="P16" s="380"/>
      <c r="Q16" s="381"/>
      <c r="R16" s="381"/>
      <c r="S16" s="381"/>
    </row>
    <row r="17" spans="1:19" ht="17.100000000000001" customHeight="1">
      <c r="A17" s="996"/>
      <c r="B17" s="399"/>
      <c r="C17" s="505">
        <v>7</v>
      </c>
      <c r="D17" s="337">
        <v>8</v>
      </c>
      <c r="E17" s="472">
        <v>100</v>
      </c>
      <c r="F17" s="337">
        <v>891</v>
      </c>
      <c r="G17" s="472">
        <v>-18.926296633303007</v>
      </c>
      <c r="H17" s="327">
        <v>102</v>
      </c>
      <c r="I17" s="472">
        <v>12.0879120879121</v>
      </c>
      <c r="J17" s="324">
        <v>14744</v>
      </c>
      <c r="K17" s="472">
        <v>42.785202401704424</v>
      </c>
      <c r="L17" s="338">
        <v>961</v>
      </c>
      <c r="M17" s="472">
        <v>0.8394543546694555</v>
      </c>
      <c r="N17" s="328">
        <v>167035</v>
      </c>
      <c r="O17" s="472">
        <v>-78.618315783544929</v>
      </c>
      <c r="P17" s="380"/>
      <c r="Q17" s="381"/>
      <c r="R17" s="381"/>
      <c r="S17" s="381"/>
    </row>
    <row r="18" spans="1:19" ht="17.100000000000001" customHeight="1">
      <c r="A18" s="996"/>
      <c r="B18" s="399"/>
      <c r="C18" s="505">
        <v>8</v>
      </c>
      <c r="D18" s="337">
        <v>2</v>
      </c>
      <c r="E18" s="472">
        <v>100</v>
      </c>
      <c r="F18" s="337">
        <v>200</v>
      </c>
      <c r="G18" s="472">
        <v>257.14285714285717</v>
      </c>
      <c r="H18" s="327">
        <v>67</v>
      </c>
      <c r="I18" s="472">
        <v>3.076923076923066</v>
      </c>
      <c r="J18" s="324">
        <v>5697</v>
      </c>
      <c r="K18" s="472">
        <v>-14.881219184222328</v>
      </c>
      <c r="L18" s="338">
        <v>805</v>
      </c>
      <c r="M18" s="472">
        <v>-0.24783147459727095</v>
      </c>
      <c r="N18" s="328">
        <v>114373</v>
      </c>
      <c r="O18" s="472">
        <v>-13.845910481040125</v>
      </c>
      <c r="P18" s="380"/>
      <c r="Q18" s="381"/>
      <c r="R18" s="381"/>
      <c r="S18" s="381"/>
    </row>
    <row r="19" spans="1:19" ht="17.100000000000001" customHeight="1">
      <c r="A19" s="996"/>
      <c r="B19" s="399"/>
      <c r="C19" s="505">
        <v>9</v>
      </c>
      <c r="D19" s="337">
        <v>4</v>
      </c>
      <c r="E19" s="472">
        <v>300</v>
      </c>
      <c r="F19" s="337">
        <v>483</v>
      </c>
      <c r="G19" s="472">
        <v>762.5</v>
      </c>
      <c r="H19" s="327">
        <v>71</v>
      </c>
      <c r="I19" s="472">
        <v>9.2307692307692193</v>
      </c>
      <c r="J19" s="324">
        <v>9573</v>
      </c>
      <c r="K19" s="472">
        <v>43.030031376064535</v>
      </c>
      <c r="L19" s="338">
        <v>873</v>
      </c>
      <c r="M19" s="472">
        <v>8.1784386617100413</v>
      </c>
      <c r="N19" s="328">
        <v>112470</v>
      </c>
      <c r="O19" s="472">
        <v>-15.279388944965877</v>
      </c>
      <c r="P19" s="380"/>
      <c r="Q19" s="381"/>
      <c r="R19" s="381"/>
      <c r="S19" s="381"/>
    </row>
    <row r="20" spans="1:19" ht="17.100000000000001" customHeight="1">
      <c r="A20" s="996"/>
      <c r="B20" s="399"/>
      <c r="C20" s="505">
        <v>10</v>
      </c>
      <c r="D20" s="337">
        <v>7</v>
      </c>
      <c r="E20" s="472">
        <v>16.666666666666675</v>
      </c>
      <c r="F20" s="337">
        <v>328</v>
      </c>
      <c r="G20" s="472">
        <v>-41.113105924596049</v>
      </c>
      <c r="H20" s="327">
        <v>105</v>
      </c>
      <c r="I20" s="472">
        <v>28.04878048780488</v>
      </c>
      <c r="J20" s="324">
        <v>9129</v>
      </c>
      <c r="K20" s="472">
        <v>29.232729331823325</v>
      </c>
      <c r="L20" s="338">
        <v>965</v>
      </c>
      <c r="M20" s="472">
        <v>6.1606160616061612</v>
      </c>
      <c r="N20" s="328">
        <v>127521</v>
      </c>
      <c r="O20" s="472">
        <v>-49.579104276964806</v>
      </c>
      <c r="P20" s="380"/>
      <c r="Q20" s="381"/>
      <c r="R20" s="381"/>
      <c r="S20" s="381"/>
    </row>
    <row r="21" spans="1:19" ht="17.100000000000001" customHeight="1">
      <c r="A21" s="996"/>
      <c r="B21" s="399"/>
      <c r="C21" s="505">
        <v>11</v>
      </c>
      <c r="D21" s="337">
        <v>9</v>
      </c>
      <c r="E21" s="472">
        <v>200</v>
      </c>
      <c r="F21" s="337">
        <v>755</v>
      </c>
      <c r="G21" s="472">
        <v>182.77153558052436</v>
      </c>
      <c r="H21" s="327">
        <v>91</v>
      </c>
      <c r="I21" s="472">
        <v>18.181818181818187</v>
      </c>
      <c r="J21" s="324">
        <v>8021</v>
      </c>
      <c r="K21" s="472">
        <v>-49.253448057699615</v>
      </c>
      <c r="L21" s="338">
        <v>778</v>
      </c>
      <c r="M21" s="472">
        <v>-7.4910820451843048</v>
      </c>
      <c r="N21" s="328">
        <v>82403</v>
      </c>
      <c r="O21" s="472">
        <v>-48.569805833120093</v>
      </c>
      <c r="P21" s="380"/>
      <c r="Q21" s="381"/>
      <c r="R21" s="381"/>
      <c r="S21" s="381"/>
    </row>
    <row r="22" spans="1:19" ht="17.100000000000001" customHeight="1">
      <c r="A22" s="996"/>
      <c r="B22" s="399"/>
      <c r="C22" s="505">
        <v>12</v>
      </c>
      <c r="D22" s="337">
        <v>6</v>
      </c>
      <c r="E22" s="472">
        <v>-14.28571428571429</v>
      </c>
      <c r="F22" s="337">
        <v>265</v>
      </c>
      <c r="G22" s="472">
        <v>-46.028513238289207</v>
      </c>
      <c r="H22" s="327">
        <v>67</v>
      </c>
      <c r="I22" s="472">
        <v>4.6875</v>
      </c>
      <c r="J22" s="324">
        <v>5281</v>
      </c>
      <c r="K22" s="472">
        <v>2.6832587983667056</v>
      </c>
      <c r="L22" s="338">
        <v>928</v>
      </c>
      <c r="M22" s="472">
        <v>10.213776722090252</v>
      </c>
      <c r="N22" s="328">
        <v>298182</v>
      </c>
      <c r="O22" s="472">
        <v>53.678297170540645</v>
      </c>
      <c r="P22" s="380"/>
      <c r="Q22" s="381"/>
      <c r="R22" s="381"/>
      <c r="S22" s="381"/>
    </row>
    <row r="23" spans="1:19" ht="17.100000000000001" customHeight="1">
      <c r="A23" s="996"/>
      <c r="B23" s="399" t="s">
        <v>532</v>
      </c>
      <c r="C23" s="505">
        <v>1</v>
      </c>
      <c r="D23" s="478">
        <v>9</v>
      </c>
      <c r="E23" s="472">
        <v>28.6</v>
      </c>
      <c r="F23" s="337">
        <v>1049</v>
      </c>
      <c r="G23" s="472">
        <v>15.8</v>
      </c>
      <c r="H23" s="327">
        <v>69</v>
      </c>
      <c r="I23" s="472">
        <v>3</v>
      </c>
      <c r="J23" s="324">
        <v>6816</v>
      </c>
      <c r="K23" s="472">
        <v>10.3</v>
      </c>
      <c r="L23" s="338">
        <v>887</v>
      </c>
      <c r="M23" s="472">
        <v>5.6</v>
      </c>
      <c r="N23" s="328">
        <v>119815</v>
      </c>
      <c r="O23" s="472">
        <v>-1.3</v>
      </c>
      <c r="P23" s="380"/>
      <c r="Q23" s="381"/>
      <c r="R23" s="381"/>
      <c r="S23" s="381"/>
    </row>
    <row r="24" spans="1:19" ht="17.100000000000001" customHeight="1">
      <c r="A24" s="996"/>
      <c r="B24" s="399"/>
      <c r="C24" s="505">
        <v>2</v>
      </c>
      <c r="D24" s="478">
        <v>8</v>
      </c>
      <c r="E24" s="472">
        <v>60.000000000000007</v>
      </c>
      <c r="F24" s="337">
        <v>1792</v>
      </c>
      <c r="G24" s="472">
        <v>467.08860759493672</v>
      </c>
      <c r="H24" s="327">
        <v>96</v>
      </c>
      <c r="I24" s="472">
        <v>18.518518518518512</v>
      </c>
      <c r="J24" s="324">
        <v>10431</v>
      </c>
      <c r="K24" s="472">
        <v>-15.885815660027413</v>
      </c>
      <c r="L24" s="338">
        <v>851</v>
      </c>
      <c r="M24" s="472">
        <v>-0.23446658851113966</v>
      </c>
      <c r="N24" s="328">
        <v>133160</v>
      </c>
      <c r="O24" s="472">
        <v>35.06988821942263</v>
      </c>
      <c r="P24" s="380"/>
      <c r="Q24" s="381"/>
      <c r="R24" s="381"/>
      <c r="S24" s="381"/>
    </row>
    <row r="25" spans="1:19" ht="17.100000000000001" customHeight="1">
      <c r="A25" s="996"/>
      <c r="B25" s="399"/>
      <c r="C25" s="505">
        <v>3</v>
      </c>
      <c r="D25" s="478">
        <v>11</v>
      </c>
      <c r="E25" s="472">
        <v>10</v>
      </c>
      <c r="F25" s="337">
        <v>1390</v>
      </c>
      <c r="G25" s="472">
        <v>159.80000000000001</v>
      </c>
      <c r="H25" s="327">
        <v>78</v>
      </c>
      <c r="I25" s="472">
        <v>-7.1</v>
      </c>
      <c r="J25" s="324">
        <v>7471</v>
      </c>
      <c r="K25" s="472">
        <v>-61.7</v>
      </c>
      <c r="L25" s="338">
        <v>924</v>
      </c>
      <c r="M25" s="472">
        <v>11.6</v>
      </c>
      <c r="N25" s="328">
        <v>114862</v>
      </c>
      <c r="O25" s="472">
        <v>11.7</v>
      </c>
      <c r="P25" s="380"/>
      <c r="Q25" s="381"/>
      <c r="R25" s="381"/>
      <c r="S25" s="381"/>
    </row>
    <row r="26" spans="1:19" ht="17.100000000000001" customHeight="1">
      <c r="A26" s="996"/>
      <c r="B26" s="399"/>
      <c r="C26" s="505">
        <v>4</v>
      </c>
      <c r="D26" s="478">
        <v>5</v>
      </c>
      <c r="E26" s="472">
        <f>(D26/D14-1)*100</f>
        <v>-50</v>
      </c>
      <c r="F26" s="337">
        <v>161</v>
      </c>
      <c r="G26" s="472">
        <f>(F26/F14-1)*100</f>
        <v>-69.906542056074755</v>
      </c>
      <c r="H26" s="327">
        <v>62</v>
      </c>
      <c r="I26" s="472">
        <f>(H26/H14-1)*100</f>
        <v>-26.190476190476186</v>
      </c>
      <c r="J26" s="324">
        <v>12724</v>
      </c>
      <c r="K26" s="472">
        <f>(J26/J14-1)*100</f>
        <v>-34.775476727496411</v>
      </c>
      <c r="L26" s="338">
        <v>883</v>
      </c>
      <c r="M26" s="472">
        <f>(L26/L14-1)*100</f>
        <v>6.6425120772946933</v>
      </c>
      <c r="N26" s="328">
        <v>111896</v>
      </c>
      <c r="O26" s="472">
        <f>(N26/N14-1)*100</f>
        <v>8.8461313982218357</v>
      </c>
      <c r="P26" s="380"/>
      <c r="Q26" s="381"/>
      <c r="R26" s="381"/>
      <c r="S26" s="381"/>
    </row>
    <row r="27" spans="1:19" ht="6" customHeight="1" thickBot="1">
      <c r="A27" s="998"/>
      <c r="B27" s="109"/>
      <c r="C27" s="110"/>
      <c r="D27" s="339"/>
      <c r="E27" s="340"/>
      <c r="F27" s="339"/>
      <c r="G27" s="340"/>
      <c r="H27" s="341"/>
      <c r="I27" s="340"/>
      <c r="J27" s="339"/>
      <c r="K27" s="340"/>
      <c r="L27" s="341"/>
      <c r="M27" s="340"/>
      <c r="N27" s="339"/>
      <c r="O27" s="340"/>
      <c r="P27" s="999"/>
    </row>
    <row r="28" spans="1:19" ht="3" customHeight="1">
      <c r="B28" s="111"/>
      <c r="C28" s="111"/>
      <c r="D28" s="342"/>
      <c r="E28" s="343"/>
      <c r="F28" s="342"/>
      <c r="G28" s="343"/>
      <c r="H28" s="342"/>
      <c r="I28" s="343"/>
      <c r="J28" s="342"/>
      <c r="K28" s="343"/>
      <c r="L28" s="342"/>
      <c r="M28" s="343"/>
      <c r="N28" s="342"/>
      <c r="O28" s="343"/>
    </row>
    <row r="29" spans="1:19">
      <c r="A29" s="112" t="s">
        <v>128</v>
      </c>
      <c r="C29" s="112"/>
      <c r="D29" s="112"/>
      <c r="E29" s="112"/>
      <c r="F29" s="112"/>
      <c r="G29" s="112"/>
      <c r="H29" s="112"/>
      <c r="I29" s="112"/>
      <c r="J29" s="112"/>
      <c r="K29" s="112"/>
      <c r="L29" s="112"/>
      <c r="M29" s="112"/>
      <c r="N29" s="112"/>
    </row>
    <row r="30" spans="1:19">
      <c r="E30" s="12"/>
      <c r="F30" s="113"/>
      <c r="G30" s="12"/>
      <c r="H30" s="113"/>
      <c r="I30" s="12"/>
      <c r="J30" s="113"/>
      <c r="K30" s="12"/>
      <c r="L30" s="113"/>
      <c r="M30" s="113"/>
      <c r="N30" s="113"/>
      <c r="O30" s="113"/>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L74"/>
  <sheetViews>
    <sheetView showGridLines="0" zoomScaleNormal="100" zoomScaleSheetLayoutView="70" workbookViewId="0">
      <pane xSplit="3" ySplit="9" topLeftCell="D10" activePane="bottomRight" state="frozen"/>
      <selection activeCell="D1" sqref="A1:XFD1048576"/>
      <selection pane="topRight" activeCell="D1" sqref="A1:XFD1048576"/>
      <selection pane="bottomLeft" activeCell="D1" sqref="A1:XFD1048576"/>
      <selection pane="bottomRight" sqref="A1:L1"/>
    </sheetView>
  </sheetViews>
  <sheetFormatPr defaultColWidth="9" defaultRowHeight="14.25"/>
  <cols>
    <col min="1" max="1" width="2.125" style="114" customWidth="1"/>
    <col min="2" max="2" width="13.875" style="114" customWidth="1"/>
    <col min="3" max="3" width="5.5" style="114" bestFit="1" customWidth="1"/>
    <col min="4" max="11" width="13.375" style="114" customWidth="1"/>
    <col min="12" max="12" width="13.125" style="114" customWidth="1"/>
    <col min="13" max="16384" width="9" style="114"/>
  </cols>
  <sheetData>
    <row r="1" spans="1:12" ht="30" customHeight="1">
      <c r="A1" s="1260" t="s">
        <v>129</v>
      </c>
      <c r="B1" s="1260"/>
      <c r="C1" s="1260"/>
      <c r="D1" s="1260"/>
      <c r="E1" s="1260"/>
      <c r="F1" s="1260"/>
      <c r="G1" s="1260"/>
      <c r="H1" s="1260"/>
      <c r="I1" s="1260"/>
      <c r="J1" s="1260"/>
      <c r="K1" s="1260"/>
      <c r="L1" s="1260"/>
    </row>
    <row r="2" spans="1:12" ht="10.5" customHeight="1">
      <c r="B2" s="991"/>
      <c r="C2" s="991"/>
      <c r="D2" s="991"/>
      <c r="E2" s="1004"/>
      <c r="F2" s="1004"/>
      <c r="G2" s="1004"/>
      <c r="H2" s="1004"/>
      <c r="I2" s="1004"/>
      <c r="J2" s="991"/>
      <c r="K2" s="991"/>
    </row>
    <row r="3" spans="1:12" ht="15" customHeight="1">
      <c r="B3" s="5"/>
      <c r="C3" s="5"/>
      <c r="D3" s="5"/>
      <c r="E3" s="5"/>
      <c r="F3" s="5"/>
      <c r="G3" s="5"/>
      <c r="H3" s="5"/>
      <c r="I3" s="5"/>
      <c r="J3" s="5"/>
      <c r="L3" s="302" t="s">
        <v>370</v>
      </c>
    </row>
    <row r="4" spans="1:12" ht="3" customHeight="1" thickBot="1">
      <c r="B4" s="5"/>
      <c r="C4" s="5"/>
      <c r="D4" s="5"/>
      <c r="E4" s="5"/>
      <c r="F4" s="5"/>
      <c r="G4" s="5"/>
      <c r="H4" s="5"/>
      <c r="I4" s="5"/>
      <c r="J4" s="5"/>
      <c r="K4" s="43"/>
      <c r="L4" s="43"/>
    </row>
    <row r="5" spans="1:12" ht="16.5" customHeight="1">
      <c r="A5" s="115"/>
      <c r="B5" s="1226" t="s">
        <v>288</v>
      </c>
      <c r="C5" s="1220"/>
      <c r="D5" s="1216" t="s">
        <v>296</v>
      </c>
      <c r="E5" s="1218"/>
      <c r="F5" s="1217"/>
      <c r="G5" s="1216" t="s">
        <v>297</v>
      </c>
      <c r="H5" s="1218"/>
      <c r="I5" s="1217"/>
      <c r="J5" s="1216" t="s">
        <v>298</v>
      </c>
      <c r="K5" s="1218"/>
      <c r="L5" s="1261"/>
    </row>
    <row r="6" spans="1:12" ht="16.5" customHeight="1">
      <c r="A6" s="116"/>
      <c r="B6" s="1227"/>
      <c r="C6" s="1222"/>
      <c r="D6" s="26" t="s">
        <v>130</v>
      </c>
      <c r="E6" s="26" t="s">
        <v>131</v>
      </c>
      <c r="F6" s="26" t="s">
        <v>132</v>
      </c>
      <c r="G6" s="26" t="s">
        <v>133</v>
      </c>
      <c r="H6" s="26" t="s">
        <v>131</v>
      </c>
      <c r="I6" s="26" t="s">
        <v>132</v>
      </c>
      <c r="J6" s="26" t="s">
        <v>133</v>
      </c>
      <c r="K6" s="26" t="s">
        <v>131</v>
      </c>
      <c r="L6" s="441" t="s">
        <v>132</v>
      </c>
    </row>
    <row r="7" spans="1:12" ht="5.0999999999999996" customHeight="1">
      <c r="A7" s="117"/>
      <c r="B7" s="84"/>
      <c r="C7" s="81"/>
      <c r="D7" s="84"/>
      <c r="E7" s="84"/>
      <c r="F7" s="84"/>
      <c r="G7" s="84"/>
      <c r="H7" s="84"/>
      <c r="I7" s="84"/>
      <c r="J7" s="84"/>
      <c r="K7" s="84"/>
      <c r="L7" s="94"/>
    </row>
    <row r="8" spans="1:12" ht="15" hidden="1" customHeight="1">
      <c r="A8" s="117"/>
      <c r="B8" s="42" t="s">
        <v>134</v>
      </c>
      <c r="C8" s="118"/>
      <c r="D8" s="119">
        <v>7936300</v>
      </c>
      <c r="E8" s="119">
        <v>6266000</v>
      </c>
      <c r="F8" s="119">
        <v>1670300</v>
      </c>
      <c r="G8" s="119">
        <v>7389800</v>
      </c>
      <c r="H8" s="119">
        <v>6226300</v>
      </c>
      <c r="I8" s="119">
        <v>1163500</v>
      </c>
      <c r="J8" s="119">
        <v>546500</v>
      </c>
      <c r="K8" s="119">
        <v>39700</v>
      </c>
      <c r="L8" s="442">
        <v>506800</v>
      </c>
    </row>
    <row r="9" spans="1:12" ht="15" hidden="1" customHeight="1">
      <c r="A9" s="117"/>
      <c r="B9" s="42" t="s">
        <v>135</v>
      </c>
      <c r="C9" s="118"/>
      <c r="D9" s="119">
        <v>8769200</v>
      </c>
      <c r="E9" s="119">
        <v>6640100</v>
      </c>
      <c r="F9" s="119">
        <v>2129100</v>
      </c>
      <c r="G9" s="119">
        <v>8026500</v>
      </c>
      <c r="H9" s="119">
        <v>6595700</v>
      </c>
      <c r="I9" s="119">
        <v>1430800</v>
      </c>
      <c r="J9" s="119">
        <v>742700</v>
      </c>
      <c r="K9" s="119">
        <v>44400</v>
      </c>
      <c r="L9" s="442">
        <v>698300</v>
      </c>
    </row>
    <row r="10" spans="1:12" ht="15" customHeight="1">
      <c r="A10" s="117"/>
      <c r="B10" s="384" t="s">
        <v>469</v>
      </c>
      <c r="C10" s="118"/>
      <c r="D10" s="119">
        <v>6774600</v>
      </c>
      <c r="E10" s="119">
        <v>6574500</v>
      </c>
      <c r="F10" s="119">
        <v>200100</v>
      </c>
      <c r="G10" s="119">
        <v>6742600</v>
      </c>
      <c r="H10" s="119">
        <v>6555600</v>
      </c>
      <c r="I10" s="119">
        <v>187000</v>
      </c>
      <c r="J10" s="119">
        <v>32000</v>
      </c>
      <c r="K10" s="119">
        <v>18900</v>
      </c>
      <c r="L10" s="442">
        <v>13100</v>
      </c>
    </row>
    <row r="11" spans="1:12" ht="15" customHeight="1">
      <c r="A11" s="117"/>
      <c r="B11" s="384" t="s">
        <v>420</v>
      </c>
      <c r="C11" s="118"/>
      <c r="D11" s="119">
        <v>8532200</v>
      </c>
      <c r="E11" s="119">
        <v>7269100</v>
      </c>
      <c r="F11" s="119">
        <v>1263100</v>
      </c>
      <c r="G11" s="119">
        <v>8163800</v>
      </c>
      <c r="H11" s="119">
        <v>7211700</v>
      </c>
      <c r="I11" s="119">
        <v>952100</v>
      </c>
      <c r="J11" s="119">
        <v>368400</v>
      </c>
      <c r="K11" s="119">
        <v>57400</v>
      </c>
      <c r="L11" s="442">
        <v>311000</v>
      </c>
    </row>
    <row r="12" spans="1:12" ht="15" customHeight="1">
      <c r="A12" s="117"/>
      <c r="B12" s="384" t="s">
        <v>470</v>
      </c>
      <c r="C12" s="118"/>
      <c r="D12" s="119">
        <v>9952400</v>
      </c>
      <c r="E12" s="119">
        <v>7660200</v>
      </c>
      <c r="F12" s="119">
        <v>2292200</v>
      </c>
      <c r="G12" s="119">
        <v>9145600</v>
      </c>
      <c r="H12" s="119">
        <v>7622200</v>
      </c>
      <c r="I12" s="119">
        <v>1523400</v>
      </c>
      <c r="J12" s="119">
        <v>806800</v>
      </c>
      <c r="K12" s="119">
        <v>38000</v>
      </c>
      <c r="L12" s="442">
        <v>768800</v>
      </c>
    </row>
    <row r="13" spans="1:12" ht="9.9499999999999993" customHeight="1">
      <c r="A13" s="117"/>
      <c r="B13" s="120"/>
      <c r="C13" s="118"/>
      <c r="D13" s="121"/>
      <c r="E13" s="122"/>
      <c r="F13" s="122"/>
      <c r="G13" s="122"/>
      <c r="H13" s="122"/>
      <c r="I13" s="122"/>
      <c r="J13" s="122"/>
      <c r="K13" s="122"/>
      <c r="L13" s="443"/>
    </row>
    <row r="14" spans="1:12" ht="15" customHeight="1">
      <c r="A14" s="117"/>
      <c r="B14" s="398" t="s">
        <v>464</v>
      </c>
      <c r="C14" s="484">
        <v>4</v>
      </c>
      <c r="D14" s="312">
        <v>865800</v>
      </c>
      <c r="E14" s="312">
        <v>598500</v>
      </c>
      <c r="F14" s="119">
        <v>267300</v>
      </c>
      <c r="G14" s="312">
        <v>765000</v>
      </c>
      <c r="H14" s="312">
        <v>596600</v>
      </c>
      <c r="I14" s="119">
        <v>168400</v>
      </c>
      <c r="J14" s="312">
        <v>100800</v>
      </c>
      <c r="K14" s="312">
        <v>1900</v>
      </c>
      <c r="L14" s="442">
        <v>98900</v>
      </c>
    </row>
    <row r="15" spans="1:12" ht="15" customHeight="1">
      <c r="A15" s="117"/>
      <c r="B15" s="398"/>
      <c r="C15" s="484">
        <v>5</v>
      </c>
      <c r="D15" s="312">
        <v>842700</v>
      </c>
      <c r="E15" s="312">
        <v>601000</v>
      </c>
      <c r="F15" s="119">
        <v>241700</v>
      </c>
      <c r="G15" s="312">
        <v>755100</v>
      </c>
      <c r="H15" s="312">
        <v>588300</v>
      </c>
      <c r="I15" s="119">
        <v>166800</v>
      </c>
      <c r="J15" s="312">
        <v>87600</v>
      </c>
      <c r="K15" s="312">
        <v>12700</v>
      </c>
      <c r="L15" s="442">
        <v>74900</v>
      </c>
    </row>
    <row r="16" spans="1:12" ht="15" customHeight="1">
      <c r="A16" s="117"/>
      <c r="B16" s="398"/>
      <c r="C16" s="484">
        <v>6</v>
      </c>
      <c r="D16" s="312">
        <v>838900</v>
      </c>
      <c r="E16" s="312">
        <v>599400</v>
      </c>
      <c r="F16" s="119">
        <v>239500</v>
      </c>
      <c r="G16" s="312">
        <v>765900</v>
      </c>
      <c r="H16" s="312">
        <v>595800</v>
      </c>
      <c r="I16" s="119">
        <v>170100</v>
      </c>
      <c r="J16" s="312">
        <v>73000</v>
      </c>
      <c r="K16" s="312">
        <v>3600</v>
      </c>
      <c r="L16" s="442">
        <v>69400</v>
      </c>
    </row>
    <row r="17" spans="1:12" ht="15" customHeight="1">
      <c r="A17" s="117"/>
      <c r="B17" s="398"/>
      <c r="C17" s="484">
        <v>7</v>
      </c>
      <c r="D17" s="312">
        <v>947800</v>
      </c>
      <c r="E17" s="312">
        <v>704200</v>
      </c>
      <c r="F17" s="119">
        <v>243600</v>
      </c>
      <c r="G17" s="312">
        <v>879700</v>
      </c>
      <c r="H17" s="312">
        <v>701900</v>
      </c>
      <c r="I17" s="119">
        <v>177800</v>
      </c>
      <c r="J17" s="312">
        <v>68100</v>
      </c>
      <c r="K17" s="312">
        <v>2300</v>
      </c>
      <c r="L17" s="442">
        <v>65800</v>
      </c>
    </row>
    <row r="18" spans="1:12" ht="15" customHeight="1">
      <c r="A18" s="117"/>
      <c r="B18" s="398"/>
      <c r="C18" s="484">
        <v>8</v>
      </c>
      <c r="D18" s="312">
        <v>1075000</v>
      </c>
      <c r="E18" s="312">
        <v>783400</v>
      </c>
      <c r="F18" s="119">
        <v>291600</v>
      </c>
      <c r="G18" s="312">
        <v>982600</v>
      </c>
      <c r="H18" s="312">
        <v>780400</v>
      </c>
      <c r="I18" s="119">
        <v>202200</v>
      </c>
      <c r="J18" s="312">
        <v>92400</v>
      </c>
      <c r="K18" s="312">
        <v>3000</v>
      </c>
      <c r="L18" s="442">
        <v>89400</v>
      </c>
    </row>
    <row r="19" spans="1:12" ht="15" customHeight="1">
      <c r="A19" s="117"/>
      <c r="B19" s="398"/>
      <c r="C19" s="484">
        <v>9</v>
      </c>
      <c r="D19" s="312">
        <v>948000</v>
      </c>
      <c r="E19" s="312">
        <v>684900</v>
      </c>
      <c r="F19" s="119">
        <v>263100</v>
      </c>
      <c r="G19" s="312">
        <v>854400</v>
      </c>
      <c r="H19" s="312">
        <v>681000</v>
      </c>
      <c r="I19" s="119">
        <v>173400</v>
      </c>
      <c r="J19" s="312">
        <v>93600</v>
      </c>
      <c r="K19" s="312">
        <v>3900</v>
      </c>
      <c r="L19" s="442">
        <v>89700</v>
      </c>
    </row>
    <row r="20" spans="1:12" ht="15" customHeight="1">
      <c r="A20" s="117"/>
      <c r="B20" s="398"/>
      <c r="C20" s="484">
        <v>10</v>
      </c>
      <c r="D20" s="312">
        <v>985800</v>
      </c>
      <c r="E20" s="312">
        <v>724900</v>
      </c>
      <c r="F20" s="119">
        <v>260900</v>
      </c>
      <c r="G20" s="312">
        <v>903000</v>
      </c>
      <c r="H20" s="312">
        <v>721300</v>
      </c>
      <c r="I20" s="119">
        <v>181700</v>
      </c>
      <c r="J20" s="312">
        <v>82800</v>
      </c>
      <c r="K20" s="312">
        <v>3600</v>
      </c>
      <c r="L20" s="442">
        <v>79200</v>
      </c>
    </row>
    <row r="21" spans="1:12" ht="15" customHeight="1">
      <c r="A21" s="117"/>
      <c r="B21" s="398"/>
      <c r="C21" s="484">
        <v>11</v>
      </c>
      <c r="D21" s="312">
        <v>894500</v>
      </c>
      <c r="E21" s="312">
        <v>662800</v>
      </c>
      <c r="F21" s="119">
        <v>231700</v>
      </c>
      <c r="G21" s="312">
        <v>818300</v>
      </c>
      <c r="H21" s="312">
        <v>661000</v>
      </c>
      <c r="I21" s="119">
        <v>157300</v>
      </c>
      <c r="J21" s="312">
        <v>76200</v>
      </c>
      <c r="K21" s="312">
        <v>1800</v>
      </c>
      <c r="L21" s="442">
        <v>74400</v>
      </c>
    </row>
    <row r="22" spans="1:12" ht="15" customHeight="1">
      <c r="A22" s="117"/>
      <c r="B22" s="398"/>
      <c r="C22" s="484">
        <v>12</v>
      </c>
      <c r="D22" s="312">
        <v>862600</v>
      </c>
      <c r="E22" s="312">
        <v>647900</v>
      </c>
      <c r="F22" s="119">
        <v>214700</v>
      </c>
      <c r="G22" s="312">
        <v>808700</v>
      </c>
      <c r="H22" s="312">
        <v>645900</v>
      </c>
      <c r="I22" s="119">
        <v>162800</v>
      </c>
      <c r="J22" s="312">
        <v>53900</v>
      </c>
      <c r="K22" s="312">
        <v>2000</v>
      </c>
      <c r="L22" s="442">
        <v>51900</v>
      </c>
    </row>
    <row r="23" spans="1:12" ht="15" customHeight="1">
      <c r="A23" s="117"/>
      <c r="B23" s="398"/>
      <c r="C23" s="484">
        <v>1</v>
      </c>
      <c r="D23" s="312">
        <v>835800</v>
      </c>
      <c r="E23" s="312">
        <v>601100</v>
      </c>
      <c r="F23" s="119">
        <v>234700</v>
      </c>
      <c r="G23" s="312">
        <v>768500</v>
      </c>
      <c r="H23" s="312">
        <v>599500</v>
      </c>
      <c r="I23" s="119">
        <v>169000</v>
      </c>
      <c r="J23" s="312">
        <v>67300</v>
      </c>
      <c r="K23" s="312">
        <v>1600</v>
      </c>
      <c r="L23" s="442">
        <v>65700</v>
      </c>
    </row>
    <row r="24" spans="1:12" ht="15" customHeight="1">
      <c r="A24" s="117"/>
      <c r="B24" s="398"/>
      <c r="C24" s="484">
        <v>2</v>
      </c>
      <c r="D24" s="312">
        <v>860200</v>
      </c>
      <c r="E24" s="312">
        <v>640800</v>
      </c>
      <c r="F24" s="119">
        <v>219400</v>
      </c>
      <c r="G24" s="312">
        <v>811800</v>
      </c>
      <c r="H24" s="312">
        <v>638700</v>
      </c>
      <c r="I24" s="119">
        <v>173100</v>
      </c>
      <c r="J24" s="312">
        <v>48400</v>
      </c>
      <c r="K24" s="312">
        <v>2100</v>
      </c>
      <c r="L24" s="442">
        <v>46300</v>
      </c>
    </row>
    <row r="25" spans="1:12" ht="15" customHeight="1">
      <c r="A25" s="117"/>
      <c r="B25" s="398" t="s">
        <v>532</v>
      </c>
      <c r="C25" s="484">
        <v>3</v>
      </c>
      <c r="D25" s="312">
        <v>978300</v>
      </c>
      <c r="E25" s="312">
        <v>738400</v>
      </c>
      <c r="F25" s="119">
        <v>239900</v>
      </c>
      <c r="G25" s="312">
        <f>H25+I25</f>
        <v>913900</v>
      </c>
      <c r="H25" s="312">
        <v>735700</v>
      </c>
      <c r="I25" s="119">
        <v>178200</v>
      </c>
      <c r="J25" s="312">
        <f>K25+L25</f>
        <v>64400</v>
      </c>
      <c r="K25" s="312">
        <v>2700</v>
      </c>
      <c r="L25" s="442">
        <v>61700</v>
      </c>
    </row>
    <row r="26" spans="1:12" ht="15" customHeight="1">
      <c r="A26" s="117"/>
      <c r="B26" s="398"/>
      <c r="C26" s="484">
        <v>4</v>
      </c>
      <c r="D26" s="312">
        <v>905500</v>
      </c>
      <c r="E26" s="312">
        <v>645300</v>
      </c>
      <c r="F26" s="119">
        <v>260200</v>
      </c>
      <c r="G26" s="312">
        <f>H26+I26</f>
        <v>832100</v>
      </c>
      <c r="H26" s="312">
        <v>639200</v>
      </c>
      <c r="I26" s="119">
        <v>192900</v>
      </c>
      <c r="J26" s="312">
        <f>K26+L26</f>
        <v>73400</v>
      </c>
      <c r="K26" s="312">
        <v>6100</v>
      </c>
      <c r="L26" s="442">
        <v>67300</v>
      </c>
    </row>
    <row r="27" spans="1:12" ht="8.25" customHeight="1" thickBot="1">
      <c r="A27" s="124"/>
      <c r="B27" s="88"/>
      <c r="C27" s="125"/>
      <c r="D27" s="126"/>
      <c r="E27" s="126"/>
      <c r="F27" s="126"/>
      <c r="G27" s="126"/>
      <c r="H27" s="126"/>
      <c r="I27" s="126"/>
      <c r="J27" s="126"/>
      <c r="K27" s="126"/>
      <c r="L27" s="444"/>
    </row>
    <row r="28" spans="1:12" ht="3" customHeight="1">
      <c r="B28" s="11"/>
      <c r="C28" s="11"/>
      <c r="D28" s="127"/>
      <c r="E28" s="127"/>
      <c r="F28" s="127"/>
      <c r="G28" s="127"/>
      <c r="H28" s="127"/>
      <c r="I28" s="127"/>
      <c r="J28" s="127"/>
      <c r="K28" s="127"/>
      <c r="L28" s="445"/>
    </row>
    <row r="29" spans="1:12">
      <c r="A29" s="301" t="s">
        <v>299</v>
      </c>
      <c r="C29" s="11"/>
      <c r="D29" s="12"/>
      <c r="E29" s="12"/>
      <c r="F29" s="11"/>
      <c r="G29" s="96"/>
      <c r="H29" s="96"/>
      <c r="I29" s="12"/>
      <c r="J29" s="96"/>
      <c r="K29" s="96"/>
      <c r="L29" s="12"/>
    </row>
    <row r="30" spans="1:12">
      <c r="A30" s="112" t="s">
        <v>136</v>
      </c>
      <c r="C30" s="12"/>
      <c r="D30" s="11"/>
      <c r="E30" s="11"/>
      <c r="F30" s="11"/>
      <c r="G30" s="11"/>
      <c r="H30" s="11"/>
      <c r="I30" s="11"/>
      <c r="J30" s="11"/>
      <c r="K30" s="11"/>
      <c r="L30" s="11"/>
    </row>
    <row r="31" spans="1:12">
      <c r="D31" s="128"/>
      <c r="E31" s="129"/>
      <c r="F31" s="128"/>
      <c r="G31" s="129"/>
      <c r="H31" s="129"/>
      <c r="J31" s="123"/>
    </row>
    <row r="32" spans="1:12" ht="18" customHeight="1"/>
    <row r="33" s="114" customFormat="1" ht="18" customHeight="1"/>
    <row r="34" s="114" customFormat="1" ht="21.75" customHeight="1"/>
    <row r="35" s="114" customFormat="1" ht="21.75" customHeight="1"/>
    <row r="36" s="114" customFormat="1" ht="21.75" customHeight="1"/>
    <row r="37" s="114" customFormat="1" ht="21.75" customHeight="1"/>
    <row r="38" s="114" customFormat="1" ht="21.75" customHeight="1"/>
    <row r="39" s="114" customFormat="1" ht="21.75" customHeight="1"/>
    <row r="40" s="114" customFormat="1" ht="21.75" customHeight="1"/>
    <row r="41" s="114" customFormat="1" ht="21.75" customHeight="1"/>
    <row r="42" s="114" customFormat="1" ht="21.75" customHeight="1"/>
    <row r="43" s="114" customFormat="1" ht="21.75" customHeight="1"/>
    <row r="44" s="114" customFormat="1" ht="21.75" customHeight="1"/>
    <row r="45" s="114" customFormat="1" ht="21.75" customHeight="1"/>
    <row r="46" s="114" customFormat="1" ht="21.75" customHeight="1"/>
    <row r="47" s="114" customFormat="1" ht="21.75" customHeight="1"/>
    <row r="48" s="114" customFormat="1" ht="21.75" customHeight="1"/>
    <row r="49" s="114" customFormat="1" ht="21.75" customHeight="1"/>
    <row r="50" s="114" customFormat="1" ht="21.75" customHeight="1"/>
    <row r="51" s="114" customFormat="1" ht="21.75" customHeight="1"/>
    <row r="52" s="114" customFormat="1" ht="21.75" customHeight="1"/>
    <row r="53" s="114" customFormat="1" ht="21.75" customHeight="1"/>
    <row r="54" s="114" customFormat="1" ht="21.75" customHeight="1"/>
    <row r="55" s="114" customFormat="1" ht="21.75" customHeight="1"/>
    <row r="56" s="114" customFormat="1" ht="21.75" customHeight="1"/>
    <row r="57" s="114" customFormat="1" ht="21.75" customHeight="1"/>
    <row r="58" s="114" customFormat="1" ht="21.75" customHeight="1"/>
    <row r="59" s="114" customFormat="1" ht="21.75" customHeight="1"/>
    <row r="60" s="114" customFormat="1" ht="21.75" customHeight="1"/>
    <row r="61" s="114" customFormat="1" ht="21.75" customHeight="1"/>
    <row r="62" s="114" customFormat="1" ht="21.75" customHeight="1"/>
    <row r="63" s="114" customFormat="1" ht="21.75" customHeight="1"/>
    <row r="64" s="114" customFormat="1"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129"/>
      <c r="C74" s="129"/>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1"/>
  </sheetPr>
  <dimension ref="A1:L59"/>
  <sheetViews>
    <sheetView zoomScaleNormal="100" zoomScaleSheetLayoutView="70" workbookViewId="0"/>
  </sheetViews>
  <sheetFormatPr defaultRowHeight="13.5"/>
  <cols>
    <col min="1" max="1" width="4.5" style="455" customWidth="1"/>
    <col min="2" max="3" width="3.625" style="455" customWidth="1"/>
    <col min="4" max="10" width="12.125" style="455" customWidth="1"/>
    <col min="11" max="11" width="5" style="455" customWidth="1"/>
    <col min="12" max="12" width="9.125" style="455" customWidth="1"/>
    <col min="13" max="16384" width="9" style="455"/>
  </cols>
  <sheetData>
    <row r="1" spans="1:11" ht="16.5" customHeight="1" thickBot="1">
      <c r="F1" s="130"/>
      <c r="G1" s="304"/>
      <c r="I1" s="1262" t="s">
        <v>557</v>
      </c>
      <c r="J1" s="1263"/>
      <c r="K1" s="1264"/>
    </row>
    <row r="2" spans="1:11" ht="16.5" customHeight="1">
      <c r="G2" s="131"/>
      <c r="J2" s="412"/>
      <c r="K2" s="412"/>
    </row>
    <row r="3" spans="1:11" ht="14.25" customHeight="1" thickBot="1">
      <c r="B3" s="1011"/>
      <c r="C3" s="1011"/>
      <c r="D3" s="1011"/>
      <c r="E3" s="1011"/>
      <c r="F3" s="1011"/>
      <c r="G3" s="1011"/>
      <c r="H3" s="1011"/>
      <c r="I3" s="1011"/>
      <c r="J3" s="1011"/>
      <c r="K3" s="1011"/>
    </row>
    <row r="4" spans="1:11" ht="12.75" customHeight="1" thickTop="1"/>
    <row r="5" spans="1:11" ht="27" customHeight="1">
      <c r="B5" s="1265" t="s">
        <v>402</v>
      </c>
      <c r="C5" s="1265"/>
      <c r="D5" s="1265"/>
      <c r="E5" s="1265"/>
      <c r="F5" s="1265"/>
      <c r="G5" s="1265"/>
      <c r="H5" s="1265"/>
      <c r="I5" s="1265"/>
      <c r="J5" s="1265"/>
      <c r="K5" s="1265"/>
    </row>
    <row r="6" spans="1:11" ht="18.75">
      <c r="B6" s="1266" t="s">
        <v>558</v>
      </c>
      <c r="C6" s="1266"/>
      <c r="D6" s="1266"/>
      <c r="E6" s="1266"/>
      <c r="F6" s="1266"/>
      <c r="G6" s="1266"/>
      <c r="H6" s="1266"/>
      <c r="I6" s="1266"/>
      <c r="J6" s="1266"/>
      <c r="K6" s="1266"/>
    </row>
    <row r="7" spans="1:11" ht="13.5" customHeight="1" thickBot="1">
      <c r="A7" s="170"/>
      <c r="B7" s="132"/>
      <c r="C7" s="132"/>
      <c r="D7" s="132"/>
      <c r="E7" s="132"/>
      <c r="F7" s="132"/>
      <c r="G7" s="132"/>
      <c r="H7" s="132"/>
      <c r="I7" s="132"/>
      <c r="J7" s="132"/>
      <c r="K7" s="133"/>
    </row>
    <row r="8" spans="1:11" ht="18.75" customHeight="1" thickTop="1">
      <c r="B8" s="473"/>
      <c r="C8" s="473"/>
      <c r="D8" s="473"/>
      <c r="E8" s="473"/>
      <c r="F8" s="473"/>
      <c r="G8" s="473"/>
      <c r="H8" s="473"/>
      <c r="I8" s="473"/>
      <c r="J8" s="473"/>
      <c r="K8" s="473"/>
    </row>
    <row r="9" spans="1:11" ht="16.5" customHeight="1">
      <c r="C9" s="1267" t="s">
        <v>137</v>
      </c>
      <c r="D9" s="1267"/>
      <c r="E9" s="1267"/>
      <c r="F9" s="1267"/>
      <c r="G9" s="1267"/>
      <c r="H9" s="1267"/>
      <c r="I9" s="1267"/>
      <c r="J9" s="1267"/>
    </row>
    <row r="10" spans="1:11" ht="14.25" thickBot="1">
      <c r="J10" s="488" t="s">
        <v>482</v>
      </c>
    </row>
    <row r="11" spans="1:11" ht="18" customHeight="1">
      <c r="C11" s="134"/>
      <c r="D11" s="135"/>
      <c r="E11" s="474" t="s">
        <v>430</v>
      </c>
      <c r="F11" s="475"/>
      <c r="G11" s="475"/>
      <c r="H11" s="476" t="s">
        <v>431</v>
      </c>
      <c r="I11" s="475"/>
      <c r="J11" s="477"/>
    </row>
    <row r="12" spans="1:11" ht="16.5" customHeight="1">
      <c r="C12" s="136" t="s">
        <v>452</v>
      </c>
      <c r="D12" s="137"/>
      <c r="E12" s="138" t="s">
        <v>533</v>
      </c>
      <c r="F12" s="139" t="s">
        <v>532</v>
      </c>
      <c r="G12" s="140" t="s">
        <v>499</v>
      </c>
      <c r="H12" s="141" t="s">
        <v>532</v>
      </c>
      <c r="I12" s="139" t="s">
        <v>534</v>
      </c>
      <c r="J12" s="142" t="s">
        <v>500</v>
      </c>
    </row>
    <row r="13" spans="1:11" ht="16.5" customHeight="1" thickBot="1">
      <c r="C13" s="143"/>
      <c r="D13" s="144"/>
      <c r="E13" s="145" t="s">
        <v>559</v>
      </c>
      <c r="F13" s="146" t="s">
        <v>536</v>
      </c>
      <c r="G13" s="147" t="s">
        <v>138</v>
      </c>
      <c r="H13" s="148" t="s">
        <v>559</v>
      </c>
      <c r="I13" s="146" t="s">
        <v>559</v>
      </c>
      <c r="J13" s="149" t="s">
        <v>139</v>
      </c>
    </row>
    <row r="14" spans="1:11" ht="24.75" customHeight="1">
      <c r="C14" s="150" t="s">
        <v>432</v>
      </c>
      <c r="D14" s="151" t="s">
        <v>433</v>
      </c>
      <c r="E14" s="152">
        <v>87.1</v>
      </c>
      <c r="F14" s="153">
        <v>79.900000000000006</v>
      </c>
      <c r="G14" s="154">
        <v>9</v>
      </c>
      <c r="H14" s="155">
        <v>114.9</v>
      </c>
      <c r="I14" s="153">
        <v>120.1</v>
      </c>
      <c r="J14" s="156">
        <v>-4.3</v>
      </c>
    </row>
    <row r="15" spans="1:11" ht="24.75" customHeight="1">
      <c r="C15" s="150" t="s">
        <v>434</v>
      </c>
      <c r="D15" s="157" t="s">
        <v>435</v>
      </c>
      <c r="E15" s="158">
        <v>84.8</v>
      </c>
      <c r="F15" s="159">
        <v>88.9</v>
      </c>
      <c r="G15" s="481">
        <v>-4.5999999999999996</v>
      </c>
      <c r="H15" s="160">
        <v>107.5</v>
      </c>
      <c r="I15" s="159">
        <v>108.8</v>
      </c>
      <c r="J15" s="482">
        <v>-1.2</v>
      </c>
    </row>
    <row r="16" spans="1:11" ht="24.75" customHeight="1" thickBot="1">
      <c r="C16" s="161" t="s">
        <v>436</v>
      </c>
      <c r="D16" s="162" t="s">
        <v>437</v>
      </c>
      <c r="E16" s="163">
        <v>96.8</v>
      </c>
      <c r="F16" s="164">
        <v>98.4</v>
      </c>
      <c r="G16" s="165">
        <v>-1.6</v>
      </c>
      <c r="H16" s="166">
        <v>92.5</v>
      </c>
      <c r="I16" s="164">
        <v>94.1</v>
      </c>
      <c r="J16" s="483">
        <v>-1.7</v>
      </c>
    </row>
    <row r="17" spans="1:10" ht="24.75" customHeight="1">
      <c r="C17" s="167" t="s">
        <v>438</v>
      </c>
      <c r="D17" s="151" t="s">
        <v>439</v>
      </c>
      <c r="E17" s="152">
        <v>102</v>
      </c>
      <c r="F17" s="153">
        <v>102.4</v>
      </c>
      <c r="G17" s="154">
        <v>-0.4</v>
      </c>
      <c r="H17" s="155">
        <v>112.6</v>
      </c>
      <c r="I17" s="153">
        <v>110</v>
      </c>
      <c r="J17" s="156">
        <v>2.4</v>
      </c>
    </row>
    <row r="18" spans="1:10" ht="24.75" customHeight="1">
      <c r="C18" s="150"/>
      <c r="D18" s="157" t="s">
        <v>440</v>
      </c>
      <c r="E18" s="158">
        <v>99.7</v>
      </c>
      <c r="F18" s="159">
        <v>100.6</v>
      </c>
      <c r="G18" s="481">
        <v>-0.9</v>
      </c>
      <c r="H18" s="160">
        <v>111.6</v>
      </c>
      <c r="I18" s="159">
        <v>109.2</v>
      </c>
      <c r="J18" s="482">
        <v>2.2000000000000002</v>
      </c>
    </row>
    <row r="19" spans="1:10" ht="24.75" customHeight="1" thickBot="1">
      <c r="C19" s="161" t="s">
        <v>441</v>
      </c>
      <c r="D19" s="162" t="s">
        <v>442</v>
      </c>
      <c r="E19" s="163">
        <v>96.3</v>
      </c>
      <c r="F19" s="164">
        <v>98.1</v>
      </c>
      <c r="G19" s="165">
        <v>-1.8</v>
      </c>
      <c r="H19" s="166">
        <v>93.8</v>
      </c>
      <c r="I19" s="164">
        <v>99</v>
      </c>
      <c r="J19" s="483">
        <v>-5.3</v>
      </c>
    </row>
    <row r="20" spans="1:10" ht="14.25" customHeight="1">
      <c r="C20" s="168" t="s">
        <v>471</v>
      </c>
      <c r="G20" s="168"/>
      <c r="H20" s="168"/>
    </row>
    <row r="21" spans="1:10" ht="13.5" customHeight="1">
      <c r="C21" s="168"/>
    </row>
    <row r="22" spans="1:10" ht="19.5" customHeight="1">
      <c r="B22" s="169" t="s">
        <v>472</v>
      </c>
    </row>
    <row r="23" spans="1:10">
      <c r="B23" s="170"/>
    </row>
    <row r="24" spans="1:10" ht="18" customHeight="1">
      <c r="B24" s="171"/>
    </row>
    <row r="25" spans="1:10" ht="18" customHeight="1">
      <c r="B25" s="171" t="s">
        <v>473</v>
      </c>
    </row>
    <row r="26" spans="1:10" ht="8.25" customHeight="1">
      <c r="B26" s="170"/>
      <c r="D26" s="1"/>
      <c r="E26" s="1"/>
      <c r="F26" s="1"/>
      <c r="G26" s="1"/>
      <c r="H26" s="1"/>
      <c r="I26" s="1"/>
      <c r="J26" s="1"/>
    </row>
    <row r="27" spans="1:10" ht="14.25">
      <c r="B27" s="506" t="s">
        <v>560</v>
      </c>
      <c r="D27" s="1"/>
      <c r="E27" s="1"/>
      <c r="F27" s="1"/>
      <c r="G27" s="1"/>
      <c r="H27" s="1"/>
      <c r="I27" s="1"/>
      <c r="J27" s="1"/>
    </row>
    <row r="28" spans="1:10" ht="14.25">
      <c r="A28" s="455" t="s">
        <v>418</v>
      </c>
      <c r="B28" s="506" t="s">
        <v>561</v>
      </c>
      <c r="D28" s="1"/>
      <c r="E28" s="1"/>
      <c r="F28" s="1"/>
      <c r="G28" s="1"/>
      <c r="H28" s="1"/>
      <c r="I28" s="1"/>
      <c r="J28" s="1"/>
    </row>
    <row r="29" spans="1:10" ht="16.5" customHeight="1">
      <c r="B29" s="506" t="s">
        <v>562</v>
      </c>
      <c r="D29" s="1"/>
      <c r="E29" s="1"/>
      <c r="F29" s="1"/>
      <c r="G29" s="1"/>
      <c r="H29" s="1"/>
      <c r="I29" s="1"/>
      <c r="J29" s="1"/>
    </row>
    <row r="30" spans="1:10" ht="16.5" customHeight="1">
      <c r="B30" s="1"/>
      <c r="C30" s="1"/>
    </row>
    <row r="31" spans="1:10" ht="8.25" customHeight="1"/>
    <row r="32" spans="1:10" ht="16.5" customHeight="1">
      <c r="B32" s="170"/>
    </row>
    <row r="33" spans="2:11" ht="16.5" customHeight="1">
      <c r="C33" s="172"/>
    </row>
    <row r="34" spans="2:11" ht="18" customHeight="1">
      <c r="B34" s="173" t="s">
        <v>563</v>
      </c>
    </row>
    <row r="35" spans="2:11" ht="8.25" customHeight="1"/>
    <row r="36" spans="2:11" ht="16.5" customHeight="1">
      <c r="B36" s="506" t="s">
        <v>564</v>
      </c>
    </row>
    <row r="37" spans="2:11" ht="16.5" customHeight="1">
      <c r="B37" s="506" t="s">
        <v>565</v>
      </c>
    </row>
    <row r="38" spans="2:11" ht="16.5" customHeight="1">
      <c r="B38" s="506" t="s">
        <v>566</v>
      </c>
    </row>
    <row r="39" spans="2:11" ht="16.5" customHeight="1">
      <c r="B39" s="2"/>
    </row>
    <row r="40" spans="2:11" ht="16.5" customHeight="1">
      <c r="B40" s="1"/>
    </row>
    <row r="41" spans="2:11" ht="16.5" customHeight="1">
      <c r="C41" s="174"/>
    </row>
    <row r="42" spans="2:11" ht="18" customHeight="1">
      <c r="B42" s="173" t="s">
        <v>567</v>
      </c>
      <c r="C42" s="170"/>
    </row>
    <row r="43" spans="2:11" ht="8.25" customHeight="1">
      <c r="C43" s="1"/>
    </row>
    <row r="44" spans="2:11" ht="16.5" customHeight="1">
      <c r="B44" s="1" t="s">
        <v>568</v>
      </c>
      <c r="C44" s="1"/>
    </row>
    <row r="45" spans="2:11" ht="16.5" customHeight="1">
      <c r="B45" s="2" t="s">
        <v>569</v>
      </c>
      <c r="D45" s="170"/>
      <c r="E45" s="170"/>
      <c r="F45" s="170"/>
      <c r="G45" s="170"/>
      <c r="H45" s="170"/>
      <c r="I45" s="170"/>
      <c r="J45" s="170"/>
      <c r="K45" s="170"/>
    </row>
    <row r="46" spans="2:11" ht="16.5" customHeight="1">
      <c r="B46" s="2" t="s">
        <v>570</v>
      </c>
      <c r="C46" s="170"/>
    </row>
    <row r="47" spans="2:11" ht="16.5" customHeight="1">
      <c r="B47" s="2"/>
    </row>
    <row r="48" spans="2:11" ht="16.5" customHeight="1">
      <c r="B48" s="1"/>
    </row>
    <row r="49" spans="2:12" ht="14.25" customHeight="1">
      <c r="B49" s="1"/>
    </row>
    <row r="50" spans="2:12" ht="14.25" customHeight="1" thickBot="1">
      <c r="B50" s="1"/>
    </row>
    <row r="51" spans="2:12" ht="14.25" customHeight="1" thickTop="1">
      <c r="B51" s="1272"/>
      <c r="C51" s="1272"/>
      <c r="D51" s="1272"/>
      <c r="E51" s="1272"/>
      <c r="F51" s="1272"/>
      <c r="G51" s="1272"/>
      <c r="H51" s="1272"/>
      <c r="I51" s="1272"/>
      <c r="J51" s="1272"/>
      <c r="K51" s="344"/>
    </row>
    <row r="52" spans="2:12" ht="17.25">
      <c r="B52" s="1270" t="s">
        <v>300</v>
      </c>
      <c r="C52" s="1270"/>
      <c r="D52" s="1270"/>
      <c r="E52" s="1270"/>
      <c r="F52" s="1270"/>
      <c r="G52" s="1270"/>
      <c r="H52" s="1270"/>
      <c r="I52" s="1270"/>
      <c r="J52" s="1270"/>
      <c r="K52" s="1270"/>
    </row>
    <row r="53" spans="2:12" ht="17.25">
      <c r="B53" s="1270" t="s">
        <v>140</v>
      </c>
      <c r="C53" s="1270"/>
      <c r="D53" s="1270"/>
      <c r="E53" s="1270"/>
      <c r="F53" s="1270"/>
      <c r="G53" s="1270"/>
      <c r="H53" s="1270"/>
      <c r="I53" s="1270"/>
      <c r="J53" s="1270"/>
      <c r="K53" s="1270"/>
    </row>
    <row r="56" spans="2:12" ht="14.25" customHeight="1">
      <c r="B56" s="1271" t="s">
        <v>141</v>
      </c>
      <c r="C56" s="1271"/>
      <c r="D56" s="1271"/>
      <c r="E56" s="1271"/>
      <c r="F56" s="1271"/>
      <c r="G56" s="1271"/>
      <c r="H56" s="1271"/>
      <c r="I56" s="1271"/>
      <c r="J56" s="1271"/>
      <c r="K56" s="1271"/>
    </row>
    <row r="57" spans="2:12" ht="14.25" customHeight="1">
      <c r="B57" s="1271" t="s">
        <v>142</v>
      </c>
      <c r="C57" s="1271"/>
      <c r="D57" s="1271"/>
      <c r="E57" s="1271"/>
      <c r="F57" s="1271"/>
      <c r="G57" s="1271"/>
      <c r="H57" s="1271"/>
      <c r="I57" s="1271"/>
      <c r="J57" s="1271"/>
      <c r="K57" s="1271"/>
    </row>
    <row r="59" spans="2:12" ht="14.25" customHeight="1">
      <c r="B59" s="1268" t="s">
        <v>143</v>
      </c>
      <c r="C59" s="1269"/>
      <c r="D59" s="1269"/>
      <c r="E59" s="1269"/>
      <c r="F59" s="1269"/>
      <c r="G59" s="1269"/>
      <c r="H59" s="1269"/>
      <c r="I59" s="1269"/>
      <c r="J59" s="1269"/>
      <c r="K59" s="1269"/>
      <c r="L59" s="1012"/>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1"/>
  </sheetPr>
  <dimension ref="A1:L54"/>
  <sheetViews>
    <sheetView showGridLines="0" zoomScaleNormal="100" zoomScaleSheetLayoutView="100" workbookViewId="0">
      <pane xSplit="3" ySplit="16" topLeftCell="D17" activePane="bottomRight" state="frozen"/>
      <selection activeCell="D1" sqref="A1:XFD1048576"/>
      <selection pane="topRight" activeCell="D1" sqref="A1:XFD1048576"/>
      <selection pane="bottomLeft" activeCell="D1" sqref="A1:XFD1048576"/>
      <selection pane="bottomRight"/>
    </sheetView>
  </sheetViews>
  <sheetFormatPr defaultColWidth="9" defaultRowHeight="13.5"/>
  <cols>
    <col min="1" max="1" width="2.125" style="178" customWidth="1"/>
    <col min="2" max="2" width="13.375" style="178" customWidth="1"/>
    <col min="3" max="3" width="5" style="178" bestFit="1" customWidth="1"/>
    <col min="4" max="6" width="12.125" style="178" customWidth="1"/>
    <col min="7" max="16384" width="9" style="178"/>
  </cols>
  <sheetData>
    <row r="1" spans="1:12" ht="30" customHeight="1">
      <c r="A1" s="176"/>
      <c r="B1" s="1273" t="s">
        <v>234</v>
      </c>
      <c r="C1" s="1273"/>
      <c r="D1" s="1273"/>
      <c r="E1" s="1273"/>
      <c r="F1" s="1273"/>
      <c r="G1" s="991"/>
      <c r="H1" s="991"/>
      <c r="I1" s="177"/>
      <c r="J1" s="177"/>
      <c r="K1" s="177"/>
      <c r="L1" s="177"/>
    </row>
    <row r="2" spans="1:12" ht="10.5" customHeight="1">
      <c r="B2" s="991"/>
      <c r="C2" s="991"/>
      <c r="D2" s="991"/>
      <c r="E2" s="991"/>
      <c r="F2" s="991"/>
      <c r="G2" s="991"/>
      <c r="H2" s="991"/>
      <c r="I2" s="177"/>
      <c r="J2" s="177"/>
      <c r="K2" s="177"/>
      <c r="L2" s="177"/>
    </row>
    <row r="3" spans="1:12" ht="15" customHeight="1">
      <c r="B3" s="179"/>
      <c r="C3" s="179"/>
      <c r="D3" s="179"/>
      <c r="F3" s="307" t="s">
        <v>303</v>
      </c>
    </row>
    <row r="4" spans="1:12" ht="3" customHeight="1">
      <c r="B4" s="179"/>
      <c r="C4" s="179"/>
      <c r="D4" s="179"/>
      <c r="E4" s="180"/>
      <c r="F4" s="180"/>
    </row>
    <row r="5" spans="1:12" ht="31.5" customHeight="1">
      <c r="A5" s="305"/>
      <c r="B5" s="1274" t="s">
        <v>301</v>
      </c>
      <c r="C5" s="1275"/>
      <c r="D5" s="181" t="s">
        <v>235</v>
      </c>
      <c r="E5" s="182" t="s">
        <v>236</v>
      </c>
      <c r="F5" s="183" t="s">
        <v>237</v>
      </c>
    </row>
    <row r="6" spans="1:12" ht="24.75" hidden="1" customHeight="1">
      <c r="A6" s="179"/>
      <c r="B6" s="184" t="s">
        <v>238</v>
      </c>
      <c r="C6" s="185"/>
      <c r="D6" s="345">
        <v>7497788</v>
      </c>
      <c r="E6" s="186" t="s">
        <v>239</v>
      </c>
      <c r="F6" s="346">
        <v>31905</v>
      </c>
    </row>
    <row r="7" spans="1:12" ht="24.75" hidden="1" customHeight="1">
      <c r="A7" s="179"/>
      <c r="B7" s="184" t="s">
        <v>240</v>
      </c>
      <c r="C7" s="185"/>
      <c r="D7" s="347">
        <v>11633606</v>
      </c>
      <c r="E7" s="187" t="s">
        <v>239</v>
      </c>
      <c r="F7" s="348">
        <v>32049</v>
      </c>
    </row>
    <row r="8" spans="1:12" ht="24.75" hidden="1" customHeight="1">
      <c r="A8" s="179"/>
      <c r="B8" s="184" t="s">
        <v>241</v>
      </c>
      <c r="C8" s="185"/>
      <c r="D8" s="347">
        <v>13118262</v>
      </c>
      <c r="E8" s="188">
        <f t="shared" ref="E8:E13" si="0">D8/D7*100</f>
        <v>112.76178684407914</v>
      </c>
      <c r="F8" s="348">
        <v>35940</v>
      </c>
    </row>
    <row r="9" spans="1:12" ht="24.75" hidden="1" customHeight="1">
      <c r="A9" s="179"/>
      <c r="B9" s="189" t="s">
        <v>242</v>
      </c>
      <c r="C9" s="190"/>
      <c r="D9" s="347">
        <v>13648474</v>
      </c>
      <c r="E9" s="188">
        <f t="shared" si="0"/>
        <v>104.0417854133421</v>
      </c>
      <c r="F9" s="348">
        <v>37393</v>
      </c>
    </row>
    <row r="10" spans="1:12" ht="24.75" hidden="1" customHeight="1">
      <c r="A10" s="179"/>
      <c r="B10" s="189" t="s">
        <v>243</v>
      </c>
      <c r="C10" s="190"/>
      <c r="D10" s="347">
        <v>13765342</v>
      </c>
      <c r="E10" s="188">
        <f t="shared" si="0"/>
        <v>100.85627155094407</v>
      </c>
      <c r="F10" s="348">
        <v>37713</v>
      </c>
    </row>
    <row r="11" spans="1:12" ht="24.75" hidden="1" customHeight="1">
      <c r="A11" s="179"/>
      <c r="B11" s="189" t="s">
        <v>244</v>
      </c>
      <c r="C11" s="190"/>
      <c r="D11" s="347">
        <v>13703904</v>
      </c>
      <c r="E11" s="188">
        <f t="shared" si="0"/>
        <v>99.553676181819526</v>
      </c>
      <c r="F11" s="348">
        <v>37545</v>
      </c>
    </row>
    <row r="12" spans="1:12" ht="19.5" hidden="1" customHeight="1">
      <c r="A12" s="179"/>
      <c r="B12" s="189" t="s">
        <v>245</v>
      </c>
      <c r="C12" s="190"/>
      <c r="D12" s="347">
        <v>12874161</v>
      </c>
      <c r="E12" s="188">
        <f t="shared" si="0"/>
        <v>93.945207146810134</v>
      </c>
      <c r="F12" s="348">
        <v>35272</v>
      </c>
    </row>
    <row r="13" spans="1:12" ht="19.5" hidden="1" customHeight="1">
      <c r="A13" s="179"/>
      <c r="B13" s="189" t="s">
        <v>246</v>
      </c>
      <c r="C13" s="190"/>
      <c r="D13" s="347">
        <v>12976129</v>
      </c>
      <c r="E13" s="188">
        <f t="shared" si="0"/>
        <v>100.79203607908896</v>
      </c>
      <c r="F13" s="348">
        <v>35551</v>
      </c>
    </row>
    <row r="14" spans="1:12" ht="19.5" hidden="1" customHeight="1">
      <c r="A14" s="179"/>
      <c r="B14" s="189" t="s">
        <v>247</v>
      </c>
      <c r="C14" s="190"/>
      <c r="D14" s="347">
        <v>13391576</v>
      </c>
      <c r="E14" s="188">
        <f>D14/D13*100</f>
        <v>103.20162507632284</v>
      </c>
      <c r="F14" s="348">
        <v>36689</v>
      </c>
    </row>
    <row r="15" spans="1:12" ht="19.5" hidden="1" customHeight="1">
      <c r="A15" s="179"/>
      <c r="B15" s="191" t="s">
        <v>248</v>
      </c>
      <c r="C15" s="192"/>
      <c r="D15" s="349">
        <v>14229789</v>
      </c>
      <c r="E15" s="193">
        <v>106.25925581873261</v>
      </c>
      <c r="F15" s="350">
        <v>39093</v>
      </c>
    </row>
    <row r="16" spans="1:12" ht="19.5" hidden="1" customHeight="1">
      <c r="A16" s="179"/>
      <c r="B16" s="191" t="s">
        <v>249</v>
      </c>
      <c r="C16" s="192"/>
      <c r="D16" s="349">
        <v>14903196</v>
      </c>
      <c r="E16" s="193">
        <v>104.73237516030632</v>
      </c>
      <c r="F16" s="350">
        <v>40831</v>
      </c>
    </row>
    <row r="17" spans="1:9" ht="19.5" customHeight="1">
      <c r="A17" s="194"/>
      <c r="B17" s="433" t="s">
        <v>556</v>
      </c>
      <c r="C17" s="192"/>
      <c r="D17" s="352">
        <v>19948279</v>
      </c>
      <c r="E17" s="193">
        <f>D17 / D16 * 100</f>
        <v>133.85235623285098</v>
      </c>
      <c r="F17" s="351">
        <v>54803</v>
      </c>
    </row>
    <row r="18" spans="1:9" ht="19.5" customHeight="1">
      <c r="A18" s="194"/>
      <c r="B18" s="433" t="s">
        <v>554</v>
      </c>
      <c r="C18" s="192"/>
      <c r="D18" s="352">
        <v>22227865</v>
      </c>
      <c r="E18" s="353">
        <f>D18 / D17 * 100</f>
        <v>111.42748203992936</v>
      </c>
      <c r="F18" s="351">
        <v>60898</v>
      </c>
    </row>
    <row r="19" spans="1:9" ht="19.5" customHeight="1">
      <c r="A19" s="194"/>
      <c r="B19" s="433" t="s">
        <v>555</v>
      </c>
      <c r="C19" s="192"/>
      <c r="D19" s="352">
        <v>24096263</v>
      </c>
      <c r="E19" s="353">
        <f>D19 / D18 * 100</f>
        <v>108.40565659364944</v>
      </c>
      <c r="F19" s="351">
        <v>66017</v>
      </c>
    </row>
    <row r="20" spans="1:9" ht="5.25" customHeight="1">
      <c r="A20" s="196"/>
      <c r="B20" s="196"/>
      <c r="C20" s="197"/>
      <c r="D20" s="198"/>
      <c r="E20" s="199"/>
      <c r="F20" s="200"/>
    </row>
    <row r="21" spans="1:9" ht="6.75" customHeight="1">
      <c r="A21" s="201"/>
      <c r="B21" s="434"/>
      <c r="C21" s="202"/>
      <c r="D21" s="349"/>
      <c r="E21" s="193"/>
      <c r="F21" s="350"/>
    </row>
    <row r="22" spans="1:9" ht="18" customHeight="1">
      <c r="A22" s="194"/>
      <c r="B22" s="435" t="s">
        <v>539</v>
      </c>
      <c r="C22" s="504">
        <v>4</v>
      </c>
      <c r="D22" s="308">
        <v>1934246</v>
      </c>
      <c r="E22" s="353">
        <v>108.82</v>
      </c>
      <c r="F22" s="354">
        <v>64475</v>
      </c>
      <c r="H22" s="394"/>
      <c r="I22" s="395"/>
    </row>
    <row r="23" spans="1:9" ht="18" customHeight="1">
      <c r="A23" s="194"/>
      <c r="B23" s="435"/>
      <c r="C23" s="504">
        <v>5</v>
      </c>
      <c r="D23" s="308">
        <v>1934474</v>
      </c>
      <c r="E23" s="353">
        <v>107.85191445993314</v>
      </c>
      <c r="F23" s="354">
        <v>62402</v>
      </c>
      <c r="H23" s="394"/>
      <c r="I23" s="395"/>
    </row>
    <row r="24" spans="1:9" ht="18" customHeight="1">
      <c r="A24" s="194"/>
      <c r="B24" s="435"/>
      <c r="C24" s="504">
        <v>6</v>
      </c>
      <c r="D24" s="308">
        <v>1927191</v>
      </c>
      <c r="E24" s="353">
        <v>115.2501433756274</v>
      </c>
      <c r="F24" s="354">
        <v>64240</v>
      </c>
      <c r="H24" s="394"/>
      <c r="I24" s="395"/>
    </row>
    <row r="25" spans="1:9" ht="18" customHeight="1">
      <c r="A25" s="194"/>
      <c r="B25" s="435"/>
      <c r="C25" s="504">
        <v>7</v>
      </c>
      <c r="D25" s="308">
        <v>1985468</v>
      </c>
      <c r="E25" s="353">
        <v>108.34945458772245</v>
      </c>
      <c r="F25" s="354">
        <v>64047</v>
      </c>
      <c r="H25" s="394"/>
      <c r="I25" s="395"/>
    </row>
    <row r="26" spans="1:9" ht="18" customHeight="1">
      <c r="A26" s="194"/>
      <c r="B26" s="435"/>
      <c r="C26" s="504">
        <v>8</v>
      </c>
      <c r="D26" s="308">
        <v>1999007</v>
      </c>
      <c r="E26" s="353">
        <v>115.29369220556234</v>
      </c>
      <c r="F26" s="354">
        <v>64484</v>
      </c>
      <c r="H26" s="394"/>
      <c r="I26" s="395"/>
    </row>
    <row r="27" spans="1:9" ht="18" customHeight="1">
      <c r="A27" s="194"/>
      <c r="B27" s="435"/>
      <c r="C27" s="504">
        <v>9</v>
      </c>
      <c r="D27" s="308">
        <v>1951312</v>
      </c>
      <c r="E27" s="353">
        <v>112.54286009254608</v>
      </c>
      <c r="F27" s="354">
        <v>65044</v>
      </c>
      <c r="H27" s="394"/>
      <c r="I27" s="395"/>
    </row>
    <row r="28" spans="1:9" ht="18" customHeight="1">
      <c r="A28" s="194"/>
      <c r="B28" s="435"/>
      <c r="C28" s="504">
        <v>10</v>
      </c>
      <c r="D28" s="308">
        <v>2119147</v>
      </c>
      <c r="E28" s="353">
        <v>122.22282461058957</v>
      </c>
      <c r="F28" s="354">
        <v>68359.580645161288</v>
      </c>
      <c r="H28" s="394"/>
      <c r="I28" s="395"/>
    </row>
    <row r="29" spans="1:9" ht="18" customHeight="1">
      <c r="A29" s="194"/>
      <c r="B29" s="435"/>
      <c r="C29" s="504">
        <v>11</v>
      </c>
      <c r="D29" s="308">
        <v>2012292</v>
      </c>
      <c r="E29" s="353">
        <v>104.52053229174241</v>
      </c>
      <c r="F29" s="354">
        <v>67076.399999999994</v>
      </c>
      <c r="H29" s="394"/>
      <c r="I29" s="395"/>
    </row>
    <row r="30" spans="1:9" ht="18" customHeight="1">
      <c r="A30" s="194"/>
      <c r="B30" s="435"/>
      <c r="C30" s="504">
        <v>12</v>
      </c>
      <c r="D30" s="308">
        <v>2085948</v>
      </c>
      <c r="E30" s="353">
        <v>107.30345257208056</v>
      </c>
      <c r="F30" s="354">
        <v>67288.645161290318</v>
      </c>
      <c r="H30" s="394"/>
      <c r="I30" s="395"/>
    </row>
    <row r="31" spans="1:9" ht="18" customHeight="1">
      <c r="A31" s="194"/>
      <c r="B31" s="435" t="s">
        <v>532</v>
      </c>
      <c r="C31" s="504">
        <v>1</v>
      </c>
      <c r="D31" s="308">
        <v>2068209</v>
      </c>
      <c r="E31" s="353">
        <v>107.4</v>
      </c>
      <c r="F31" s="354">
        <v>66716.419354838712</v>
      </c>
      <c r="H31" s="394"/>
      <c r="I31" s="395"/>
    </row>
    <row r="32" spans="1:9" ht="18" customHeight="1">
      <c r="A32" s="194"/>
      <c r="B32" s="435"/>
      <c r="C32" s="504">
        <v>2</v>
      </c>
      <c r="D32" s="308">
        <v>1979768</v>
      </c>
      <c r="E32" s="353">
        <v>101.87686378033185</v>
      </c>
      <c r="F32" s="354">
        <v>70706</v>
      </c>
      <c r="H32" s="394"/>
      <c r="I32" s="395"/>
    </row>
    <row r="33" spans="1:11" ht="18" customHeight="1">
      <c r="A33" s="194"/>
      <c r="B33" s="435"/>
      <c r="C33" s="504">
        <v>3</v>
      </c>
      <c r="D33" s="308">
        <v>2099201</v>
      </c>
      <c r="E33" s="353">
        <v>108.02</v>
      </c>
      <c r="F33" s="354">
        <f>D33/31</f>
        <v>67716.161290322576</v>
      </c>
      <c r="H33" s="394"/>
      <c r="I33" s="395"/>
    </row>
    <row r="34" spans="1:11" ht="18" customHeight="1">
      <c r="A34" s="194"/>
      <c r="B34" s="435"/>
      <c r="C34" s="504">
        <v>4</v>
      </c>
      <c r="D34" s="308">
        <v>2032490</v>
      </c>
      <c r="E34" s="353">
        <f>D34 /D22 * 100</f>
        <v>105.0791884796453</v>
      </c>
      <c r="F34" s="354">
        <v>67750</v>
      </c>
      <c r="H34" s="394"/>
      <c r="I34" s="395"/>
    </row>
    <row r="35" spans="1:11" ht="5.0999999999999996" customHeight="1">
      <c r="A35" s="196"/>
      <c r="B35" s="436"/>
      <c r="C35" s="203"/>
      <c r="D35" s="389"/>
      <c r="E35" s="390"/>
      <c r="F35" s="391"/>
    </row>
    <row r="36" spans="1:11" ht="3" customHeight="1">
      <c r="A36" s="179"/>
      <c r="B36" s="195"/>
      <c r="C36" s="195"/>
      <c r="D36" s="204"/>
      <c r="E36" s="205"/>
      <c r="F36" s="204"/>
    </row>
    <row r="37" spans="1:11">
      <c r="A37" s="179"/>
      <c r="B37" s="306" t="s">
        <v>304</v>
      </c>
      <c r="C37" s="179"/>
      <c r="D37" s="204"/>
      <c r="E37" s="205"/>
      <c r="F37" s="204"/>
    </row>
    <row r="38" spans="1:11">
      <c r="A38" s="179"/>
      <c r="B38" s="306" t="s">
        <v>302</v>
      </c>
      <c r="C38" s="179"/>
      <c r="D38" s="204"/>
      <c r="E38" s="205"/>
      <c r="F38" s="204"/>
    </row>
    <row r="39" spans="1:11" ht="15" customHeight="1">
      <c r="A39" s="179"/>
      <c r="C39" s="179"/>
      <c r="D39" s="206"/>
      <c r="E39" s="206"/>
      <c r="F39" s="206"/>
    </row>
    <row r="40" spans="1:11" ht="27.75" customHeight="1">
      <c r="D40" s="554"/>
      <c r="E40" s="555"/>
      <c r="F40" s="555"/>
    </row>
    <row r="41" spans="1:11" ht="27.75" customHeight="1">
      <c r="G41" s="355"/>
      <c r="H41" s="355"/>
      <c r="I41" s="355"/>
      <c r="J41" s="355"/>
      <c r="K41" s="355"/>
    </row>
    <row r="42" spans="1:11" ht="27.75" customHeight="1">
      <c r="B42" s="355"/>
      <c r="C42" s="356"/>
      <c r="F42" s="355"/>
      <c r="G42" s="355"/>
      <c r="H42" s="355"/>
      <c r="I42" s="355"/>
      <c r="J42" s="355"/>
      <c r="K42" s="355"/>
    </row>
    <row r="43" spans="1:11" ht="27.75" customHeight="1">
      <c r="B43" s="355"/>
      <c r="C43" s="356"/>
      <c r="F43" s="355"/>
      <c r="G43" s="355"/>
      <c r="H43" s="355"/>
      <c r="I43" s="355"/>
      <c r="J43" s="355"/>
      <c r="K43" s="355"/>
    </row>
    <row r="44" spans="1:11" ht="27.75" customHeight="1">
      <c r="B44" s="355"/>
      <c r="C44" s="356"/>
      <c r="F44" s="355"/>
      <c r="G44" s="355"/>
      <c r="H44" s="355"/>
      <c r="I44" s="355"/>
      <c r="J44" s="355"/>
      <c r="K44" s="355"/>
    </row>
    <row r="45" spans="1:11" ht="27.75" customHeight="1">
      <c r="B45" s="355"/>
      <c r="C45" s="356"/>
      <c r="F45" s="355"/>
      <c r="G45" s="355"/>
      <c r="H45" s="355"/>
      <c r="I45" s="355"/>
      <c r="J45" s="355"/>
      <c r="K45" s="355"/>
    </row>
    <row r="46" spans="1:11" ht="27.75" customHeight="1">
      <c r="B46" s="355"/>
      <c r="C46" s="356"/>
      <c r="F46" s="355"/>
      <c r="G46" s="355"/>
      <c r="H46" s="355"/>
      <c r="I46" s="355"/>
      <c r="J46" s="355"/>
      <c r="K46" s="355"/>
    </row>
    <row r="47" spans="1:11" ht="27.75" customHeight="1">
      <c r="B47" s="355"/>
      <c r="C47" s="356"/>
      <c r="F47" s="355"/>
      <c r="G47" s="355"/>
      <c r="H47" s="355"/>
      <c r="I47" s="355"/>
      <c r="J47" s="355"/>
      <c r="K47" s="355"/>
    </row>
    <row r="48" spans="1:11" ht="27.75" customHeight="1">
      <c r="B48" s="355"/>
      <c r="C48" s="356"/>
      <c r="F48" s="355"/>
      <c r="G48" s="355"/>
      <c r="H48" s="355"/>
      <c r="I48" s="355"/>
      <c r="J48" s="355"/>
      <c r="K48" s="355"/>
    </row>
    <row r="49" spans="2:11" ht="27.75" customHeight="1">
      <c r="B49" s="355"/>
      <c r="C49" s="356"/>
      <c r="F49" s="355"/>
      <c r="G49" s="355"/>
      <c r="H49" s="355"/>
      <c r="I49" s="355"/>
      <c r="J49" s="355"/>
      <c r="K49" s="355"/>
    </row>
    <row r="50" spans="2:11" ht="27.75" customHeight="1">
      <c r="B50" s="355"/>
      <c r="C50" s="356"/>
      <c r="F50" s="355"/>
      <c r="G50" s="355"/>
      <c r="H50" s="355"/>
      <c r="I50" s="355"/>
      <c r="J50" s="355"/>
      <c r="K50" s="355"/>
    </row>
    <row r="51" spans="2:11" ht="27.75" customHeight="1">
      <c r="B51" s="355"/>
      <c r="C51" s="356"/>
      <c r="F51" s="355"/>
      <c r="G51" s="355"/>
      <c r="H51" s="355"/>
      <c r="I51" s="355"/>
      <c r="J51" s="355"/>
      <c r="K51" s="355"/>
    </row>
    <row r="52" spans="2:11" ht="27.75" customHeight="1">
      <c r="B52" s="355"/>
      <c r="C52" s="356"/>
      <c r="F52" s="355"/>
      <c r="G52" s="355"/>
      <c r="H52" s="355"/>
      <c r="I52" s="355"/>
      <c r="J52" s="355"/>
      <c r="K52" s="355"/>
    </row>
    <row r="53" spans="2:11" ht="27.75" customHeight="1">
      <c r="B53" s="355"/>
      <c r="C53" s="356"/>
      <c r="F53" s="355"/>
      <c r="G53" s="355"/>
      <c r="H53" s="355"/>
      <c r="I53" s="355"/>
      <c r="J53" s="355"/>
      <c r="K53" s="355"/>
    </row>
    <row r="54" spans="2:11">
      <c r="B54" s="355"/>
      <c r="C54" s="356"/>
      <c r="F54" s="355"/>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1"/>
    <pageSetUpPr fitToPage="1"/>
  </sheetPr>
  <dimension ref="A1:L30"/>
  <sheetViews>
    <sheetView showGridLines="0" zoomScaleNormal="100" zoomScaleSheetLayoutView="70" workbookViewId="0">
      <pane xSplit="3" ySplit="8" topLeftCell="D9" activePane="bottomRight" state="frozen"/>
      <selection activeCell="D1" sqref="A1:XFD1048576"/>
      <selection pane="topRight" activeCell="D1" sqref="A1:XFD1048576"/>
      <selection pane="bottomLeft" activeCell="D1" sqref="A1:XFD1048576"/>
      <selection pane="bottomRight" sqref="A1:G1"/>
    </sheetView>
  </sheetViews>
  <sheetFormatPr defaultColWidth="9" defaultRowHeight="17.25"/>
  <cols>
    <col min="1" max="1" width="2.125" style="991" customWidth="1"/>
    <col min="2" max="2" width="15.375" style="991" customWidth="1"/>
    <col min="3" max="3" width="6" style="991" bestFit="1" customWidth="1"/>
    <col min="4" max="7" width="22.75" style="991" customWidth="1"/>
    <col min="8" max="8" width="9" style="991"/>
    <col min="9" max="11" width="9.125" style="991" bestFit="1" customWidth="1"/>
    <col min="12" max="12" width="9.375" style="991" bestFit="1" customWidth="1"/>
    <col min="13" max="16384" width="9" style="991"/>
  </cols>
  <sheetData>
    <row r="1" spans="1:7" ht="30" customHeight="1">
      <c r="A1" s="1215" t="s">
        <v>250</v>
      </c>
      <c r="B1" s="1215"/>
      <c r="C1" s="1215"/>
      <c r="D1" s="1215"/>
      <c r="E1" s="1215"/>
      <c r="F1" s="1215"/>
      <c r="G1" s="1215"/>
    </row>
    <row r="2" spans="1:7" ht="10.5" customHeight="1">
      <c r="B2" s="207"/>
      <c r="C2" s="207"/>
      <c r="D2" s="207"/>
      <c r="E2" s="207"/>
      <c r="F2" s="207"/>
      <c r="G2" s="207"/>
    </row>
    <row r="3" spans="1:7" ht="15" customHeight="1">
      <c r="E3" s="1004"/>
      <c r="F3" s="1004"/>
      <c r="G3" s="208" t="s">
        <v>311</v>
      </c>
    </row>
    <row r="4" spans="1:7" ht="3" customHeight="1" thickBot="1">
      <c r="E4" s="1004"/>
      <c r="F4" s="1004"/>
      <c r="G4" s="208"/>
    </row>
    <row r="5" spans="1:7" s="4" customFormat="1" ht="27" customHeight="1">
      <c r="A5" s="1276" t="s">
        <v>306</v>
      </c>
      <c r="B5" s="1277"/>
      <c r="C5" s="1278"/>
      <c r="D5" s="1282" t="s">
        <v>307</v>
      </c>
      <c r="E5" s="1284" t="s">
        <v>308</v>
      </c>
      <c r="F5" s="1285"/>
      <c r="G5" s="1286"/>
    </row>
    <row r="6" spans="1:7" s="4" customFormat="1" ht="24.95" customHeight="1">
      <c r="A6" s="1279"/>
      <c r="B6" s="1280"/>
      <c r="C6" s="1281"/>
      <c r="D6" s="1283"/>
      <c r="E6" s="209" t="s">
        <v>251</v>
      </c>
      <c r="F6" s="209" t="s">
        <v>309</v>
      </c>
      <c r="G6" s="210" t="s">
        <v>310</v>
      </c>
    </row>
    <row r="7" spans="1:7" s="4" customFormat="1" ht="9" customHeight="1">
      <c r="A7" s="30"/>
      <c r="B7" s="5"/>
      <c r="C7" s="211"/>
      <c r="D7" s="212"/>
      <c r="G7" s="47"/>
    </row>
    <row r="8" spans="1:7" s="4" customFormat="1" ht="21" hidden="1" customHeight="1">
      <c r="A8" s="30"/>
      <c r="B8" s="213" t="s">
        <v>252</v>
      </c>
      <c r="C8" s="214"/>
      <c r="D8" s="357">
        <v>7648673</v>
      </c>
      <c r="E8" s="8" t="s">
        <v>253</v>
      </c>
      <c r="F8" s="8" t="s">
        <v>253</v>
      </c>
      <c r="G8" s="358" t="s">
        <v>254</v>
      </c>
    </row>
    <row r="9" spans="1:7" s="4" customFormat="1" ht="21" customHeight="1">
      <c r="A9" s="30"/>
      <c r="B9" s="403" t="s">
        <v>421</v>
      </c>
      <c r="C9" s="214"/>
      <c r="D9" s="357">
        <v>7782261</v>
      </c>
      <c r="E9" s="8">
        <v>1307251</v>
      </c>
      <c r="F9" s="8">
        <v>2005036</v>
      </c>
      <c r="G9" s="358">
        <v>4469974</v>
      </c>
    </row>
    <row r="10" spans="1:7" s="4" customFormat="1" ht="21" customHeight="1">
      <c r="A10" s="30"/>
      <c r="B10" s="403" t="s">
        <v>422</v>
      </c>
      <c r="C10" s="214"/>
      <c r="D10" s="357">
        <v>7932978</v>
      </c>
      <c r="E10" s="8">
        <v>1313581</v>
      </c>
      <c r="F10" s="8">
        <v>2212853</v>
      </c>
      <c r="G10" s="358">
        <v>4406544</v>
      </c>
    </row>
    <row r="11" spans="1:7" s="4" customFormat="1" ht="21" customHeight="1">
      <c r="A11" s="30"/>
      <c r="B11" s="403" t="s">
        <v>423</v>
      </c>
      <c r="C11" s="214"/>
      <c r="D11" s="357">
        <v>7712051.9879999999</v>
      </c>
      <c r="E11" s="359">
        <v>1310048</v>
      </c>
      <c r="F11" s="359">
        <v>1954444.9879999999</v>
      </c>
      <c r="G11" s="358">
        <v>4447559</v>
      </c>
    </row>
    <row r="12" spans="1:7" s="4" customFormat="1" ht="9" customHeight="1">
      <c r="A12" s="30"/>
      <c r="B12" s="15"/>
      <c r="C12" s="215"/>
      <c r="D12" s="357"/>
      <c r="E12" s="359"/>
      <c r="F12" s="359"/>
      <c r="G12" s="358"/>
    </row>
    <row r="13" spans="1:7" s="4" customFormat="1" ht="19.5" customHeight="1">
      <c r="A13" s="30"/>
      <c r="B13" s="400" t="s">
        <v>539</v>
      </c>
      <c r="C13" s="503">
        <v>2</v>
      </c>
      <c r="D13" s="360">
        <v>584130</v>
      </c>
      <c r="E13" s="361">
        <v>94274</v>
      </c>
      <c r="F13" s="361">
        <v>141509</v>
      </c>
      <c r="G13" s="362">
        <v>348347</v>
      </c>
    </row>
    <row r="14" spans="1:7" s="4" customFormat="1" ht="19.5" customHeight="1">
      <c r="A14" s="30"/>
      <c r="B14" s="400"/>
      <c r="C14" s="503">
        <v>3</v>
      </c>
      <c r="D14" s="360">
        <v>522354</v>
      </c>
      <c r="E14" s="361">
        <v>91349</v>
      </c>
      <c r="F14" s="361">
        <v>129833</v>
      </c>
      <c r="G14" s="362">
        <v>301172</v>
      </c>
    </row>
    <row r="15" spans="1:7" s="4" customFormat="1" ht="19.5" customHeight="1">
      <c r="A15" s="30"/>
      <c r="B15" s="400"/>
      <c r="C15" s="503">
        <v>4</v>
      </c>
      <c r="D15" s="360">
        <v>541406</v>
      </c>
      <c r="E15" s="361">
        <v>95122</v>
      </c>
      <c r="F15" s="361">
        <v>146861</v>
      </c>
      <c r="G15" s="362">
        <v>299424</v>
      </c>
    </row>
    <row r="16" spans="1:7" s="4" customFormat="1" ht="19.5" customHeight="1">
      <c r="A16" s="30"/>
      <c r="B16" s="400"/>
      <c r="C16" s="503">
        <v>5</v>
      </c>
      <c r="D16" s="360">
        <v>589772</v>
      </c>
      <c r="E16" s="361">
        <v>103246</v>
      </c>
      <c r="F16" s="361">
        <v>150735</v>
      </c>
      <c r="G16" s="362">
        <v>335792</v>
      </c>
    </row>
    <row r="17" spans="1:12" s="4" customFormat="1" ht="19.5" customHeight="1">
      <c r="A17" s="30"/>
      <c r="C17" s="503">
        <v>6</v>
      </c>
      <c r="D17" s="360">
        <v>670206</v>
      </c>
      <c r="E17" s="361">
        <v>122122</v>
      </c>
      <c r="F17" s="361">
        <v>181168</v>
      </c>
      <c r="G17" s="362">
        <v>366916.40600000002</v>
      </c>
    </row>
    <row r="18" spans="1:12" s="4" customFormat="1" ht="19.5" customHeight="1">
      <c r="A18" s="30"/>
      <c r="B18" s="400"/>
      <c r="C18" s="503">
        <v>7</v>
      </c>
      <c r="D18" s="360">
        <v>822947</v>
      </c>
      <c r="E18" s="361">
        <v>131015</v>
      </c>
      <c r="F18" s="361">
        <v>207171.46100000001</v>
      </c>
      <c r="G18" s="362">
        <v>484761.038</v>
      </c>
    </row>
    <row r="19" spans="1:12" s="4" customFormat="1" ht="19.5" customHeight="1">
      <c r="A19" s="30"/>
      <c r="B19" s="400"/>
      <c r="C19" s="503">
        <v>8</v>
      </c>
      <c r="D19" s="360">
        <v>879661</v>
      </c>
      <c r="E19" s="361">
        <v>134942</v>
      </c>
      <c r="F19" s="361">
        <v>218184.77900000001</v>
      </c>
      <c r="G19" s="362">
        <v>526533.82400000002</v>
      </c>
    </row>
    <row r="20" spans="1:12" s="4" customFormat="1" ht="19.5" customHeight="1">
      <c r="A20" s="30"/>
      <c r="B20" s="400"/>
      <c r="C20" s="503">
        <v>9</v>
      </c>
      <c r="D20" s="360">
        <v>871342.17500000005</v>
      </c>
      <c r="E20" s="361">
        <v>134528</v>
      </c>
      <c r="F20" s="361">
        <v>218961.66399999999</v>
      </c>
      <c r="G20" s="362">
        <v>517852.511</v>
      </c>
    </row>
    <row r="21" spans="1:12" s="4" customFormat="1" ht="19.5" customHeight="1">
      <c r="A21" s="30"/>
      <c r="B21" s="400"/>
      <c r="C21" s="503">
        <v>10</v>
      </c>
      <c r="D21" s="360">
        <v>853852.95</v>
      </c>
      <c r="E21" s="361">
        <v>127496</v>
      </c>
      <c r="F21" s="361">
        <v>214854.75599999999</v>
      </c>
      <c r="G21" s="362">
        <v>511502.19400000002</v>
      </c>
    </row>
    <row r="22" spans="1:12" s="4" customFormat="1" ht="19.5" customHeight="1">
      <c r="A22" s="30"/>
      <c r="B22" s="400"/>
      <c r="C22" s="503">
        <v>11</v>
      </c>
      <c r="D22" s="360">
        <v>730346</v>
      </c>
      <c r="E22" s="361">
        <v>113187</v>
      </c>
      <c r="F22" s="361">
        <v>200254</v>
      </c>
      <c r="G22" s="362">
        <v>416905</v>
      </c>
    </row>
    <row r="23" spans="1:12" s="4" customFormat="1" ht="19.5" customHeight="1">
      <c r="A23" s="30"/>
      <c r="B23" s="400"/>
      <c r="C23" s="503">
        <v>12</v>
      </c>
      <c r="D23" s="360">
        <v>552896</v>
      </c>
      <c r="E23" s="361">
        <v>104799</v>
      </c>
      <c r="F23" s="361">
        <v>157490</v>
      </c>
      <c r="G23" s="362">
        <v>290607</v>
      </c>
    </row>
    <row r="24" spans="1:12" s="4" customFormat="1" ht="19.5" customHeight="1">
      <c r="A24" s="30"/>
      <c r="B24" s="400" t="s">
        <v>532</v>
      </c>
      <c r="C24" s="503">
        <v>1</v>
      </c>
      <c r="D24" s="360">
        <f>SUM(E24:G24)</f>
        <v>581528</v>
      </c>
      <c r="E24" s="361">
        <v>93231</v>
      </c>
      <c r="F24" s="361">
        <v>145568</v>
      </c>
      <c r="G24" s="362">
        <v>342729</v>
      </c>
    </row>
    <row r="25" spans="1:12" s="4" customFormat="1" ht="19.5" customHeight="1">
      <c r="A25" s="30"/>
      <c r="B25" s="400"/>
      <c r="C25" s="503">
        <v>2</v>
      </c>
      <c r="D25" s="360">
        <v>519713</v>
      </c>
      <c r="E25" s="361">
        <v>86639</v>
      </c>
      <c r="F25" s="361">
        <v>137915</v>
      </c>
      <c r="G25" s="362">
        <v>295160</v>
      </c>
    </row>
    <row r="26" spans="1:12" s="4" customFormat="1" ht="9.9499999999999993" customHeight="1">
      <c r="A26" s="24"/>
      <c r="B26" s="216"/>
      <c r="C26" s="215"/>
      <c r="D26" s="357"/>
      <c r="E26" s="1005"/>
      <c r="F26" s="1005"/>
      <c r="G26" s="1006"/>
    </row>
    <row r="27" spans="1:12" s="4" customFormat="1" ht="24.95" customHeight="1">
      <c r="A27" s="382"/>
      <c r="B27" s="217" t="s">
        <v>305</v>
      </c>
      <c r="C27" s="218"/>
      <c r="D27" s="1007">
        <f>(D25 / D24 -1) * 100</f>
        <v>-10.629754715164186</v>
      </c>
      <c r="E27" s="1007">
        <f>(E25 / E24 -1) * 100</f>
        <v>-7.0706095611974611</v>
      </c>
      <c r="F27" s="1007">
        <f>(F25 / F24 -1) * 100</f>
        <v>-5.257336777313693</v>
      </c>
      <c r="G27" s="1008">
        <f>(G25 / G24 -1) * 100</f>
        <v>-13.879479121988513</v>
      </c>
      <c r="I27" s="383"/>
      <c r="J27" s="383"/>
      <c r="K27" s="383"/>
      <c r="L27" s="383"/>
    </row>
    <row r="28" spans="1:12" s="4" customFormat="1" ht="24.95" customHeight="1" thickBot="1">
      <c r="A28" s="48"/>
      <c r="B28" s="219" t="s">
        <v>255</v>
      </c>
      <c r="C28" s="220"/>
      <c r="D28" s="1009">
        <f>(D25 /D13 -1) * 100</f>
        <v>-11.027853388800434</v>
      </c>
      <c r="E28" s="1009">
        <f>(E25 /E13 -1) * 100</f>
        <v>-8.0987334790080023</v>
      </c>
      <c r="F28" s="1009">
        <f>(F25 /F13 -1) * 100</f>
        <v>-2.5397677886212167</v>
      </c>
      <c r="G28" s="1010">
        <f>(G25 /G13 -1) * 100</f>
        <v>-15.268396168188614</v>
      </c>
      <c r="I28" s="383"/>
      <c r="J28" s="383"/>
      <c r="K28" s="383"/>
      <c r="L28" s="383"/>
    </row>
    <row r="29" spans="1:12" s="12" customFormat="1" ht="5.0999999999999996" customHeight="1">
      <c r="B29" s="5" t="s">
        <v>117</v>
      </c>
      <c r="C29" s="5"/>
      <c r="D29" s="5"/>
      <c r="E29" s="5"/>
      <c r="F29" s="5"/>
      <c r="G29" s="5"/>
    </row>
    <row r="30" spans="1:12">
      <c r="A30" s="10" t="s">
        <v>256</v>
      </c>
      <c r="C30" s="11"/>
      <c r="D30" s="11"/>
      <c r="E30" s="11"/>
      <c r="F30" s="12"/>
      <c r="G30" s="221"/>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1"/>
  </sheetPr>
  <dimension ref="A1:O33"/>
  <sheetViews>
    <sheetView showGridLines="0" zoomScaleNormal="100" zoomScaleSheetLayoutView="85" workbookViewId="0">
      <pane xSplit="3" ySplit="9" topLeftCell="D10" activePane="bottomRight" state="frozen"/>
      <selection activeCell="D1" sqref="A1:XFD1048576"/>
      <selection pane="topRight" activeCell="D1" sqref="A1:XFD1048576"/>
      <selection pane="bottomLeft" activeCell="D1" sqref="A1:XFD1048576"/>
      <selection pane="bottomRight" sqref="A1:O1"/>
    </sheetView>
  </sheetViews>
  <sheetFormatPr defaultColWidth="9" defaultRowHeight="14.25"/>
  <cols>
    <col min="1" max="1" width="2.125" style="4" customWidth="1"/>
    <col min="2" max="2" width="14" style="4" customWidth="1"/>
    <col min="3" max="3" width="5.5" style="4" bestFit="1" customWidth="1"/>
    <col min="4" max="14" width="8.125" style="4" customWidth="1"/>
    <col min="15" max="15" width="7.875" style="4" customWidth="1"/>
    <col min="16" max="16384" width="9" style="4"/>
  </cols>
  <sheetData>
    <row r="1" spans="1:15" ht="30" customHeight="1">
      <c r="A1" s="1215" t="s">
        <v>451</v>
      </c>
      <c r="B1" s="1215"/>
      <c r="C1" s="1215"/>
      <c r="D1" s="1215"/>
      <c r="E1" s="1215"/>
      <c r="F1" s="1215"/>
      <c r="G1" s="1215"/>
      <c r="H1" s="1215"/>
      <c r="I1" s="1215"/>
      <c r="J1" s="1215"/>
      <c r="K1" s="1215"/>
      <c r="L1" s="1215"/>
      <c r="M1" s="1215"/>
      <c r="N1" s="1215"/>
      <c r="O1" s="1215"/>
    </row>
    <row r="2" spans="1:15" ht="12.75" customHeight="1"/>
    <row r="3" spans="1:15">
      <c r="B3" s="11"/>
      <c r="C3" s="11"/>
      <c r="D3" s="11"/>
      <c r="E3" s="11"/>
      <c r="F3" s="11"/>
      <c r="G3" s="11"/>
      <c r="H3" s="11"/>
      <c r="I3" s="11"/>
      <c r="J3" s="11"/>
      <c r="K3" s="11"/>
      <c r="L3" s="11"/>
      <c r="M3" s="11"/>
      <c r="O3" s="309" t="s">
        <v>312</v>
      </c>
    </row>
    <row r="4" spans="1:15" ht="3" customHeight="1" thickBot="1">
      <c r="B4" s="11"/>
      <c r="C4" s="11"/>
      <c r="D4" s="11"/>
      <c r="E4" s="11"/>
      <c r="F4" s="11"/>
      <c r="G4" s="11"/>
      <c r="H4" s="11"/>
      <c r="I4" s="11"/>
      <c r="J4" s="11"/>
      <c r="K4" s="11"/>
      <c r="L4" s="11"/>
      <c r="M4" s="11"/>
      <c r="O4" s="20"/>
    </row>
    <row r="5" spans="1:15" ht="24.95" customHeight="1">
      <c r="A5" s="21"/>
      <c r="B5" s="1226" t="s">
        <v>313</v>
      </c>
      <c r="C5" s="222"/>
      <c r="D5" s="1216" t="s">
        <v>257</v>
      </c>
      <c r="E5" s="1218"/>
      <c r="F5" s="1218"/>
      <c r="G5" s="1217"/>
      <c r="H5" s="1216" t="s">
        <v>314</v>
      </c>
      <c r="I5" s="1218"/>
      <c r="J5" s="1218"/>
      <c r="K5" s="1217"/>
      <c r="L5" s="1216" t="s">
        <v>315</v>
      </c>
      <c r="M5" s="1218"/>
      <c r="N5" s="1218"/>
      <c r="O5" s="1261"/>
    </row>
    <row r="6" spans="1:15" ht="18" customHeight="1">
      <c r="A6" s="30"/>
      <c r="B6" s="1245"/>
      <c r="C6" s="82"/>
      <c r="D6" s="1289" t="s">
        <v>321</v>
      </c>
      <c r="E6" s="1287" t="s">
        <v>316</v>
      </c>
      <c r="F6" s="1287" t="s">
        <v>317</v>
      </c>
      <c r="G6" s="1287" t="s">
        <v>318</v>
      </c>
      <c r="H6" s="1289" t="s">
        <v>321</v>
      </c>
      <c r="I6" s="1287" t="s">
        <v>316</v>
      </c>
      <c r="J6" s="1287" t="s">
        <v>317</v>
      </c>
      <c r="K6" s="1287" t="s">
        <v>318</v>
      </c>
      <c r="L6" s="1289" t="s">
        <v>321</v>
      </c>
      <c r="M6" s="1287" t="s">
        <v>316</v>
      </c>
      <c r="N6" s="1287" t="s">
        <v>317</v>
      </c>
      <c r="O6" s="1291" t="s">
        <v>318</v>
      </c>
    </row>
    <row r="7" spans="1:15" ht="18" customHeight="1">
      <c r="A7" s="30"/>
      <c r="B7" s="1245"/>
      <c r="C7" s="82"/>
      <c r="D7" s="1290"/>
      <c r="E7" s="1288"/>
      <c r="F7" s="1288"/>
      <c r="G7" s="1288"/>
      <c r="H7" s="1290"/>
      <c r="I7" s="1288"/>
      <c r="J7" s="1288"/>
      <c r="K7" s="1288"/>
      <c r="L7" s="1290"/>
      <c r="M7" s="1288"/>
      <c r="N7" s="1288"/>
      <c r="O7" s="1292"/>
    </row>
    <row r="8" spans="1:15" ht="18" customHeight="1">
      <c r="A8" s="24"/>
      <c r="B8" s="1227"/>
      <c r="C8" s="224"/>
      <c r="D8" s="1230"/>
      <c r="E8" s="1229"/>
      <c r="F8" s="1229"/>
      <c r="G8" s="1229"/>
      <c r="H8" s="1230"/>
      <c r="I8" s="1229"/>
      <c r="J8" s="1229"/>
      <c r="K8" s="1229"/>
      <c r="L8" s="1230"/>
      <c r="M8" s="1229"/>
      <c r="N8" s="1229"/>
      <c r="O8" s="1293"/>
    </row>
    <row r="9" spans="1:15" ht="15" customHeight="1">
      <c r="A9" s="30"/>
      <c r="B9" s="84"/>
      <c r="C9" s="84"/>
      <c r="D9" s="65"/>
      <c r="E9" s="84"/>
      <c r="F9" s="84"/>
      <c r="G9" s="84"/>
      <c r="H9" s="84"/>
      <c r="I9" s="84"/>
      <c r="J9" s="84"/>
      <c r="K9" s="84"/>
      <c r="L9" s="84"/>
      <c r="M9" s="84"/>
      <c r="N9" s="84"/>
      <c r="O9" s="94"/>
    </row>
    <row r="10" spans="1:15" ht="15.95" customHeight="1">
      <c r="A10" s="30"/>
      <c r="B10" s="384" t="s">
        <v>497</v>
      </c>
      <c r="C10" s="40"/>
      <c r="D10" s="392">
        <v>2966</v>
      </c>
      <c r="E10" s="95">
        <v>609</v>
      </c>
      <c r="F10" s="95">
        <v>363</v>
      </c>
      <c r="G10" s="95">
        <v>470</v>
      </c>
      <c r="H10" s="95">
        <v>38</v>
      </c>
      <c r="I10" s="95">
        <v>6</v>
      </c>
      <c r="J10" s="95">
        <v>3</v>
      </c>
      <c r="K10" s="95">
        <v>10</v>
      </c>
      <c r="L10" s="393">
        <v>3574</v>
      </c>
      <c r="M10" s="393">
        <v>691</v>
      </c>
      <c r="N10" s="393">
        <v>418</v>
      </c>
      <c r="O10" s="485">
        <v>569</v>
      </c>
    </row>
    <row r="11" spans="1:15" ht="15.95" customHeight="1">
      <c r="A11" s="30"/>
      <c r="B11" s="384" t="s">
        <v>454</v>
      </c>
      <c r="C11" s="40"/>
      <c r="D11" s="392">
        <v>2875</v>
      </c>
      <c r="E11" s="95">
        <v>484</v>
      </c>
      <c r="F11" s="95">
        <v>327</v>
      </c>
      <c r="G11" s="95">
        <v>467</v>
      </c>
      <c r="H11" s="95">
        <v>44</v>
      </c>
      <c r="I11" s="95">
        <v>5</v>
      </c>
      <c r="J11" s="95">
        <v>3</v>
      </c>
      <c r="K11" s="95">
        <v>7</v>
      </c>
      <c r="L11" s="393">
        <v>3387</v>
      </c>
      <c r="M11" s="393">
        <v>545</v>
      </c>
      <c r="N11" s="393">
        <v>384</v>
      </c>
      <c r="O11" s="485">
        <v>560</v>
      </c>
    </row>
    <row r="12" spans="1:15" ht="15.95" customHeight="1">
      <c r="A12" s="30"/>
      <c r="B12" s="384" t="s">
        <v>496</v>
      </c>
      <c r="C12" s="40"/>
      <c r="D12" s="392">
        <v>2809</v>
      </c>
      <c r="E12" s="95">
        <v>386</v>
      </c>
      <c r="F12" s="95">
        <v>309</v>
      </c>
      <c r="G12" s="95">
        <v>467</v>
      </c>
      <c r="H12" s="95">
        <v>40</v>
      </c>
      <c r="I12" s="95">
        <v>3</v>
      </c>
      <c r="J12" s="95">
        <v>4</v>
      </c>
      <c r="K12" s="95">
        <v>3</v>
      </c>
      <c r="L12" s="393">
        <v>3365</v>
      </c>
      <c r="M12" s="393">
        <v>455</v>
      </c>
      <c r="N12" s="393">
        <v>345</v>
      </c>
      <c r="O12" s="485">
        <v>583</v>
      </c>
    </row>
    <row r="13" spans="1:15" ht="2.25" customHeight="1">
      <c r="A13" s="30"/>
      <c r="B13" s="11"/>
      <c r="C13" s="11"/>
      <c r="D13" s="225"/>
      <c r="E13" s="53"/>
      <c r="F13" s="53"/>
      <c r="G13" s="53"/>
      <c r="H13" s="53"/>
      <c r="I13" s="53"/>
      <c r="J13" s="53"/>
      <c r="K13" s="53"/>
      <c r="L13" s="53"/>
      <c r="M13" s="53"/>
      <c r="N13" s="53"/>
      <c r="O13" s="486"/>
    </row>
    <row r="14" spans="1:15" ht="15" customHeight="1">
      <c r="A14" s="30"/>
      <c r="B14" s="11"/>
      <c r="C14" s="11"/>
      <c r="D14" s="225"/>
      <c r="E14" s="53"/>
      <c r="F14" s="53"/>
      <c r="G14" s="53"/>
      <c r="H14" s="53"/>
      <c r="I14" s="53"/>
      <c r="J14" s="53"/>
      <c r="K14" s="53"/>
      <c r="L14" s="53"/>
      <c r="M14" s="53"/>
      <c r="N14" s="53"/>
      <c r="O14" s="486"/>
    </row>
    <row r="15" spans="1:15" ht="15.95" customHeight="1">
      <c r="A15" s="30"/>
      <c r="B15" s="398" t="s">
        <v>539</v>
      </c>
      <c r="C15" s="502">
        <v>4</v>
      </c>
      <c r="D15" s="226">
        <v>212</v>
      </c>
      <c r="E15" s="226">
        <v>29</v>
      </c>
      <c r="F15" s="226">
        <v>27</v>
      </c>
      <c r="G15" s="226">
        <v>29</v>
      </c>
      <c r="H15" s="226">
        <v>4</v>
      </c>
      <c r="I15" s="226">
        <v>0</v>
      </c>
      <c r="J15" s="226">
        <v>2</v>
      </c>
      <c r="K15" s="226">
        <v>0</v>
      </c>
      <c r="L15" s="226">
        <v>241</v>
      </c>
      <c r="M15" s="226">
        <v>34</v>
      </c>
      <c r="N15" s="226">
        <v>26</v>
      </c>
      <c r="O15" s="487">
        <v>34</v>
      </c>
    </row>
    <row r="16" spans="1:15" ht="15.95" customHeight="1">
      <c r="A16" s="30"/>
      <c r="B16" s="398"/>
      <c r="C16" s="502">
        <v>5</v>
      </c>
      <c r="D16" s="226">
        <v>227</v>
      </c>
      <c r="E16" s="226">
        <v>38</v>
      </c>
      <c r="F16" s="226">
        <v>25</v>
      </c>
      <c r="G16" s="226">
        <v>48</v>
      </c>
      <c r="H16" s="226">
        <v>3</v>
      </c>
      <c r="I16" s="226">
        <v>0</v>
      </c>
      <c r="J16" s="226">
        <v>0</v>
      </c>
      <c r="K16" s="226">
        <v>0</v>
      </c>
      <c r="L16" s="226">
        <v>269</v>
      </c>
      <c r="M16" s="226">
        <v>42</v>
      </c>
      <c r="N16" s="226">
        <v>28</v>
      </c>
      <c r="O16" s="487">
        <v>55</v>
      </c>
    </row>
    <row r="17" spans="1:15" ht="15.95" customHeight="1">
      <c r="A17" s="30"/>
      <c r="B17" s="398"/>
      <c r="C17" s="502">
        <v>6</v>
      </c>
      <c r="D17" s="226">
        <v>216</v>
      </c>
      <c r="E17" s="226">
        <v>26</v>
      </c>
      <c r="F17" s="226">
        <v>33</v>
      </c>
      <c r="G17" s="226">
        <v>29</v>
      </c>
      <c r="H17" s="226">
        <v>3</v>
      </c>
      <c r="I17" s="226">
        <v>0</v>
      </c>
      <c r="J17" s="226">
        <v>0</v>
      </c>
      <c r="K17" s="226">
        <v>0</v>
      </c>
      <c r="L17" s="226">
        <v>260</v>
      </c>
      <c r="M17" s="226">
        <v>33</v>
      </c>
      <c r="N17" s="226">
        <v>38</v>
      </c>
      <c r="O17" s="487">
        <v>37</v>
      </c>
    </row>
    <row r="18" spans="1:15" ht="15.95" customHeight="1">
      <c r="A18" s="30"/>
      <c r="B18" s="398"/>
      <c r="C18" s="502">
        <v>7</v>
      </c>
      <c r="D18" s="226">
        <v>245</v>
      </c>
      <c r="E18" s="226">
        <v>28</v>
      </c>
      <c r="F18" s="226">
        <v>25</v>
      </c>
      <c r="G18" s="226">
        <v>45</v>
      </c>
      <c r="H18" s="226">
        <v>5</v>
      </c>
      <c r="I18" s="226">
        <v>0</v>
      </c>
      <c r="J18" s="226">
        <v>0</v>
      </c>
      <c r="K18" s="226">
        <v>0</v>
      </c>
      <c r="L18" s="226">
        <v>290</v>
      </c>
      <c r="M18" s="226">
        <v>32</v>
      </c>
      <c r="N18" s="226">
        <v>26</v>
      </c>
      <c r="O18" s="487">
        <v>56</v>
      </c>
    </row>
    <row r="19" spans="1:15" ht="15.95" customHeight="1">
      <c r="A19" s="30"/>
      <c r="B19" s="398"/>
      <c r="C19" s="502">
        <v>8</v>
      </c>
      <c r="D19" s="226">
        <v>248</v>
      </c>
      <c r="E19" s="226">
        <v>38</v>
      </c>
      <c r="F19" s="226">
        <v>30</v>
      </c>
      <c r="G19" s="226">
        <v>49</v>
      </c>
      <c r="H19" s="226">
        <v>2</v>
      </c>
      <c r="I19" s="226">
        <v>0</v>
      </c>
      <c r="J19" s="226">
        <v>0</v>
      </c>
      <c r="K19" s="226">
        <v>0</v>
      </c>
      <c r="L19" s="226">
        <v>311</v>
      </c>
      <c r="M19" s="226">
        <v>46</v>
      </c>
      <c r="N19" s="226">
        <v>36</v>
      </c>
      <c r="O19" s="487">
        <v>68</v>
      </c>
    </row>
    <row r="20" spans="1:15" ht="15.95" customHeight="1">
      <c r="A20" s="30"/>
      <c r="B20" s="398"/>
      <c r="C20" s="502">
        <v>9</v>
      </c>
      <c r="D20" s="226">
        <v>249</v>
      </c>
      <c r="E20" s="226">
        <v>32</v>
      </c>
      <c r="F20" s="226">
        <v>30</v>
      </c>
      <c r="G20" s="226">
        <v>37</v>
      </c>
      <c r="H20" s="226">
        <v>2</v>
      </c>
      <c r="I20" s="226">
        <v>0</v>
      </c>
      <c r="J20" s="226">
        <v>0</v>
      </c>
      <c r="K20" s="226">
        <v>0</v>
      </c>
      <c r="L20" s="226">
        <v>301</v>
      </c>
      <c r="M20" s="226">
        <v>36</v>
      </c>
      <c r="N20" s="226">
        <v>33</v>
      </c>
      <c r="O20" s="487">
        <v>48</v>
      </c>
    </row>
    <row r="21" spans="1:15" ht="15.95" customHeight="1">
      <c r="A21" s="30"/>
      <c r="B21" s="398"/>
      <c r="C21" s="502">
        <v>10</v>
      </c>
      <c r="D21" s="226">
        <v>276</v>
      </c>
      <c r="E21" s="226">
        <v>35</v>
      </c>
      <c r="F21" s="226">
        <v>28</v>
      </c>
      <c r="G21" s="226">
        <v>51</v>
      </c>
      <c r="H21" s="226">
        <v>2</v>
      </c>
      <c r="I21" s="226">
        <v>1</v>
      </c>
      <c r="J21" s="226">
        <v>0</v>
      </c>
      <c r="K21" s="226">
        <v>0</v>
      </c>
      <c r="L21" s="226">
        <v>343</v>
      </c>
      <c r="M21" s="226">
        <v>44</v>
      </c>
      <c r="N21" s="226">
        <v>33</v>
      </c>
      <c r="O21" s="487">
        <v>64</v>
      </c>
    </row>
    <row r="22" spans="1:15" ht="15.6" customHeight="1">
      <c r="A22" s="30"/>
      <c r="B22" s="398"/>
      <c r="C22" s="502">
        <v>11</v>
      </c>
      <c r="D22" s="226">
        <v>243</v>
      </c>
      <c r="E22" s="226">
        <v>38</v>
      </c>
      <c r="F22" s="226">
        <v>22</v>
      </c>
      <c r="G22" s="226">
        <v>39</v>
      </c>
      <c r="H22" s="226">
        <v>4</v>
      </c>
      <c r="I22" s="226" t="s">
        <v>342</v>
      </c>
      <c r="J22" s="226">
        <v>1</v>
      </c>
      <c r="K22" s="226">
        <v>1</v>
      </c>
      <c r="L22" s="226">
        <v>303</v>
      </c>
      <c r="M22" s="226">
        <v>47</v>
      </c>
      <c r="N22" s="226">
        <v>25</v>
      </c>
      <c r="O22" s="487">
        <v>50</v>
      </c>
    </row>
    <row r="23" spans="1:15" ht="15.95" customHeight="1">
      <c r="A23" s="30"/>
      <c r="B23" s="398"/>
      <c r="C23" s="502">
        <v>12</v>
      </c>
      <c r="D23" s="226">
        <v>358</v>
      </c>
      <c r="E23" s="226">
        <v>43</v>
      </c>
      <c r="F23" s="226">
        <v>32</v>
      </c>
      <c r="G23" s="226">
        <v>63</v>
      </c>
      <c r="H23" s="226">
        <v>7</v>
      </c>
      <c r="I23" s="226">
        <v>1</v>
      </c>
      <c r="J23" s="226">
        <v>0</v>
      </c>
      <c r="K23" s="226">
        <v>2</v>
      </c>
      <c r="L23" s="226">
        <v>425</v>
      </c>
      <c r="M23" s="226">
        <v>51</v>
      </c>
      <c r="N23" s="226">
        <v>39</v>
      </c>
      <c r="O23" s="487">
        <v>80</v>
      </c>
    </row>
    <row r="24" spans="1:15" ht="15.95" customHeight="1">
      <c r="A24" s="30"/>
      <c r="B24" s="398" t="s">
        <v>532</v>
      </c>
      <c r="C24" s="502">
        <v>1</v>
      </c>
      <c r="D24" s="226">
        <v>159</v>
      </c>
      <c r="E24" s="226">
        <v>29</v>
      </c>
      <c r="F24" s="226">
        <v>17</v>
      </c>
      <c r="G24" s="226">
        <v>27</v>
      </c>
      <c r="H24" s="226">
        <v>3</v>
      </c>
      <c r="I24" s="226" t="s">
        <v>342</v>
      </c>
      <c r="J24" s="226" t="s">
        <v>342</v>
      </c>
      <c r="K24" s="226">
        <v>1</v>
      </c>
      <c r="L24" s="226">
        <v>184</v>
      </c>
      <c r="M24" s="226">
        <v>32</v>
      </c>
      <c r="N24" s="226">
        <v>21</v>
      </c>
      <c r="O24" s="487">
        <v>30</v>
      </c>
    </row>
    <row r="25" spans="1:15" ht="15.95" customHeight="1">
      <c r="A25" s="30"/>
      <c r="B25" s="398"/>
      <c r="C25" s="502">
        <v>2</v>
      </c>
      <c r="D25" s="226">
        <v>214</v>
      </c>
      <c r="E25" s="226">
        <v>45</v>
      </c>
      <c r="F25" s="226">
        <v>23</v>
      </c>
      <c r="G25" s="226">
        <v>32</v>
      </c>
      <c r="H25" s="226">
        <v>6</v>
      </c>
      <c r="I25" s="226" t="s">
        <v>342</v>
      </c>
      <c r="J25" s="226">
        <v>2</v>
      </c>
      <c r="K25" s="226">
        <v>1</v>
      </c>
      <c r="L25" s="226">
        <v>233</v>
      </c>
      <c r="M25" s="226">
        <v>47</v>
      </c>
      <c r="N25" s="226">
        <v>23</v>
      </c>
      <c r="O25" s="487">
        <v>34</v>
      </c>
    </row>
    <row r="26" spans="1:15" ht="15.95" customHeight="1">
      <c r="A26" s="30"/>
      <c r="B26" s="398"/>
      <c r="C26" s="502">
        <v>3</v>
      </c>
      <c r="D26" s="226">
        <v>222</v>
      </c>
      <c r="E26" s="226">
        <v>30</v>
      </c>
      <c r="F26" s="226">
        <v>24</v>
      </c>
      <c r="G26" s="226">
        <v>47</v>
      </c>
      <c r="H26" s="226">
        <v>1</v>
      </c>
      <c r="I26" s="226" t="s">
        <v>342</v>
      </c>
      <c r="J26" s="226" t="s">
        <v>342</v>
      </c>
      <c r="K26" s="226">
        <v>1</v>
      </c>
      <c r="L26" s="226">
        <v>253</v>
      </c>
      <c r="M26" s="226">
        <v>35</v>
      </c>
      <c r="N26" s="226">
        <v>25</v>
      </c>
      <c r="O26" s="487">
        <v>51</v>
      </c>
    </row>
    <row r="27" spans="1:15" ht="15.95" customHeight="1">
      <c r="A27" s="30"/>
      <c r="B27" s="398"/>
      <c r="C27" s="502">
        <v>4</v>
      </c>
      <c r="D27" s="226">
        <v>205</v>
      </c>
      <c r="E27" s="226">
        <v>35</v>
      </c>
      <c r="F27" s="226">
        <v>24</v>
      </c>
      <c r="G27" s="226">
        <v>38</v>
      </c>
      <c r="H27" s="226">
        <v>4</v>
      </c>
      <c r="I27" s="226" t="s">
        <v>239</v>
      </c>
      <c r="J27" s="226">
        <v>1</v>
      </c>
      <c r="K27" s="226">
        <v>1</v>
      </c>
      <c r="L27" s="226">
        <v>247</v>
      </c>
      <c r="M27" s="226">
        <v>39</v>
      </c>
      <c r="N27" s="226">
        <v>28</v>
      </c>
      <c r="O27" s="487">
        <v>46</v>
      </c>
    </row>
    <row r="28" spans="1:15" ht="8.1" customHeight="1">
      <c r="A28" s="30"/>
      <c r="B28" s="43"/>
      <c r="C28" s="82"/>
      <c r="D28" s="226"/>
      <c r="E28" s="226"/>
      <c r="F28" s="226"/>
      <c r="G28" s="226"/>
      <c r="H28" s="226"/>
      <c r="I28" s="226"/>
      <c r="J28" s="226"/>
      <c r="K28" s="226"/>
      <c r="L28" s="226"/>
      <c r="M28" s="226"/>
      <c r="N28" s="226"/>
      <c r="O28" s="487"/>
    </row>
    <row r="29" spans="1:15" ht="20.25" customHeight="1" thickBot="1">
      <c r="A29" s="48"/>
      <c r="B29" s="1000" t="s">
        <v>498</v>
      </c>
      <c r="C29" s="1001"/>
      <c r="D29" s="1002">
        <f>SUM(D24:D27)</f>
        <v>800</v>
      </c>
      <c r="E29" s="1002">
        <f>SUM(E24:E27)</f>
        <v>139</v>
      </c>
      <c r="F29" s="1002">
        <f t="shared" ref="F29:O29" si="0">SUM(F24:F27)</f>
        <v>88</v>
      </c>
      <c r="G29" s="1002">
        <f t="shared" si="0"/>
        <v>144</v>
      </c>
      <c r="H29" s="1002">
        <f t="shared" si="0"/>
        <v>14</v>
      </c>
      <c r="I29" s="1002">
        <f t="shared" si="0"/>
        <v>0</v>
      </c>
      <c r="J29" s="1002">
        <f t="shared" si="0"/>
        <v>3</v>
      </c>
      <c r="K29" s="1002">
        <f t="shared" si="0"/>
        <v>4</v>
      </c>
      <c r="L29" s="1002">
        <f t="shared" si="0"/>
        <v>917</v>
      </c>
      <c r="M29" s="1002">
        <f t="shared" si="0"/>
        <v>153</v>
      </c>
      <c r="N29" s="1002">
        <f t="shared" si="0"/>
        <v>97</v>
      </c>
      <c r="O29" s="1003">
        <f t="shared" si="0"/>
        <v>161</v>
      </c>
    </row>
    <row r="30" spans="1:15" ht="6.75" customHeight="1">
      <c r="B30" s="120"/>
      <c r="C30" s="40"/>
      <c r="D30" s="446"/>
      <c r="E30" s="226"/>
      <c r="F30" s="226"/>
      <c r="G30" s="226"/>
      <c r="H30" s="226"/>
      <c r="I30" s="226"/>
      <c r="J30" s="226"/>
      <c r="K30" s="226"/>
      <c r="L30" s="226"/>
      <c r="M30" s="226"/>
      <c r="N30" s="226"/>
      <c r="O30" s="226"/>
    </row>
    <row r="31" spans="1:15" ht="13.5" customHeight="1">
      <c r="A31" s="112" t="s">
        <v>319</v>
      </c>
      <c r="B31" s="42"/>
      <c r="C31" s="40"/>
      <c r="D31" s="226"/>
      <c r="E31" s="226"/>
      <c r="F31" s="226"/>
      <c r="G31" s="226"/>
      <c r="H31" s="226"/>
      <c r="I31" s="226"/>
      <c r="J31" s="226"/>
      <c r="K31" s="226"/>
      <c r="L31" s="226"/>
      <c r="M31" s="226"/>
      <c r="N31" s="226"/>
      <c r="O31" s="226"/>
    </row>
    <row r="32" spans="1:15" ht="15" customHeight="1">
      <c r="A32" s="301" t="s">
        <v>320</v>
      </c>
      <c r="C32" s="12"/>
      <c r="D32" s="12"/>
      <c r="E32" s="12"/>
      <c r="F32" s="12"/>
      <c r="G32" s="12"/>
      <c r="H32" s="12"/>
      <c r="I32" s="12"/>
      <c r="J32" s="12"/>
      <c r="K32" s="12"/>
      <c r="L32" s="12"/>
      <c r="M32" s="12"/>
      <c r="N32" s="12"/>
      <c r="O32" s="12"/>
    </row>
    <row r="33" spans="2:15">
      <c r="B33" s="11"/>
      <c r="C33" s="12"/>
      <c r="D33" s="12"/>
      <c r="E33" s="12"/>
      <c r="F33" s="12"/>
      <c r="G33" s="12"/>
      <c r="H33" s="12"/>
      <c r="I33" s="12"/>
      <c r="J33" s="12"/>
      <c r="K33" s="12"/>
      <c r="L33" s="12"/>
      <c r="M33" s="12"/>
      <c r="N33" s="12"/>
      <c r="O33" s="12"/>
    </row>
  </sheetData>
  <mergeCells count="17">
    <mergeCell ref="A1:O1"/>
    <mergeCell ref="B5:B8"/>
    <mergeCell ref="D5:G5"/>
    <mergeCell ref="H5:K5"/>
    <mergeCell ref="L5:O5"/>
    <mergeCell ref="D6:D8"/>
    <mergeCell ref="E6:E8"/>
    <mergeCell ref="F6:F8"/>
    <mergeCell ref="G6:G8"/>
    <mergeCell ref="H6:H8"/>
    <mergeCell ref="O6:O8"/>
    <mergeCell ref="I6:I8"/>
    <mergeCell ref="J6:J8"/>
    <mergeCell ref="K6:K8"/>
    <mergeCell ref="L6:L8"/>
    <mergeCell ref="M6:M8"/>
    <mergeCell ref="N6:N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1"/>
    <pageSetUpPr fitToPage="1"/>
  </sheetPr>
  <dimension ref="A1:X31"/>
  <sheetViews>
    <sheetView showGridLines="0" zoomScaleNormal="100" zoomScaleSheetLayoutView="70" workbookViewId="0">
      <pane xSplit="3" ySplit="7" topLeftCell="D8" activePane="bottomRight" state="frozen"/>
      <selection activeCell="D1" sqref="A1:XFD1048576"/>
      <selection pane="topRight" activeCell="D1" sqref="A1:XFD1048576"/>
      <selection pane="bottomLeft" activeCell="D1" sqref="A1:XFD1048576"/>
      <selection pane="bottomRight" sqref="A1:S1"/>
    </sheetView>
  </sheetViews>
  <sheetFormatPr defaultColWidth="9" defaultRowHeight="17.25"/>
  <cols>
    <col min="1" max="1" width="2.125" style="991" customWidth="1"/>
    <col min="2" max="2" width="14.75" style="991" customWidth="1"/>
    <col min="3" max="3" width="6" style="991" bestFit="1" customWidth="1"/>
    <col min="4" max="7" width="7.625" style="991" customWidth="1"/>
    <col min="8" max="8" width="8.625" style="991" customWidth="1"/>
    <col min="9" max="14" width="7.625" style="991" customWidth="1"/>
    <col min="15" max="15" width="8.875" style="991" customWidth="1"/>
    <col min="16" max="16" width="9.125" style="991" customWidth="1"/>
    <col min="17" max="17" width="8.375" style="991" customWidth="1"/>
    <col min="18" max="18" width="8.125" style="991" customWidth="1"/>
    <col min="19" max="19" width="0.375" style="991" customWidth="1"/>
    <col min="20" max="16384" width="9" style="991"/>
  </cols>
  <sheetData>
    <row r="1" spans="1:24" ht="30" customHeight="1">
      <c r="A1" s="1215" t="s">
        <v>258</v>
      </c>
      <c r="B1" s="1215"/>
      <c r="C1" s="1215"/>
      <c r="D1" s="1215"/>
      <c r="E1" s="1215"/>
      <c r="F1" s="1215"/>
      <c r="G1" s="1215"/>
      <c r="H1" s="1215"/>
      <c r="I1" s="1215"/>
      <c r="J1" s="1215"/>
      <c r="K1" s="1215"/>
      <c r="L1" s="1215"/>
      <c r="M1" s="1215"/>
      <c r="N1" s="1215"/>
      <c r="O1" s="1215"/>
      <c r="P1" s="1215"/>
      <c r="Q1" s="1215"/>
      <c r="R1" s="1215"/>
      <c r="S1" s="1215"/>
    </row>
    <row r="2" spans="1:24" ht="24.95" customHeight="1" thickBot="1">
      <c r="B2" s="5"/>
      <c r="C2" s="5"/>
      <c r="D2" s="5"/>
      <c r="E2" s="5"/>
      <c r="F2" s="5"/>
      <c r="G2" s="5"/>
      <c r="H2" s="5"/>
      <c r="I2" s="5"/>
      <c r="J2" s="5"/>
      <c r="K2" s="5"/>
      <c r="L2" s="5"/>
      <c r="M2" s="5"/>
      <c r="N2" s="5"/>
      <c r="O2" s="5"/>
      <c r="P2" s="5"/>
      <c r="Q2" s="5"/>
      <c r="R2" s="55" t="s">
        <v>322</v>
      </c>
    </row>
    <row r="3" spans="1:24" ht="21" customHeight="1">
      <c r="A3" s="1219" t="s">
        <v>288</v>
      </c>
      <c r="B3" s="1226"/>
      <c r="C3" s="1220"/>
      <c r="D3" s="1216" t="s">
        <v>325</v>
      </c>
      <c r="E3" s="1218"/>
      <c r="F3" s="1218"/>
      <c r="G3" s="1218"/>
      <c r="H3" s="1218"/>
      <c r="I3" s="1218"/>
      <c r="J3" s="1218"/>
      <c r="K3" s="1217"/>
      <c r="L3" s="1228" t="s">
        <v>326</v>
      </c>
      <c r="M3" s="1299" t="s">
        <v>262</v>
      </c>
      <c r="N3" s="1228" t="s">
        <v>328</v>
      </c>
      <c r="O3" s="1218" t="s">
        <v>324</v>
      </c>
      <c r="P3" s="1218"/>
      <c r="Q3" s="1218"/>
      <c r="R3" s="1218"/>
      <c r="S3" s="992"/>
    </row>
    <row r="4" spans="1:24" ht="21" customHeight="1">
      <c r="A4" s="1297"/>
      <c r="B4" s="1245"/>
      <c r="C4" s="1298"/>
      <c r="D4" s="227"/>
      <c r="E4" s="26"/>
      <c r="F4" s="1287" t="s">
        <v>259</v>
      </c>
      <c r="G4" s="1287" t="s">
        <v>260</v>
      </c>
      <c r="H4" s="26"/>
      <c r="I4" s="1294" t="s">
        <v>261</v>
      </c>
      <c r="J4" s="26"/>
      <c r="K4" s="1287" t="s">
        <v>327</v>
      </c>
      <c r="L4" s="1288"/>
      <c r="M4" s="1290"/>
      <c r="N4" s="1290"/>
      <c r="O4" s="228"/>
      <c r="P4" s="229"/>
      <c r="Q4" s="26"/>
      <c r="R4" s="65"/>
      <c r="S4" s="993"/>
    </row>
    <row r="5" spans="1:24" ht="21" customHeight="1">
      <c r="A5" s="1297"/>
      <c r="B5" s="1245"/>
      <c r="C5" s="1298"/>
      <c r="D5" s="44" t="s">
        <v>263</v>
      </c>
      <c r="E5" s="27" t="s">
        <v>264</v>
      </c>
      <c r="F5" s="1288"/>
      <c r="G5" s="1288"/>
      <c r="H5" s="27" t="s">
        <v>265</v>
      </c>
      <c r="I5" s="1295"/>
      <c r="J5" s="27" t="s">
        <v>266</v>
      </c>
      <c r="K5" s="1290"/>
      <c r="L5" s="1288"/>
      <c r="M5" s="1290"/>
      <c r="N5" s="1290"/>
      <c r="O5" s="230" t="s">
        <v>267</v>
      </c>
      <c r="P5" s="223" t="s">
        <v>268</v>
      </c>
      <c r="Q5" s="27" t="s">
        <v>265</v>
      </c>
      <c r="R5" s="27" t="s">
        <v>269</v>
      </c>
      <c r="S5" s="994"/>
    </row>
    <row r="6" spans="1:24" ht="21" customHeight="1">
      <c r="A6" s="1221"/>
      <c r="B6" s="1227"/>
      <c r="C6" s="1222"/>
      <c r="D6" s="44"/>
      <c r="E6" s="27"/>
      <c r="F6" s="1229"/>
      <c r="G6" s="1229"/>
      <c r="H6" s="27"/>
      <c r="I6" s="1296"/>
      <c r="J6" s="27"/>
      <c r="K6" s="1230"/>
      <c r="L6" s="1229"/>
      <c r="M6" s="1230"/>
      <c r="N6" s="1230"/>
      <c r="O6" s="231"/>
      <c r="P6" s="232"/>
      <c r="Q6" s="27"/>
      <c r="R6" s="79"/>
      <c r="S6" s="995"/>
    </row>
    <row r="7" spans="1:24" ht="5.0999999999999996" customHeight="1">
      <c r="A7" s="996"/>
      <c r="B7" s="233"/>
      <c r="C7" s="234"/>
      <c r="D7" s="233"/>
      <c r="E7" s="233"/>
      <c r="F7" s="233"/>
      <c r="G7" s="233"/>
      <c r="H7" s="233"/>
      <c r="I7" s="233"/>
      <c r="J7" s="233"/>
      <c r="K7" s="233"/>
      <c r="L7" s="233"/>
      <c r="M7" s="233"/>
      <c r="N7" s="234"/>
      <c r="O7" s="233"/>
      <c r="P7" s="233"/>
      <c r="Q7" s="233"/>
      <c r="R7" s="233"/>
      <c r="S7" s="994"/>
    </row>
    <row r="8" spans="1:24" ht="19.5" customHeight="1">
      <c r="A8" s="996"/>
      <c r="B8" s="9" t="s">
        <v>475</v>
      </c>
      <c r="C8" s="215"/>
      <c r="D8" s="363">
        <v>17.8</v>
      </c>
      <c r="E8" s="364">
        <v>14.9</v>
      </c>
      <c r="F8" s="364">
        <v>15.8</v>
      </c>
      <c r="G8" s="365">
        <v>24</v>
      </c>
      <c r="H8" s="365">
        <v>364.9</v>
      </c>
      <c r="I8" s="364">
        <v>1.8</v>
      </c>
      <c r="J8" s="364">
        <v>11.2</v>
      </c>
      <c r="K8" s="364">
        <v>448.3</v>
      </c>
      <c r="L8" s="364">
        <v>421.9</v>
      </c>
      <c r="M8" s="364">
        <v>421.9</v>
      </c>
      <c r="N8" s="366">
        <v>18.100000000000001</v>
      </c>
      <c r="O8" s="364">
        <v>74.2</v>
      </c>
      <c r="P8" s="364">
        <v>73.099999999999994</v>
      </c>
      <c r="Q8" s="364">
        <v>95.4</v>
      </c>
      <c r="R8" s="364">
        <v>94</v>
      </c>
      <c r="S8" s="994"/>
    </row>
    <row r="9" spans="1:24" ht="19.5" customHeight="1">
      <c r="A9" s="996"/>
      <c r="B9" s="9" t="s">
        <v>427</v>
      </c>
      <c r="C9" s="215"/>
      <c r="D9" s="364">
        <v>16.7</v>
      </c>
      <c r="E9" s="364">
        <v>8.4</v>
      </c>
      <c r="F9" s="364">
        <v>10.199999999999999</v>
      </c>
      <c r="G9" s="364">
        <v>20.3</v>
      </c>
      <c r="H9" s="364">
        <v>385.4</v>
      </c>
      <c r="I9" s="364">
        <v>0.8</v>
      </c>
      <c r="J9" s="364">
        <v>9.6</v>
      </c>
      <c r="K9" s="364">
        <v>449.7</v>
      </c>
      <c r="L9" s="364">
        <v>426.2</v>
      </c>
      <c r="M9" s="364">
        <v>426.2</v>
      </c>
      <c r="N9" s="366">
        <v>16.399999999999999</v>
      </c>
      <c r="O9" s="364">
        <v>44.5</v>
      </c>
      <c r="P9" s="364">
        <v>40.4</v>
      </c>
      <c r="Q9" s="364">
        <v>46.2</v>
      </c>
      <c r="R9" s="364">
        <v>45.9</v>
      </c>
      <c r="S9" s="994"/>
      <c r="U9" s="997"/>
      <c r="V9" s="997"/>
      <c r="W9" s="997"/>
      <c r="X9" s="997"/>
    </row>
    <row r="10" spans="1:24" ht="19.5" customHeight="1">
      <c r="A10" s="996"/>
      <c r="B10" s="9" t="s">
        <v>474</v>
      </c>
      <c r="C10" s="215"/>
      <c r="D10" s="364">
        <v>39.154592293906809</v>
      </c>
      <c r="E10" s="364">
        <v>14.732290066564261</v>
      </c>
      <c r="F10" s="364">
        <v>13.190704685099847</v>
      </c>
      <c r="G10" s="364">
        <v>24.571402969790068</v>
      </c>
      <c r="H10" s="364">
        <v>344.92516065028167</v>
      </c>
      <c r="I10" s="364">
        <v>0.92408090117767527</v>
      </c>
      <c r="J10" s="364">
        <v>13.296698668714802</v>
      </c>
      <c r="K10" s="364">
        <v>448.93077636968763</v>
      </c>
      <c r="L10" s="364">
        <v>424.52970366103426</v>
      </c>
      <c r="M10" s="364">
        <v>424.54483166922682</v>
      </c>
      <c r="N10" s="366">
        <v>18.469141065028158</v>
      </c>
      <c r="O10" s="364">
        <v>47.332258064516132</v>
      </c>
      <c r="P10" s="364">
        <v>47.522580645161284</v>
      </c>
      <c r="Q10" s="364">
        <v>82.138709677419371</v>
      </c>
      <c r="R10" s="364">
        <v>79.951612903225794</v>
      </c>
      <c r="S10" s="994"/>
      <c r="U10" s="367"/>
    </row>
    <row r="11" spans="1:24" ht="20.100000000000001" customHeight="1">
      <c r="A11" s="996"/>
      <c r="B11" s="5"/>
      <c r="C11" s="211"/>
      <c r="D11" s="235"/>
      <c r="E11" s="235"/>
      <c r="F11" s="235"/>
      <c r="G11" s="235"/>
      <c r="H11" s="235"/>
      <c r="I11" s="235"/>
      <c r="J11" s="235"/>
      <c r="K11" s="235"/>
      <c r="L11" s="235"/>
      <c r="M11" s="235"/>
      <c r="N11" s="507"/>
      <c r="O11" s="235"/>
      <c r="P11" s="235"/>
      <c r="Q11" s="235"/>
      <c r="R11" s="235"/>
      <c r="S11" s="994"/>
    </row>
    <row r="12" spans="1:24" ht="20.25" customHeight="1">
      <c r="A12" s="996"/>
      <c r="B12" s="400" t="s">
        <v>539</v>
      </c>
      <c r="C12" s="451">
        <v>4</v>
      </c>
      <c r="D12" s="374">
        <v>29.9</v>
      </c>
      <c r="E12" s="374">
        <v>9.5</v>
      </c>
      <c r="F12" s="374">
        <v>7.1</v>
      </c>
      <c r="G12" s="374">
        <v>9.1999999999999993</v>
      </c>
      <c r="H12" s="374">
        <v>390.6</v>
      </c>
      <c r="I12" s="375">
        <v>2.2000000000000002</v>
      </c>
      <c r="J12" s="375">
        <v>1.1000000000000001</v>
      </c>
      <c r="K12" s="396">
        <v>445.2</v>
      </c>
      <c r="L12" s="376">
        <v>426</v>
      </c>
      <c r="M12" s="374">
        <v>426.3</v>
      </c>
      <c r="N12" s="377">
        <v>16.3</v>
      </c>
      <c r="O12" s="374">
        <v>66.3</v>
      </c>
      <c r="P12" s="374">
        <v>48.1</v>
      </c>
      <c r="Q12" s="374">
        <v>81</v>
      </c>
      <c r="R12" s="374">
        <v>79.951612903225794</v>
      </c>
      <c r="S12" s="994"/>
    </row>
    <row r="13" spans="1:24" ht="20.25" customHeight="1">
      <c r="A13" s="996"/>
      <c r="C13" s="451">
        <v>5</v>
      </c>
      <c r="D13" s="374">
        <v>30.2</v>
      </c>
      <c r="E13" s="374">
        <v>11.2</v>
      </c>
      <c r="F13" s="374">
        <v>17.7</v>
      </c>
      <c r="G13" s="374">
        <v>10.9</v>
      </c>
      <c r="H13" s="374">
        <v>381.1</v>
      </c>
      <c r="I13" s="375">
        <v>0.9</v>
      </c>
      <c r="J13" s="375">
        <v>1.3</v>
      </c>
      <c r="K13" s="396">
        <v>451.4</v>
      </c>
      <c r="L13" s="376">
        <v>427.4</v>
      </c>
      <c r="M13" s="374">
        <v>426.7</v>
      </c>
      <c r="N13" s="377">
        <v>17.899999999999999</v>
      </c>
      <c r="O13" s="374">
        <v>75.8</v>
      </c>
      <c r="P13" s="374">
        <v>60</v>
      </c>
      <c r="Q13" s="374">
        <v>87.2</v>
      </c>
      <c r="R13" s="374">
        <v>79.099999999999994</v>
      </c>
      <c r="S13" s="994"/>
    </row>
    <row r="14" spans="1:24" ht="20.25" customHeight="1">
      <c r="A14" s="996"/>
      <c r="B14" s="400"/>
      <c r="C14" s="451">
        <v>6</v>
      </c>
      <c r="D14" s="374">
        <v>32.299999999999997</v>
      </c>
      <c r="E14" s="374">
        <v>11.2</v>
      </c>
      <c r="F14" s="374">
        <v>18</v>
      </c>
      <c r="G14" s="374">
        <v>4.4000000000000004</v>
      </c>
      <c r="H14" s="374">
        <v>393</v>
      </c>
      <c r="I14" s="375">
        <v>0.8</v>
      </c>
      <c r="J14" s="375">
        <v>1.2</v>
      </c>
      <c r="K14" s="396">
        <v>459.4</v>
      </c>
      <c r="L14" s="376">
        <v>433.5</v>
      </c>
      <c r="M14" s="374">
        <v>433.8</v>
      </c>
      <c r="N14" s="377">
        <v>18.7</v>
      </c>
      <c r="O14" s="374">
        <v>77</v>
      </c>
      <c r="P14" s="374">
        <v>71.599999999999994</v>
      </c>
      <c r="Q14" s="374">
        <v>92.2</v>
      </c>
      <c r="R14" s="374">
        <v>85.6</v>
      </c>
      <c r="S14" s="994"/>
    </row>
    <row r="15" spans="1:24" ht="20.25" customHeight="1">
      <c r="A15" s="996"/>
      <c r="C15" s="451">
        <v>7</v>
      </c>
      <c r="D15" s="374">
        <v>30</v>
      </c>
      <c r="E15" s="374">
        <v>11.4</v>
      </c>
      <c r="F15" s="374">
        <v>13.4</v>
      </c>
      <c r="G15" s="374">
        <v>11.3</v>
      </c>
      <c r="H15" s="374">
        <v>389</v>
      </c>
      <c r="I15" s="375">
        <v>0.9</v>
      </c>
      <c r="J15" s="375">
        <v>1.2</v>
      </c>
      <c r="K15" s="396">
        <v>455.3</v>
      </c>
      <c r="L15" s="376">
        <v>430.7</v>
      </c>
      <c r="M15" s="374">
        <v>430.8</v>
      </c>
      <c r="N15" s="377">
        <v>18.8</v>
      </c>
      <c r="O15" s="374">
        <v>73.5</v>
      </c>
      <c r="P15" s="374">
        <v>83.4</v>
      </c>
      <c r="Q15" s="374">
        <v>90.7</v>
      </c>
      <c r="R15" s="374">
        <v>90.2</v>
      </c>
      <c r="S15" s="994"/>
    </row>
    <row r="16" spans="1:24" ht="20.25" customHeight="1">
      <c r="A16" s="996"/>
      <c r="B16" s="400"/>
      <c r="C16" s="451">
        <v>8</v>
      </c>
      <c r="D16" s="374">
        <v>35.299999999999997</v>
      </c>
      <c r="E16" s="374">
        <v>11.8</v>
      </c>
      <c r="F16" s="374">
        <v>7.2</v>
      </c>
      <c r="G16" s="374">
        <v>26.2</v>
      </c>
      <c r="H16" s="374">
        <v>385.3</v>
      </c>
      <c r="I16" s="375">
        <v>3.9</v>
      </c>
      <c r="J16" s="375">
        <v>1.2</v>
      </c>
      <c r="K16" s="396">
        <v>463.2</v>
      </c>
      <c r="L16" s="376">
        <v>438.5</v>
      </c>
      <c r="M16" s="374">
        <v>438.3</v>
      </c>
      <c r="N16" s="377">
        <v>19.7</v>
      </c>
      <c r="O16" s="374">
        <v>89.9</v>
      </c>
      <c r="P16" s="374">
        <v>96.4</v>
      </c>
      <c r="Q16" s="374">
        <v>97.9</v>
      </c>
      <c r="R16" s="374">
        <v>97.8</v>
      </c>
      <c r="S16" s="994"/>
    </row>
    <row r="17" spans="1:19" ht="20.25" customHeight="1">
      <c r="A17" s="996"/>
      <c r="B17" s="400"/>
      <c r="C17" s="451">
        <v>9</v>
      </c>
      <c r="D17" s="374">
        <v>22.749999999999996</v>
      </c>
      <c r="E17" s="374">
        <v>10.076666666666666</v>
      </c>
      <c r="F17" s="374">
        <v>15.623333333333331</v>
      </c>
      <c r="G17" s="374">
        <v>24.70666666666666</v>
      </c>
      <c r="H17" s="374">
        <v>392.28333333333336</v>
      </c>
      <c r="I17" s="375">
        <v>0.58333333333333337</v>
      </c>
      <c r="J17" s="375">
        <v>0</v>
      </c>
      <c r="K17" s="396">
        <v>464.85666666666663</v>
      </c>
      <c r="L17" s="376">
        <v>438.71999999999997</v>
      </c>
      <c r="M17" s="374">
        <v>438.92666666666656</v>
      </c>
      <c r="N17" s="377">
        <v>19.866666666666667</v>
      </c>
      <c r="O17" s="374">
        <v>93.02000000000001</v>
      </c>
      <c r="P17" s="374">
        <v>95.193333333333342</v>
      </c>
      <c r="Q17" s="374">
        <v>91.15333333333335</v>
      </c>
      <c r="R17" s="374">
        <v>91.376666666666679</v>
      </c>
      <c r="S17" s="994"/>
    </row>
    <row r="18" spans="1:19" ht="20.25" customHeight="1">
      <c r="A18" s="996"/>
      <c r="B18" s="400"/>
      <c r="C18" s="451">
        <v>10</v>
      </c>
      <c r="D18" s="374">
        <v>22.483870967741932</v>
      </c>
      <c r="E18" s="374">
        <v>12.612903225806454</v>
      </c>
      <c r="F18" s="374">
        <v>12.122580645161289</v>
      </c>
      <c r="G18" s="374">
        <v>30.325806451612898</v>
      </c>
      <c r="H18" s="374">
        <v>368.61612903225807</v>
      </c>
      <c r="I18" s="375">
        <v>0.45806451612903226</v>
      </c>
      <c r="J18" s="375">
        <v>15.59677419354839</v>
      </c>
      <c r="K18" s="396">
        <v>463.38709677419354</v>
      </c>
      <c r="L18" s="376">
        <v>437.22580645161287</v>
      </c>
      <c r="M18" s="374">
        <v>437.38064516129043</v>
      </c>
      <c r="N18" s="377">
        <v>19.383870967741935</v>
      </c>
      <c r="O18" s="374">
        <v>78.303225806451621</v>
      </c>
      <c r="P18" s="374">
        <v>82.793548387096777</v>
      </c>
      <c r="Q18" s="374">
        <v>82.199999999999989</v>
      </c>
      <c r="R18" s="374">
        <v>82.193548387096754</v>
      </c>
      <c r="S18" s="994"/>
    </row>
    <row r="19" spans="1:19" ht="20.25" customHeight="1">
      <c r="A19" s="996"/>
      <c r="B19" s="400"/>
      <c r="C19" s="451">
        <v>11</v>
      </c>
      <c r="D19" s="374">
        <v>53.186666666666682</v>
      </c>
      <c r="E19" s="374">
        <v>15.069999999999999</v>
      </c>
      <c r="F19" s="374">
        <v>18.476666666666667</v>
      </c>
      <c r="G19" s="374">
        <v>31.95666666666666</v>
      </c>
      <c r="H19" s="374">
        <v>304.71666666666664</v>
      </c>
      <c r="I19" s="375">
        <v>0.66666666666666663</v>
      </c>
      <c r="J19" s="375">
        <v>37.596666666666664</v>
      </c>
      <c r="K19" s="396">
        <v>459.37333333333339</v>
      </c>
      <c r="L19" s="376">
        <v>431.29333333333329</v>
      </c>
      <c r="M19" s="374">
        <v>431.32333333333332</v>
      </c>
      <c r="N19" s="377">
        <v>18.613333333333333</v>
      </c>
      <c r="O19" s="374">
        <v>91.559999999999988</v>
      </c>
      <c r="P19" s="374">
        <v>81.163333333333341</v>
      </c>
      <c r="Q19" s="374">
        <v>88.323333333333323</v>
      </c>
      <c r="R19" s="374">
        <v>87.99</v>
      </c>
      <c r="S19" s="994"/>
    </row>
    <row r="20" spans="1:19" ht="20.25" customHeight="1">
      <c r="A20" s="996"/>
      <c r="B20" s="400"/>
      <c r="C20" s="451">
        <v>12</v>
      </c>
      <c r="D20" s="374">
        <v>22.906451612903226</v>
      </c>
      <c r="E20" s="374">
        <v>8.6483870967741936</v>
      </c>
      <c r="F20" s="374">
        <v>16.667741935483868</v>
      </c>
      <c r="G20" s="374">
        <v>31.087096774193554</v>
      </c>
      <c r="H20" s="374">
        <v>366.13870967741946</v>
      </c>
      <c r="I20" s="375">
        <v>0.96129032258064517</v>
      </c>
      <c r="J20" s="375">
        <v>14.445161290322577</v>
      </c>
      <c r="K20" s="396">
        <v>458.93225806451625</v>
      </c>
      <c r="L20" s="376">
        <v>436.72258064516126</v>
      </c>
      <c r="M20" s="374">
        <v>436.87096774193543</v>
      </c>
      <c r="N20" s="377">
        <v>18.893548387096775</v>
      </c>
      <c r="O20" s="374">
        <v>83.7</v>
      </c>
      <c r="P20" s="374">
        <v>76.383870967741942</v>
      </c>
      <c r="Q20" s="374">
        <v>89.683870967741925</v>
      </c>
      <c r="R20" s="374">
        <v>88.9258064516129</v>
      </c>
      <c r="S20" s="994"/>
    </row>
    <row r="21" spans="1:19" ht="20.25" customHeight="1">
      <c r="A21" s="996"/>
      <c r="B21" s="400" t="s">
        <v>532</v>
      </c>
      <c r="C21" s="451">
        <v>1</v>
      </c>
      <c r="D21" s="374">
        <v>13.296774193548387</v>
      </c>
      <c r="E21" s="374">
        <v>7.5290322580645155</v>
      </c>
      <c r="F21" s="374">
        <v>18.741935483870968</v>
      </c>
      <c r="G21" s="374">
        <v>26.193548387096765</v>
      </c>
      <c r="H21" s="374">
        <v>392.95161290322579</v>
      </c>
      <c r="I21" s="375">
        <v>0.16451612903225807</v>
      </c>
      <c r="J21" s="375">
        <v>1.2774193548387094</v>
      </c>
      <c r="K21" s="396">
        <v>457.99032258064523</v>
      </c>
      <c r="L21" s="376">
        <v>435.42903225806447</v>
      </c>
      <c r="M21" s="374">
        <v>434.77419354838702</v>
      </c>
      <c r="N21" s="377">
        <v>18.241935483870972</v>
      </c>
      <c r="O21" s="374">
        <v>65.91612903225807</v>
      </c>
      <c r="P21" s="374">
        <v>66.629032258064527</v>
      </c>
      <c r="Q21" s="374">
        <v>82.767741935483841</v>
      </c>
      <c r="R21" s="374">
        <v>81.741935483870961</v>
      </c>
      <c r="S21" s="994"/>
    </row>
    <row r="22" spans="1:19" ht="20.25" customHeight="1">
      <c r="A22" s="996"/>
      <c r="B22" s="400"/>
      <c r="C22" s="451">
        <v>2</v>
      </c>
      <c r="D22" s="374">
        <v>7.5</v>
      </c>
      <c r="E22" s="374">
        <v>7.7</v>
      </c>
      <c r="F22" s="374">
        <v>15</v>
      </c>
      <c r="G22" s="374">
        <v>37.1</v>
      </c>
      <c r="H22" s="374">
        <v>393.6</v>
      </c>
      <c r="I22" s="375">
        <v>0</v>
      </c>
      <c r="J22" s="375">
        <v>1.3</v>
      </c>
      <c r="K22" s="396">
        <v>462.1</v>
      </c>
      <c r="L22" s="376">
        <v>438.5</v>
      </c>
      <c r="M22" s="374">
        <v>438.6</v>
      </c>
      <c r="N22" s="377">
        <v>18.5</v>
      </c>
      <c r="O22" s="374">
        <v>44.5</v>
      </c>
      <c r="P22" s="374">
        <v>53.6</v>
      </c>
      <c r="Q22" s="374">
        <v>73</v>
      </c>
      <c r="R22" s="374">
        <v>71.7</v>
      </c>
      <c r="S22" s="994"/>
    </row>
    <row r="23" spans="1:19" ht="20.25" customHeight="1">
      <c r="A23" s="996"/>
      <c r="B23" s="400"/>
      <c r="C23" s="451">
        <v>3</v>
      </c>
      <c r="D23" s="374">
        <v>6.2</v>
      </c>
      <c r="E23" s="374">
        <v>7.7</v>
      </c>
      <c r="F23" s="374">
        <v>6.7</v>
      </c>
      <c r="G23" s="374">
        <v>28.8</v>
      </c>
      <c r="H23" s="374">
        <v>403.3</v>
      </c>
      <c r="I23" s="375">
        <v>0.1</v>
      </c>
      <c r="J23" s="375">
        <v>5.7</v>
      </c>
      <c r="K23" s="396">
        <v>458.8</v>
      </c>
      <c r="L23" s="376">
        <v>433.3</v>
      </c>
      <c r="M23" s="374">
        <v>433.4</v>
      </c>
      <c r="N23" s="377">
        <v>18.5</v>
      </c>
      <c r="O23" s="374">
        <v>40.200000000000003</v>
      </c>
      <c r="P23" s="374">
        <v>38.5</v>
      </c>
      <c r="Q23" s="374">
        <v>62.6</v>
      </c>
      <c r="R23" s="374">
        <v>61.1</v>
      </c>
      <c r="S23" s="994"/>
    </row>
    <row r="24" spans="1:19" ht="20.25" customHeight="1">
      <c r="A24" s="996"/>
      <c r="B24" s="400"/>
      <c r="C24" s="451">
        <v>4</v>
      </c>
      <c r="D24" s="374">
        <v>12.1</v>
      </c>
      <c r="E24" s="374">
        <v>12.5</v>
      </c>
      <c r="F24" s="374">
        <v>8.9</v>
      </c>
      <c r="G24" s="374">
        <v>3</v>
      </c>
      <c r="H24" s="374">
        <v>390.9</v>
      </c>
      <c r="I24" s="375">
        <v>0.7</v>
      </c>
      <c r="J24" s="375">
        <v>24.4</v>
      </c>
      <c r="K24" s="396">
        <v>451.1</v>
      </c>
      <c r="L24" s="376">
        <v>431.1</v>
      </c>
      <c r="M24" s="374">
        <v>431.2</v>
      </c>
      <c r="N24" s="377">
        <v>16</v>
      </c>
      <c r="O24" s="374">
        <v>46.4</v>
      </c>
      <c r="P24" s="374">
        <v>35.200000000000003</v>
      </c>
      <c r="Q24" s="374">
        <v>53.7</v>
      </c>
      <c r="R24" s="374">
        <v>52.7</v>
      </c>
      <c r="S24" s="994"/>
    </row>
    <row r="25" spans="1:19" ht="5.0999999999999996" customHeight="1" thickBot="1">
      <c r="A25" s="998"/>
      <c r="B25" s="236"/>
      <c r="C25" s="14"/>
      <c r="D25" s="237"/>
      <c r="E25" s="237"/>
      <c r="F25" s="237"/>
      <c r="G25" s="237"/>
      <c r="H25" s="237"/>
      <c r="I25" s="237"/>
      <c r="J25" s="237"/>
      <c r="K25" s="237"/>
      <c r="L25" s="237"/>
      <c r="M25" s="237"/>
      <c r="N25" s="238"/>
      <c r="O25" s="237"/>
      <c r="P25" s="237"/>
      <c r="Q25" s="237"/>
      <c r="R25" s="237"/>
      <c r="S25" s="999"/>
    </row>
    <row r="26" spans="1:19" ht="3" customHeight="1">
      <c r="B26" s="15"/>
      <c r="C26" s="15"/>
      <c r="D26" s="239"/>
      <c r="E26" s="239"/>
      <c r="F26" s="239"/>
      <c r="G26" s="239"/>
      <c r="H26" s="239"/>
      <c r="I26" s="239"/>
      <c r="J26" s="239"/>
      <c r="K26" s="239"/>
      <c r="L26" s="239"/>
      <c r="M26" s="239"/>
      <c r="N26" s="239"/>
      <c r="O26" s="239"/>
      <c r="P26" s="239"/>
      <c r="Q26" s="239"/>
      <c r="R26" s="239"/>
    </row>
    <row r="27" spans="1:19">
      <c r="A27" s="310" t="s">
        <v>371</v>
      </c>
      <c r="C27" s="240"/>
    </row>
    <row r="28" spans="1:19">
      <c r="A28" s="310" t="s">
        <v>372</v>
      </c>
      <c r="C28" s="240"/>
    </row>
    <row r="29" spans="1:19">
      <c r="A29" s="301" t="s">
        <v>323</v>
      </c>
      <c r="C29" s="10"/>
      <c r="D29" s="5"/>
      <c r="E29" s="5"/>
      <c r="F29" s="5"/>
      <c r="G29" s="4"/>
      <c r="H29" s="4"/>
      <c r="I29" s="4"/>
      <c r="J29" s="4"/>
      <c r="K29" s="4"/>
      <c r="L29" s="4"/>
      <c r="M29" s="4"/>
      <c r="N29" s="4"/>
      <c r="O29" s="4"/>
      <c r="P29" s="4"/>
      <c r="Q29" s="4"/>
      <c r="R29" s="4"/>
    </row>
    <row r="30" spans="1:19">
      <c r="B30" s="11"/>
      <c r="C30" s="11"/>
    </row>
    <row r="31" spans="1:19">
      <c r="D31" s="313"/>
      <c r="E31" s="313"/>
      <c r="F31" s="313"/>
      <c r="G31" s="313"/>
      <c r="H31" s="313"/>
      <c r="I31" s="313"/>
      <c r="J31" s="313"/>
      <c r="K31" s="313"/>
      <c r="L31" s="313"/>
      <c r="M31" s="313"/>
      <c r="N31" s="313"/>
      <c r="O31" s="12"/>
      <c r="P31" s="12"/>
      <c r="Q31" s="12"/>
      <c r="R31" s="12"/>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pageSetUpPr fitToPage="1"/>
  </sheetPr>
  <dimension ref="A1:Q54"/>
  <sheetViews>
    <sheetView showGridLines="0" zoomScaleNormal="100" zoomScaleSheetLayoutView="70" workbookViewId="0">
      <pane xSplit="3" ySplit="9" topLeftCell="D10" activePane="bottomRight" state="frozen"/>
      <selection activeCell="D1" sqref="A1:XFD1048576"/>
      <selection pane="topRight" activeCell="D1" sqref="A1:XFD1048576"/>
      <selection pane="bottomLeft" activeCell="D1" sqref="A1:XFD1048576"/>
      <selection pane="bottomRight" sqref="A1:Q1"/>
    </sheetView>
  </sheetViews>
  <sheetFormatPr defaultColWidth="9" defaultRowHeight="13.5"/>
  <cols>
    <col min="1" max="1" width="12.75" style="12" customWidth="1"/>
    <col min="2" max="2" width="5.875" style="12" customWidth="1"/>
    <col min="3" max="3" width="3.375" style="12" customWidth="1"/>
    <col min="4" max="4" width="12.375" style="12" customWidth="1"/>
    <col min="5" max="5" width="11.5" style="12" customWidth="1"/>
    <col min="6" max="9" width="10.875" style="12" customWidth="1"/>
    <col min="10" max="10" width="11.75" style="12" customWidth="1"/>
    <col min="11" max="12" width="10.875" style="12" customWidth="1"/>
    <col min="13" max="13" width="10" style="12" customWidth="1"/>
    <col min="14" max="14" width="11.625" style="267" customWidth="1"/>
    <col min="15" max="16" width="9" style="267" customWidth="1"/>
    <col min="17" max="17" width="0.625" style="12" customWidth="1"/>
    <col min="18" max="16384" width="9" style="12"/>
  </cols>
  <sheetData>
    <row r="1" spans="1:17" ht="30" customHeight="1">
      <c r="A1" s="1252" t="s">
        <v>270</v>
      </c>
      <c r="B1" s="1252"/>
      <c r="C1" s="1252"/>
      <c r="D1" s="1252"/>
      <c r="E1" s="1252"/>
      <c r="F1" s="1252"/>
      <c r="G1" s="1252"/>
      <c r="H1" s="1252"/>
      <c r="I1" s="1252"/>
      <c r="J1" s="1252"/>
      <c r="K1" s="1252"/>
      <c r="L1" s="1252"/>
      <c r="M1" s="1252"/>
      <c r="N1" s="1252"/>
      <c r="O1" s="1252"/>
      <c r="P1" s="1252"/>
      <c r="Q1" s="1252"/>
    </row>
    <row r="2" spans="1:17" ht="9" customHeight="1">
      <c r="A2" s="175"/>
      <c r="B2" s="175"/>
      <c r="C2" s="175"/>
      <c r="D2" s="175"/>
      <c r="E2" s="175"/>
      <c r="F2" s="175"/>
      <c r="G2" s="175"/>
      <c r="H2" s="175"/>
      <c r="I2" s="175"/>
      <c r="J2" s="175"/>
      <c r="K2" s="175"/>
      <c r="L2" s="175"/>
      <c r="M2" s="175"/>
      <c r="N2" s="175"/>
      <c r="O2" s="175"/>
    </row>
    <row r="3" spans="1:17" s="7" customFormat="1" ht="15" customHeight="1">
      <c r="L3" s="241"/>
      <c r="M3" s="241"/>
      <c r="N3" s="241"/>
      <c r="O3" s="241"/>
      <c r="P3" s="208" t="s">
        <v>331</v>
      </c>
    </row>
    <row r="4" spans="1:17" s="7" customFormat="1" ht="3" customHeight="1" thickBot="1">
      <c r="L4" s="241"/>
      <c r="M4" s="241"/>
      <c r="N4" s="241"/>
      <c r="O4" s="241"/>
      <c r="P4" s="241"/>
      <c r="Q4" s="242"/>
    </row>
    <row r="5" spans="1:17" ht="14.25" customHeight="1">
      <c r="A5" s="1316" t="s">
        <v>330</v>
      </c>
      <c r="B5" s="1317"/>
      <c r="C5" s="1318"/>
      <c r="D5" s="243"/>
      <c r="E5" s="244"/>
      <c r="F5" s="244"/>
      <c r="G5" s="244"/>
      <c r="H5" s="244"/>
      <c r="I5" s="244"/>
      <c r="J5" s="244"/>
      <c r="K5" s="244"/>
      <c r="L5" s="244"/>
      <c r="M5" s="1325" t="s">
        <v>373</v>
      </c>
      <c r="N5" s="1328" t="s">
        <v>271</v>
      </c>
      <c r="O5" s="1328" t="s">
        <v>272</v>
      </c>
      <c r="P5" s="1331" t="s">
        <v>374</v>
      </c>
      <c r="Q5" s="245"/>
    </row>
    <row r="6" spans="1:17" ht="14.25" customHeight="1">
      <c r="A6" s="1319"/>
      <c r="B6" s="1320"/>
      <c r="C6" s="1321"/>
      <c r="D6" s="1310" t="s">
        <v>329</v>
      </c>
      <c r="E6" s="1308" t="s">
        <v>273</v>
      </c>
      <c r="F6" s="1308" t="s">
        <v>274</v>
      </c>
      <c r="G6" s="1308" t="s">
        <v>275</v>
      </c>
      <c r="H6" s="1308" t="s">
        <v>276</v>
      </c>
      <c r="I6" s="1308" t="s">
        <v>277</v>
      </c>
      <c r="J6" s="1312" t="s">
        <v>278</v>
      </c>
      <c r="K6" s="248"/>
      <c r="L6" s="248"/>
      <c r="M6" s="1326"/>
      <c r="N6" s="1329"/>
      <c r="O6" s="1329"/>
      <c r="P6" s="1332"/>
      <c r="Q6" s="77"/>
    </row>
    <row r="7" spans="1:17" ht="29.1" customHeight="1">
      <c r="A7" s="1322"/>
      <c r="B7" s="1323"/>
      <c r="C7" s="1324"/>
      <c r="D7" s="1311"/>
      <c r="E7" s="1309"/>
      <c r="F7" s="1309"/>
      <c r="G7" s="1309"/>
      <c r="H7" s="1309"/>
      <c r="I7" s="1309"/>
      <c r="J7" s="1313"/>
      <c r="K7" s="249" t="s">
        <v>279</v>
      </c>
      <c r="L7" s="249" t="s">
        <v>375</v>
      </c>
      <c r="M7" s="1327"/>
      <c r="N7" s="1330"/>
      <c r="O7" s="1330"/>
      <c r="P7" s="1333"/>
      <c r="Q7" s="250"/>
    </row>
    <row r="8" spans="1:17" ht="5.0999999999999996" customHeight="1">
      <c r="A8" s="251"/>
      <c r="B8" s="252"/>
      <c r="C8" s="253"/>
      <c r="D8" s="254"/>
      <c r="E8" s="255"/>
      <c r="F8" s="255"/>
      <c r="G8" s="255"/>
      <c r="H8" s="255"/>
      <c r="I8" s="255"/>
      <c r="J8" s="255"/>
      <c r="K8" s="256"/>
      <c r="L8" s="256"/>
      <c r="M8" s="255"/>
      <c r="N8" s="257"/>
      <c r="O8" s="987"/>
      <c r="P8" s="258"/>
      <c r="Q8" s="259"/>
    </row>
    <row r="9" spans="1:17" ht="20.100000000000001" hidden="1" customHeight="1">
      <c r="A9" s="1314" t="s">
        <v>280</v>
      </c>
      <c r="B9" s="1315"/>
      <c r="C9" s="260"/>
      <c r="D9" s="261">
        <v>1992846</v>
      </c>
      <c r="E9" s="261">
        <v>593628</v>
      </c>
      <c r="F9" s="262">
        <v>0</v>
      </c>
      <c r="G9" s="261">
        <v>522500</v>
      </c>
      <c r="H9" s="261">
        <v>50622</v>
      </c>
      <c r="I9" s="261">
        <v>244784</v>
      </c>
      <c r="J9" s="261">
        <v>581312</v>
      </c>
      <c r="K9" s="261">
        <v>243159</v>
      </c>
      <c r="L9" s="261">
        <v>338153</v>
      </c>
      <c r="M9" s="261">
        <v>7092</v>
      </c>
      <c r="N9" s="263">
        <v>2502</v>
      </c>
      <c r="O9" s="263">
        <v>121</v>
      </c>
      <c r="P9" s="264">
        <v>2</v>
      </c>
      <c r="Q9" s="265"/>
    </row>
    <row r="10" spans="1:17" ht="20.100000000000001" customHeight="1">
      <c r="A10" s="1300" t="s">
        <v>446</v>
      </c>
      <c r="B10" s="1301"/>
      <c r="C10" s="260"/>
      <c r="D10" s="368">
        <v>2014262</v>
      </c>
      <c r="E10" s="369">
        <v>671464</v>
      </c>
      <c r="F10" s="262">
        <v>0</v>
      </c>
      <c r="G10" s="369">
        <v>463834</v>
      </c>
      <c r="H10" s="369">
        <v>57091</v>
      </c>
      <c r="I10" s="369">
        <v>269925</v>
      </c>
      <c r="J10" s="369">
        <v>551948</v>
      </c>
      <c r="K10" s="369">
        <v>230021</v>
      </c>
      <c r="L10" s="369">
        <v>321927</v>
      </c>
      <c r="M10" s="369">
        <v>7043</v>
      </c>
      <c r="N10" s="370">
        <v>1457</v>
      </c>
      <c r="O10" s="370">
        <v>95</v>
      </c>
      <c r="P10" s="264">
        <v>0</v>
      </c>
      <c r="Q10" s="265"/>
    </row>
    <row r="11" spans="1:17" ht="20.100000000000001" customHeight="1">
      <c r="A11" s="1300" t="s">
        <v>428</v>
      </c>
      <c r="B11" s="1301"/>
      <c r="C11" s="260"/>
      <c r="D11" s="368">
        <v>2230508</v>
      </c>
      <c r="E11" s="369">
        <v>702294</v>
      </c>
      <c r="F11" s="262">
        <v>0</v>
      </c>
      <c r="G11" s="369">
        <v>608331</v>
      </c>
      <c r="H11" s="369">
        <v>55618</v>
      </c>
      <c r="I11" s="369">
        <v>283897</v>
      </c>
      <c r="J11" s="369">
        <v>580368</v>
      </c>
      <c r="K11" s="369">
        <v>233761</v>
      </c>
      <c r="L11" s="369">
        <v>346607</v>
      </c>
      <c r="M11" s="369">
        <v>6797</v>
      </c>
      <c r="N11" s="370">
        <v>849</v>
      </c>
      <c r="O11" s="370">
        <v>91</v>
      </c>
      <c r="P11" s="264">
        <v>0</v>
      </c>
      <c r="Q11" s="265"/>
    </row>
    <row r="12" spans="1:17" ht="20.100000000000001" customHeight="1">
      <c r="A12" s="1300" t="s">
        <v>447</v>
      </c>
      <c r="B12" s="1301"/>
      <c r="C12" s="260"/>
      <c r="D12" s="368">
        <v>2208334</v>
      </c>
      <c r="E12" s="369">
        <v>698818</v>
      </c>
      <c r="F12" s="262">
        <v>0</v>
      </c>
      <c r="G12" s="369">
        <v>626070</v>
      </c>
      <c r="H12" s="369">
        <v>48503</v>
      </c>
      <c r="I12" s="369">
        <v>279572</v>
      </c>
      <c r="J12" s="369">
        <v>555371</v>
      </c>
      <c r="K12" s="369">
        <v>227629</v>
      </c>
      <c r="L12" s="369">
        <v>327742</v>
      </c>
      <c r="M12" s="369">
        <v>6743</v>
      </c>
      <c r="N12" s="370">
        <v>1096</v>
      </c>
      <c r="O12" s="370">
        <v>90</v>
      </c>
      <c r="P12" s="264">
        <v>0</v>
      </c>
      <c r="Q12" s="265"/>
    </row>
    <row r="13" spans="1:17" ht="9.9499999999999993" customHeight="1">
      <c r="A13" s="266"/>
      <c r="B13" s="267"/>
      <c r="C13" s="247"/>
      <c r="D13" s="268"/>
      <c r="E13" s="268"/>
      <c r="F13" s="262"/>
      <c r="G13" s="268"/>
      <c r="H13" s="268"/>
      <c r="I13" s="268"/>
      <c r="J13" s="268"/>
      <c r="K13" s="268"/>
      <c r="L13" s="268"/>
      <c r="M13" s="268"/>
      <c r="N13" s="269"/>
      <c r="O13" s="269"/>
      <c r="P13" s="264"/>
      <c r="Q13" s="77"/>
    </row>
    <row r="14" spans="1:17" ht="20.100000000000001" customHeight="1">
      <c r="A14" s="270"/>
      <c r="B14" s="501">
        <v>4</v>
      </c>
      <c r="C14" s="247"/>
      <c r="D14" s="314">
        <v>175665</v>
      </c>
      <c r="E14" s="315">
        <v>50278</v>
      </c>
      <c r="F14" s="315" t="s">
        <v>342</v>
      </c>
      <c r="G14" s="315">
        <v>46400</v>
      </c>
      <c r="H14" s="315">
        <v>2897</v>
      </c>
      <c r="I14" s="315">
        <v>24068</v>
      </c>
      <c r="J14" s="315">
        <v>52022</v>
      </c>
      <c r="K14" s="379">
        <v>18063</v>
      </c>
      <c r="L14" s="379">
        <v>33959</v>
      </c>
      <c r="M14" s="315">
        <v>543</v>
      </c>
      <c r="N14" s="316">
        <v>140</v>
      </c>
      <c r="O14" s="316">
        <v>8</v>
      </c>
      <c r="P14" s="317">
        <v>0</v>
      </c>
      <c r="Q14" s="265"/>
    </row>
    <row r="15" spans="1:17" ht="20.100000000000001" customHeight="1">
      <c r="A15" s="270"/>
      <c r="B15" s="501">
        <v>5</v>
      </c>
      <c r="C15" s="247"/>
      <c r="D15" s="314">
        <v>175490</v>
      </c>
      <c r="E15" s="315">
        <v>52782</v>
      </c>
      <c r="F15" s="315" t="s">
        <v>342</v>
      </c>
      <c r="G15" s="315">
        <v>51571</v>
      </c>
      <c r="H15" s="315">
        <v>2348</v>
      </c>
      <c r="I15" s="315">
        <v>24560</v>
      </c>
      <c r="J15" s="315">
        <v>44229</v>
      </c>
      <c r="K15" s="379">
        <v>16011</v>
      </c>
      <c r="L15" s="379">
        <v>28218</v>
      </c>
      <c r="M15" s="315">
        <v>475</v>
      </c>
      <c r="N15" s="316">
        <v>87</v>
      </c>
      <c r="O15" s="316">
        <v>5</v>
      </c>
      <c r="P15" s="317">
        <v>0</v>
      </c>
      <c r="Q15" s="265">
        <v>0</v>
      </c>
    </row>
    <row r="16" spans="1:17" ht="20.100000000000001" customHeight="1">
      <c r="A16" s="92"/>
      <c r="B16" s="501">
        <v>6</v>
      </c>
      <c r="C16" s="247"/>
      <c r="D16" s="314">
        <v>184235</v>
      </c>
      <c r="E16" s="315">
        <v>54127</v>
      </c>
      <c r="F16" s="315" t="s">
        <v>342</v>
      </c>
      <c r="G16" s="315">
        <v>49671</v>
      </c>
      <c r="H16" s="315">
        <v>2071</v>
      </c>
      <c r="I16" s="315">
        <v>22970</v>
      </c>
      <c r="J16" s="315">
        <v>55396</v>
      </c>
      <c r="K16" s="379">
        <v>20560</v>
      </c>
      <c r="L16" s="379">
        <v>34836</v>
      </c>
      <c r="M16" s="315">
        <v>567</v>
      </c>
      <c r="N16" s="316">
        <v>121</v>
      </c>
      <c r="O16" s="316">
        <v>6</v>
      </c>
      <c r="P16" s="558">
        <v>0</v>
      </c>
      <c r="Q16" s="265">
        <v>0</v>
      </c>
    </row>
    <row r="17" spans="1:17" ht="20.100000000000001" customHeight="1">
      <c r="A17" s="92"/>
      <c r="B17" s="501">
        <v>7</v>
      </c>
      <c r="C17" s="247"/>
      <c r="D17" s="314">
        <v>159377</v>
      </c>
      <c r="E17" s="315">
        <v>61557</v>
      </c>
      <c r="F17" s="315" t="s">
        <v>342</v>
      </c>
      <c r="G17" s="315">
        <v>42817</v>
      </c>
      <c r="H17" s="315">
        <v>1907</v>
      </c>
      <c r="I17" s="315">
        <v>23965</v>
      </c>
      <c r="J17" s="315">
        <v>29131</v>
      </c>
      <c r="K17" s="379">
        <v>15737</v>
      </c>
      <c r="L17" s="379">
        <v>13394</v>
      </c>
      <c r="M17" s="315">
        <v>584</v>
      </c>
      <c r="N17" s="316">
        <v>73</v>
      </c>
      <c r="O17" s="316">
        <v>9</v>
      </c>
      <c r="P17" s="558">
        <v>0</v>
      </c>
      <c r="Q17" s="265">
        <v>0</v>
      </c>
    </row>
    <row r="18" spans="1:17" ht="20.100000000000001" customHeight="1">
      <c r="A18" s="270"/>
      <c r="B18" s="501">
        <v>8</v>
      </c>
      <c r="C18" s="247"/>
      <c r="D18" s="314">
        <v>202944</v>
      </c>
      <c r="E18" s="315">
        <v>62797</v>
      </c>
      <c r="F18" s="315" t="s">
        <v>342</v>
      </c>
      <c r="G18" s="315">
        <v>62023</v>
      </c>
      <c r="H18" s="315">
        <v>1600</v>
      </c>
      <c r="I18" s="315">
        <v>23324</v>
      </c>
      <c r="J18" s="315">
        <v>53200</v>
      </c>
      <c r="K18" s="379">
        <v>20586</v>
      </c>
      <c r="L18" s="379">
        <v>32614</v>
      </c>
      <c r="M18" s="315">
        <v>525</v>
      </c>
      <c r="N18" s="316">
        <v>65</v>
      </c>
      <c r="O18" s="316">
        <v>5</v>
      </c>
      <c r="P18" s="558">
        <v>0</v>
      </c>
      <c r="Q18" s="265">
        <v>0</v>
      </c>
    </row>
    <row r="19" spans="1:17" ht="20.100000000000001" customHeight="1">
      <c r="A19" s="270"/>
      <c r="B19" s="501">
        <v>9</v>
      </c>
      <c r="C19" s="247"/>
      <c r="D19" s="314">
        <v>176883</v>
      </c>
      <c r="E19" s="315">
        <v>61266</v>
      </c>
      <c r="F19" s="315" t="s">
        <v>342</v>
      </c>
      <c r="G19" s="315">
        <v>48323</v>
      </c>
      <c r="H19" s="315">
        <v>1542</v>
      </c>
      <c r="I19" s="315">
        <v>24979</v>
      </c>
      <c r="J19" s="315">
        <v>40773</v>
      </c>
      <c r="K19" s="379">
        <v>17675</v>
      </c>
      <c r="L19" s="379">
        <v>23098</v>
      </c>
      <c r="M19" s="315">
        <v>466</v>
      </c>
      <c r="N19" s="316">
        <v>105</v>
      </c>
      <c r="O19" s="316">
        <v>8</v>
      </c>
      <c r="P19" s="558">
        <v>0</v>
      </c>
      <c r="Q19" s="265">
        <v>0</v>
      </c>
    </row>
    <row r="20" spans="1:17" ht="20.100000000000001" customHeight="1">
      <c r="A20" s="270"/>
      <c r="B20" s="501">
        <v>10</v>
      </c>
      <c r="C20" s="247"/>
      <c r="D20" s="314">
        <v>175984</v>
      </c>
      <c r="E20" s="315">
        <v>58978</v>
      </c>
      <c r="F20" s="315" t="s">
        <v>342</v>
      </c>
      <c r="G20" s="315">
        <v>52836</v>
      </c>
      <c r="H20" s="315">
        <v>1754</v>
      </c>
      <c r="I20" s="315">
        <v>23987</v>
      </c>
      <c r="J20" s="315">
        <v>38429</v>
      </c>
      <c r="K20" s="379">
        <v>18025</v>
      </c>
      <c r="L20" s="379">
        <v>20404</v>
      </c>
      <c r="M20" s="315">
        <v>615</v>
      </c>
      <c r="N20" s="316">
        <v>145</v>
      </c>
      <c r="O20" s="316">
        <v>7</v>
      </c>
      <c r="P20" s="558">
        <v>0</v>
      </c>
      <c r="Q20" s="265">
        <v>0</v>
      </c>
    </row>
    <row r="21" spans="1:17" ht="20.100000000000001" customHeight="1">
      <c r="A21" s="270"/>
      <c r="B21" s="501">
        <v>11</v>
      </c>
      <c r="C21" s="247"/>
      <c r="D21" s="314">
        <v>172410</v>
      </c>
      <c r="E21" s="315">
        <v>51378</v>
      </c>
      <c r="F21" s="315" t="s">
        <v>342</v>
      </c>
      <c r="G21" s="315">
        <v>50850</v>
      </c>
      <c r="H21" s="315">
        <v>2792</v>
      </c>
      <c r="I21" s="315">
        <v>18813</v>
      </c>
      <c r="J21" s="315">
        <v>48577</v>
      </c>
      <c r="K21" s="379">
        <v>15490</v>
      </c>
      <c r="L21" s="379">
        <v>33087</v>
      </c>
      <c r="M21" s="315">
        <v>563</v>
      </c>
      <c r="N21" s="316">
        <v>70</v>
      </c>
      <c r="O21" s="316">
        <v>9</v>
      </c>
      <c r="P21" s="558">
        <v>0</v>
      </c>
      <c r="Q21" s="265">
        <v>0</v>
      </c>
    </row>
    <row r="22" spans="1:17" ht="20.100000000000001" customHeight="1">
      <c r="A22" s="270"/>
      <c r="B22" s="501">
        <v>12</v>
      </c>
      <c r="C22" s="247"/>
      <c r="D22" s="314">
        <v>158670</v>
      </c>
      <c r="E22" s="315">
        <v>52488</v>
      </c>
      <c r="F22" s="315" t="s">
        <v>342</v>
      </c>
      <c r="G22" s="315">
        <v>46747</v>
      </c>
      <c r="H22" s="315">
        <v>3682</v>
      </c>
      <c r="I22" s="315">
        <v>22556</v>
      </c>
      <c r="J22" s="315">
        <v>33197</v>
      </c>
      <c r="K22" s="379">
        <v>23324</v>
      </c>
      <c r="L22" s="379">
        <v>9873</v>
      </c>
      <c r="M22" s="315">
        <v>528</v>
      </c>
      <c r="N22" s="316">
        <v>95</v>
      </c>
      <c r="O22" s="316">
        <v>9</v>
      </c>
      <c r="P22" s="508">
        <v>0</v>
      </c>
      <c r="Q22" s="265"/>
    </row>
    <row r="23" spans="1:17" ht="20.100000000000001" customHeight="1">
      <c r="A23" s="270" t="s">
        <v>532</v>
      </c>
      <c r="B23" s="501">
        <v>1</v>
      </c>
      <c r="C23" s="247"/>
      <c r="D23" s="314">
        <v>153374</v>
      </c>
      <c r="E23" s="315">
        <v>49318</v>
      </c>
      <c r="F23" s="315" t="s">
        <v>342</v>
      </c>
      <c r="G23" s="315">
        <v>48936</v>
      </c>
      <c r="H23" s="315">
        <v>3611</v>
      </c>
      <c r="I23" s="315">
        <v>20971</v>
      </c>
      <c r="J23" s="315">
        <f>K23+L23</f>
        <v>29935</v>
      </c>
      <c r="K23" s="379">
        <v>17026</v>
      </c>
      <c r="L23" s="379">
        <v>12909</v>
      </c>
      <c r="M23" s="315">
        <v>507</v>
      </c>
      <c r="N23" s="316">
        <v>89</v>
      </c>
      <c r="O23" s="316">
        <v>7</v>
      </c>
      <c r="P23" s="317" t="s">
        <v>342</v>
      </c>
      <c r="Q23" s="265"/>
    </row>
    <row r="24" spans="1:17" ht="20.100000000000001" customHeight="1">
      <c r="A24" s="270"/>
      <c r="B24" s="501">
        <v>2</v>
      </c>
      <c r="C24" s="247"/>
      <c r="D24" s="314">
        <v>155815</v>
      </c>
      <c r="E24" s="315">
        <v>46294</v>
      </c>
      <c r="F24" s="315" t="s">
        <v>342</v>
      </c>
      <c r="G24" s="315">
        <v>45144</v>
      </c>
      <c r="H24" s="315">
        <v>3752</v>
      </c>
      <c r="I24" s="315">
        <v>25080</v>
      </c>
      <c r="J24" s="315">
        <f t="shared" ref="J24" si="0">K24+L24</f>
        <v>34899</v>
      </c>
      <c r="K24" s="379">
        <v>16151</v>
      </c>
      <c r="L24" s="379">
        <v>18748</v>
      </c>
      <c r="M24" s="315">
        <v>560</v>
      </c>
      <c r="N24" s="316">
        <v>78</v>
      </c>
      <c r="O24" s="316">
        <v>8</v>
      </c>
      <c r="P24" s="317" t="s">
        <v>342</v>
      </c>
      <c r="Q24" s="265"/>
    </row>
    <row r="25" spans="1:17" ht="20.100000000000001" customHeight="1">
      <c r="A25" s="270"/>
      <c r="B25" s="501">
        <v>3</v>
      </c>
      <c r="C25" s="247"/>
      <c r="D25" s="314">
        <v>167460</v>
      </c>
      <c r="E25" s="315">
        <v>50623</v>
      </c>
      <c r="F25" s="315" t="s">
        <v>342</v>
      </c>
      <c r="G25" s="315">
        <v>49113</v>
      </c>
      <c r="H25" s="315">
        <v>3498</v>
      </c>
      <c r="I25" s="315">
        <v>23525</v>
      </c>
      <c r="J25" s="315">
        <v>40701</v>
      </c>
      <c r="K25" s="379">
        <v>17379</v>
      </c>
      <c r="L25" s="379">
        <v>23322</v>
      </c>
      <c r="M25" s="315">
        <v>586</v>
      </c>
      <c r="N25" s="316">
        <v>95</v>
      </c>
      <c r="O25" s="316">
        <v>10</v>
      </c>
      <c r="P25" s="558" t="s">
        <v>342</v>
      </c>
      <c r="Q25" s="265"/>
    </row>
    <row r="26" spans="1:17" ht="24.95" customHeight="1">
      <c r="A26" s="1302" t="s">
        <v>551</v>
      </c>
      <c r="B26" s="1304" t="s">
        <v>376</v>
      </c>
      <c r="C26" s="1305"/>
      <c r="D26" s="314">
        <v>157011</v>
      </c>
      <c r="E26" s="315">
        <v>51748</v>
      </c>
      <c r="F26" s="315" t="s">
        <v>239</v>
      </c>
      <c r="G26" s="315">
        <v>42812</v>
      </c>
      <c r="H26" s="315">
        <v>3589</v>
      </c>
      <c r="I26" s="315">
        <v>22772</v>
      </c>
      <c r="J26" s="315">
        <v>36090</v>
      </c>
      <c r="K26" s="379">
        <v>17566</v>
      </c>
      <c r="L26" s="379">
        <v>18524</v>
      </c>
      <c r="M26" s="315">
        <v>563</v>
      </c>
      <c r="N26" s="316">
        <v>31</v>
      </c>
      <c r="O26" s="316">
        <v>11</v>
      </c>
      <c r="P26" s="558" t="s">
        <v>239</v>
      </c>
      <c r="Q26" s="385"/>
    </row>
    <row r="27" spans="1:17" ht="24.95" customHeight="1" thickBot="1">
      <c r="A27" s="1303"/>
      <c r="B27" s="1306" t="s">
        <v>281</v>
      </c>
      <c r="C27" s="1307"/>
      <c r="D27" s="988">
        <v>897574</v>
      </c>
      <c r="E27" s="988">
        <v>354008</v>
      </c>
      <c r="F27" s="989">
        <v>70808</v>
      </c>
      <c r="G27" s="988">
        <v>55641</v>
      </c>
      <c r="H27" s="988">
        <v>26198</v>
      </c>
      <c r="I27" s="988">
        <v>250458</v>
      </c>
      <c r="J27" s="990">
        <v>140461</v>
      </c>
      <c r="K27" s="990">
        <v>100547</v>
      </c>
      <c r="L27" s="990">
        <v>39914</v>
      </c>
      <c r="M27" s="990">
        <v>9392</v>
      </c>
      <c r="N27" s="990">
        <v>3592</v>
      </c>
      <c r="O27" s="990">
        <v>144</v>
      </c>
      <c r="P27" s="989">
        <v>191</v>
      </c>
      <c r="Q27" s="386"/>
    </row>
    <row r="28" spans="1:17" ht="2.1" customHeight="1">
      <c r="A28" s="246"/>
      <c r="B28" s="246"/>
      <c r="C28" s="246"/>
      <c r="D28" s="272"/>
      <c r="E28" s="272"/>
      <c r="F28" s="272"/>
      <c r="G28" s="272"/>
      <c r="H28" s="272"/>
      <c r="I28" s="272"/>
      <c r="J28" s="272"/>
      <c r="K28" s="272"/>
      <c r="L28" s="272"/>
      <c r="M28" s="272"/>
      <c r="N28" s="273"/>
      <c r="O28" s="273"/>
      <c r="P28" s="272"/>
      <c r="Q28" s="274"/>
    </row>
    <row r="29" spans="1:17" ht="15" customHeight="1">
      <c r="A29" s="371" t="s">
        <v>377</v>
      </c>
      <c r="B29" s="275"/>
      <c r="N29" s="12"/>
      <c r="O29" s="12"/>
      <c r="P29" s="12"/>
    </row>
    <row r="30" spans="1:17" ht="15" customHeight="1">
      <c r="A30" s="371" t="s">
        <v>378</v>
      </c>
      <c r="B30" s="275"/>
      <c r="N30" s="12"/>
      <c r="O30" s="12"/>
      <c r="P30" s="12"/>
    </row>
    <row r="31" spans="1:17" ht="18" customHeight="1">
      <c r="A31" s="112" t="s">
        <v>282</v>
      </c>
      <c r="B31" s="7"/>
      <c r="K31" s="378"/>
      <c r="L31" s="378"/>
      <c r="M31" s="378"/>
      <c r="N31" s="378"/>
      <c r="O31" s="12"/>
      <c r="P31" s="12"/>
    </row>
    <row r="32" spans="1:17">
      <c r="L32" s="378"/>
      <c r="M32" s="378"/>
      <c r="N32" s="378"/>
      <c r="O32" s="378"/>
      <c r="P32" s="378"/>
    </row>
    <row r="33" s="12" customFormat="1"/>
    <row r="34" s="12" customFormat="1"/>
    <row r="35" s="12" customFormat="1"/>
    <row r="36" s="12" customFormat="1"/>
    <row r="37" s="12" customFormat="1"/>
    <row r="38" s="12" customFormat="1"/>
    <row r="39" s="12" customFormat="1"/>
    <row r="40" s="12" customFormat="1" ht="12.75" customHeigh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sheetData>
  <mergeCells count="20">
    <mergeCell ref="J6:J7"/>
    <mergeCell ref="A9:B9"/>
    <mergeCell ref="A10:B10"/>
    <mergeCell ref="A11:B11"/>
    <mergeCell ref="A1:Q1"/>
    <mergeCell ref="A5:C7"/>
    <mergeCell ref="M5:M7"/>
    <mergeCell ref="N5:N7"/>
    <mergeCell ref="O5:O7"/>
    <mergeCell ref="P5:P7"/>
    <mergeCell ref="I6:I7"/>
    <mergeCell ref="A12:B12"/>
    <mergeCell ref="A26:A27"/>
    <mergeCell ref="B26:C26"/>
    <mergeCell ref="B27:C27"/>
    <mergeCell ref="H6:H7"/>
    <mergeCell ref="D6:D7"/>
    <mergeCell ref="E6:E7"/>
    <mergeCell ref="F6:F7"/>
    <mergeCell ref="G6:G7"/>
  </mergeCells>
  <phoneticPr fontId="4"/>
  <dataValidations count="1">
    <dataValidation imeMode="off" allowBlank="1" showInputMessage="1" showErrorMessage="1" sqref="J26 D14:J25 M26:O26 J28:O28 P26:P28 M14:P25 D26:I28"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1"/>
    <pageSetUpPr fitToPage="1"/>
  </sheetPr>
  <dimension ref="A1:M72"/>
  <sheetViews>
    <sheetView showGridLines="0" zoomScaleNormal="100" zoomScaleSheetLayoutView="100" workbookViewId="0">
      <pane xSplit="3" ySplit="10" topLeftCell="D11" activePane="bottomRight" state="frozen"/>
      <selection activeCell="D1" sqref="A1:XFD1048576"/>
      <selection pane="topRight" activeCell="D1" sqref="A1:XFD1048576"/>
      <selection pane="bottomLeft" activeCell="D1" sqref="A1:XFD1048576"/>
      <selection pane="bottomRight"/>
    </sheetView>
  </sheetViews>
  <sheetFormatPr defaultColWidth="10.625" defaultRowHeight="13.5"/>
  <cols>
    <col min="1" max="1" width="2.5" style="986" customWidth="1"/>
    <col min="2" max="2" width="7.5" style="276" bestFit="1" customWidth="1"/>
    <col min="3" max="3" width="0.875" style="276" customWidth="1"/>
    <col min="4" max="4" width="12.625" style="276" customWidth="1"/>
    <col min="5" max="5" width="13.125" style="276" customWidth="1"/>
    <col min="6" max="7" width="15.375" style="277" customWidth="1"/>
    <col min="8" max="9" width="10.625" style="276"/>
    <col min="10" max="10" width="11.75" style="276" customWidth="1"/>
    <col min="11" max="11" width="11.75" style="447" customWidth="1"/>
    <col min="12" max="13" width="8.5" style="276" bestFit="1" customWidth="1"/>
    <col min="14" max="16384" width="10.625" style="276"/>
  </cols>
  <sheetData>
    <row r="1" spans="1:13" ht="12.95" customHeight="1"/>
    <row r="2" spans="1:13" s="279" customFormat="1" ht="26.1" customHeight="1">
      <c r="A2" s="1334" t="s">
        <v>379</v>
      </c>
      <c r="B2" s="1334"/>
      <c r="C2" s="1334"/>
      <c r="D2" s="1334"/>
      <c r="E2" s="1334"/>
      <c r="F2" s="1334"/>
      <c r="G2" s="1334"/>
      <c r="K2" s="448"/>
    </row>
    <row r="3" spans="1:13" s="279" customFormat="1" ht="15" customHeight="1">
      <c r="A3" s="280"/>
      <c r="B3" s="278"/>
      <c r="C3" s="278"/>
      <c r="D3" s="278"/>
      <c r="E3" s="278"/>
      <c r="F3" s="278"/>
      <c r="G3" s="278"/>
      <c r="K3" s="448"/>
    </row>
    <row r="4" spans="1:13" s="282" customFormat="1" ht="15.95" customHeight="1">
      <c r="A4" s="281"/>
      <c r="E4" s="284"/>
      <c r="F4" s="283"/>
      <c r="G4" s="284" t="s">
        <v>380</v>
      </c>
      <c r="K4" s="449"/>
    </row>
    <row r="5" spans="1:13" s="288" customFormat="1" ht="1.9" customHeight="1" thickBot="1">
      <c r="A5" s="285"/>
      <c r="B5" s="282"/>
      <c r="C5" s="286"/>
      <c r="D5" s="282"/>
      <c r="E5" s="282"/>
      <c r="F5" s="287"/>
      <c r="G5" s="287"/>
      <c r="K5" s="447"/>
    </row>
    <row r="6" spans="1:13" s="288" customFormat="1" ht="15.95" customHeight="1">
      <c r="A6" s="1335" t="s">
        <v>147</v>
      </c>
      <c r="B6" s="1335"/>
      <c r="C6" s="1336"/>
      <c r="D6" s="1341" t="s">
        <v>148</v>
      </c>
      <c r="E6" s="1341"/>
      <c r="F6" s="1343" t="s">
        <v>381</v>
      </c>
      <c r="G6" s="1335"/>
      <c r="K6" s="447"/>
    </row>
    <row r="7" spans="1:13" s="288" customFormat="1" ht="15.95" customHeight="1">
      <c r="A7" s="1337"/>
      <c r="B7" s="1337"/>
      <c r="C7" s="1338"/>
      <c r="D7" s="1342"/>
      <c r="E7" s="1342"/>
      <c r="F7" s="1344"/>
      <c r="G7" s="1339"/>
      <c r="K7" s="447"/>
    </row>
    <row r="8" spans="1:13" s="288" customFormat="1" ht="15" customHeight="1">
      <c r="A8" s="1337"/>
      <c r="B8" s="1337"/>
      <c r="C8" s="1338"/>
      <c r="D8" s="1345">
        <v>45839</v>
      </c>
      <c r="E8" s="1345">
        <v>45931</v>
      </c>
      <c r="F8" s="1347" t="s">
        <v>448</v>
      </c>
      <c r="G8" s="1347" t="s">
        <v>488</v>
      </c>
      <c r="K8" s="447"/>
    </row>
    <row r="9" spans="1:13" s="288" customFormat="1" ht="15" customHeight="1">
      <c r="A9" s="1339"/>
      <c r="B9" s="1339"/>
      <c r="C9" s="1340"/>
      <c r="D9" s="1346"/>
      <c r="E9" s="1346"/>
      <c r="F9" s="1347"/>
      <c r="G9" s="1347"/>
      <c r="K9" s="447"/>
    </row>
    <row r="10" spans="1:13" ht="5.45" customHeight="1">
      <c r="A10" s="920"/>
      <c r="B10" s="921"/>
      <c r="C10" s="921"/>
      <c r="D10" s="922"/>
      <c r="E10" s="922"/>
      <c r="F10" s="922"/>
      <c r="G10" s="922"/>
    </row>
    <row r="11" spans="1:13" ht="17.25" customHeight="1">
      <c r="A11" s="923" t="s">
        <v>149</v>
      </c>
      <c r="B11" s="924" t="s">
        <v>150</v>
      </c>
      <c r="C11" s="925"/>
      <c r="D11" s="926">
        <v>83422.27</v>
      </c>
      <c r="E11" s="926">
        <v>83422.27</v>
      </c>
      <c r="F11" s="927">
        <v>205961</v>
      </c>
      <c r="G11" s="927">
        <v>208893</v>
      </c>
      <c r="J11" s="372"/>
      <c r="K11" s="450"/>
      <c r="L11" s="295"/>
      <c r="M11" s="295"/>
    </row>
    <row r="12" spans="1:13" ht="17.25" customHeight="1">
      <c r="A12" s="923" t="s">
        <v>151</v>
      </c>
      <c r="B12" s="924" t="s">
        <v>152</v>
      </c>
      <c r="C12" s="925"/>
      <c r="D12" s="926">
        <v>9645.11</v>
      </c>
      <c r="E12" s="926">
        <v>9645.11</v>
      </c>
      <c r="F12" s="927">
        <v>44761</v>
      </c>
      <c r="G12" s="927">
        <v>44391</v>
      </c>
      <c r="J12" s="372"/>
      <c r="K12" s="450"/>
      <c r="L12" s="295"/>
      <c r="M12" s="295"/>
    </row>
    <row r="13" spans="1:13" ht="17.25" customHeight="1">
      <c r="A13" s="923" t="s">
        <v>153</v>
      </c>
      <c r="B13" s="924" t="s">
        <v>154</v>
      </c>
      <c r="C13" s="925"/>
      <c r="D13" s="926">
        <v>15275.05</v>
      </c>
      <c r="E13" s="926">
        <v>15275.05</v>
      </c>
      <c r="F13" s="927">
        <v>46796</v>
      </c>
      <c r="G13" s="927">
        <v>47971</v>
      </c>
      <c r="J13" s="372"/>
      <c r="K13" s="450"/>
      <c r="L13" s="295"/>
      <c r="M13" s="295"/>
    </row>
    <row r="14" spans="1:13" ht="17.25" customHeight="1">
      <c r="A14" s="923" t="s">
        <v>155</v>
      </c>
      <c r="B14" s="924" t="s">
        <v>156</v>
      </c>
      <c r="C14" s="925"/>
      <c r="D14" s="926">
        <v>7282.3</v>
      </c>
      <c r="E14" s="926">
        <v>7282.34</v>
      </c>
      <c r="F14" s="927">
        <v>95975</v>
      </c>
      <c r="G14" s="927">
        <v>96147</v>
      </c>
      <c r="J14" s="372"/>
      <c r="K14" s="450"/>
      <c r="L14" s="295"/>
      <c r="M14" s="295"/>
    </row>
    <row r="15" spans="1:13" ht="17.25" customHeight="1">
      <c r="A15" s="923" t="s">
        <v>157</v>
      </c>
      <c r="B15" s="924" t="s">
        <v>158</v>
      </c>
      <c r="C15" s="925"/>
      <c r="D15" s="926">
        <v>11637.46</v>
      </c>
      <c r="E15" s="926">
        <v>11637.69</v>
      </c>
      <c r="F15" s="927">
        <v>35443</v>
      </c>
      <c r="G15" s="927">
        <v>36293</v>
      </c>
      <c r="J15" s="372"/>
      <c r="K15" s="450"/>
      <c r="L15" s="295"/>
      <c r="M15" s="295"/>
    </row>
    <row r="16" spans="1:13" ht="17.25" customHeight="1">
      <c r="A16" s="923" t="s">
        <v>159</v>
      </c>
      <c r="B16" s="924" t="s">
        <v>160</v>
      </c>
      <c r="C16" s="925"/>
      <c r="D16" s="926">
        <v>9323.15</v>
      </c>
      <c r="E16" s="926">
        <v>9323.15</v>
      </c>
      <c r="F16" s="927">
        <v>43063</v>
      </c>
      <c r="G16" s="927">
        <v>43404</v>
      </c>
      <c r="J16" s="372"/>
      <c r="K16" s="450"/>
      <c r="L16" s="295"/>
      <c r="M16" s="295"/>
    </row>
    <row r="17" spans="1:13" ht="17.25" customHeight="1">
      <c r="A17" s="923" t="s">
        <v>161</v>
      </c>
      <c r="B17" s="924" t="s">
        <v>162</v>
      </c>
      <c r="C17" s="925"/>
      <c r="D17" s="926">
        <v>13784.41</v>
      </c>
      <c r="E17" s="926">
        <v>13784.41</v>
      </c>
      <c r="F17" s="927">
        <v>78564</v>
      </c>
      <c r="G17" s="927">
        <v>78650</v>
      </c>
      <c r="J17" s="372"/>
      <c r="K17" s="450"/>
      <c r="L17" s="295"/>
      <c r="M17" s="295"/>
    </row>
    <row r="18" spans="1:13" ht="17.25" customHeight="1">
      <c r="A18" s="923" t="s">
        <v>163</v>
      </c>
      <c r="B18" s="924" t="s">
        <v>164</v>
      </c>
      <c r="C18" s="925"/>
      <c r="D18" s="926">
        <v>6098.32</v>
      </c>
      <c r="E18" s="926">
        <v>6098.32</v>
      </c>
      <c r="F18" s="927">
        <v>145490</v>
      </c>
      <c r="G18" s="927">
        <v>145856</v>
      </c>
      <c r="J18" s="372"/>
      <c r="K18" s="450"/>
      <c r="L18" s="295"/>
      <c r="M18" s="295"/>
    </row>
    <row r="19" spans="1:13" ht="17.25" customHeight="1">
      <c r="A19" s="923" t="s">
        <v>165</v>
      </c>
      <c r="B19" s="924" t="s">
        <v>166</v>
      </c>
      <c r="C19" s="925"/>
      <c r="D19" s="926">
        <v>6408.09</v>
      </c>
      <c r="E19" s="926">
        <v>6408.09</v>
      </c>
      <c r="F19" s="927">
        <v>92309</v>
      </c>
      <c r="G19" s="927">
        <v>95962</v>
      </c>
      <c r="J19" s="372"/>
      <c r="K19" s="450"/>
      <c r="L19" s="295"/>
      <c r="M19" s="295"/>
    </row>
    <row r="20" spans="1:13" ht="17.25" customHeight="1">
      <c r="A20" s="923">
        <v>10</v>
      </c>
      <c r="B20" s="924" t="s">
        <v>167</v>
      </c>
      <c r="C20" s="925"/>
      <c r="D20" s="926">
        <v>6362.28</v>
      </c>
      <c r="E20" s="926">
        <v>6362.28</v>
      </c>
      <c r="F20" s="927">
        <v>91489</v>
      </c>
      <c r="G20" s="927">
        <v>97620</v>
      </c>
      <c r="J20" s="372"/>
      <c r="K20" s="450"/>
      <c r="L20" s="295"/>
      <c r="M20" s="295"/>
    </row>
    <row r="21" spans="1:13" ht="17.25" customHeight="1">
      <c r="A21" s="923">
        <v>11</v>
      </c>
      <c r="B21" s="924" t="s">
        <v>168</v>
      </c>
      <c r="C21" s="925"/>
      <c r="D21" s="926">
        <v>3797.75</v>
      </c>
      <c r="E21" s="926">
        <v>3797.75</v>
      </c>
      <c r="F21" s="927">
        <v>240578</v>
      </c>
      <c r="G21" s="927">
        <v>246656</v>
      </c>
      <c r="J21" s="372"/>
      <c r="K21" s="450"/>
      <c r="L21" s="295"/>
      <c r="M21" s="295"/>
    </row>
    <row r="22" spans="1:13" ht="17.25" customHeight="1">
      <c r="A22" s="923">
        <v>12</v>
      </c>
      <c r="B22" s="924" t="s">
        <v>169</v>
      </c>
      <c r="C22" s="925"/>
      <c r="D22" s="926">
        <v>5156.4799999999996</v>
      </c>
      <c r="E22" s="926">
        <v>5156.4799999999996</v>
      </c>
      <c r="F22" s="927">
        <v>207662</v>
      </c>
      <c r="G22" s="927">
        <v>214143</v>
      </c>
      <c r="J22" s="372"/>
      <c r="K22" s="450"/>
      <c r="L22" s="295"/>
      <c r="M22" s="295"/>
    </row>
    <row r="23" spans="1:13" ht="17.25" customHeight="1">
      <c r="A23" s="923">
        <v>13</v>
      </c>
      <c r="B23" s="924" t="s">
        <v>170</v>
      </c>
      <c r="C23" s="925"/>
      <c r="D23" s="926">
        <v>2199.94</v>
      </c>
      <c r="E23" s="926">
        <v>2199.94</v>
      </c>
      <c r="F23" s="927">
        <v>1144195</v>
      </c>
      <c r="G23" s="927">
        <v>1202199</v>
      </c>
      <c r="J23" s="372"/>
      <c r="K23" s="450"/>
      <c r="L23" s="295"/>
      <c r="M23" s="295"/>
    </row>
    <row r="24" spans="1:13" ht="17.25" customHeight="1">
      <c r="A24" s="923">
        <v>14</v>
      </c>
      <c r="B24" s="924" t="s">
        <v>171</v>
      </c>
      <c r="C24" s="925"/>
      <c r="D24" s="926">
        <v>2416.5500000000002</v>
      </c>
      <c r="E24" s="926">
        <v>2416.5500000000002</v>
      </c>
      <c r="F24" s="927">
        <v>353547</v>
      </c>
      <c r="G24" s="927">
        <v>351594</v>
      </c>
      <c r="J24" s="372"/>
      <c r="K24" s="450"/>
      <c r="L24" s="295"/>
      <c r="M24" s="295"/>
    </row>
    <row r="25" spans="1:13" ht="17.25" customHeight="1">
      <c r="A25" s="923">
        <v>15</v>
      </c>
      <c r="B25" s="924" t="s">
        <v>172</v>
      </c>
      <c r="C25" s="925"/>
      <c r="D25" s="926">
        <v>12583.94</v>
      </c>
      <c r="E25" s="926">
        <v>12583.8</v>
      </c>
      <c r="F25" s="927">
        <v>90066</v>
      </c>
      <c r="G25" s="927">
        <v>90429</v>
      </c>
      <c r="J25" s="372"/>
      <c r="K25" s="450"/>
      <c r="L25" s="295"/>
      <c r="M25" s="295"/>
    </row>
    <row r="26" spans="1:13" ht="17.25" customHeight="1">
      <c r="A26" s="923">
        <v>16</v>
      </c>
      <c r="B26" s="924" t="s">
        <v>173</v>
      </c>
      <c r="C26" s="925"/>
      <c r="D26" s="926">
        <v>4247.55</v>
      </c>
      <c r="E26" s="926">
        <v>4247.55</v>
      </c>
      <c r="F26" s="927">
        <v>48620</v>
      </c>
      <c r="G26" s="927">
        <v>49276</v>
      </c>
      <c r="J26" s="372"/>
      <c r="K26" s="450"/>
      <c r="L26" s="295"/>
      <c r="M26" s="295"/>
    </row>
    <row r="27" spans="1:13" ht="17.25" customHeight="1">
      <c r="A27" s="923">
        <v>17</v>
      </c>
      <c r="B27" s="924" t="s">
        <v>174</v>
      </c>
      <c r="C27" s="925"/>
      <c r="D27" s="926">
        <v>4190.9399999999996</v>
      </c>
      <c r="E27" s="926">
        <v>4190.9399999999996</v>
      </c>
      <c r="F27" s="927">
        <v>46364</v>
      </c>
      <c r="G27" s="927">
        <v>47173</v>
      </c>
      <c r="J27" s="372"/>
      <c r="K27" s="450"/>
      <c r="L27" s="295"/>
      <c r="M27" s="295"/>
    </row>
    <row r="28" spans="1:13" ht="17.25" customHeight="1">
      <c r="A28" s="923">
        <v>18</v>
      </c>
      <c r="B28" s="924" t="s">
        <v>175</v>
      </c>
      <c r="C28" s="925"/>
      <c r="D28" s="926">
        <v>4190.59</v>
      </c>
      <c r="E28" s="926">
        <v>4190.5600000000004</v>
      </c>
      <c r="F28" s="927">
        <v>36587</v>
      </c>
      <c r="G28" s="927">
        <v>34943</v>
      </c>
      <c r="J28" s="372"/>
      <c r="K28" s="450"/>
      <c r="L28" s="295"/>
      <c r="M28" s="295"/>
    </row>
    <row r="29" spans="1:13" ht="17.25" customHeight="1">
      <c r="A29" s="923">
        <v>19</v>
      </c>
      <c r="B29" s="924" t="s">
        <v>176</v>
      </c>
      <c r="C29" s="925"/>
      <c r="D29" s="926">
        <v>4465.2700000000004</v>
      </c>
      <c r="E29" s="926">
        <v>4465.2700000000004</v>
      </c>
      <c r="F29" s="927">
        <v>36898</v>
      </c>
      <c r="G29" s="927">
        <v>37150</v>
      </c>
      <c r="J29" s="372"/>
      <c r="K29" s="450"/>
      <c r="L29" s="295"/>
      <c r="M29" s="295"/>
    </row>
    <row r="30" spans="1:13" ht="17.25" customHeight="1">
      <c r="A30" s="923">
        <v>20</v>
      </c>
      <c r="B30" s="924" t="s">
        <v>177</v>
      </c>
      <c r="C30" s="925"/>
      <c r="D30" s="926">
        <v>13561.57</v>
      </c>
      <c r="E30" s="926">
        <v>13561.57</v>
      </c>
      <c r="F30" s="927">
        <v>86471</v>
      </c>
      <c r="G30" s="927">
        <v>89182</v>
      </c>
      <c r="J30" s="372"/>
      <c r="K30" s="450"/>
      <c r="L30" s="295"/>
      <c r="M30" s="295"/>
    </row>
    <row r="31" spans="1:13" ht="17.25" customHeight="1">
      <c r="A31" s="923">
        <v>21</v>
      </c>
      <c r="B31" s="924" t="s">
        <v>178</v>
      </c>
      <c r="C31" s="925"/>
      <c r="D31" s="926">
        <v>10621.29</v>
      </c>
      <c r="E31" s="926">
        <v>10621.29</v>
      </c>
      <c r="F31" s="927">
        <v>79668</v>
      </c>
      <c r="G31" s="927">
        <v>82252</v>
      </c>
      <c r="J31" s="372"/>
      <c r="K31" s="450"/>
      <c r="L31" s="295"/>
      <c r="M31" s="295"/>
    </row>
    <row r="32" spans="1:13" ht="17.25" customHeight="1">
      <c r="A32" s="923">
        <v>22</v>
      </c>
      <c r="B32" s="924" t="s">
        <v>179</v>
      </c>
      <c r="C32" s="925"/>
      <c r="D32" s="926">
        <v>7777</v>
      </c>
      <c r="E32" s="926">
        <v>7777</v>
      </c>
      <c r="F32" s="927">
        <v>175066</v>
      </c>
      <c r="G32" s="927">
        <v>182711</v>
      </c>
      <c r="J32" s="372"/>
      <c r="K32" s="450"/>
      <c r="L32" s="295"/>
      <c r="M32" s="295"/>
    </row>
    <row r="33" spans="1:13" ht="17.25" customHeight="1">
      <c r="A33" s="923">
        <v>23</v>
      </c>
      <c r="B33" s="924" t="s">
        <v>180</v>
      </c>
      <c r="C33" s="925"/>
      <c r="D33" s="926">
        <v>5173.2299999999996</v>
      </c>
      <c r="E33" s="926">
        <v>5173.26</v>
      </c>
      <c r="F33" s="927">
        <v>405173</v>
      </c>
      <c r="G33" s="927">
        <v>430831</v>
      </c>
      <c r="J33" s="372"/>
      <c r="K33" s="450"/>
      <c r="L33" s="295"/>
      <c r="M33" s="295"/>
    </row>
    <row r="34" spans="1:13" ht="17.25" customHeight="1">
      <c r="A34" s="923">
        <v>24</v>
      </c>
      <c r="B34" s="924" t="s">
        <v>181</v>
      </c>
      <c r="C34" s="925"/>
      <c r="D34" s="926">
        <v>5774.48</v>
      </c>
      <c r="E34" s="926">
        <v>5774.48</v>
      </c>
      <c r="F34" s="927">
        <v>84973</v>
      </c>
      <c r="G34" s="927">
        <v>84906</v>
      </c>
      <c r="J34" s="372"/>
      <c r="K34" s="450"/>
      <c r="L34" s="295"/>
      <c r="M34" s="295"/>
    </row>
    <row r="35" spans="1:13" ht="17.25" customHeight="1">
      <c r="A35" s="923">
        <v>25</v>
      </c>
      <c r="B35" s="924" t="s">
        <v>182</v>
      </c>
      <c r="C35" s="925"/>
      <c r="D35" s="926">
        <v>4017.38</v>
      </c>
      <c r="E35" s="926">
        <v>4017.38</v>
      </c>
      <c r="F35" s="927">
        <v>68897</v>
      </c>
      <c r="G35" s="927">
        <v>70060</v>
      </c>
      <c r="J35" s="372"/>
      <c r="K35" s="450"/>
      <c r="L35" s="295"/>
      <c r="M35" s="295"/>
    </row>
    <row r="36" spans="1:13" ht="17.25" customHeight="1">
      <c r="A36" s="923">
        <v>26</v>
      </c>
      <c r="B36" s="924" t="s">
        <v>183</v>
      </c>
      <c r="C36" s="925"/>
      <c r="D36" s="926">
        <v>4612.09</v>
      </c>
      <c r="E36" s="926">
        <v>4612.09</v>
      </c>
      <c r="F36" s="927">
        <v>108767</v>
      </c>
      <c r="G36" s="927">
        <v>111076</v>
      </c>
      <c r="J36" s="372"/>
      <c r="K36" s="450"/>
      <c r="L36" s="295"/>
      <c r="M36" s="295"/>
    </row>
    <row r="37" spans="1:13" ht="17.25" customHeight="1">
      <c r="A37" s="923">
        <v>27</v>
      </c>
      <c r="B37" s="924" t="s">
        <v>184</v>
      </c>
      <c r="C37" s="925"/>
      <c r="D37" s="926">
        <v>1905.26</v>
      </c>
      <c r="E37" s="926">
        <v>1905.26</v>
      </c>
      <c r="F37" s="927">
        <v>413754</v>
      </c>
      <c r="G37" s="927">
        <v>431242</v>
      </c>
      <c r="J37" s="372"/>
      <c r="K37" s="450"/>
      <c r="L37" s="295"/>
      <c r="M37" s="295"/>
    </row>
    <row r="38" spans="1:13" ht="17.25" customHeight="1">
      <c r="A38" s="923">
        <v>28</v>
      </c>
      <c r="B38" s="924" t="s">
        <v>185</v>
      </c>
      <c r="C38" s="925"/>
      <c r="D38" s="926">
        <v>8400.82</v>
      </c>
      <c r="E38" s="926">
        <v>8400.82</v>
      </c>
      <c r="F38" s="927">
        <v>226324</v>
      </c>
      <c r="G38" s="927">
        <v>234626</v>
      </c>
      <c r="J38" s="372"/>
      <c r="K38" s="450"/>
      <c r="L38" s="295"/>
      <c r="M38" s="295"/>
    </row>
    <row r="39" spans="1:13" ht="17.25" customHeight="1">
      <c r="A39" s="923">
        <v>29</v>
      </c>
      <c r="B39" s="924" t="s">
        <v>186</v>
      </c>
      <c r="C39" s="925"/>
      <c r="D39" s="926">
        <v>3690.94</v>
      </c>
      <c r="E39" s="926">
        <v>3690.94</v>
      </c>
      <c r="F39" s="927">
        <v>38118</v>
      </c>
      <c r="G39" s="927">
        <v>39210</v>
      </c>
      <c r="J39" s="372"/>
      <c r="K39" s="450"/>
      <c r="L39" s="295"/>
      <c r="M39" s="295"/>
    </row>
    <row r="40" spans="1:13" ht="17.25" customHeight="1">
      <c r="A40" s="923">
        <v>30</v>
      </c>
      <c r="B40" s="924" t="s">
        <v>187</v>
      </c>
      <c r="C40" s="925"/>
      <c r="D40" s="926">
        <v>4724.6499999999996</v>
      </c>
      <c r="E40" s="926">
        <v>4724.6499999999996</v>
      </c>
      <c r="F40" s="927">
        <v>38155</v>
      </c>
      <c r="G40" s="927">
        <v>39961</v>
      </c>
      <c r="J40" s="372"/>
      <c r="K40" s="450"/>
      <c r="L40" s="295"/>
      <c r="M40" s="295"/>
    </row>
    <row r="41" spans="1:13" ht="17.25" customHeight="1">
      <c r="A41" s="923">
        <v>31</v>
      </c>
      <c r="B41" s="924" t="s">
        <v>188</v>
      </c>
      <c r="C41" s="925"/>
      <c r="D41" s="926">
        <v>3507.04</v>
      </c>
      <c r="E41" s="926">
        <v>3507.05</v>
      </c>
      <c r="F41" s="927">
        <v>19372</v>
      </c>
      <c r="G41" s="927">
        <v>19122</v>
      </c>
      <c r="J41" s="372"/>
      <c r="K41" s="450"/>
      <c r="L41" s="295"/>
      <c r="M41" s="295"/>
    </row>
    <row r="42" spans="1:13" ht="17.25" customHeight="1">
      <c r="A42" s="923">
        <v>32</v>
      </c>
      <c r="B42" s="924" t="s">
        <v>189</v>
      </c>
      <c r="C42" s="925"/>
      <c r="D42" s="926">
        <v>6707.79</v>
      </c>
      <c r="E42" s="926">
        <v>6707.79</v>
      </c>
      <c r="F42" s="927">
        <v>26693</v>
      </c>
      <c r="G42" s="927">
        <v>27527</v>
      </c>
      <c r="J42" s="372"/>
      <c r="K42" s="450"/>
      <c r="L42" s="295"/>
      <c r="M42" s="295"/>
    </row>
    <row r="43" spans="1:13" ht="17.25" customHeight="1">
      <c r="A43" s="923">
        <v>33</v>
      </c>
      <c r="B43" s="924" t="s">
        <v>190</v>
      </c>
      <c r="C43" s="925"/>
      <c r="D43" s="926">
        <v>7114.44</v>
      </c>
      <c r="E43" s="926">
        <v>7114.44</v>
      </c>
      <c r="F43" s="927">
        <v>77112</v>
      </c>
      <c r="G43" s="927">
        <v>73450</v>
      </c>
      <c r="J43" s="372"/>
      <c r="K43" s="450"/>
      <c r="L43" s="295"/>
      <c r="M43" s="295"/>
    </row>
    <row r="44" spans="1:13" ht="17.25" customHeight="1">
      <c r="A44" s="923">
        <v>34</v>
      </c>
      <c r="B44" s="924" t="s">
        <v>191</v>
      </c>
      <c r="C44" s="925"/>
      <c r="D44" s="926">
        <v>8478.16</v>
      </c>
      <c r="E44" s="926">
        <v>8478.16</v>
      </c>
      <c r="F44" s="927">
        <v>121239</v>
      </c>
      <c r="G44" s="927">
        <v>124761</v>
      </c>
      <c r="J44" s="372"/>
      <c r="K44" s="450"/>
      <c r="L44" s="295"/>
      <c r="M44" s="295"/>
    </row>
    <row r="45" spans="1:13" ht="17.25" customHeight="1">
      <c r="A45" s="923">
        <v>35</v>
      </c>
      <c r="B45" s="924" t="s">
        <v>192</v>
      </c>
      <c r="C45" s="925"/>
      <c r="D45" s="926">
        <v>6112.92</v>
      </c>
      <c r="E45" s="926">
        <v>6112.9</v>
      </c>
      <c r="F45" s="927">
        <v>62617</v>
      </c>
      <c r="G45" s="927">
        <v>63062</v>
      </c>
      <c r="J45" s="372"/>
      <c r="K45" s="450"/>
      <c r="L45" s="295"/>
      <c r="M45" s="295"/>
    </row>
    <row r="46" spans="1:13" ht="17.25" customHeight="1">
      <c r="A46" s="923">
        <v>36</v>
      </c>
      <c r="B46" s="924" t="s">
        <v>193</v>
      </c>
      <c r="C46" s="925"/>
      <c r="D46" s="926">
        <v>4146.96</v>
      </c>
      <c r="E46" s="926">
        <v>4146.96</v>
      </c>
      <c r="F46" s="927">
        <v>33533</v>
      </c>
      <c r="G46" s="927">
        <v>32658</v>
      </c>
      <c r="J46" s="372"/>
      <c r="K46" s="450"/>
      <c r="L46" s="295"/>
      <c r="M46" s="295"/>
    </row>
    <row r="47" spans="1:13" ht="17.25" customHeight="1">
      <c r="A47" s="923">
        <v>37</v>
      </c>
      <c r="B47" s="924" t="s">
        <v>194</v>
      </c>
      <c r="C47" s="925"/>
      <c r="D47" s="926">
        <v>1876.83</v>
      </c>
      <c r="E47" s="926">
        <v>1876.83</v>
      </c>
      <c r="F47" s="927">
        <v>38502</v>
      </c>
      <c r="G47" s="927">
        <v>39722</v>
      </c>
      <c r="J47" s="372"/>
      <c r="K47" s="450"/>
      <c r="L47" s="295"/>
      <c r="M47" s="295"/>
    </row>
    <row r="48" spans="1:13" ht="17.25" customHeight="1">
      <c r="A48" s="923">
        <v>38</v>
      </c>
      <c r="B48" s="924" t="s">
        <v>195</v>
      </c>
      <c r="C48" s="925"/>
      <c r="D48" s="926">
        <v>5675.87</v>
      </c>
      <c r="E48" s="926">
        <v>5675.82</v>
      </c>
      <c r="F48" s="927">
        <v>50901</v>
      </c>
      <c r="G48" s="927">
        <v>51381</v>
      </c>
      <c r="J48" s="372"/>
      <c r="K48" s="450"/>
      <c r="L48" s="295"/>
      <c r="M48" s="295"/>
    </row>
    <row r="49" spans="1:13" ht="17.25" customHeight="1">
      <c r="A49" s="923">
        <v>39</v>
      </c>
      <c r="B49" s="924" t="s">
        <v>196</v>
      </c>
      <c r="C49" s="925"/>
      <c r="D49" s="926">
        <v>7102.28</v>
      </c>
      <c r="E49" s="926">
        <v>7102.28</v>
      </c>
      <c r="F49" s="927">
        <v>23790</v>
      </c>
      <c r="G49" s="927">
        <v>24074</v>
      </c>
      <c r="J49" s="372"/>
      <c r="K49" s="450"/>
      <c r="L49" s="295"/>
      <c r="M49" s="295"/>
    </row>
    <row r="50" spans="1:13" ht="17.25" customHeight="1">
      <c r="A50" s="923">
        <v>40</v>
      </c>
      <c r="B50" s="924" t="s">
        <v>197</v>
      </c>
      <c r="C50" s="925"/>
      <c r="D50" s="926">
        <v>4987.66</v>
      </c>
      <c r="E50" s="926">
        <v>4987.24</v>
      </c>
      <c r="F50" s="927">
        <v>197669</v>
      </c>
      <c r="G50" s="927">
        <v>201872</v>
      </c>
      <c r="J50" s="372"/>
      <c r="K50" s="450"/>
      <c r="L50" s="295"/>
      <c r="M50" s="295"/>
    </row>
    <row r="51" spans="1:13" ht="17.25" customHeight="1">
      <c r="A51" s="923">
        <v>41</v>
      </c>
      <c r="B51" s="924" t="s">
        <v>198</v>
      </c>
      <c r="C51" s="925"/>
      <c r="D51" s="926">
        <v>2440.64</v>
      </c>
      <c r="E51" s="926">
        <v>2440.64</v>
      </c>
      <c r="F51" s="927">
        <v>31788</v>
      </c>
      <c r="G51" s="927">
        <v>31489</v>
      </c>
      <c r="J51" s="372"/>
      <c r="K51" s="450"/>
      <c r="L51" s="295"/>
      <c r="M51" s="295"/>
    </row>
    <row r="52" spans="1:13" ht="17.25" customHeight="1">
      <c r="A52" s="923">
        <v>42</v>
      </c>
      <c r="B52" s="924" t="s">
        <v>199</v>
      </c>
      <c r="C52" s="925"/>
      <c r="D52" s="926">
        <v>4131.21</v>
      </c>
      <c r="E52" s="926">
        <v>4131.21</v>
      </c>
      <c r="F52" s="927">
        <v>46249</v>
      </c>
      <c r="G52" s="927">
        <v>46536</v>
      </c>
      <c r="J52" s="372"/>
      <c r="K52" s="450"/>
      <c r="L52" s="295"/>
      <c r="M52" s="295"/>
    </row>
    <row r="53" spans="1:13" ht="17.25" customHeight="1">
      <c r="A53" s="923">
        <v>43</v>
      </c>
      <c r="B53" s="924" t="s">
        <v>200</v>
      </c>
      <c r="C53" s="925"/>
      <c r="D53" s="926">
        <v>7409.13</v>
      </c>
      <c r="E53" s="926">
        <v>7409.13</v>
      </c>
      <c r="F53" s="927">
        <v>63823</v>
      </c>
      <c r="G53" s="927">
        <v>65651</v>
      </c>
      <c r="J53" s="372"/>
      <c r="K53" s="450"/>
      <c r="L53" s="295"/>
      <c r="M53" s="295"/>
    </row>
    <row r="54" spans="1:13" ht="17.25" customHeight="1">
      <c r="A54" s="923">
        <v>44</v>
      </c>
      <c r="B54" s="924" t="s">
        <v>201</v>
      </c>
      <c r="C54" s="925"/>
      <c r="D54" s="926">
        <v>6340.71</v>
      </c>
      <c r="E54" s="926">
        <v>6340.62</v>
      </c>
      <c r="F54" s="927">
        <v>47615</v>
      </c>
      <c r="G54" s="927">
        <v>49007</v>
      </c>
      <c r="J54" s="372"/>
      <c r="K54" s="450"/>
      <c r="L54" s="295"/>
      <c r="M54" s="295"/>
    </row>
    <row r="55" spans="1:13" ht="17.25" customHeight="1">
      <c r="A55" s="923">
        <v>45</v>
      </c>
      <c r="B55" s="924" t="s">
        <v>202</v>
      </c>
      <c r="C55" s="925"/>
      <c r="D55" s="926">
        <v>7734.16</v>
      </c>
      <c r="E55" s="926">
        <v>7734.16</v>
      </c>
      <c r="F55" s="927">
        <v>37175</v>
      </c>
      <c r="G55" s="927">
        <v>37669</v>
      </c>
      <c r="J55" s="372"/>
      <c r="K55" s="450"/>
      <c r="L55" s="295"/>
      <c r="M55" s="295"/>
    </row>
    <row r="56" spans="1:13" ht="17.25" customHeight="1">
      <c r="A56" s="923">
        <v>46</v>
      </c>
      <c r="B56" s="924" t="s">
        <v>203</v>
      </c>
      <c r="C56" s="925"/>
      <c r="D56" s="926">
        <v>9186.2099999999991</v>
      </c>
      <c r="E56" s="926">
        <v>9186.2099999999991</v>
      </c>
      <c r="F56" s="927">
        <v>59489</v>
      </c>
      <c r="G56" s="927">
        <v>60486</v>
      </c>
      <c r="J56" s="372"/>
      <c r="K56" s="450"/>
      <c r="L56" s="295"/>
      <c r="M56" s="295"/>
    </row>
    <row r="57" spans="1:13" ht="17.25" customHeight="1">
      <c r="A57" s="923">
        <v>47</v>
      </c>
      <c r="B57" s="924" t="s">
        <v>204</v>
      </c>
      <c r="C57" s="925"/>
      <c r="D57" s="926">
        <v>2282.11</v>
      </c>
      <c r="E57" s="926">
        <v>2282.11</v>
      </c>
      <c r="F57" s="927">
        <v>43702</v>
      </c>
      <c r="G57" s="927">
        <v>44615</v>
      </c>
      <c r="J57" s="372"/>
      <c r="K57" s="450"/>
      <c r="L57" s="295"/>
      <c r="M57" s="295"/>
    </row>
    <row r="58" spans="1:13" ht="5.0999999999999996" customHeight="1" thickBot="1">
      <c r="A58" s="289"/>
      <c r="B58" s="290"/>
      <c r="C58" s="290"/>
      <c r="D58" s="291"/>
      <c r="E58" s="291"/>
      <c r="F58" s="291"/>
      <c r="G58" s="291"/>
      <c r="J58" s="372"/>
    </row>
    <row r="59" spans="1:13" ht="5.0999999999999996" customHeight="1">
      <c r="A59" s="285"/>
      <c r="B59" s="292"/>
      <c r="C59" s="292"/>
      <c r="D59" s="293"/>
      <c r="E59" s="293"/>
      <c r="F59" s="293"/>
      <c r="G59" s="293"/>
    </row>
    <row r="60" spans="1:13" s="295" customFormat="1" ht="11.25">
      <c r="A60" s="294" t="s">
        <v>382</v>
      </c>
      <c r="K60" s="449"/>
    </row>
    <row r="61" spans="1:13" s="295" customFormat="1" ht="11.25">
      <c r="A61" s="294" t="s">
        <v>487</v>
      </c>
      <c r="K61" s="449"/>
    </row>
    <row r="62" spans="1:13">
      <c r="A62" s="294" t="s">
        <v>489</v>
      </c>
      <c r="B62" s="918"/>
      <c r="C62" s="918"/>
      <c r="D62" s="919"/>
      <c r="E62" s="919"/>
      <c r="F62" s="919"/>
    </row>
    <row r="63" spans="1:13">
      <c r="A63" s="373"/>
      <c r="D63" s="296"/>
      <c r="E63" s="296"/>
      <c r="F63" s="296"/>
    </row>
    <row r="64" spans="1:13">
      <c r="D64" s="296"/>
      <c r="E64" s="297"/>
    </row>
    <row r="65" spans="4:5">
      <c r="D65" s="296"/>
      <c r="E65" s="296"/>
    </row>
    <row r="66" spans="4:5">
      <c r="D66" s="296"/>
      <c r="E66" s="296"/>
    </row>
    <row r="67" spans="4:5">
      <c r="D67" s="296"/>
      <c r="E67" s="296"/>
    </row>
    <row r="68" spans="4:5">
      <c r="D68" s="296"/>
      <c r="E68" s="296"/>
    </row>
    <row r="69" spans="4:5">
      <c r="D69" s="296"/>
      <c r="E69" s="296"/>
    </row>
    <row r="70" spans="4:5">
      <c r="D70" s="296"/>
      <c r="E70" s="296"/>
    </row>
    <row r="71" spans="4:5">
      <c r="D71" s="296"/>
      <c r="E71" s="296"/>
    </row>
    <row r="72" spans="4:5">
      <c r="D72" s="296"/>
      <c r="E72" s="296"/>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7"/>
  <sheetViews>
    <sheetView showGridLines="0" zoomScaleNormal="100" zoomScaleSheetLayoutView="85" workbookViewId="0">
      <pane ySplit="9" topLeftCell="A10" activePane="bottomLeft" state="frozen"/>
      <selection activeCell="L30" sqref="L30"/>
      <selection pane="bottomLeft"/>
    </sheetView>
  </sheetViews>
  <sheetFormatPr defaultColWidth="13.625" defaultRowHeight="13.5"/>
  <cols>
    <col min="1" max="1" width="9.875" style="812" customWidth="1"/>
    <col min="2" max="2" width="6.75" style="812" customWidth="1"/>
    <col min="3" max="3" width="16.25" style="812" customWidth="1"/>
    <col min="4" max="4" width="8.5" style="812" customWidth="1"/>
    <col min="5" max="6" width="8.625" style="812" customWidth="1"/>
    <col min="7" max="8" width="11.75" style="812" customWidth="1"/>
    <col min="9" max="10" width="13.375" style="812" customWidth="1"/>
    <col min="11" max="11" width="13" style="812" customWidth="1"/>
    <col min="12" max="12" width="12.75" style="812" customWidth="1"/>
    <col min="13" max="13" width="0.375" style="812" customWidth="1"/>
    <col min="14" max="14" width="4.5" style="812" customWidth="1"/>
    <col min="15" max="20" width="13.625" style="812" customWidth="1"/>
    <col min="21" max="21" width="14.875" style="812" customWidth="1"/>
    <col min="22" max="23" width="7.375" style="812" customWidth="1"/>
    <col min="24" max="28" width="13.625" style="812" customWidth="1"/>
    <col min="29" max="29" width="3.625" style="812" customWidth="1"/>
    <col min="30" max="30" width="7.375" style="812" customWidth="1"/>
    <col min="31" max="31" width="3.625" style="812" customWidth="1"/>
    <col min="32" max="32" width="9.875" style="812" customWidth="1"/>
    <col min="33" max="33" width="13.625" style="812" customWidth="1"/>
    <col min="34" max="34" width="17.375" style="812" customWidth="1"/>
    <col min="35" max="35" width="13.625" style="812" customWidth="1"/>
    <col min="36" max="36" width="17.375" style="812" customWidth="1"/>
    <col min="37" max="43" width="13.625" style="812" customWidth="1"/>
    <col min="44" max="44" width="12.375" style="812" customWidth="1"/>
    <col min="45" max="55" width="13.625" style="812" customWidth="1"/>
    <col min="56" max="56" width="17.375" style="812" customWidth="1"/>
    <col min="57" max="57" width="13.625" style="812" customWidth="1"/>
    <col min="58" max="58" width="17.375" style="812" customWidth="1"/>
    <col min="59" max="67" width="13.625" style="812" customWidth="1"/>
    <col min="68" max="69" width="7.375" style="812" customWidth="1"/>
    <col min="70" max="79" width="13.625" style="812" customWidth="1"/>
    <col min="80" max="80" width="17.375" style="812" customWidth="1"/>
    <col min="81" max="16384" width="13.625" style="812"/>
  </cols>
  <sheetData>
    <row r="1" spans="1:80" s="973" customFormat="1" ht="30" customHeight="1">
      <c r="A1" s="971"/>
      <c r="B1" s="1113" t="s">
        <v>3</v>
      </c>
      <c r="C1" s="1113"/>
      <c r="D1" s="1113"/>
      <c r="E1" s="1113"/>
      <c r="F1" s="1113"/>
      <c r="G1" s="1113"/>
      <c r="H1" s="1113"/>
      <c r="I1" s="1113"/>
      <c r="J1" s="1113"/>
      <c r="K1" s="1113"/>
      <c r="L1" s="1113"/>
      <c r="M1" s="1114"/>
      <c r="N1" s="972"/>
      <c r="AJ1" s="972"/>
      <c r="AK1" s="972"/>
      <c r="BF1" s="972"/>
      <c r="BG1" s="972"/>
    </row>
    <row r="2" spans="1:80" ht="24.95" customHeight="1" thickBot="1">
      <c r="A2" s="811"/>
      <c r="B2" s="563"/>
      <c r="C2" s="563"/>
      <c r="D2" s="563"/>
      <c r="E2" s="563"/>
      <c r="F2" s="563"/>
      <c r="G2" s="563"/>
      <c r="H2" s="563"/>
      <c r="I2" s="563"/>
      <c r="J2" s="563"/>
      <c r="K2" s="563"/>
      <c r="L2" s="563"/>
      <c r="M2" s="564"/>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c r="AW2" s="565"/>
      <c r="AX2" s="565"/>
      <c r="AY2" s="565"/>
      <c r="AZ2" s="565"/>
      <c r="BA2" s="565"/>
      <c r="BB2" s="565"/>
      <c r="BC2" s="565"/>
      <c r="BD2" s="565"/>
      <c r="BE2" s="565"/>
      <c r="BF2" s="565"/>
      <c r="BG2" s="565"/>
      <c r="BH2" s="565"/>
      <c r="BI2" s="565"/>
      <c r="BJ2" s="565"/>
      <c r="BK2" s="565"/>
      <c r="BL2" s="565"/>
      <c r="BM2" s="565"/>
      <c r="BN2" s="565"/>
      <c r="BO2" s="565"/>
      <c r="BP2" s="565"/>
      <c r="BQ2" s="565"/>
      <c r="BR2" s="565"/>
      <c r="BS2" s="565"/>
      <c r="BT2" s="565"/>
      <c r="BU2" s="565"/>
      <c r="BV2" s="565"/>
      <c r="BW2" s="565"/>
      <c r="BX2" s="565"/>
      <c r="BY2" s="565"/>
      <c r="BZ2" s="565"/>
      <c r="CA2" s="565"/>
      <c r="CB2" s="565"/>
    </row>
    <row r="3" spans="1:80" ht="14.25" customHeight="1">
      <c r="A3" s="1107" t="s">
        <v>284</v>
      </c>
      <c r="B3" s="1108"/>
      <c r="C3" s="1115" t="s">
        <v>385</v>
      </c>
      <c r="D3" s="1116" t="s">
        <v>4</v>
      </c>
      <c r="E3" s="1117"/>
      <c r="F3" s="1118"/>
      <c r="G3" s="1116" t="s">
        <v>504</v>
      </c>
      <c r="H3" s="1118"/>
      <c r="I3" s="1125" t="s">
        <v>505</v>
      </c>
      <c r="J3" s="1108"/>
      <c r="K3" s="1116" t="s">
        <v>5</v>
      </c>
      <c r="L3" s="1128"/>
      <c r="M3" s="759"/>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c r="AX3" s="565"/>
      <c r="AY3" s="565"/>
      <c r="AZ3" s="565"/>
      <c r="BA3" s="565"/>
      <c r="BB3" s="565"/>
      <c r="BC3" s="565"/>
      <c r="BD3" s="565"/>
      <c r="BE3" s="565"/>
      <c r="BF3" s="565"/>
      <c r="BG3" s="565"/>
      <c r="BH3" s="565"/>
      <c r="BI3" s="565"/>
      <c r="BJ3" s="565"/>
      <c r="BK3" s="565"/>
      <c r="BL3" s="565"/>
      <c r="BM3" s="565"/>
      <c r="BN3" s="565"/>
      <c r="BO3" s="565"/>
      <c r="BP3" s="565"/>
      <c r="BQ3" s="565"/>
      <c r="BR3" s="565"/>
      <c r="BS3" s="565"/>
      <c r="BT3" s="565"/>
      <c r="BU3" s="565"/>
      <c r="BV3" s="565"/>
      <c r="BW3" s="565"/>
      <c r="BX3" s="565"/>
      <c r="BY3" s="565"/>
      <c r="BZ3" s="565"/>
      <c r="CA3" s="565"/>
      <c r="CB3" s="565"/>
    </row>
    <row r="4" spans="1:80" ht="14.25" customHeight="1">
      <c r="A4" s="1109"/>
      <c r="B4" s="1110"/>
      <c r="C4" s="1099"/>
      <c r="D4" s="1119"/>
      <c r="E4" s="1120"/>
      <c r="F4" s="1121"/>
      <c r="G4" s="1119"/>
      <c r="H4" s="1121"/>
      <c r="I4" s="1126"/>
      <c r="J4" s="1110"/>
      <c r="K4" s="1119"/>
      <c r="L4" s="1129"/>
      <c r="M4" s="760"/>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565"/>
    </row>
    <row r="5" spans="1:80" ht="14.25" customHeight="1">
      <c r="A5" s="1109"/>
      <c r="B5" s="1110"/>
      <c r="C5" s="1099"/>
      <c r="D5" s="1122"/>
      <c r="E5" s="1123"/>
      <c r="F5" s="1124"/>
      <c r="G5" s="1122"/>
      <c r="H5" s="1124"/>
      <c r="I5" s="1127"/>
      <c r="J5" s="1112"/>
      <c r="K5" s="1122"/>
      <c r="L5" s="1130"/>
      <c r="M5" s="761"/>
      <c r="N5" s="565"/>
      <c r="O5" s="567"/>
      <c r="P5" s="567"/>
      <c r="Q5" s="567"/>
      <c r="R5" s="565"/>
      <c r="S5" s="566"/>
      <c r="T5" s="566"/>
      <c r="U5" s="565"/>
      <c r="V5" s="565"/>
      <c r="W5" s="565"/>
      <c r="X5" s="567"/>
      <c r="Y5" s="567"/>
      <c r="Z5" s="567"/>
      <c r="AA5" s="567"/>
      <c r="AB5" s="565"/>
      <c r="AC5" s="567"/>
      <c r="AD5" s="567"/>
      <c r="AE5" s="567"/>
      <c r="AF5" s="567"/>
      <c r="AG5" s="565"/>
      <c r="AH5" s="565"/>
      <c r="AI5" s="565"/>
      <c r="AJ5" s="565"/>
      <c r="AK5" s="567"/>
      <c r="AL5" s="567"/>
      <c r="AM5" s="567"/>
      <c r="AN5" s="567"/>
      <c r="AO5" s="567"/>
      <c r="AP5" s="567"/>
      <c r="AQ5" s="567"/>
      <c r="AR5" s="566"/>
      <c r="AS5" s="566"/>
      <c r="AT5" s="566"/>
      <c r="AU5" s="566"/>
      <c r="AV5" s="565"/>
      <c r="AW5" s="565"/>
      <c r="AX5" s="567"/>
      <c r="AY5" s="567"/>
      <c r="AZ5" s="567"/>
      <c r="BA5" s="567"/>
      <c r="BB5" s="567"/>
      <c r="BC5" s="567"/>
      <c r="BD5" s="565"/>
      <c r="BE5" s="565"/>
      <c r="BF5" s="565"/>
      <c r="BG5" s="567"/>
      <c r="BH5" s="567"/>
      <c r="BI5" s="567"/>
      <c r="BJ5" s="567"/>
      <c r="BK5" s="567"/>
      <c r="BL5" s="567"/>
      <c r="BM5" s="567"/>
      <c r="BN5" s="566"/>
      <c r="BO5" s="566"/>
      <c r="BP5" s="565"/>
      <c r="BQ5" s="565"/>
      <c r="BR5" s="566"/>
      <c r="BS5" s="566"/>
      <c r="BT5" s="565"/>
      <c r="BU5" s="565"/>
      <c r="BV5" s="567"/>
      <c r="BW5" s="567"/>
      <c r="BX5" s="567"/>
      <c r="BY5" s="567"/>
      <c r="BZ5" s="567"/>
      <c r="CA5" s="567"/>
      <c r="CB5" s="565"/>
    </row>
    <row r="6" spans="1:80" ht="14.25" customHeight="1">
      <c r="A6" s="1109"/>
      <c r="B6" s="1110"/>
      <c r="C6" s="1099"/>
      <c r="D6" s="1131" t="s">
        <v>6</v>
      </c>
      <c r="E6" s="1096" t="s">
        <v>7</v>
      </c>
      <c r="F6" s="1096" t="s">
        <v>511</v>
      </c>
      <c r="G6" s="1096" t="s">
        <v>506</v>
      </c>
      <c r="H6" s="1096" t="s">
        <v>507</v>
      </c>
      <c r="I6" s="1101" t="s">
        <v>508</v>
      </c>
      <c r="J6" s="1101" t="s">
        <v>509</v>
      </c>
      <c r="K6" s="1096" t="s">
        <v>510</v>
      </c>
      <c r="L6" s="1104" t="s">
        <v>8</v>
      </c>
      <c r="M6" s="762"/>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c r="BC6" s="565"/>
      <c r="BD6" s="565"/>
      <c r="BE6" s="565"/>
      <c r="BF6" s="565"/>
      <c r="BG6" s="565"/>
      <c r="BH6" s="565"/>
      <c r="BI6" s="565"/>
      <c r="BJ6" s="565"/>
      <c r="BK6" s="565"/>
      <c r="BL6" s="565"/>
      <c r="BM6" s="565"/>
      <c r="BN6" s="565"/>
      <c r="BO6" s="565"/>
      <c r="BP6" s="565"/>
      <c r="BQ6" s="565"/>
      <c r="BR6" s="565"/>
      <c r="BS6" s="565"/>
      <c r="BT6" s="565"/>
      <c r="BU6" s="565"/>
      <c r="BV6" s="565"/>
      <c r="BW6" s="565"/>
      <c r="BX6" s="565"/>
      <c r="BY6" s="565"/>
      <c r="BZ6" s="565"/>
      <c r="CA6" s="565"/>
      <c r="CB6" s="565"/>
    </row>
    <row r="7" spans="1:80" ht="14.25" customHeight="1">
      <c r="A7" s="1109"/>
      <c r="B7" s="1110"/>
      <c r="C7" s="1099"/>
      <c r="D7" s="1099"/>
      <c r="E7" s="1097"/>
      <c r="F7" s="1097"/>
      <c r="G7" s="1097"/>
      <c r="H7" s="1099"/>
      <c r="I7" s="1102"/>
      <c r="J7" s="1102"/>
      <c r="K7" s="1097"/>
      <c r="L7" s="1105"/>
      <c r="M7" s="763"/>
      <c r="N7" s="565"/>
      <c r="O7" s="565"/>
      <c r="P7" s="565"/>
      <c r="Q7" s="565"/>
      <c r="R7" s="565"/>
      <c r="S7" s="565"/>
      <c r="T7" s="565"/>
      <c r="U7" s="565"/>
      <c r="V7" s="565"/>
      <c r="W7" s="565"/>
      <c r="X7" s="565"/>
      <c r="Y7" s="567"/>
      <c r="Z7" s="567"/>
      <c r="AA7" s="567"/>
      <c r="AB7" s="565"/>
      <c r="AC7" s="565"/>
      <c r="AD7" s="565"/>
      <c r="AE7" s="565"/>
      <c r="AF7" s="565"/>
      <c r="AG7" s="565"/>
      <c r="AH7" s="565"/>
      <c r="AI7" s="565"/>
      <c r="AJ7" s="764"/>
      <c r="AK7" s="565"/>
      <c r="AL7" s="566"/>
      <c r="AM7" s="566"/>
      <c r="AN7" s="566"/>
      <c r="AO7" s="566"/>
      <c r="AP7" s="566"/>
      <c r="AQ7" s="566"/>
      <c r="AR7" s="565"/>
      <c r="AS7" s="565"/>
      <c r="AT7" s="565"/>
      <c r="AU7" s="565"/>
      <c r="AV7" s="565"/>
      <c r="AW7" s="565"/>
      <c r="AX7" s="565"/>
      <c r="AY7" s="565"/>
      <c r="AZ7" s="764"/>
      <c r="BA7" s="764"/>
      <c r="BB7" s="764"/>
      <c r="BC7" s="764"/>
      <c r="BD7" s="565"/>
      <c r="BE7" s="565"/>
      <c r="BF7" s="764"/>
      <c r="BG7" s="565"/>
      <c r="BH7" s="566"/>
      <c r="BI7" s="566"/>
      <c r="BJ7" s="566"/>
      <c r="BK7" s="566"/>
      <c r="BL7" s="566"/>
      <c r="BM7" s="566"/>
      <c r="BN7" s="565"/>
      <c r="BO7" s="565"/>
      <c r="BP7" s="565"/>
      <c r="BQ7" s="565"/>
      <c r="BR7" s="565"/>
      <c r="BS7" s="565"/>
      <c r="BT7" s="565"/>
      <c r="BU7" s="565"/>
      <c r="BV7" s="565"/>
      <c r="BW7" s="565"/>
      <c r="BX7" s="764"/>
      <c r="BY7" s="764"/>
      <c r="BZ7" s="764"/>
      <c r="CA7" s="764"/>
      <c r="CB7" s="565"/>
    </row>
    <row r="8" spans="1:80" ht="14.25" customHeight="1">
      <c r="A8" s="1111"/>
      <c r="B8" s="1112"/>
      <c r="C8" s="1100"/>
      <c r="D8" s="1100"/>
      <c r="E8" s="1098"/>
      <c r="F8" s="1098"/>
      <c r="G8" s="1098"/>
      <c r="H8" s="1100"/>
      <c r="I8" s="1103"/>
      <c r="J8" s="1103"/>
      <c r="K8" s="1098"/>
      <c r="L8" s="1106"/>
      <c r="M8" s="765"/>
      <c r="N8" s="565"/>
      <c r="O8" s="565"/>
      <c r="P8" s="565"/>
      <c r="Q8" s="565"/>
      <c r="R8" s="565"/>
      <c r="S8" s="565"/>
      <c r="T8" s="565"/>
      <c r="U8" s="565"/>
      <c r="V8" s="565"/>
      <c r="W8" s="565"/>
      <c r="X8" s="565"/>
      <c r="Y8" s="565"/>
      <c r="Z8" s="565"/>
      <c r="AA8" s="565"/>
      <c r="AB8" s="565"/>
      <c r="AC8" s="565"/>
      <c r="AD8" s="565"/>
      <c r="AE8" s="565"/>
      <c r="AF8" s="565"/>
      <c r="AG8" s="565"/>
      <c r="AH8" s="565"/>
      <c r="AI8" s="565"/>
      <c r="AJ8" s="764"/>
      <c r="AK8" s="565"/>
      <c r="AL8" s="565"/>
      <c r="AM8" s="565"/>
      <c r="AN8" s="565"/>
      <c r="AO8" s="565"/>
      <c r="AP8" s="565"/>
      <c r="AQ8" s="565"/>
      <c r="AR8" s="565"/>
      <c r="AS8" s="565"/>
      <c r="AT8" s="565"/>
      <c r="AU8" s="565"/>
      <c r="AV8" s="565"/>
      <c r="AW8" s="565"/>
      <c r="AX8" s="565"/>
      <c r="AY8" s="565"/>
      <c r="AZ8" s="764"/>
      <c r="BA8" s="764"/>
      <c r="BB8" s="764"/>
      <c r="BC8" s="764"/>
      <c r="BD8" s="565"/>
      <c r="BE8" s="565"/>
      <c r="BF8" s="764"/>
      <c r="BG8" s="565"/>
      <c r="BH8" s="565"/>
      <c r="BI8" s="565"/>
      <c r="BJ8" s="565"/>
      <c r="BK8" s="565"/>
      <c r="BL8" s="565"/>
      <c r="BM8" s="565"/>
      <c r="BN8" s="565"/>
      <c r="BO8" s="565"/>
      <c r="BP8" s="565"/>
      <c r="BQ8" s="565"/>
      <c r="BR8" s="565"/>
      <c r="BS8" s="565"/>
      <c r="BT8" s="565"/>
      <c r="BU8" s="565"/>
      <c r="BV8" s="565"/>
      <c r="BW8" s="565"/>
      <c r="BX8" s="764"/>
      <c r="BY8" s="764"/>
      <c r="BZ8" s="764"/>
      <c r="CA8" s="764"/>
      <c r="CB8" s="565"/>
    </row>
    <row r="9" spans="1:80" s="530" customFormat="1" ht="15" customHeight="1">
      <c r="A9" s="766"/>
      <c r="B9" s="767"/>
      <c r="C9" s="768" t="s">
        <v>9</v>
      </c>
      <c r="D9" s="767" t="s">
        <v>10</v>
      </c>
      <c r="E9" s="767" t="s">
        <v>10</v>
      </c>
      <c r="F9" s="767" t="s">
        <v>11</v>
      </c>
      <c r="G9" s="767" t="s">
        <v>12</v>
      </c>
      <c r="H9" s="767" t="s">
        <v>12</v>
      </c>
      <c r="I9" s="767" t="s">
        <v>13</v>
      </c>
      <c r="J9" s="767" t="s">
        <v>13</v>
      </c>
      <c r="K9" s="767" t="s">
        <v>14</v>
      </c>
      <c r="L9" s="769" t="s">
        <v>9</v>
      </c>
      <c r="M9" s="769"/>
      <c r="N9" s="770"/>
      <c r="O9" s="770"/>
      <c r="P9" s="770"/>
      <c r="Q9" s="770"/>
      <c r="R9" s="770"/>
      <c r="S9" s="770"/>
      <c r="T9" s="770"/>
      <c r="U9" s="770"/>
      <c r="X9" s="770"/>
      <c r="Y9" s="770"/>
      <c r="Z9" s="770"/>
      <c r="AA9" s="770"/>
      <c r="AB9" s="770"/>
      <c r="AD9" s="770"/>
      <c r="AF9" s="770"/>
      <c r="AG9" s="770"/>
      <c r="AH9" s="770"/>
      <c r="AZ9" s="771"/>
      <c r="BA9" s="771"/>
      <c r="BB9" s="771"/>
      <c r="BC9" s="771"/>
      <c r="BX9" s="771"/>
      <c r="BY9" s="771"/>
      <c r="BZ9" s="771"/>
      <c r="CA9" s="771"/>
    </row>
    <row r="10" spans="1:80" ht="15" customHeight="1">
      <c r="A10" s="811"/>
      <c r="B10" s="563"/>
      <c r="C10" s="772"/>
      <c r="D10" s="568"/>
      <c r="E10" s="568"/>
      <c r="F10" s="568"/>
      <c r="G10" s="568"/>
      <c r="H10" s="568"/>
      <c r="I10" s="568"/>
      <c r="J10" s="568"/>
      <c r="K10" s="568"/>
      <c r="L10" s="773"/>
      <c r="M10" s="773"/>
      <c r="N10" s="565"/>
      <c r="O10" s="568"/>
      <c r="P10" s="568"/>
      <c r="Q10" s="568"/>
      <c r="R10" s="568"/>
      <c r="S10" s="568"/>
      <c r="T10" s="568"/>
      <c r="U10" s="569"/>
      <c r="V10" s="565"/>
      <c r="W10" s="565"/>
      <c r="X10" s="568"/>
      <c r="Y10" s="568"/>
      <c r="Z10" s="568"/>
      <c r="AA10" s="568"/>
      <c r="AB10" s="568"/>
      <c r="AC10" s="565"/>
      <c r="AD10" s="569"/>
      <c r="AE10" s="565"/>
      <c r="AF10" s="569"/>
      <c r="AG10" s="565"/>
      <c r="AH10" s="565"/>
      <c r="AI10" s="565"/>
      <c r="AJ10" s="774"/>
      <c r="AK10" s="565"/>
      <c r="AL10" s="565"/>
      <c r="AM10" s="565"/>
      <c r="AN10" s="565"/>
      <c r="AO10" s="565"/>
      <c r="AP10" s="565"/>
      <c r="AQ10" s="565"/>
      <c r="AR10" s="565"/>
      <c r="AS10" s="565"/>
      <c r="AT10" s="565"/>
      <c r="AU10" s="565"/>
      <c r="AV10" s="565"/>
      <c r="AW10" s="565"/>
      <c r="AX10" s="565"/>
      <c r="AY10" s="565"/>
      <c r="AZ10" s="565"/>
      <c r="BA10" s="565"/>
      <c r="BB10" s="565"/>
      <c r="BC10" s="565"/>
      <c r="BD10" s="774"/>
      <c r="BE10" s="565"/>
      <c r="BF10" s="774"/>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774"/>
    </row>
    <row r="11" spans="1:80" s="565" customFormat="1" ht="18" customHeight="1">
      <c r="A11" s="570" t="s">
        <v>467</v>
      </c>
      <c r="C11" s="813">
        <v>1468108</v>
      </c>
      <c r="D11" s="775">
        <v>745</v>
      </c>
      <c r="E11" s="775">
        <v>25</v>
      </c>
      <c r="F11" s="776">
        <v>3.3</v>
      </c>
      <c r="G11" s="529">
        <v>60025</v>
      </c>
      <c r="H11" s="529">
        <v>43053</v>
      </c>
      <c r="I11" s="529">
        <v>252522.66666666666</v>
      </c>
      <c r="J11" s="529">
        <v>269053.25</v>
      </c>
      <c r="K11" s="529">
        <v>31451.583333333332</v>
      </c>
      <c r="L11" s="777">
        <v>39110.083333333336</v>
      </c>
      <c r="M11" s="778"/>
    </row>
    <row r="12" spans="1:80" s="565" customFormat="1" ht="18" customHeight="1">
      <c r="A12" s="570" t="s">
        <v>424</v>
      </c>
      <c r="C12" s="813">
        <v>1468375</v>
      </c>
      <c r="D12" s="775">
        <v>758</v>
      </c>
      <c r="E12" s="775">
        <v>26</v>
      </c>
      <c r="F12" s="776">
        <v>3.3</v>
      </c>
      <c r="G12" s="529">
        <v>61962</v>
      </c>
      <c r="H12" s="529">
        <v>43987</v>
      </c>
      <c r="I12" s="529">
        <v>248825</v>
      </c>
      <c r="J12" s="529">
        <v>269607</v>
      </c>
      <c r="K12" s="529">
        <v>32031</v>
      </c>
      <c r="L12" s="777">
        <v>39582</v>
      </c>
      <c r="M12" s="778"/>
    </row>
    <row r="13" spans="1:80" s="565" customFormat="1" ht="18" customHeight="1">
      <c r="A13" s="570" t="s">
        <v>468</v>
      </c>
      <c r="C13" s="813">
        <v>1467065</v>
      </c>
      <c r="D13" s="775">
        <v>767.33333333333337</v>
      </c>
      <c r="E13" s="775">
        <v>25.166666666666668</v>
      </c>
      <c r="F13" s="776">
        <v>3.1750000000000003</v>
      </c>
      <c r="G13" s="775">
        <v>63047.916666666664</v>
      </c>
      <c r="H13" s="775">
        <v>44521.083333333336</v>
      </c>
      <c r="I13" s="775">
        <v>248924.16666666666</v>
      </c>
      <c r="J13" s="775">
        <v>274194.41666666669</v>
      </c>
      <c r="K13" s="775">
        <v>32452.5</v>
      </c>
      <c r="L13" s="779">
        <v>39917.333333333336</v>
      </c>
      <c r="M13" s="778"/>
    </row>
    <row r="14" spans="1:80" s="565" customFormat="1" ht="18" customHeight="1">
      <c r="A14" s="571"/>
      <c r="B14" s="572"/>
      <c r="C14" s="780"/>
      <c r="D14" s="781"/>
      <c r="E14" s="781"/>
      <c r="F14" s="573"/>
      <c r="G14" s="782"/>
      <c r="H14" s="782"/>
      <c r="I14" s="782"/>
      <c r="J14" s="782"/>
      <c r="K14" s="782"/>
      <c r="L14" s="778"/>
      <c r="M14" s="778"/>
    </row>
    <row r="15" spans="1:80" ht="18" customHeight="1">
      <c r="A15" s="786" t="s">
        <v>550</v>
      </c>
      <c r="B15" s="783">
        <v>2</v>
      </c>
      <c r="C15" s="784">
        <v>1467901</v>
      </c>
      <c r="D15" s="529">
        <v>769</v>
      </c>
      <c r="E15" s="529">
        <v>18</v>
      </c>
      <c r="F15" s="785">
        <v>2.2999999999999998</v>
      </c>
      <c r="G15" s="529">
        <v>62610</v>
      </c>
      <c r="H15" s="529">
        <v>45235</v>
      </c>
      <c r="I15" s="529">
        <v>221167</v>
      </c>
      <c r="J15" s="529">
        <v>240343</v>
      </c>
      <c r="K15" s="529">
        <v>32482</v>
      </c>
      <c r="L15" s="777">
        <v>39792</v>
      </c>
      <c r="M15" s="574"/>
      <c r="N15" s="565"/>
    </row>
    <row r="16" spans="1:80" ht="18" customHeight="1">
      <c r="A16" s="786"/>
      <c r="B16" s="783">
        <v>3</v>
      </c>
      <c r="C16" s="784">
        <v>1467273</v>
      </c>
      <c r="D16" s="529">
        <v>760</v>
      </c>
      <c r="E16" s="529">
        <v>28</v>
      </c>
      <c r="F16" s="785">
        <v>3.6</v>
      </c>
      <c r="G16" s="529">
        <v>62880</v>
      </c>
      <c r="H16" s="529">
        <v>45677</v>
      </c>
      <c r="I16" s="529">
        <v>253574</v>
      </c>
      <c r="J16" s="529">
        <v>252148</v>
      </c>
      <c r="K16" s="529">
        <v>32519</v>
      </c>
      <c r="L16" s="777">
        <v>39816</v>
      </c>
      <c r="M16" s="574"/>
      <c r="N16" s="565"/>
    </row>
    <row r="17" spans="1:59" ht="18" customHeight="1">
      <c r="A17" s="570"/>
      <c r="B17" s="783">
        <v>4</v>
      </c>
      <c r="C17" s="784">
        <v>1461140</v>
      </c>
      <c r="D17" s="529">
        <v>768</v>
      </c>
      <c r="E17" s="529">
        <v>33</v>
      </c>
      <c r="F17" s="785">
        <v>4.0999999999999996</v>
      </c>
      <c r="G17" s="529">
        <v>64178</v>
      </c>
      <c r="H17" s="529">
        <v>45173</v>
      </c>
      <c r="I17" s="529">
        <v>228588</v>
      </c>
      <c r="J17" s="529">
        <v>250222</v>
      </c>
      <c r="K17" s="529">
        <v>32452</v>
      </c>
      <c r="L17" s="777">
        <v>39599</v>
      </c>
      <c r="M17" s="574"/>
      <c r="N17" s="565"/>
    </row>
    <row r="18" spans="1:59" ht="18" customHeight="1">
      <c r="A18" s="786"/>
      <c r="B18" s="783">
        <v>5</v>
      </c>
      <c r="C18" s="784">
        <v>1465079</v>
      </c>
      <c r="D18" s="529">
        <v>774</v>
      </c>
      <c r="E18" s="529">
        <v>23</v>
      </c>
      <c r="F18" s="785">
        <v>2.9</v>
      </c>
      <c r="G18" s="529">
        <v>64046</v>
      </c>
      <c r="H18" s="529">
        <v>45255</v>
      </c>
      <c r="I18" s="529">
        <v>231771</v>
      </c>
      <c r="J18" s="529">
        <v>252455</v>
      </c>
      <c r="K18" s="529">
        <v>32496</v>
      </c>
      <c r="L18" s="777">
        <v>39635</v>
      </c>
      <c r="M18" s="574"/>
      <c r="N18" s="565"/>
    </row>
    <row r="19" spans="1:59" ht="18" customHeight="1">
      <c r="A19" s="786"/>
      <c r="B19" s="783">
        <v>6</v>
      </c>
      <c r="C19" s="784">
        <v>1465183</v>
      </c>
      <c r="D19" s="529">
        <v>761</v>
      </c>
      <c r="E19" s="529">
        <v>21</v>
      </c>
      <c r="F19" s="785">
        <v>2.7</v>
      </c>
      <c r="G19" s="529">
        <v>64218</v>
      </c>
      <c r="H19" s="529">
        <v>45416</v>
      </c>
      <c r="I19" s="529">
        <v>341133</v>
      </c>
      <c r="J19" s="529">
        <v>404195</v>
      </c>
      <c r="K19" s="529">
        <v>32572</v>
      </c>
      <c r="L19" s="777">
        <v>39732</v>
      </c>
      <c r="M19" s="574"/>
      <c r="N19" s="565"/>
    </row>
    <row r="20" spans="1:59" ht="18" customHeight="1">
      <c r="A20" s="786"/>
      <c r="B20" s="783">
        <v>7</v>
      </c>
      <c r="C20" s="784">
        <v>1465247</v>
      </c>
      <c r="D20" s="529">
        <v>753</v>
      </c>
      <c r="E20" s="529">
        <v>24</v>
      </c>
      <c r="F20" s="785">
        <v>3.1</v>
      </c>
      <c r="G20" s="529">
        <v>63829</v>
      </c>
      <c r="H20" s="529">
        <v>45482</v>
      </c>
      <c r="I20" s="529">
        <v>275122</v>
      </c>
      <c r="J20" s="529">
        <v>301303</v>
      </c>
      <c r="K20" s="529">
        <v>32663</v>
      </c>
      <c r="L20" s="777">
        <v>39829</v>
      </c>
      <c r="M20" s="574"/>
      <c r="N20" s="565"/>
    </row>
    <row r="21" spans="1:59" ht="18" customHeight="1">
      <c r="A21" s="786"/>
      <c r="B21" s="783">
        <v>8</v>
      </c>
      <c r="C21" s="784">
        <v>1465740</v>
      </c>
      <c r="D21" s="529">
        <v>773</v>
      </c>
      <c r="E21" s="529">
        <v>22</v>
      </c>
      <c r="F21" s="785">
        <v>2.8</v>
      </c>
      <c r="G21" s="529">
        <v>64238</v>
      </c>
      <c r="H21" s="529">
        <v>45607</v>
      </c>
      <c r="I21" s="529">
        <v>252983</v>
      </c>
      <c r="J21" s="529">
        <v>266308</v>
      </c>
      <c r="K21" s="529">
        <v>32679</v>
      </c>
      <c r="L21" s="777">
        <v>39813</v>
      </c>
      <c r="M21" s="574"/>
      <c r="N21" s="565"/>
    </row>
    <row r="22" spans="1:59" ht="18" customHeight="1">
      <c r="A22" s="787"/>
      <c r="B22" s="783">
        <v>9</v>
      </c>
      <c r="C22" s="784">
        <v>1466225</v>
      </c>
      <c r="D22" s="529">
        <v>775</v>
      </c>
      <c r="E22" s="529">
        <v>28</v>
      </c>
      <c r="F22" s="785">
        <v>3.5</v>
      </c>
      <c r="G22" s="529">
        <v>63817</v>
      </c>
      <c r="H22" s="529">
        <v>45739</v>
      </c>
      <c r="I22" s="529">
        <v>241523</v>
      </c>
      <c r="J22" s="529">
        <v>260909</v>
      </c>
      <c r="K22" s="529">
        <v>32686</v>
      </c>
      <c r="L22" s="777">
        <v>39797</v>
      </c>
      <c r="M22" s="574"/>
      <c r="N22" s="565"/>
    </row>
    <row r="23" spans="1:59" ht="18" customHeight="1">
      <c r="A23" s="788"/>
      <c r="B23" s="783">
        <v>10</v>
      </c>
      <c r="C23" s="784">
        <v>1466454</v>
      </c>
      <c r="D23" s="529">
        <v>769</v>
      </c>
      <c r="E23" s="529">
        <v>27</v>
      </c>
      <c r="F23" s="785">
        <v>3.4</v>
      </c>
      <c r="G23" s="529">
        <v>63467</v>
      </c>
      <c r="H23" s="529">
        <v>45784</v>
      </c>
      <c r="I23" s="529">
        <v>236581</v>
      </c>
      <c r="J23" s="529">
        <v>254563</v>
      </c>
      <c r="K23" s="529">
        <v>32778</v>
      </c>
      <c r="L23" s="777">
        <v>39903</v>
      </c>
      <c r="M23" s="574"/>
      <c r="N23" s="565"/>
    </row>
    <row r="24" spans="1:59" ht="18" customHeight="1">
      <c r="A24" s="786"/>
      <c r="B24" s="783">
        <v>11</v>
      </c>
      <c r="C24" s="784">
        <v>1467394</v>
      </c>
      <c r="D24" s="529">
        <v>761</v>
      </c>
      <c r="E24" s="529">
        <v>27</v>
      </c>
      <c r="F24" s="785">
        <v>3.4</v>
      </c>
      <c r="G24" s="529">
        <v>64195</v>
      </c>
      <c r="H24" s="529">
        <v>45955</v>
      </c>
      <c r="I24" s="529">
        <v>247744</v>
      </c>
      <c r="J24" s="529">
        <v>263552</v>
      </c>
      <c r="K24" s="529">
        <v>32704</v>
      </c>
      <c r="L24" s="777">
        <v>39810</v>
      </c>
      <c r="M24" s="574"/>
      <c r="N24" s="565"/>
    </row>
    <row r="25" spans="1:59" ht="18" customHeight="1">
      <c r="A25" s="786"/>
      <c r="B25" s="783">
        <v>12</v>
      </c>
      <c r="C25" s="784">
        <v>1467456</v>
      </c>
      <c r="D25" s="529">
        <v>777</v>
      </c>
      <c r="E25" s="529">
        <v>23</v>
      </c>
      <c r="F25" s="785">
        <v>2.9</v>
      </c>
      <c r="G25" s="529">
        <v>64133</v>
      </c>
      <c r="H25" s="529">
        <v>46431</v>
      </c>
      <c r="I25" s="529">
        <v>439996</v>
      </c>
      <c r="J25" s="529">
        <v>492005</v>
      </c>
      <c r="K25" s="529">
        <v>32806</v>
      </c>
      <c r="L25" s="777">
        <v>39910</v>
      </c>
      <c r="M25" s="574"/>
      <c r="N25" s="565"/>
    </row>
    <row r="26" spans="1:59" ht="18" customHeight="1">
      <c r="A26" s="786" t="s">
        <v>525</v>
      </c>
      <c r="B26" s="783">
        <v>1</v>
      </c>
      <c r="C26" s="784">
        <v>1468039</v>
      </c>
      <c r="D26" s="529">
        <v>783</v>
      </c>
      <c r="E26" s="529">
        <v>22</v>
      </c>
      <c r="F26" s="785">
        <v>2.7</v>
      </c>
      <c r="G26" s="529">
        <v>63433</v>
      </c>
      <c r="H26" s="529">
        <v>46431</v>
      </c>
      <c r="I26" s="529">
        <v>250500</v>
      </c>
      <c r="J26" s="529">
        <v>269492</v>
      </c>
      <c r="K26" s="529">
        <v>32822</v>
      </c>
      <c r="L26" s="777">
        <v>39906</v>
      </c>
      <c r="M26" s="574"/>
      <c r="N26" s="565"/>
    </row>
    <row r="27" spans="1:59" ht="18" customHeight="1">
      <c r="A27" s="786"/>
      <c r="B27" s="783">
        <v>2</v>
      </c>
      <c r="C27" s="784">
        <v>1467834</v>
      </c>
      <c r="D27" s="529">
        <v>784</v>
      </c>
      <c r="E27" s="529">
        <v>26</v>
      </c>
      <c r="F27" s="785">
        <v>3.2</v>
      </c>
      <c r="G27" s="529">
        <v>63545</v>
      </c>
      <c r="H27" s="529">
        <v>46680</v>
      </c>
      <c r="I27" s="529">
        <v>250814</v>
      </c>
      <c r="J27" s="529">
        <v>266305</v>
      </c>
      <c r="K27" s="529">
        <v>32789</v>
      </c>
      <c r="L27" s="777">
        <v>39838</v>
      </c>
      <c r="M27" s="574"/>
      <c r="N27" s="565"/>
    </row>
    <row r="28" spans="1:59" ht="18" customHeight="1">
      <c r="A28" s="786"/>
      <c r="B28" s="783">
        <v>3</v>
      </c>
      <c r="C28" s="784">
        <v>1467541</v>
      </c>
      <c r="D28" s="529">
        <v>785</v>
      </c>
      <c r="E28" s="529">
        <v>28</v>
      </c>
      <c r="F28" s="785">
        <v>3.4</v>
      </c>
      <c r="G28" s="529">
        <v>63984</v>
      </c>
      <c r="H28" s="529">
        <v>47134</v>
      </c>
      <c r="I28" s="529">
        <v>260668</v>
      </c>
      <c r="J28" s="529">
        <v>273018</v>
      </c>
      <c r="K28" s="810">
        <v>32850</v>
      </c>
      <c r="L28" s="777">
        <v>39899</v>
      </c>
      <c r="M28" s="574"/>
      <c r="N28" s="565"/>
    </row>
    <row r="29" spans="1:59" ht="18" customHeight="1">
      <c r="A29" s="570"/>
      <c r="B29" s="783">
        <v>4</v>
      </c>
      <c r="C29" s="784">
        <v>1461684</v>
      </c>
      <c r="D29" s="529">
        <v>781</v>
      </c>
      <c r="E29" s="529">
        <v>31</v>
      </c>
      <c r="F29" s="785">
        <v>3.8</v>
      </c>
      <c r="G29" s="529">
        <v>65500</v>
      </c>
      <c r="H29" s="529">
        <v>46701</v>
      </c>
      <c r="I29" s="529"/>
      <c r="J29" s="529"/>
      <c r="K29" s="529"/>
      <c r="L29" s="777"/>
      <c r="M29" s="574"/>
      <c r="N29" s="565"/>
    </row>
    <row r="30" spans="1:59" ht="3" customHeight="1" thickBot="1">
      <c r="A30" s="814"/>
      <c r="B30" s="789"/>
      <c r="C30" s="790"/>
      <c r="D30" s="791"/>
      <c r="E30" s="791"/>
      <c r="F30" s="792"/>
      <c r="G30" s="793"/>
      <c r="H30" s="793"/>
      <c r="I30" s="793"/>
      <c r="J30" s="793"/>
      <c r="K30" s="793"/>
      <c r="L30" s="794"/>
      <c r="M30" s="794"/>
      <c r="N30" s="565"/>
    </row>
    <row r="31" spans="1:59" ht="3" customHeight="1">
      <c r="A31" s="811"/>
      <c r="B31" s="764"/>
      <c r="C31" s="795"/>
      <c r="D31" s="782"/>
      <c r="E31" s="782"/>
      <c r="F31" s="796"/>
      <c r="G31" s="774"/>
      <c r="H31" s="774"/>
      <c r="I31" s="774"/>
      <c r="J31" s="774"/>
      <c r="K31" s="774"/>
      <c r="L31" s="774"/>
      <c r="M31" s="574"/>
      <c r="N31" s="565"/>
    </row>
    <row r="32" spans="1:59" s="973" customFormat="1" ht="13.9" customHeight="1">
      <c r="A32" s="797" t="s">
        <v>345</v>
      </c>
      <c r="C32" s="798"/>
      <c r="D32" s="799"/>
      <c r="E32" s="800"/>
      <c r="F32" s="800"/>
      <c r="G32" s="800"/>
      <c r="H32" s="799"/>
      <c r="I32" s="800"/>
      <c r="J32" s="800"/>
      <c r="K32" s="801"/>
      <c r="L32" s="801"/>
      <c r="M32" s="802"/>
      <c r="N32" s="972"/>
      <c r="AJ32" s="972"/>
      <c r="AK32" s="972"/>
      <c r="BF32" s="972"/>
      <c r="BG32" s="972"/>
    </row>
    <row r="33" spans="1:59" s="973" customFormat="1" ht="13.9" customHeight="1">
      <c r="A33" s="803" t="s">
        <v>346</v>
      </c>
      <c r="C33" s="798"/>
      <c r="D33" s="799"/>
      <c r="E33" s="800"/>
      <c r="F33" s="800"/>
      <c r="G33" s="800"/>
      <c r="H33" s="799"/>
      <c r="I33" s="800"/>
      <c r="J33" s="800"/>
      <c r="K33" s="801"/>
      <c r="L33" s="801"/>
      <c r="M33" s="802"/>
      <c r="N33" s="972"/>
      <c r="AJ33" s="972"/>
      <c r="AK33" s="972"/>
      <c r="BF33" s="972"/>
      <c r="BG33" s="972"/>
    </row>
    <row r="34" spans="1:59" s="973" customFormat="1" ht="13.9" customHeight="1">
      <c r="A34" s="803" t="s">
        <v>512</v>
      </c>
      <c r="C34" s="798"/>
      <c r="D34" s="799"/>
      <c r="E34" s="800"/>
      <c r="F34" s="800"/>
      <c r="G34" s="800"/>
      <c r="H34" s="799"/>
      <c r="I34" s="800"/>
      <c r="J34" s="800"/>
      <c r="K34" s="801"/>
      <c r="L34" s="801"/>
      <c r="M34" s="802"/>
      <c r="N34" s="972"/>
      <c r="AJ34" s="972"/>
      <c r="AK34" s="972"/>
      <c r="BF34" s="972"/>
      <c r="BG34" s="972"/>
    </row>
    <row r="35" spans="1:59" s="973" customFormat="1" ht="13.9" customHeight="1">
      <c r="A35" s="797" t="s">
        <v>15</v>
      </c>
      <c r="C35" s="798"/>
      <c r="D35" s="799"/>
      <c r="E35" s="800"/>
      <c r="F35" s="800"/>
      <c r="G35" s="800"/>
      <c r="H35" s="799"/>
      <c r="I35" s="800"/>
      <c r="J35" s="800"/>
      <c r="K35" s="801"/>
      <c r="L35" s="801"/>
      <c r="M35" s="802"/>
      <c r="N35" s="972"/>
      <c r="AJ35" s="972"/>
      <c r="AK35" s="972"/>
      <c r="BF35" s="972"/>
      <c r="BG35" s="972"/>
    </row>
    <row r="36" spans="1:59" s="973" customFormat="1" ht="13.9" customHeight="1" thickBot="1">
      <c r="A36" s="804" t="s">
        <v>463</v>
      </c>
      <c r="B36" s="974"/>
      <c r="C36" s="974"/>
      <c r="D36" s="805"/>
      <c r="E36" s="806"/>
      <c r="F36" s="806"/>
      <c r="G36" s="806"/>
      <c r="H36" s="805"/>
      <c r="I36" s="806"/>
      <c r="J36" s="974"/>
      <c r="K36" s="807"/>
      <c r="L36" s="807"/>
      <c r="M36" s="808"/>
      <c r="N36" s="972"/>
      <c r="AJ36" s="972"/>
      <c r="AK36" s="972"/>
      <c r="BF36" s="972"/>
      <c r="BG36" s="972"/>
    </row>
    <row r="37" spans="1:59" s="973" customFormat="1" ht="20.100000000000001" customHeight="1">
      <c r="C37" s="809"/>
      <c r="D37" s="809"/>
      <c r="E37" s="800"/>
      <c r="F37" s="800"/>
      <c r="I37" s="800"/>
      <c r="L37" s="801"/>
      <c r="M37" s="801"/>
      <c r="N37" s="972"/>
      <c r="AJ37" s="972"/>
      <c r="AK37" s="972"/>
      <c r="BF37" s="972"/>
      <c r="BG37" s="972"/>
    </row>
    <row r="38" spans="1:59" ht="18.600000000000001" customHeight="1">
      <c r="B38" s="565"/>
      <c r="C38" s="565"/>
      <c r="D38" s="565"/>
      <c r="E38" s="565"/>
      <c r="F38" s="565"/>
      <c r="G38" s="565"/>
      <c r="H38" s="567"/>
      <c r="I38" s="565"/>
      <c r="J38" s="565"/>
      <c r="K38" s="810"/>
      <c r="L38" s="81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565"/>
      <c r="AW38" s="565"/>
      <c r="AX38" s="565"/>
      <c r="AY38" s="565"/>
      <c r="AZ38" s="565"/>
      <c r="BA38" s="565"/>
      <c r="BB38" s="565"/>
      <c r="BC38" s="565"/>
      <c r="BD38" s="565"/>
      <c r="BE38" s="565"/>
      <c r="BF38" s="565"/>
      <c r="BG38" s="565"/>
    </row>
    <row r="39" spans="1:59" ht="14.25">
      <c r="B39" s="800"/>
      <c r="C39" s="565"/>
      <c r="D39" s="565"/>
      <c r="E39" s="565"/>
      <c r="F39" s="565"/>
      <c r="G39" s="565"/>
      <c r="H39" s="565"/>
      <c r="I39" s="565"/>
      <c r="J39" s="565"/>
      <c r="K39" s="565"/>
      <c r="L39" s="798"/>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565"/>
      <c r="AV39" s="565"/>
      <c r="AW39" s="565"/>
      <c r="AX39" s="565"/>
      <c r="AY39" s="565"/>
      <c r="AZ39" s="565"/>
      <c r="BA39" s="565"/>
      <c r="BB39" s="565"/>
      <c r="BC39" s="565"/>
      <c r="BD39" s="565"/>
      <c r="BE39" s="565"/>
      <c r="BF39" s="565"/>
      <c r="BG39" s="565"/>
    </row>
    <row r="40" spans="1:59" ht="14.25">
      <c r="B40" s="800"/>
      <c r="C40" s="565"/>
      <c r="D40" s="565"/>
      <c r="E40" s="565"/>
      <c r="F40" s="565"/>
      <c r="G40" s="565"/>
      <c r="H40" s="565"/>
      <c r="I40" s="565"/>
      <c r="J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565"/>
      <c r="AV40" s="565"/>
      <c r="AW40" s="565"/>
      <c r="AX40" s="565"/>
      <c r="AY40" s="565"/>
      <c r="AZ40" s="565"/>
      <c r="BA40" s="565"/>
      <c r="BB40" s="565"/>
      <c r="BC40" s="565"/>
      <c r="BD40" s="565"/>
      <c r="BE40" s="565"/>
      <c r="BF40" s="565"/>
      <c r="BG40" s="565"/>
    </row>
    <row r="41" spans="1:59" ht="14.25">
      <c r="B41" s="798"/>
      <c r="C41" s="565"/>
      <c r="D41" s="565"/>
      <c r="E41" s="565"/>
      <c r="F41" s="565"/>
      <c r="G41" s="565"/>
      <c r="H41" s="565"/>
      <c r="I41" s="565"/>
      <c r="J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5"/>
      <c r="AZ41" s="565"/>
      <c r="BA41" s="565"/>
      <c r="BB41" s="565"/>
      <c r="BC41" s="565"/>
      <c r="BD41" s="565"/>
      <c r="BE41" s="565"/>
      <c r="BF41" s="565"/>
      <c r="BG41" s="565"/>
    </row>
    <row r="42" spans="1:59" ht="14.25">
      <c r="B42" s="800"/>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565"/>
      <c r="BB42" s="565"/>
      <c r="BC42" s="565"/>
      <c r="BD42" s="565"/>
      <c r="BE42" s="565"/>
      <c r="BF42" s="565"/>
      <c r="BG42" s="565"/>
    </row>
    <row r="71" spans="2:13" ht="14.25" customHeight="1">
      <c r="B71" s="1095"/>
      <c r="C71" s="1095"/>
      <c r="D71" s="1095"/>
      <c r="E71" s="1095"/>
      <c r="F71" s="1095"/>
      <c r="G71" s="1095"/>
      <c r="H71" s="1095"/>
      <c r="I71" s="1095"/>
      <c r="J71" s="1095"/>
      <c r="K71" s="1095"/>
      <c r="L71" s="1095"/>
      <c r="M71" s="567"/>
    </row>
    <row r="72" spans="2:13" ht="7.5" customHeight="1">
      <c r="B72" s="565"/>
      <c r="C72" s="565"/>
      <c r="D72" s="565"/>
      <c r="E72" s="565"/>
      <c r="F72" s="565"/>
      <c r="G72" s="565"/>
      <c r="H72" s="565"/>
      <c r="I72" s="565"/>
      <c r="J72" s="565"/>
      <c r="K72" s="565"/>
      <c r="L72" s="565"/>
      <c r="M72" s="565"/>
    </row>
    <row r="73" spans="2:13" ht="14.25" customHeight="1">
      <c r="B73" s="567"/>
      <c r="C73" s="567"/>
      <c r="D73" s="567"/>
      <c r="E73" s="567"/>
      <c r="F73" s="567"/>
      <c r="G73" s="1095"/>
      <c r="H73" s="1095"/>
      <c r="I73" s="1095"/>
      <c r="J73" s="1095"/>
      <c r="K73" s="1095"/>
      <c r="L73" s="565"/>
      <c r="M73" s="565"/>
    </row>
    <row r="74" spans="2:13" ht="6" customHeight="1">
      <c r="B74" s="565"/>
      <c r="C74" s="565"/>
      <c r="D74" s="565"/>
      <c r="E74" s="565"/>
      <c r="F74" s="565"/>
      <c r="G74" s="565"/>
      <c r="H74" s="565"/>
      <c r="I74" s="565"/>
      <c r="J74" s="565"/>
      <c r="K74" s="565"/>
      <c r="L74" s="565"/>
      <c r="M74" s="565"/>
    </row>
    <row r="75" spans="2:13" ht="13.5" customHeight="1">
      <c r="B75" s="565"/>
      <c r="C75" s="565"/>
      <c r="D75" s="565"/>
      <c r="E75" s="565"/>
      <c r="F75" s="565"/>
      <c r="G75" s="565"/>
      <c r="H75" s="565"/>
      <c r="I75" s="565"/>
      <c r="J75" s="565"/>
      <c r="K75" s="565"/>
      <c r="L75" s="565"/>
      <c r="M75" s="565"/>
    </row>
    <row r="76" spans="2:13" ht="14.25" hidden="1">
      <c r="B76" s="565"/>
      <c r="C76" s="565"/>
      <c r="D76" s="565"/>
      <c r="E76" s="565"/>
      <c r="F76" s="565"/>
      <c r="G76" s="565"/>
      <c r="H76" s="565"/>
      <c r="I76" s="565"/>
      <c r="J76" s="565"/>
      <c r="K76" s="565"/>
      <c r="L76" s="565"/>
      <c r="M76" s="565"/>
    </row>
    <row r="77" spans="2:13" ht="14.25">
      <c r="B77" s="565"/>
      <c r="C77" s="565"/>
      <c r="D77" s="565"/>
      <c r="E77" s="565"/>
      <c r="F77" s="565"/>
      <c r="G77" s="565"/>
      <c r="H77" s="565"/>
      <c r="I77" s="565"/>
      <c r="J77" s="565"/>
      <c r="K77" s="565"/>
      <c r="L77" s="565"/>
      <c r="M77" s="565"/>
    </row>
  </sheetData>
  <mergeCells count="18">
    <mergeCell ref="B1:M1"/>
    <mergeCell ref="C3:C8"/>
    <mergeCell ref="D3:F5"/>
    <mergeCell ref="G3:H5"/>
    <mergeCell ref="I3:J5"/>
    <mergeCell ref="K3:L5"/>
    <mergeCell ref="D6:D8"/>
    <mergeCell ref="E6:E8"/>
    <mergeCell ref="F6:F8"/>
    <mergeCell ref="B71:L71"/>
    <mergeCell ref="G73:K73"/>
    <mergeCell ref="G6:G8"/>
    <mergeCell ref="H6:H8"/>
    <mergeCell ref="I6:I8"/>
    <mergeCell ref="J6:J8"/>
    <mergeCell ref="K6:K8"/>
    <mergeCell ref="L6:L8"/>
    <mergeCell ref="A3:B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1"/>
  </sheetPr>
  <dimension ref="B1:B30"/>
  <sheetViews>
    <sheetView showGridLines="0" zoomScaleNormal="100" zoomScaleSheetLayoutView="100" workbookViewId="0">
      <selection activeCell="M1" sqref="M1"/>
    </sheetView>
  </sheetViews>
  <sheetFormatPr defaultRowHeight="13.5"/>
  <cols>
    <col min="1" max="16384" width="9" style="455"/>
  </cols>
  <sheetData>
    <row r="1" s="984" customFormat="1"/>
    <row r="2" s="984" customFormat="1"/>
    <row r="3" s="984" customFormat="1"/>
    <row r="4" s="984" customFormat="1"/>
    <row r="5" s="984" customFormat="1"/>
    <row r="6" s="984" customFormat="1"/>
    <row r="7" s="984" customFormat="1"/>
    <row r="8" s="984" customFormat="1"/>
    <row r="9" s="984" customFormat="1"/>
    <row r="10" s="984" customFormat="1"/>
    <row r="11" s="984" customFormat="1"/>
    <row r="12" s="984" customFormat="1"/>
    <row r="13" s="984" customFormat="1"/>
    <row r="14" s="984" customFormat="1"/>
    <row r="15" s="984" customFormat="1"/>
    <row r="16" s="984" customFormat="1"/>
    <row r="17" spans="2:2" s="984" customFormat="1"/>
    <row r="18" spans="2:2" s="984" customFormat="1"/>
    <row r="19" spans="2:2" s="984" customFormat="1"/>
    <row r="20" spans="2:2" s="984" customFormat="1"/>
    <row r="21" spans="2:2" s="984" customFormat="1"/>
    <row r="22" spans="2:2" s="984" customFormat="1"/>
    <row r="23" spans="2:2" s="984" customFormat="1"/>
    <row r="24" spans="2:2" s="984" customFormat="1"/>
    <row r="25" spans="2:2" s="984" customFormat="1"/>
    <row r="26" spans="2:2" s="984" customFormat="1"/>
    <row r="27" spans="2:2" s="984" customFormat="1"/>
    <row r="28" spans="2:2" s="984" customFormat="1"/>
    <row r="29" spans="2:2" s="984" customFormat="1">
      <c r="B29" s="985" t="s">
        <v>419</v>
      </c>
    </row>
    <row r="30" spans="2:2" s="984" customFormat="1">
      <c r="B30" s="985" t="s">
        <v>577</v>
      </c>
    </row>
  </sheetData>
  <phoneticPr fontId="4"/>
  <pageMargins left="0.70866141732283472" right="0.70866141732283472" top="0.74803149606299213" bottom="0.74803149606299213"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9"/>
  <sheetViews>
    <sheetView showGridLines="0" zoomScaleNormal="100" zoomScaleSheetLayoutView="85" workbookViewId="0">
      <pane xSplit="2" ySplit="8" topLeftCell="C9" activePane="bottomRight" state="frozen"/>
      <selection activeCell="L30" sqref="L30"/>
      <selection pane="topRight" activeCell="L30" sqref="L30"/>
      <selection pane="bottomLeft" activeCell="L30" sqref="L30"/>
      <selection pane="bottomRight"/>
    </sheetView>
  </sheetViews>
  <sheetFormatPr defaultColWidth="13.625" defaultRowHeight="14.25"/>
  <cols>
    <col min="1" max="1" width="9.5" style="565" customWidth="1"/>
    <col min="2" max="2" width="8.25" style="565" customWidth="1"/>
    <col min="3" max="5" width="11.75" style="565" customWidth="1"/>
    <col min="6" max="9" width="11.875" style="565" customWidth="1"/>
    <col min="10" max="12" width="11.75" style="565" customWidth="1"/>
    <col min="13" max="13" width="12.875" style="565" customWidth="1"/>
    <col min="14" max="14" width="0.375" style="565" customWidth="1"/>
    <col min="15" max="23" width="13.625" style="565" customWidth="1"/>
    <col min="24" max="24" width="14.875" style="565" customWidth="1"/>
    <col min="25" max="26" width="7.375" style="565" customWidth="1"/>
    <col min="27" max="31" width="13.625" style="565" customWidth="1"/>
    <col min="32" max="32" width="3.625" style="565" customWidth="1"/>
    <col min="33" max="33" width="7.375" style="565" customWidth="1"/>
    <col min="34" max="34" width="3.625" style="565" customWidth="1"/>
    <col min="35" max="35" width="9.875" style="565" customWidth="1"/>
    <col min="36" max="36" width="13.625" style="565" customWidth="1"/>
    <col min="37" max="37" width="17.375" style="565" customWidth="1"/>
    <col min="38" max="38" width="13.625" style="565" customWidth="1"/>
    <col min="39" max="39" width="17.375" style="565" customWidth="1"/>
    <col min="40" max="46" width="13.625" style="565" customWidth="1"/>
    <col min="47" max="47" width="12.375" style="565" customWidth="1"/>
    <col min="48" max="58" width="13.625" style="565" customWidth="1"/>
    <col min="59" max="59" width="17.375" style="565" customWidth="1"/>
    <col min="60" max="60" width="13.625" style="565" customWidth="1"/>
    <col min="61" max="61" width="17.375" style="565" customWidth="1"/>
    <col min="62" max="70" width="13.625" style="565" customWidth="1"/>
    <col min="71" max="72" width="7.375" style="565" customWidth="1"/>
    <col min="73" max="82" width="13.625" style="565" customWidth="1"/>
    <col min="83" max="83" width="17.375" style="565" customWidth="1"/>
    <col min="84" max="16384" width="13.625" style="565"/>
  </cols>
  <sheetData>
    <row r="1" spans="1:83" s="973" customFormat="1" ht="30" customHeight="1">
      <c r="A1" s="971"/>
      <c r="B1" s="1113" t="s">
        <v>3</v>
      </c>
      <c r="C1" s="1113"/>
      <c r="D1" s="1113"/>
      <c r="E1" s="1113"/>
      <c r="F1" s="1113"/>
      <c r="G1" s="1113"/>
      <c r="H1" s="1113"/>
      <c r="I1" s="1113"/>
      <c r="J1" s="1113"/>
      <c r="K1" s="1113"/>
      <c r="L1" s="1113"/>
      <c r="M1" s="1113"/>
      <c r="N1" s="1114"/>
      <c r="P1" s="972"/>
      <c r="Q1" s="972"/>
      <c r="AM1" s="972"/>
      <c r="AN1" s="972"/>
      <c r="BI1" s="972"/>
      <c r="BJ1" s="972"/>
    </row>
    <row r="2" spans="1:83" ht="22.15" customHeight="1" thickBot="1">
      <c r="A2" s="575"/>
      <c r="B2" s="563"/>
      <c r="C2" s="563" t="s">
        <v>16</v>
      </c>
      <c r="D2" s="563"/>
      <c r="E2" s="563"/>
      <c r="F2" s="563"/>
      <c r="G2" s="563"/>
      <c r="H2" s="563"/>
      <c r="I2" s="563"/>
      <c r="J2" s="563"/>
      <c r="K2" s="563"/>
      <c r="L2" s="563"/>
      <c r="M2" s="563"/>
      <c r="N2" s="564"/>
    </row>
    <row r="3" spans="1:83" ht="18.75" customHeight="1">
      <c r="A3" s="1107" t="s">
        <v>334</v>
      </c>
      <c r="B3" s="1108"/>
      <c r="C3" s="1132" t="s">
        <v>144</v>
      </c>
      <c r="D3" s="1132"/>
      <c r="E3" s="1134" t="s">
        <v>513</v>
      </c>
      <c r="F3" s="1135" t="s">
        <v>514</v>
      </c>
      <c r="G3" s="1136"/>
      <c r="H3" s="1136"/>
      <c r="I3" s="1137"/>
      <c r="J3" s="1134" t="s">
        <v>516</v>
      </c>
      <c r="K3" s="1116" t="s">
        <v>519</v>
      </c>
      <c r="L3" s="1118"/>
      <c r="M3" s="1144" t="s">
        <v>520</v>
      </c>
      <c r="N3" s="759"/>
      <c r="O3" s="563"/>
    </row>
    <row r="4" spans="1:83" ht="18.75" customHeight="1">
      <c r="A4" s="1109"/>
      <c r="B4" s="1110"/>
      <c r="C4" s="1133"/>
      <c r="D4" s="1133"/>
      <c r="E4" s="1097"/>
      <c r="F4" s="1138"/>
      <c r="G4" s="1139"/>
      <c r="H4" s="1139"/>
      <c r="I4" s="1140"/>
      <c r="J4" s="1097"/>
      <c r="K4" s="1119"/>
      <c r="L4" s="1121"/>
      <c r="M4" s="1105"/>
      <c r="N4" s="564"/>
      <c r="O4" s="563"/>
    </row>
    <row r="5" spans="1:83" ht="18.75" customHeight="1">
      <c r="A5" s="1109"/>
      <c r="B5" s="1110"/>
      <c r="C5" s="1133"/>
      <c r="D5" s="1133"/>
      <c r="E5" s="1097"/>
      <c r="F5" s="1141"/>
      <c r="G5" s="1142"/>
      <c r="H5" s="1142"/>
      <c r="I5" s="1143"/>
      <c r="J5" s="1097"/>
      <c r="K5" s="1122"/>
      <c r="L5" s="1124"/>
      <c r="M5" s="1105"/>
      <c r="N5" s="816"/>
      <c r="O5" s="563"/>
      <c r="Q5" s="567"/>
      <c r="R5" s="567"/>
      <c r="S5" s="567"/>
      <c r="T5" s="567"/>
      <c r="V5" s="566"/>
      <c r="W5" s="566"/>
      <c r="AA5" s="567"/>
      <c r="AB5" s="567"/>
      <c r="AC5" s="567"/>
      <c r="AD5" s="567"/>
      <c r="AF5" s="567"/>
      <c r="AG5" s="567"/>
      <c r="AH5" s="567"/>
      <c r="AI5" s="567"/>
      <c r="AN5" s="567"/>
      <c r="AO5" s="567"/>
      <c r="AP5" s="567"/>
      <c r="AQ5" s="567"/>
      <c r="AR5" s="567"/>
      <c r="AS5" s="567"/>
      <c r="AT5" s="567"/>
      <c r="AU5" s="566"/>
      <c r="AV5" s="566"/>
      <c r="AW5" s="566"/>
      <c r="AX5" s="566"/>
      <c r="BA5" s="567"/>
      <c r="BB5" s="567"/>
      <c r="BC5" s="567"/>
      <c r="BD5" s="567"/>
      <c r="BE5" s="567"/>
      <c r="BF5" s="567"/>
      <c r="BJ5" s="567"/>
      <c r="BK5" s="567"/>
      <c r="BL5" s="567"/>
      <c r="BM5" s="567"/>
      <c r="BN5" s="567"/>
      <c r="BO5" s="567"/>
      <c r="BP5" s="567"/>
      <c r="BQ5" s="566"/>
      <c r="BR5" s="566"/>
      <c r="BU5" s="566"/>
      <c r="BV5" s="566"/>
      <c r="BY5" s="567"/>
      <c r="BZ5" s="567"/>
      <c r="CA5" s="567"/>
      <c r="CB5" s="567"/>
      <c r="CC5" s="567"/>
      <c r="CD5" s="567"/>
    </row>
    <row r="6" spans="1:83" ht="16.5" customHeight="1">
      <c r="A6" s="1109"/>
      <c r="B6" s="1110"/>
      <c r="C6" s="1133" t="s">
        <v>145</v>
      </c>
      <c r="D6" s="1133" t="s">
        <v>146</v>
      </c>
      <c r="E6" s="1097"/>
      <c r="F6" s="1096" t="s">
        <v>515</v>
      </c>
      <c r="G6" s="1145" t="s">
        <v>17</v>
      </c>
      <c r="H6" s="1146"/>
      <c r="I6" s="1147"/>
      <c r="J6" s="1097"/>
      <c r="K6" s="1148" t="s">
        <v>517</v>
      </c>
      <c r="L6" s="1148" t="s">
        <v>518</v>
      </c>
      <c r="M6" s="1105"/>
      <c r="N6" s="816"/>
      <c r="O6" s="563"/>
    </row>
    <row r="7" spans="1:83" ht="17.25" customHeight="1">
      <c r="A7" s="1109"/>
      <c r="B7" s="1110"/>
      <c r="C7" s="1133"/>
      <c r="D7" s="1133"/>
      <c r="E7" s="1097"/>
      <c r="F7" s="1097"/>
      <c r="G7" s="1122"/>
      <c r="H7" s="1123"/>
      <c r="I7" s="1124"/>
      <c r="J7" s="1097"/>
      <c r="K7" s="1149"/>
      <c r="L7" s="1149"/>
      <c r="M7" s="1105"/>
      <c r="N7" s="816"/>
      <c r="O7" s="563"/>
      <c r="AB7" s="567"/>
      <c r="AC7" s="567"/>
      <c r="AD7" s="567"/>
      <c r="AM7" s="764"/>
      <c r="AO7" s="566"/>
      <c r="AP7" s="566"/>
      <c r="AQ7" s="566"/>
      <c r="AR7" s="566"/>
      <c r="AS7" s="566"/>
      <c r="AT7" s="566"/>
      <c r="BC7" s="764"/>
      <c r="BD7" s="764"/>
      <c r="BE7" s="764"/>
      <c r="BF7" s="764"/>
      <c r="BI7" s="764"/>
      <c r="BK7" s="566"/>
      <c r="BL7" s="566"/>
      <c r="BM7" s="566"/>
      <c r="BN7" s="566"/>
      <c r="BO7" s="566"/>
      <c r="BP7" s="566"/>
      <c r="CA7" s="764"/>
      <c r="CB7" s="764"/>
      <c r="CC7" s="764"/>
      <c r="CD7" s="764"/>
    </row>
    <row r="8" spans="1:83" ht="17.25" customHeight="1">
      <c r="A8" s="1111"/>
      <c r="B8" s="1112"/>
      <c r="C8" s="1133"/>
      <c r="D8" s="1133"/>
      <c r="E8" s="1098"/>
      <c r="F8" s="1098"/>
      <c r="G8" s="817" t="s">
        <v>333</v>
      </c>
      <c r="H8" s="817" t="s">
        <v>18</v>
      </c>
      <c r="I8" s="817" t="s">
        <v>521</v>
      </c>
      <c r="J8" s="1098"/>
      <c r="K8" s="1150"/>
      <c r="L8" s="1150"/>
      <c r="M8" s="1106"/>
      <c r="N8" s="818"/>
      <c r="O8" s="563"/>
      <c r="AM8" s="764"/>
      <c r="BC8" s="764"/>
      <c r="BD8" s="764"/>
      <c r="BE8" s="764"/>
      <c r="BF8" s="764"/>
      <c r="BI8" s="764"/>
      <c r="CA8" s="764"/>
      <c r="CB8" s="764"/>
      <c r="CC8" s="764"/>
      <c r="CD8" s="764"/>
    </row>
    <row r="9" spans="1:83" s="530" customFormat="1" ht="15" customHeight="1">
      <c r="A9" s="766"/>
      <c r="B9" s="767"/>
      <c r="C9" s="768" t="s">
        <v>19</v>
      </c>
      <c r="D9" s="767" t="s">
        <v>19</v>
      </c>
      <c r="E9" s="767"/>
      <c r="F9" s="767" t="s">
        <v>20</v>
      </c>
      <c r="G9" s="767" t="s">
        <v>20</v>
      </c>
      <c r="H9" s="767" t="s">
        <v>20</v>
      </c>
      <c r="I9" s="767" t="s">
        <v>20</v>
      </c>
      <c r="J9" s="767" t="s">
        <v>21</v>
      </c>
      <c r="K9" s="767" t="s">
        <v>21</v>
      </c>
      <c r="L9" s="767" t="s">
        <v>21</v>
      </c>
      <c r="M9" s="819" t="s">
        <v>22</v>
      </c>
      <c r="N9" s="769"/>
      <c r="O9" s="820"/>
      <c r="P9" s="770"/>
      <c r="Q9" s="770"/>
      <c r="R9" s="770"/>
      <c r="S9" s="770"/>
      <c r="T9" s="770"/>
      <c r="U9" s="770"/>
      <c r="V9" s="770"/>
      <c r="W9" s="770"/>
      <c r="X9" s="770"/>
      <c r="AA9" s="770"/>
      <c r="AB9" s="770"/>
      <c r="AC9" s="770"/>
      <c r="AD9" s="770"/>
      <c r="AE9" s="770"/>
      <c r="AG9" s="770"/>
      <c r="AI9" s="770"/>
      <c r="AJ9" s="770"/>
      <c r="AK9" s="770"/>
      <c r="BC9" s="771"/>
      <c r="BD9" s="771"/>
      <c r="BE9" s="771"/>
      <c r="BF9" s="771"/>
      <c r="CA9" s="771"/>
      <c r="CB9" s="771"/>
      <c r="CC9" s="771"/>
      <c r="CD9" s="771"/>
    </row>
    <row r="10" spans="1:83" ht="10.15" customHeight="1">
      <c r="A10" s="575"/>
      <c r="B10" s="563"/>
      <c r="C10" s="821"/>
      <c r="D10" s="569"/>
      <c r="E10" s="569"/>
      <c r="F10" s="568"/>
      <c r="G10" s="568"/>
      <c r="H10" s="568"/>
      <c r="I10" s="568"/>
      <c r="J10" s="568"/>
      <c r="K10" s="569"/>
      <c r="L10" s="569"/>
      <c r="M10" s="564"/>
      <c r="N10" s="564"/>
      <c r="O10" s="563"/>
      <c r="P10" s="568"/>
      <c r="Q10" s="568"/>
      <c r="R10" s="568"/>
      <c r="S10" s="568"/>
      <c r="T10" s="568"/>
      <c r="U10" s="568"/>
      <c r="V10" s="568"/>
      <c r="W10" s="568"/>
      <c r="X10" s="569"/>
      <c r="AA10" s="568"/>
      <c r="AB10" s="568"/>
      <c r="AC10" s="568"/>
      <c r="AD10" s="568"/>
      <c r="AE10" s="568"/>
      <c r="AG10" s="569"/>
      <c r="AI10" s="569"/>
      <c r="AM10" s="774"/>
      <c r="BG10" s="774"/>
      <c r="BI10" s="774"/>
      <c r="CE10" s="774"/>
    </row>
    <row r="11" spans="1:83" ht="18" customHeight="1">
      <c r="A11" s="822" t="s">
        <v>459</v>
      </c>
      <c r="C11" s="823">
        <v>23.7</v>
      </c>
      <c r="D11" s="824">
        <v>23.3</v>
      </c>
      <c r="E11" s="825">
        <v>102.9</v>
      </c>
      <c r="F11" s="826">
        <v>225986.91666666666</v>
      </c>
      <c r="G11" s="826">
        <v>441781.58333333331</v>
      </c>
      <c r="H11" s="826">
        <v>374801.33333333331</v>
      </c>
      <c r="I11" s="826">
        <v>249426.83333333334</v>
      </c>
      <c r="J11" s="826">
        <v>217471</v>
      </c>
      <c r="K11" s="827">
        <v>74004</v>
      </c>
      <c r="L11" s="810">
        <v>304659</v>
      </c>
      <c r="M11" s="828">
        <v>1193466.6666666667</v>
      </c>
      <c r="N11" s="574"/>
      <c r="O11" s="563"/>
      <c r="P11" s="563"/>
      <c r="Q11" s="563"/>
      <c r="R11" s="563"/>
      <c r="S11" s="563"/>
      <c r="T11" s="563"/>
      <c r="U11" s="563"/>
      <c r="V11" s="563"/>
      <c r="W11" s="563"/>
      <c r="AA11" s="563"/>
      <c r="AB11" s="563"/>
      <c r="AC11" s="563"/>
      <c r="AD11" s="563"/>
      <c r="AE11" s="563"/>
      <c r="AJ11" s="576"/>
    </row>
    <row r="12" spans="1:83" ht="18" customHeight="1">
      <c r="A12" s="822" t="s">
        <v>425</v>
      </c>
      <c r="C12" s="823">
        <v>23.8</v>
      </c>
      <c r="D12" s="824">
        <v>23.3</v>
      </c>
      <c r="E12" s="825">
        <v>106.8</v>
      </c>
      <c r="F12" s="826">
        <v>224987</v>
      </c>
      <c r="G12" s="826">
        <v>449231</v>
      </c>
      <c r="H12" s="826">
        <v>383507</v>
      </c>
      <c r="I12" s="826">
        <v>245554</v>
      </c>
      <c r="J12" s="826">
        <v>238041</v>
      </c>
      <c r="K12" s="827">
        <v>52670</v>
      </c>
      <c r="L12" s="810">
        <v>297827</v>
      </c>
      <c r="M12" s="828">
        <v>1214907</v>
      </c>
      <c r="N12" s="574"/>
      <c r="O12" s="563"/>
      <c r="P12" s="563"/>
      <c r="Q12" s="563"/>
      <c r="R12" s="563"/>
      <c r="S12" s="563"/>
      <c r="T12" s="563"/>
      <c r="U12" s="563"/>
      <c r="V12" s="563"/>
      <c r="W12" s="563"/>
      <c r="AA12" s="563"/>
      <c r="AB12" s="563"/>
      <c r="AC12" s="563"/>
      <c r="AD12" s="563"/>
      <c r="AE12" s="563"/>
      <c r="AJ12" s="576"/>
    </row>
    <row r="13" spans="1:83" ht="18" customHeight="1">
      <c r="A13" s="822" t="s">
        <v>466</v>
      </c>
      <c r="C13" s="823">
        <v>24.358333333333334</v>
      </c>
      <c r="D13" s="824">
        <v>23.316666666666666</v>
      </c>
      <c r="E13" s="824">
        <v>110.39166666666667</v>
      </c>
      <c r="F13" s="829">
        <v>232919.5</v>
      </c>
      <c r="G13" s="829">
        <v>467674.58333333331</v>
      </c>
      <c r="H13" s="829">
        <v>404952.58333333331</v>
      </c>
      <c r="I13" s="829">
        <v>257230.16666666666</v>
      </c>
      <c r="J13" s="826">
        <v>254314</v>
      </c>
      <c r="K13" s="826">
        <v>41496</v>
      </c>
      <c r="L13" s="826">
        <v>303988</v>
      </c>
      <c r="M13" s="828">
        <v>1230164.3333333333</v>
      </c>
      <c r="N13" s="574"/>
      <c r="O13" s="563"/>
      <c r="P13" s="563"/>
      <c r="Q13" s="563"/>
      <c r="R13" s="563"/>
      <c r="S13" s="563"/>
      <c r="T13" s="563"/>
      <c r="U13" s="563"/>
      <c r="V13" s="563"/>
      <c r="W13" s="563"/>
      <c r="AA13" s="563"/>
      <c r="AB13" s="563"/>
      <c r="AC13" s="563"/>
      <c r="AD13" s="563"/>
      <c r="AE13" s="563"/>
      <c r="AJ13" s="576"/>
    </row>
    <row r="14" spans="1:83" ht="18" customHeight="1">
      <c r="A14" s="575"/>
      <c r="B14" s="572"/>
      <c r="C14" s="823"/>
      <c r="D14" s="824"/>
      <c r="E14" s="824"/>
      <c r="F14" s="563"/>
      <c r="G14" s="563"/>
      <c r="H14" s="563"/>
      <c r="I14" s="563"/>
      <c r="J14" s="563"/>
      <c r="K14" s="810"/>
      <c r="L14" s="810"/>
      <c r="M14" s="574"/>
      <c r="N14" s="574"/>
      <c r="O14" s="563"/>
      <c r="P14" s="563"/>
      <c r="Q14" s="563"/>
      <c r="R14" s="563"/>
      <c r="S14" s="563"/>
      <c r="T14" s="563"/>
      <c r="U14" s="563"/>
      <c r="V14" s="563"/>
      <c r="W14" s="563"/>
      <c r="AA14" s="563"/>
      <c r="AB14" s="563"/>
      <c r="AC14" s="563"/>
      <c r="AD14" s="563"/>
      <c r="AE14" s="563"/>
      <c r="AJ14" s="576"/>
    </row>
    <row r="15" spans="1:83" ht="18" customHeight="1">
      <c r="A15" s="571" t="s">
        <v>464</v>
      </c>
      <c r="B15" s="783">
        <v>2</v>
      </c>
      <c r="C15" s="830">
        <v>16</v>
      </c>
      <c r="D15" s="831">
        <v>17.5</v>
      </c>
      <c r="E15" s="832">
        <v>113.1</v>
      </c>
      <c r="F15" s="833">
        <v>239454</v>
      </c>
      <c r="G15" s="833">
        <v>489903</v>
      </c>
      <c r="H15" s="833">
        <v>421613</v>
      </c>
      <c r="I15" s="833">
        <v>239971</v>
      </c>
      <c r="J15" s="833">
        <v>19467</v>
      </c>
      <c r="K15" s="782">
        <v>2207</v>
      </c>
      <c r="L15" s="782">
        <v>11433</v>
      </c>
      <c r="M15" s="834">
        <v>1240674</v>
      </c>
      <c r="N15" s="778"/>
      <c r="O15" s="563"/>
    </row>
    <row r="16" spans="1:83" ht="18" customHeight="1">
      <c r="A16" s="571"/>
      <c r="B16" s="783">
        <v>3</v>
      </c>
      <c r="C16" s="830">
        <v>19.399999999999999</v>
      </c>
      <c r="D16" s="831">
        <v>19.100000000000001</v>
      </c>
      <c r="E16" s="832">
        <v>113.2</v>
      </c>
      <c r="F16" s="833">
        <v>239691</v>
      </c>
      <c r="G16" s="833">
        <v>400667</v>
      </c>
      <c r="H16" s="833">
        <v>349486</v>
      </c>
      <c r="I16" s="833">
        <v>271024</v>
      </c>
      <c r="J16" s="833">
        <v>22352</v>
      </c>
      <c r="K16" s="782">
        <v>2631</v>
      </c>
      <c r="L16" s="782">
        <v>17269</v>
      </c>
      <c r="M16" s="834">
        <v>1228617</v>
      </c>
      <c r="N16" s="778"/>
      <c r="O16" s="563"/>
    </row>
    <row r="17" spans="1:36" ht="18" customHeight="1">
      <c r="A17" s="571"/>
      <c r="B17" s="783">
        <v>4</v>
      </c>
      <c r="C17" s="830">
        <v>20.5</v>
      </c>
      <c r="D17" s="831">
        <v>21.5</v>
      </c>
      <c r="E17" s="832">
        <v>113.4</v>
      </c>
      <c r="F17" s="833">
        <v>249716</v>
      </c>
      <c r="G17" s="833">
        <v>472782</v>
      </c>
      <c r="H17" s="833">
        <v>407088</v>
      </c>
      <c r="I17" s="833">
        <v>285925</v>
      </c>
      <c r="J17" s="833">
        <v>21065</v>
      </c>
      <c r="K17" s="782">
        <v>1975</v>
      </c>
      <c r="L17" s="782">
        <v>21291</v>
      </c>
      <c r="M17" s="834">
        <v>1234812</v>
      </c>
      <c r="N17" s="778"/>
      <c r="O17" s="563"/>
    </row>
    <row r="18" spans="1:36" ht="18" customHeight="1">
      <c r="A18" s="571"/>
      <c r="B18" s="783" t="s">
        <v>526</v>
      </c>
      <c r="C18" s="830">
        <v>24.4</v>
      </c>
      <c r="D18" s="831">
        <v>24.2</v>
      </c>
      <c r="E18" s="832">
        <v>113.9</v>
      </c>
      <c r="F18" s="833">
        <v>244084</v>
      </c>
      <c r="G18" s="833">
        <v>392601</v>
      </c>
      <c r="H18" s="833">
        <v>320086</v>
      </c>
      <c r="I18" s="833">
        <v>270080</v>
      </c>
      <c r="J18" s="833">
        <v>21621</v>
      </c>
      <c r="K18" s="782">
        <v>1841</v>
      </c>
      <c r="L18" s="782">
        <v>37615</v>
      </c>
      <c r="M18" s="834">
        <v>1238277</v>
      </c>
      <c r="N18" s="778"/>
      <c r="O18" s="563"/>
    </row>
    <row r="19" spans="1:36" ht="18" customHeight="1">
      <c r="A19" s="575"/>
      <c r="B19" s="783" t="s">
        <v>527</v>
      </c>
      <c r="C19" s="830">
        <v>28.6</v>
      </c>
      <c r="D19" s="831">
        <v>27.2</v>
      </c>
      <c r="E19" s="832">
        <v>114.1</v>
      </c>
      <c r="F19" s="833">
        <v>222554</v>
      </c>
      <c r="G19" s="833">
        <v>664644</v>
      </c>
      <c r="H19" s="833">
        <v>567248</v>
      </c>
      <c r="I19" s="833">
        <v>247910</v>
      </c>
      <c r="J19" s="833">
        <v>22316</v>
      </c>
      <c r="K19" s="782">
        <v>5718</v>
      </c>
      <c r="L19" s="782">
        <v>60742</v>
      </c>
      <c r="M19" s="834">
        <v>1243331</v>
      </c>
      <c r="N19" s="778"/>
      <c r="O19" s="563"/>
    </row>
    <row r="20" spans="1:36" ht="18" customHeight="1">
      <c r="A20" s="571"/>
      <c r="B20" s="783" t="s">
        <v>528</v>
      </c>
      <c r="C20" s="830">
        <v>29</v>
      </c>
      <c r="D20" s="831">
        <v>29.1</v>
      </c>
      <c r="E20" s="832">
        <v>114.2</v>
      </c>
      <c r="F20" s="833">
        <v>232661</v>
      </c>
      <c r="G20" s="833">
        <v>413143</v>
      </c>
      <c r="H20" s="833">
        <v>356036</v>
      </c>
      <c r="I20" s="833">
        <v>237783</v>
      </c>
      <c r="J20" s="833">
        <v>22661</v>
      </c>
      <c r="K20" s="782">
        <v>3056</v>
      </c>
      <c r="L20" s="782">
        <v>24731</v>
      </c>
      <c r="M20" s="834">
        <v>1247678</v>
      </c>
      <c r="N20" s="778"/>
      <c r="O20" s="563"/>
    </row>
    <row r="21" spans="1:36" ht="18" customHeight="1">
      <c r="A21" s="571"/>
      <c r="B21" s="783" t="s">
        <v>476</v>
      </c>
      <c r="C21" s="830">
        <v>29.5</v>
      </c>
      <c r="D21" s="831">
        <v>29</v>
      </c>
      <c r="E21" s="832">
        <v>114.3</v>
      </c>
      <c r="F21" s="833">
        <v>227624</v>
      </c>
      <c r="G21" s="833">
        <v>469585</v>
      </c>
      <c r="H21" s="833">
        <v>412863</v>
      </c>
      <c r="I21" s="833">
        <v>244466</v>
      </c>
      <c r="J21" s="833">
        <v>24417</v>
      </c>
      <c r="K21" s="782">
        <v>1703</v>
      </c>
      <c r="L21" s="782">
        <v>15200</v>
      </c>
      <c r="M21" s="834">
        <v>1250143</v>
      </c>
      <c r="N21" s="778"/>
      <c r="O21" s="563"/>
    </row>
    <row r="22" spans="1:36" ht="18" customHeight="1">
      <c r="A22" s="571"/>
      <c r="B22" s="783" t="s">
        <v>445</v>
      </c>
      <c r="C22" s="830">
        <v>29.7</v>
      </c>
      <c r="D22" s="831">
        <v>27.9</v>
      </c>
      <c r="E22" s="832">
        <v>114.5</v>
      </c>
      <c r="F22" s="833">
        <v>217123</v>
      </c>
      <c r="G22" s="833">
        <v>373900</v>
      </c>
      <c r="H22" s="833">
        <v>332210</v>
      </c>
      <c r="I22" s="833">
        <v>223380</v>
      </c>
      <c r="J22" s="833">
        <v>22695</v>
      </c>
      <c r="K22" s="782">
        <v>2363</v>
      </c>
      <c r="L22" s="782">
        <v>21183</v>
      </c>
      <c r="M22" s="834">
        <v>1252409</v>
      </c>
      <c r="N22" s="778"/>
      <c r="O22" s="563"/>
    </row>
    <row r="23" spans="1:36" ht="18" customHeight="1">
      <c r="A23" s="571"/>
      <c r="B23" s="783" t="s">
        <v>477</v>
      </c>
      <c r="C23" s="830">
        <v>28</v>
      </c>
      <c r="D23" s="831">
        <v>25.5</v>
      </c>
      <c r="E23" s="832">
        <v>115.2</v>
      </c>
      <c r="F23" s="833">
        <v>213991</v>
      </c>
      <c r="G23" s="833">
        <v>469778</v>
      </c>
      <c r="H23" s="833">
        <v>418468</v>
      </c>
      <c r="I23" s="833">
        <v>232998</v>
      </c>
      <c r="J23" s="833">
        <v>22178</v>
      </c>
      <c r="K23" s="782">
        <v>2945</v>
      </c>
      <c r="L23" s="782">
        <v>14119</v>
      </c>
      <c r="M23" s="834">
        <v>1254512</v>
      </c>
      <c r="N23" s="778"/>
      <c r="O23" s="563"/>
    </row>
    <row r="24" spans="1:36" ht="18" customHeight="1">
      <c r="A24" s="575"/>
      <c r="B24" s="783" t="s">
        <v>486</v>
      </c>
      <c r="C24" s="830">
        <v>23.4</v>
      </c>
      <c r="D24" s="831">
        <v>22.5</v>
      </c>
      <c r="E24" s="832">
        <v>115.9</v>
      </c>
      <c r="F24" s="833">
        <v>206414</v>
      </c>
      <c r="G24" s="833">
        <v>389294</v>
      </c>
      <c r="H24" s="833">
        <v>346647</v>
      </c>
      <c r="I24" s="833">
        <v>229480</v>
      </c>
      <c r="J24" s="833">
        <v>22400</v>
      </c>
      <c r="K24" s="782">
        <v>1965</v>
      </c>
      <c r="L24" s="782">
        <v>28654</v>
      </c>
      <c r="M24" s="834">
        <v>1256109</v>
      </c>
      <c r="N24" s="778"/>
      <c r="O24" s="563"/>
    </row>
    <row r="25" spans="1:36" ht="18" customHeight="1">
      <c r="A25" s="571"/>
      <c r="B25" s="783" t="s">
        <v>491</v>
      </c>
      <c r="C25" s="830">
        <v>20.100000000000001</v>
      </c>
      <c r="D25" s="831">
        <v>19</v>
      </c>
      <c r="E25" s="832">
        <v>115.2</v>
      </c>
      <c r="F25" s="833">
        <v>246454</v>
      </c>
      <c r="G25" s="833">
        <v>937663</v>
      </c>
      <c r="H25" s="833">
        <v>812780</v>
      </c>
      <c r="I25" s="833">
        <v>273611</v>
      </c>
      <c r="J25" s="833">
        <v>27089</v>
      </c>
      <c r="K25" s="782">
        <v>2325</v>
      </c>
      <c r="L25" s="782">
        <v>25455</v>
      </c>
      <c r="M25" s="834">
        <v>1257035</v>
      </c>
      <c r="N25" s="778"/>
      <c r="O25" s="563"/>
    </row>
    <row r="26" spans="1:36" ht="18" customHeight="1">
      <c r="A26" s="571" t="s">
        <v>525</v>
      </c>
      <c r="B26" s="783" t="s">
        <v>493</v>
      </c>
      <c r="C26" s="830">
        <v>17.100000000000001</v>
      </c>
      <c r="D26" s="831">
        <v>17.3</v>
      </c>
      <c r="E26" s="832">
        <v>114.80000000000001</v>
      </c>
      <c r="F26" s="833">
        <v>229325</v>
      </c>
      <c r="G26" s="833">
        <v>442619</v>
      </c>
      <c r="H26" s="833">
        <v>376951</v>
      </c>
      <c r="I26" s="833">
        <v>249368</v>
      </c>
      <c r="J26" s="833">
        <v>22936</v>
      </c>
      <c r="K26" s="782">
        <v>2369</v>
      </c>
      <c r="L26" s="782">
        <v>37243</v>
      </c>
      <c r="M26" s="834">
        <v>1257090</v>
      </c>
      <c r="N26" s="778"/>
      <c r="O26" s="563"/>
    </row>
    <row r="27" spans="1:36" ht="18" customHeight="1">
      <c r="A27" s="571"/>
      <c r="B27" s="783" t="s">
        <v>536</v>
      </c>
      <c r="C27" s="830">
        <v>18.2</v>
      </c>
      <c r="D27" s="831">
        <f>C27-0.7</f>
        <v>17.5</v>
      </c>
      <c r="E27" s="832">
        <v>113.7</v>
      </c>
      <c r="F27" s="833">
        <v>304943</v>
      </c>
      <c r="G27" s="833">
        <v>539750</v>
      </c>
      <c r="H27" s="833">
        <v>456618</v>
      </c>
      <c r="I27" s="833">
        <v>383938</v>
      </c>
      <c r="J27" s="833">
        <v>20537</v>
      </c>
      <c r="K27" s="782">
        <v>2091</v>
      </c>
      <c r="L27" s="782">
        <v>16145</v>
      </c>
      <c r="M27" s="834">
        <v>1257312</v>
      </c>
      <c r="N27" s="778"/>
      <c r="O27" s="563"/>
    </row>
    <row r="28" spans="1:36" ht="18" customHeight="1">
      <c r="A28" s="571"/>
      <c r="B28" s="783">
        <v>3</v>
      </c>
      <c r="C28" s="830">
        <v>20</v>
      </c>
      <c r="D28" s="831">
        <v>19.100000000000001</v>
      </c>
      <c r="E28" s="832">
        <v>114.3</v>
      </c>
      <c r="F28" s="833">
        <v>255590</v>
      </c>
      <c r="G28" s="833">
        <v>498691</v>
      </c>
      <c r="H28" s="833">
        <v>414440</v>
      </c>
      <c r="I28" s="833">
        <v>301036</v>
      </c>
      <c r="J28" s="833">
        <v>23765</v>
      </c>
      <c r="K28" s="782">
        <v>1717</v>
      </c>
      <c r="L28" s="782">
        <v>31964</v>
      </c>
      <c r="M28" s="834"/>
      <c r="N28" s="778"/>
      <c r="O28" s="563"/>
    </row>
    <row r="29" spans="1:36" ht="18" customHeight="1">
      <c r="A29" s="571"/>
      <c r="B29" s="783">
        <v>4</v>
      </c>
      <c r="C29" s="830">
        <v>23.1</v>
      </c>
      <c r="D29" s="831">
        <v>21.5</v>
      </c>
      <c r="E29" s="832">
        <v>114.5</v>
      </c>
      <c r="F29" s="845"/>
      <c r="G29" s="845"/>
      <c r="H29" s="845"/>
      <c r="I29" s="845"/>
      <c r="J29" s="845"/>
      <c r="K29" s="782">
        <v>2271</v>
      </c>
      <c r="L29" s="782">
        <v>26580</v>
      </c>
      <c r="M29" s="834"/>
      <c r="N29" s="778"/>
      <c r="O29" s="563"/>
    </row>
    <row r="30" spans="1:36" s="839" customFormat="1" ht="5.25" customHeight="1" thickBot="1">
      <c r="A30" s="577"/>
      <c r="B30" s="789"/>
      <c r="C30" s="835"/>
      <c r="D30" s="836"/>
      <c r="E30" s="836"/>
      <c r="F30" s="578"/>
      <c r="G30" s="578"/>
      <c r="H30" s="837"/>
      <c r="I30" s="578"/>
      <c r="J30" s="578"/>
      <c r="K30" s="578"/>
      <c r="L30" s="578"/>
      <c r="M30" s="838"/>
      <c r="N30" s="579"/>
      <c r="O30" s="565"/>
      <c r="P30" s="565"/>
      <c r="Q30" s="565"/>
      <c r="R30" s="565"/>
      <c r="S30" s="565"/>
      <c r="T30" s="565"/>
      <c r="U30" s="565"/>
      <c r="V30" s="565"/>
      <c r="W30" s="565"/>
      <c r="X30" s="565"/>
      <c r="Y30" s="565"/>
      <c r="Z30" s="565"/>
      <c r="AA30" s="565"/>
      <c r="AB30" s="565"/>
      <c r="AC30" s="565"/>
      <c r="AD30" s="565"/>
      <c r="AE30" s="565"/>
      <c r="AF30" s="565"/>
      <c r="AG30" s="565"/>
      <c r="AH30" s="565"/>
      <c r="AI30" s="565"/>
      <c r="AJ30" s="565"/>
    </row>
    <row r="31" spans="1:36" ht="3" customHeight="1">
      <c r="B31" s="764"/>
      <c r="C31" s="563"/>
      <c r="D31" s="563"/>
      <c r="E31" s="563"/>
      <c r="F31" s="563"/>
      <c r="G31" s="563"/>
      <c r="H31" s="563"/>
      <c r="I31" s="563"/>
      <c r="J31" s="563"/>
      <c r="K31" s="563"/>
      <c r="L31" s="563"/>
      <c r="M31" s="563"/>
      <c r="N31" s="564"/>
    </row>
    <row r="32" spans="1:36" ht="9.75" customHeight="1">
      <c r="A32" s="840" t="s">
        <v>522</v>
      </c>
      <c r="M32" s="567"/>
      <c r="N32" s="841"/>
    </row>
    <row r="33" spans="1:59" s="973" customFormat="1" ht="13.9" customHeight="1">
      <c r="A33" s="842" t="s">
        <v>523</v>
      </c>
      <c r="C33" s="798"/>
      <c r="D33" s="799"/>
      <c r="E33" s="800"/>
      <c r="F33" s="800"/>
      <c r="G33" s="800"/>
      <c r="H33" s="799"/>
      <c r="I33" s="800"/>
      <c r="J33" s="800"/>
      <c r="K33" s="801"/>
      <c r="L33" s="801"/>
      <c r="M33" s="802"/>
      <c r="N33" s="972"/>
      <c r="AJ33" s="972"/>
      <c r="AK33" s="972"/>
      <c r="BF33" s="972"/>
      <c r="BG33" s="972"/>
    </row>
    <row r="34" spans="1:59" ht="12" customHeight="1">
      <c r="A34" s="846" t="s">
        <v>416</v>
      </c>
      <c r="M34" s="567"/>
      <c r="N34" s="841"/>
    </row>
    <row r="35" spans="1:59" ht="12" customHeight="1">
      <c r="A35" s="840" t="s">
        <v>545</v>
      </c>
      <c r="M35" s="567"/>
      <c r="N35" s="841"/>
    </row>
    <row r="36" spans="1:59" ht="12" customHeight="1" thickBot="1">
      <c r="A36" s="843" t="s">
        <v>415</v>
      </c>
      <c r="B36" s="839"/>
      <c r="C36" s="839"/>
      <c r="D36" s="839"/>
      <c r="E36" s="839"/>
      <c r="F36" s="839"/>
      <c r="G36" s="839"/>
      <c r="H36" s="839"/>
      <c r="I36" s="839"/>
      <c r="J36" s="839"/>
      <c r="K36" s="839"/>
      <c r="L36" s="839"/>
      <c r="M36" s="839"/>
      <c r="N36" s="844"/>
    </row>
    <row r="37" spans="1:59" ht="20.25" customHeight="1">
      <c r="B37" s="567"/>
      <c r="C37" s="567"/>
      <c r="D37" s="567"/>
      <c r="E37" s="567"/>
      <c r="F37" s="567"/>
      <c r="G37" s="567"/>
      <c r="I37" s="567"/>
      <c r="L37" s="567"/>
      <c r="O37" s="567"/>
    </row>
    <row r="38" spans="1:59" ht="20.25" customHeight="1">
      <c r="B38" s="567"/>
      <c r="C38" s="567"/>
      <c r="D38" s="567"/>
      <c r="E38" s="567"/>
      <c r="F38" s="567"/>
      <c r="G38" s="567"/>
      <c r="I38" s="567"/>
      <c r="M38" s="567"/>
      <c r="N38" s="567"/>
    </row>
    <row r="39" spans="1:59"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pageSetUpPr fitToPage="1"/>
  </sheetPr>
  <dimension ref="D1:R44"/>
  <sheetViews>
    <sheetView showZeros="0" topLeftCell="D1" zoomScaleNormal="100" zoomScaleSheetLayoutView="200" workbookViewId="0">
      <pane xSplit="2" ySplit="6" topLeftCell="F7" activePane="bottomRight" state="frozen"/>
      <selection activeCell="D1" sqref="A1:XFD1048576"/>
      <selection pane="topRight" activeCell="D1" sqref="A1:XFD1048576"/>
      <selection pane="bottomLeft" activeCell="D1" sqref="A1:XFD1048576"/>
      <selection pane="bottomRight" activeCell="D1" sqref="D1"/>
    </sheetView>
  </sheetViews>
  <sheetFormatPr defaultColWidth="9" defaultRowHeight="13.5"/>
  <cols>
    <col min="1" max="3" width="9" style="847"/>
    <col min="4" max="4" width="13.875" style="847" customWidth="1"/>
    <col min="5" max="5" width="6.25" style="847" customWidth="1"/>
    <col min="6" max="6" width="10.5" style="847" customWidth="1"/>
    <col min="7" max="7" width="12.75" style="847" customWidth="1"/>
    <col min="8" max="8" width="9.625" style="847" customWidth="1"/>
    <col min="9" max="9" width="9.375" style="847" customWidth="1"/>
    <col min="10" max="10" width="9.625" style="847" customWidth="1"/>
    <col min="11" max="11" width="4" style="847" customWidth="1"/>
    <col min="12" max="12" width="4.625" style="847" customWidth="1"/>
    <col min="13" max="13" width="8.75" style="847" customWidth="1"/>
    <col min="14" max="14" width="9.375" style="847" customWidth="1"/>
    <col min="15" max="15" width="9.625" style="847" customWidth="1"/>
    <col min="16" max="16" width="1.625" style="847" customWidth="1"/>
    <col min="17" max="17" width="5.5" style="847" customWidth="1"/>
    <col min="18" max="18" width="3.125" style="847" customWidth="1"/>
    <col min="19" max="16384" width="9" style="847"/>
  </cols>
  <sheetData>
    <row r="1" spans="4:18" ht="36" customHeight="1" thickBot="1">
      <c r="E1" s="1152" t="s">
        <v>347</v>
      </c>
      <c r="F1" s="1152"/>
      <c r="G1" s="1152"/>
      <c r="H1" s="1152"/>
      <c r="I1" s="1152"/>
      <c r="J1" s="1152"/>
      <c r="K1" s="1152"/>
      <c r="L1" s="1152"/>
      <c r="M1" s="1152"/>
      <c r="N1" s="1152"/>
      <c r="O1" s="1152"/>
      <c r="P1" s="1152"/>
      <c r="Q1" s="1152"/>
    </row>
    <row r="2" spans="4:18" s="513" customFormat="1" ht="15.75" customHeight="1">
      <c r="D2" s="848"/>
      <c r="E2" s="849"/>
      <c r="F2" s="850" t="s">
        <v>23</v>
      </c>
      <c r="G2" s="1155" t="s">
        <v>24</v>
      </c>
      <c r="H2" s="1156"/>
      <c r="I2" s="1157"/>
      <c r="J2" s="1161" t="s">
        <v>387</v>
      </c>
      <c r="K2" s="851"/>
      <c r="L2" s="1154" t="s">
        <v>574</v>
      </c>
      <c r="M2" s="1154"/>
      <c r="N2" s="1154"/>
      <c r="O2" s="1154"/>
      <c r="P2" s="1154"/>
      <c r="Q2" s="1154"/>
      <c r="R2" s="852"/>
    </row>
    <row r="3" spans="4:18" s="513" customFormat="1" ht="15.75" customHeight="1">
      <c r="D3" s="853"/>
      <c r="E3" s="854"/>
      <c r="F3" s="855" t="s">
        <v>25</v>
      </c>
      <c r="G3" s="1158" t="s">
        <v>388</v>
      </c>
      <c r="H3" s="1159"/>
      <c r="I3" s="1160"/>
      <c r="J3" s="1162"/>
      <c r="K3" s="904"/>
      <c r="L3" s="975"/>
      <c r="M3" s="975"/>
      <c r="N3" s="975"/>
      <c r="O3" s="975"/>
      <c r="P3" s="975"/>
      <c r="Q3" s="975"/>
      <c r="R3" s="905"/>
    </row>
    <row r="4" spans="4:18" s="513" customFormat="1" ht="18" customHeight="1">
      <c r="D4" s="853"/>
      <c r="E4" s="856"/>
      <c r="F4" s="855" t="s">
        <v>386</v>
      </c>
      <c r="G4" s="857" t="s">
        <v>26</v>
      </c>
      <c r="H4" s="857" t="s">
        <v>27</v>
      </c>
      <c r="I4" s="857" t="s">
        <v>28</v>
      </c>
      <c r="J4" s="1162"/>
      <c r="K4" s="904"/>
      <c r="L4" s="906"/>
      <c r="M4" s="907"/>
      <c r="N4" s="907"/>
      <c r="O4" s="907"/>
      <c r="P4" s="907"/>
      <c r="Q4" s="908"/>
      <c r="R4" s="909"/>
    </row>
    <row r="5" spans="4:18" s="513" customFormat="1" ht="18" customHeight="1">
      <c r="D5" s="853"/>
      <c r="E5" s="858"/>
      <c r="F5" s="855" t="s">
        <v>29</v>
      </c>
      <c r="G5" s="859"/>
      <c r="H5" s="859"/>
      <c r="I5" s="859"/>
      <c r="J5" s="1162"/>
      <c r="K5" s="904"/>
      <c r="L5" s="910"/>
      <c r="M5" s="860" t="s">
        <v>30</v>
      </c>
      <c r="N5" s="1164">
        <v>1465543</v>
      </c>
      <c r="O5" s="1164"/>
      <c r="P5" s="911"/>
      <c r="Q5" s="912"/>
      <c r="R5" s="909"/>
    </row>
    <row r="6" spans="4:18" s="513" customFormat="1" ht="18" customHeight="1">
      <c r="D6" s="861"/>
      <c r="E6" s="862"/>
      <c r="F6" s="863" t="s">
        <v>31</v>
      </c>
      <c r="G6" s="864" t="s">
        <v>32</v>
      </c>
      <c r="H6" s="864" t="s">
        <v>32</v>
      </c>
      <c r="I6" s="864" t="s">
        <v>32</v>
      </c>
      <c r="J6" s="1163"/>
      <c r="K6" s="904"/>
      <c r="L6" s="910"/>
      <c r="M6" s="865"/>
      <c r="P6" s="866"/>
      <c r="Q6" s="912"/>
      <c r="R6" s="909"/>
    </row>
    <row r="7" spans="4:18" s="513" customFormat="1" ht="18" customHeight="1">
      <c r="D7" s="867" t="s">
        <v>404</v>
      </c>
      <c r="E7" s="868">
        <v>10</v>
      </c>
      <c r="F7" s="869">
        <v>560424</v>
      </c>
      <c r="G7" s="869">
        <v>1433566</v>
      </c>
      <c r="H7" s="869">
        <v>704619</v>
      </c>
      <c r="I7" s="869">
        <v>728947</v>
      </c>
      <c r="J7" s="870">
        <v>7797</v>
      </c>
      <c r="K7" s="871"/>
      <c r="L7" s="910"/>
      <c r="M7" s="860" t="s">
        <v>33</v>
      </c>
      <c r="N7" s="1164">
        <v>721118</v>
      </c>
      <c r="O7" s="1164"/>
      <c r="P7" s="911"/>
      <c r="Q7" s="912"/>
      <c r="R7" s="909"/>
    </row>
    <row r="8" spans="4:18" s="513" customFormat="1" ht="18" customHeight="1">
      <c r="D8" s="867" t="s">
        <v>405</v>
      </c>
      <c r="E8" s="868">
        <v>10</v>
      </c>
      <c r="F8" s="869">
        <v>571491</v>
      </c>
      <c r="G8" s="869">
        <v>1441641</v>
      </c>
      <c r="H8" s="869">
        <v>708994</v>
      </c>
      <c r="I8" s="869">
        <v>732647</v>
      </c>
      <c r="J8" s="870">
        <v>8075</v>
      </c>
      <c r="K8" s="871"/>
      <c r="L8" s="910"/>
      <c r="M8" s="860" t="s">
        <v>34</v>
      </c>
      <c r="N8" s="1164">
        <v>744425</v>
      </c>
      <c r="O8" s="1164"/>
      <c r="P8" s="866"/>
      <c r="Q8" s="912"/>
      <c r="R8" s="909"/>
    </row>
    <row r="9" spans="4:18" s="513" customFormat="1" ht="18" customHeight="1">
      <c r="D9" s="867" t="s">
        <v>406</v>
      </c>
      <c r="E9" s="868">
        <v>10</v>
      </c>
      <c r="F9" s="869">
        <v>581430</v>
      </c>
      <c r="G9" s="869">
        <v>1447258</v>
      </c>
      <c r="H9" s="869">
        <v>711780</v>
      </c>
      <c r="I9" s="869">
        <v>735478</v>
      </c>
      <c r="J9" s="870">
        <v>5617</v>
      </c>
      <c r="K9" s="871"/>
      <c r="L9" s="910"/>
      <c r="M9" s="872"/>
      <c r="P9" s="866"/>
      <c r="Q9" s="912"/>
      <c r="R9" s="909"/>
    </row>
    <row r="10" spans="4:18" s="513" customFormat="1" ht="18" customHeight="1">
      <c r="D10" s="867" t="s">
        <v>407</v>
      </c>
      <c r="E10" s="868">
        <v>10</v>
      </c>
      <c r="F10" s="869">
        <v>592097</v>
      </c>
      <c r="G10" s="869">
        <v>1453285</v>
      </c>
      <c r="H10" s="869">
        <v>715096</v>
      </c>
      <c r="I10" s="869">
        <v>738189</v>
      </c>
      <c r="J10" s="870">
        <v>6027</v>
      </c>
      <c r="K10" s="871"/>
      <c r="L10" s="910"/>
      <c r="M10" s="873" t="s">
        <v>35</v>
      </c>
      <c r="N10" s="1153">
        <v>667289</v>
      </c>
      <c r="O10" s="1153"/>
      <c r="P10" s="911"/>
      <c r="Q10" s="912"/>
      <c r="R10" s="909"/>
    </row>
    <row r="11" spans="4:18" s="513" customFormat="1" ht="18" customHeight="1">
      <c r="D11" s="867" t="s">
        <v>408</v>
      </c>
      <c r="E11" s="868">
        <v>10</v>
      </c>
      <c r="F11" s="869">
        <v>604625</v>
      </c>
      <c r="G11" s="869">
        <v>1461096</v>
      </c>
      <c r="H11" s="869">
        <v>719247</v>
      </c>
      <c r="I11" s="869">
        <v>741849</v>
      </c>
      <c r="J11" s="870">
        <v>7811</v>
      </c>
      <c r="K11" s="871"/>
      <c r="L11" s="913"/>
      <c r="M11" s="874"/>
      <c r="N11" s="874"/>
      <c r="O11" s="874"/>
      <c r="P11" s="875"/>
      <c r="Q11" s="914"/>
      <c r="R11" s="909"/>
    </row>
    <row r="12" spans="4:18" s="513" customFormat="1" ht="18" customHeight="1">
      <c r="D12" s="867" t="s">
        <v>409</v>
      </c>
      <c r="E12" s="868">
        <v>10</v>
      </c>
      <c r="F12" s="869">
        <v>614708</v>
      </c>
      <c r="G12" s="869">
        <v>1467480</v>
      </c>
      <c r="H12" s="869">
        <v>722812</v>
      </c>
      <c r="I12" s="869">
        <v>744668</v>
      </c>
      <c r="J12" s="870">
        <v>6384</v>
      </c>
      <c r="K12" s="871"/>
      <c r="L12" s="976"/>
      <c r="M12" s="977"/>
      <c r="N12" s="976"/>
      <c r="O12" s="976"/>
      <c r="P12" s="976"/>
      <c r="Q12" s="976"/>
      <c r="R12" s="909"/>
    </row>
    <row r="13" spans="4:18" s="513" customFormat="1" ht="18" customHeight="1">
      <c r="D13" s="867" t="s">
        <v>410</v>
      </c>
      <c r="E13" s="868">
        <v>10</v>
      </c>
      <c r="F13" s="869">
        <v>623163</v>
      </c>
      <c r="G13" s="869">
        <v>1468526</v>
      </c>
      <c r="H13" s="869">
        <v>723172</v>
      </c>
      <c r="I13" s="869">
        <v>745354</v>
      </c>
      <c r="J13" s="870">
        <v>1046</v>
      </c>
      <c r="K13" s="871"/>
      <c r="L13" s="978"/>
      <c r="M13" s="514"/>
      <c r="R13" s="909"/>
    </row>
    <row r="14" spans="4:18" s="513" customFormat="1" ht="18" customHeight="1">
      <c r="D14" s="867" t="s">
        <v>413</v>
      </c>
      <c r="E14" s="868">
        <v>10</v>
      </c>
      <c r="F14" s="869">
        <v>632082</v>
      </c>
      <c r="G14" s="869">
        <v>1468634</v>
      </c>
      <c r="H14" s="869">
        <v>722785</v>
      </c>
      <c r="I14" s="869">
        <v>745849</v>
      </c>
      <c r="J14" s="870">
        <v>108</v>
      </c>
      <c r="K14" s="871"/>
      <c r="L14" s="978"/>
      <c r="M14" s="1151" t="s">
        <v>575</v>
      </c>
      <c r="N14" s="1151"/>
      <c r="O14" s="1151"/>
      <c r="P14" s="1151"/>
      <c r="Q14" s="1151"/>
      <c r="R14" s="905"/>
    </row>
    <row r="15" spans="4:18" s="513" customFormat="1" ht="18" customHeight="1">
      <c r="D15" s="867" t="s">
        <v>411</v>
      </c>
      <c r="E15" s="868">
        <v>10</v>
      </c>
      <c r="F15" s="876">
        <v>641348</v>
      </c>
      <c r="G15" s="869">
        <v>1468375</v>
      </c>
      <c r="H15" s="869">
        <v>722730</v>
      </c>
      <c r="I15" s="869">
        <v>745645</v>
      </c>
      <c r="J15" s="870">
        <v>-259</v>
      </c>
      <c r="K15" s="871"/>
      <c r="L15" s="978"/>
      <c r="M15" s="978"/>
      <c r="N15" s="515" t="s">
        <v>36</v>
      </c>
      <c r="O15" s="516">
        <v>3859</v>
      </c>
      <c r="P15" s="516"/>
      <c r="Q15" s="517" t="s">
        <v>37</v>
      </c>
      <c r="R15" s="905"/>
    </row>
    <row r="16" spans="4:18" s="522" customFormat="1" ht="18" customHeight="1">
      <c r="D16" s="867" t="s">
        <v>412</v>
      </c>
      <c r="E16" s="868">
        <v>10</v>
      </c>
      <c r="F16" s="876">
        <v>651375</v>
      </c>
      <c r="G16" s="869">
        <v>1467065</v>
      </c>
      <c r="H16" s="869">
        <v>721896</v>
      </c>
      <c r="I16" s="869">
        <v>745169</v>
      </c>
      <c r="J16" s="870">
        <v>121</v>
      </c>
      <c r="K16" s="877"/>
      <c r="L16" s="978"/>
      <c r="M16" s="518">
        <v>0</v>
      </c>
      <c r="N16" s="519" t="s">
        <v>529</v>
      </c>
      <c r="O16" s="516">
        <v>-218</v>
      </c>
      <c r="P16" s="520"/>
      <c r="Q16" s="521" t="s">
        <v>37</v>
      </c>
      <c r="R16" s="915">
        <v>0</v>
      </c>
    </row>
    <row r="17" spans="4:18" s="884" customFormat="1" ht="18" customHeight="1" thickBot="1">
      <c r="D17" s="878" t="s">
        <v>490</v>
      </c>
      <c r="E17" s="879">
        <v>10</v>
      </c>
      <c r="F17" s="880">
        <v>660020</v>
      </c>
      <c r="G17" s="881">
        <v>1466454</v>
      </c>
      <c r="H17" s="881">
        <v>721427</v>
      </c>
      <c r="I17" s="881">
        <v>745027</v>
      </c>
      <c r="J17" s="882">
        <v>229</v>
      </c>
      <c r="K17" s="883"/>
      <c r="L17" s="522"/>
      <c r="M17" s="522"/>
      <c r="N17" s="519" t="s">
        <v>530</v>
      </c>
      <c r="O17" s="516">
        <v>4077</v>
      </c>
      <c r="P17" s="523"/>
      <c r="Q17" s="521" t="s">
        <v>37</v>
      </c>
      <c r="R17" s="905"/>
    </row>
    <row r="18" spans="4:18" s="884" customFormat="1" ht="18" customHeight="1" thickTop="1">
      <c r="D18" s="885"/>
      <c r="E18" s="886"/>
      <c r="F18" s="869"/>
      <c r="G18" s="869"/>
      <c r="H18" s="869"/>
      <c r="I18" s="869"/>
      <c r="J18" s="887" t="s">
        <v>389</v>
      </c>
      <c r="K18" s="883"/>
      <c r="L18" s="979"/>
      <c r="M18" s="524">
        <v>0</v>
      </c>
      <c r="N18" s="525" t="s">
        <v>27</v>
      </c>
      <c r="O18" s="516">
        <v>2109</v>
      </c>
      <c r="P18" s="516"/>
      <c r="Q18" s="521" t="s">
        <v>37</v>
      </c>
      <c r="R18" s="905"/>
    </row>
    <row r="19" spans="4:18" s="884" customFormat="1" ht="18" customHeight="1">
      <c r="D19" s="888" t="s">
        <v>479</v>
      </c>
      <c r="E19" s="868">
        <v>5</v>
      </c>
      <c r="F19" s="869">
        <v>656711</v>
      </c>
      <c r="G19" s="869">
        <v>1465079</v>
      </c>
      <c r="H19" s="869">
        <v>720787</v>
      </c>
      <c r="I19" s="869">
        <v>744292</v>
      </c>
      <c r="J19" s="870">
        <v>3939</v>
      </c>
      <c r="K19" s="883"/>
      <c r="L19" s="978"/>
      <c r="M19" s="978"/>
      <c r="N19" s="525" t="s">
        <v>28</v>
      </c>
      <c r="O19" s="516">
        <v>1750</v>
      </c>
      <c r="P19" s="516"/>
      <c r="Q19" s="521" t="s">
        <v>37</v>
      </c>
      <c r="R19" s="905"/>
    </row>
    <row r="20" spans="4:18" s="884" customFormat="1" ht="18" customHeight="1">
      <c r="D20" s="888"/>
      <c r="E20" s="868">
        <v>6</v>
      </c>
      <c r="F20" s="869">
        <v>657422</v>
      </c>
      <c r="G20" s="869">
        <v>1465183</v>
      </c>
      <c r="H20" s="869">
        <v>720786</v>
      </c>
      <c r="I20" s="869">
        <v>744397</v>
      </c>
      <c r="J20" s="870">
        <v>104</v>
      </c>
      <c r="K20" s="883"/>
      <c r="L20" s="978"/>
      <c r="M20" s="978"/>
      <c r="N20" s="526" t="s">
        <v>29</v>
      </c>
      <c r="O20" s="516">
        <v>5050</v>
      </c>
      <c r="P20" s="516"/>
      <c r="Q20" s="517" t="s">
        <v>14</v>
      </c>
      <c r="R20" s="905"/>
    </row>
    <row r="21" spans="4:18" s="884" customFormat="1" ht="18" customHeight="1">
      <c r="D21" s="888"/>
      <c r="E21" s="868">
        <v>7</v>
      </c>
      <c r="F21" s="869">
        <v>657962</v>
      </c>
      <c r="G21" s="869">
        <v>1465247</v>
      </c>
      <c r="H21" s="869">
        <v>720744</v>
      </c>
      <c r="I21" s="869">
        <v>744503</v>
      </c>
      <c r="J21" s="870">
        <v>64</v>
      </c>
      <c r="K21" s="883"/>
      <c r="L21" s="978"/>
      <c r="M21" s="522"/>
      <c r="N21" s="522"/>
      <c r="O21" s="522"/>
      <c r="P21" s="522"/>
      <c r="Q21" s="522"/>
      <c r="R21" s="915">
        <v>0</v>
      </c>
    </row>
    <row r="22" spans="4:18" s="884" customFormat="1" ht="18" customHeight="1">
      <c r="D22" s="888"/>
      <c r="E22" s="868">
        <v>8</v>
      </c>
      <c r="F22" s="869">
        <v>658951</v>
      </c>
      <c r="G22" s="869">
        <v>1465740</v>
      </c>
      <c r="H22" s="869">
        <v>721060</v>
      </c>
      <c r="I22" s="869">
        <v>744680</v>
      </c>
      <c r="J22" s="870">
        <v>493</v>
      </c>
      <c r="K22" s="883"/>
      <c r="L22" s="518"/>
      <c r="M22" s="518"/>
      <c r="N22" s="518"/>
      <c r="O22" s="518"/>
      <c r="P22" s="518"/>
      <c r="Q22" s="518"/>
      <c r="R22" s="905"/>
    </row>
    <row r="23" spans="4:18" s="884" customFormat="1" ht="18" customHeight="1">
      <c r="D23" s="888"/>
      <c r="E23" s="868">
        <v>9</v>
      </c>
      <c r="F23" s="869">
        <v>659606</v>
      </c>
      <c r="G23" s="869">
        <v>1466225</v>
      </c>
      <c r="H23" s="869">
        <v>721377</v>
      </c>
      <c r="I23" s="869">
        <v>744848</v>
      </c>
      <c r="J23" s="870">
        <v>485</v>
      </c>
      <c r="K23" s="883"/>
      <c r="L23" s="518"/>
      <c r="M23" s="518"/>
      <c r="N23" s="518"/>
      <c r="O23" s="518"/>
      <c r="P23" s="518"/>
      <c r="Q23" s="518"/>
      <c r="R23" s="905"/>
    </row>
    <row r="24" spans="4:18" s="884" customFormat="1" ht="18" customHeight="1">
      <c r="D24" s="888"/>
      <c r="E24" s="868">
        <v>10</v>
      </c>
      <c r="F24" s="869">
        <v>660020</v>
      </c>
      <c r="G24" s="869">
        <v>1466454</v>
      </c>
      <c r="H24" s="869">
        <v>721427</v>
      </c>
      <c r="I24" s="869">
        <v>745027</v>
      </c>
      <c r="J24" s="870">
        <v>229</v>
      </c>
      <c r="K24" s="889"/>
      <c r="L24" s="518"/>
      <c r="M24" s="1151" t="s">
        <v>576</v>
      </c>
      <c r="N24" s="1151"/>
      <c r="O24" s="1151"/>
      <c r="P24" s="1151"/>
      <c r="Q24" s="1151"/>
      <c r="R24" s="905"/>
    </row>
    <row r="25" spans="4:18" s="884" customFormat="1" ht="18" customHeight="1">
      <c r="D25" s="888"/>
      <c r="E25" s="868">
        <v>11</v>
      </c>
      <c r="F25" s="869">
        <v>661103</v>
      </c>
      <c r="G25" s="869">
        <v>1467394</v>
      </c>
      <c r="H25" s="869">
        <v>721979</v>
      </c>
      <c r="I25" s="869">
        <v>745415</v>
      </c>
      <c r="J25" s="870">
        <v>940</v>
      </c>
      <c r="K25" s="889"/>
      <c r="L25" s="518"/>
      <c r="M25" s="518"/>
      <c r="N25" s="515" t="s">
        <v>36</v>
      </c>
      <c r="O25" s="516">
        <v>464</v>
      </c>
      <c r="P25" s="516"/>
      <c r="Q25" s="527" t="s">
        <v>37</v>
      </c>
    </row>
    <row r="26" spans="4:18" s="884" customFormat="1" ht="18" customHeight="1">
      <c r="D26" s="888"/>
      <c r="E26" s="868">
        <v>12</v>
      </c>
      <c r="F26" s="869">
        <v>661468</v>
      </c>
      <c r="G26" s="869">
        <v>1467456</v>
      </c>
      <c r="H26" s="869">
        <v>722035</v>
      </c>
      <c r="I26" s="869">
        <v>745421</v>
      </c>
      <c r="J26" s="870">
        <v>62</v>
      </c>
      <c r="K26" s="889"/>
      <c r="L26" s="518"/>
      <c r="M26" s="518">
        <v>0</v>
      </c>
      <c r="N26" s="519" t="s">
        <v>529</v>
      </c>
      <c r="O26" s="516">
        <v>-2885</v>
      </c>
      <c r="P26" s="520"/>
      <c r="Q26" s="521" t="s">
        <v>37</v>
      </c>
    </row>
    <row r="27" spans="4:18" s="884" customFormat="1" ht="18" customHeight="1">
      <c r="D27" s="888" t="s">
        <v>548</v>
      </c>
      <c r="E27" s="868">
        <v>1</v>
      </c>
      <c r="F27" s="869">
        <v>662199</v>
      </c>
      <c r="G27" s="869">
        <v>1468039</v>
      </c>
      <c r="H27" s="869">
        <v>722501</v>
      </c>
      <c r="I27" s="869">
        <v>745538</v>
      </c>
      <c r="J27" s="890">
        <v>583</v>
      </c>
      <c r="K27" s="889"/>
      <c r="L27" s="518"/>
      <c r="M27" s="518">
        <v>0</v>
      </c>
      <c r="N27" s="519" t="s">
        <v>530</v>
      </c>
      <c r="O27" s="516">
        <v>3349</v>
      </c>
      <c r="P27" s="523"/>
      <c r="Q27" s="521" t="s">
        <v>37</v>
      </c>
    </row>
    <row r="28" spans="4:18" s="884" customFormat="1" ht="18" customHeight="1">
      <c r="D28" s="888"/>
      <c r="E28" s="868">
        <v>2</v>
      </c>
      <c r="F28" s="869">
        <v>662333</v>
      </c>
      <c r="G28" s="869">
        <v>1467834</v>
      </c>
      <c r="H28" s="869">
        <v>722362</v>
      </c>
      <c r="I28" s="869">
        <v>745472</v>
      </c>
      <c r="J28" s="890">
        <v>-205</v>
      </c>
      <c r="K28" s="889"/>
      <c r="L28" s="518"/>
      <c r="M28" s="524">
        <v>0</v>
      </c>
      <c r="N28" s="525" t="s">
        <v>27</v>
      </c>
      <c r="O28" s="516">
        <v>331</v>
      </c>
      <c r="P28" s="516"/>
      <c r="Q28" s="521" t="s">
        <v>37</v>
      </c>
    </row>
    <row r="29" spans="4:18" s="884" customFormat="1" ht="18" customHeight="1">
      <c r="D29" s="888"/>
      <c r="E29" s="868">
        <v>3</v>
      </c>
      <c r="F29" s="891">
        <v>662478</v>
      </c>
      <c r="G29" s="891">
        <v>1467541</v>
      </c>
      <c r="H29" s="891">
        <v>722244</v>
      </c>
      <c r="I29" s="891">
        <v>745297</v>
      </c>
      <c r="J29" s="892">
        <v>-293</v>
      </c>
      <c r="K29" s="889"/>
      <c r="L29" s="978"/>
      <c r="M29" s="528">
        <v>0</v>
      </c>
      <c r="N29" s="525" t="s">
        <v>28</v>
      </c>
      <c r="O29" s="516">
        <v>133</v>
      </c>
      <c r="P29" s="516"/>
      <c r="Q29" s="521" t="s">
        <v>37</v>
      </c>
    </row>
    <row r="30" spans="4:18" s="884" customFormat="1" ht="18" customHeight="1">
      <c r="D30" s="888"/>
      <c r="E30" s="868">
        <v>4</v>
      </c>
      <c r="F30" s="891">
        <v>662239</v>
      </c>
      <c r="G30" s="891">
        <v>1461684</v>
      </c>
      <c r="H30" s="891">
        <v>719009</v>
      </c>
      <c r="I30" s="891">
        <v>742675</v>
      </c>
      <c r="J30" s="892">
        <v>-5857</v>
      </c>
      <c r="K30" s="889"/>
      <c r="L30" s="518"/>
      <c r="M30" s="528">
        <v>0</v>
      </c>
      <c r="N30" s="526" t="s">
        <v>29</v>
      </c>
      <c r="O30" s="516">
        <v>10578</v>
      </c>
      <c r="P30" s="516"/>
      <c r="Q30" s="517" t="s">
        <v>14</v>
      </c>
    </row>
    <row r="31" spans="4:18" s="884" customFormat="1" ht="17.100000000000001" customHeight="1" thickBot="1">
      <c r="D31" s="893"/>
      <c r="E31" s="980">
        <v>5</v>
      </c>
      <c r="F31" s="981">
        <v>667289</v>
      </c>
      <c r="G31" s="982">
        <v>1465543</v>
      </c>
      <c r="H31" s="982">
        <v>721118</v>
      </c>
      <c r="I31" s="982">
        <v>744425</v>
      </c>
      <c r="J31" s="983">
        <v>3859</v>
      </c>
      <c r="L31" s="518"/>
      <c r="M31" s="518"/>
      <c r="N31" s="518"/>
      <c r="O31" s="518"/>
      <c r="P31" s="518"/>
      <c r="Q31" s="518"/>
    </row>
    <row r="32" spans="4:18" s="884" customFormat="1" ht="17.100000000000001" customHeight="1">
      <c r="D32" s="898" t="s">
        <v>417</v>
      </c>
      <c r="E32" s="899"/>
      <c r="F32" s="899"/>
      <c r="G32" s="899"/>
      <c r="H32" s="899"/>
      <c r="I32" s="900"/>
      <c r="J32" s="889"/>
      <c r="K32" s="889"/>
      <c r="M32" s="894"/>
      <c r="N32" s="895"/>
      <c r="O32" s="896"/>
      <c r="P32" s="896"/>
      <c r="Q32" s="897"/>
    </row>
    <row r="33" spans="4:17" s="884" customFormat="1" ht="17.100000000000001" customHeight="1">
      <c r="E33" s="901"/>
      <c r="F33" s="902"/>
      <c r="G33" s="902"/>
      <c r="H33" s="902"/>
      <c r="I33" s="902"/>
      <c r="J33" s="903"/>
      <c r="K33" s="889"/>
      <c r="M33" s="894"/>
      <c r="N33" s="895"/>
      <c r="O33" s="896"/>
      <c r="P33" s="896"/>
      <c r="Q33" s="897"/>
    </row>
    <row r="34" spans="4:17" s="884" customFormat="1" ht="17.100000000000001" customHeight="1">
      <c r="D34" s="847"/>
      <c r="E34" s="847"/>
      <c r="F34" s="847"/>
      <c r="G34" s="847"/>
      <c r="H34" s="847"/>
      <c r="I34" s="847"/>
      <c r="J34" s="847"/>
      <c r="K34" s="889"/>
      <c r="M34" s="894"/>
      <c r="N34" s="895"/>
      <c r="O34" s="896"/>
      <c r="P34" s="896"/>
      <c r="Q34" s="897"/>
    </row>
    <row r="35" spans="4:17" s="884" customFormat="1" ht="17.100000000000001" customHeight="1">
      <c r="D35" s="847"/>
      <c r="E35" s="847"/>
      <c r="F35" s="847"/>
      <c r="G35" s="847"/>
      <c r="H35" s="847"/>
      <c r="I35" s="847"/>
      <c r="J35" s="847"/>
      <c r="K35" s="889"/>
      <c r="M35" s="894"/>
      <c r="N35" s="895"/>
      <c r="O35" s="896"/>
      <c r="P35" s="896"/>
      <c r="Q35" s="897"/>
    </row>
    <row r="36" spans="4:17" s="884" customFormat="1" ht="18" customHeight="1">
      <c r="D36" s="847"/>
      <c r="E36" s="847"/>
      <c r="F36" s="847"/>
      <c r="G36" s="847"/>
      <c r="H36" s="847"/>
      <c r="I36" s="847"/>
      <c r="J36" s="847"/>
      <c r="K36" s="900"/>
    </row>
    <row r="37" spans="4:17" s="884" customFormat="1" ht="18" customHeight="1">
      <c r="D37" s="847"/>
      <c r="E37" s="847"/>
      <c r="F37" s="847"/>
      <c r="G37" s="847"/>
      <c r="H37" s="847"/>
      <c r="I37" s="847"/>
      <c r="J37" s="847"/>
      <c r="K37" s="903"/>
    </row>
    <row r="40" spans="4:17" ht="25.5" customHeight="1"/>
    <row r="41" spans="4:17" ht="4.5" hidden="1" customHeight="1"/>
    <row r="42" spans="4:17" ht="13.5" customHeight="1">
      <c r="K42" s="916"/>
    </row>
    <row r="43" spans="4:17" ht="7.5" hidden="1" customHeight="1"/>
    <row r="44" spans="4:17" ht="17.25">
      <c r="L44" s="916"/>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pageSetUpPr fitToPage="1"/>
  </sheetPr>
  <dimension ref="A1:BH36"/>
  <sheetViews>
    <sheetView showGridLines="0" zoomScaleNormal="100" zoomScaleSheetLayoutView="70" workbookViewId="0">
      <pane xSplit="2" ySplit="13" topLeftCell="C14" activePane="bottomRight" state="frozen"/>
      <selection activeCell="D1" sqref="A1:XFD1048576"/>
      <selection pane="topRight" activeCell="D1" sqref="A1:XFD1048576"/>
      <selection pane="bottomLeft" activeCell="D1" sqref="A1:XFD1048576"/>
      <selection pane="bottomRight" sqref="A1:N1"/>
    </sheetView>
  </sheetViews>
  <sheetFormatPr defaultColWidth="13.625" defaultRowHeight="14.25"/>
  <cols>
    <col min="1" max="1" width="10.625" style="565" customWidth="1"/>
    <col min="2" max="2" width="7.375" style="623" customWidth="1"/>
    <col min="3" max="3" width="14.25" style="565" bestFit="1" customWidth="1"/>
    <col min="4" max="9" width="10.875" style="565" customWidth="1"/>
    <col min="10" max="10" width="12.625" style="565" customWidth="1"/>
    <col min="11" max="12" width="10.875" style="565" customWidth="1"/>
    <col min="13" max="13" width="10.625" style="565" customWidth="1"/>
    <col min="14" max="14" width="0.375" style="565" customWidth="1"/>
    <col min="15" max="15" width="13.625" style="565" customWidth="1"/>
    <col min="16" max="16" width="11.625" style="565" customWidth="1"/>
    <col min="17" max="17" width="2" style="565" customWidth="1"/>
    <col min="18" max="18" width="9.75" style="565" customWidth="1"/>
    <col min="19" max="19" width="9" style="565" customWidth="1"/>
    <col min="20" max="24" width="9.5" style="565" customWidth="1"/>
    <col min="25" max="25" width="6.375" style="565" customWidth="1"/>
    <col min="26" max="26" width="12.25" style="565" customWidth="1"/>
    <col min="27" max="27" width="5.375" style="565" customWidth="1"/>
    <col min="28" max="28" width="7" style="565" customWidth="1"/>
    <col min="29" max="29" width="19.25" style="565" customWidth="1"/>
    <col min="30" max="30" width="7.375" style="565" customWidth="1"/>
    <col min="31" max="35" width="11.125" style="565" customWidth="1"/>
    <col min="36" max="36" width="17.375" style="565" customWidth="1"/>
    <col min="37" max="37" width="13.625" style="565" customWidth="1"/>
    <col min="38" max="38" width="17.375" style="565" customWidth="1"/>
    <col min="39" max="47" width="13.625" style="565" customWidth="1"/>
    <col min="48" max="49" width="7.375" style="565" customWidth="1"/>
    <col min="50" max="59" width="13.625" style="565" customWidth="1"/>
    <col min="60" max="60" width="17.375" style="565" customWidth="1"/>
    <col min="61" max="16384" width="13.625" style="565"/>
  </cols>
  <sheetData>
    <row r="1" spans="1:60" s="973" customFormat="1" ht="30" customHeight="1">
      <c r="A1" s="1177" t="s">
        <v>485</v>
      </c>
      <c r="B1" s="1177"/>
      <c r="C1" s="1177"/>
      <c r="D1" s="1177"/>
      <c r="E1" s="1177"/>
      <c r="F1" s="1177"/>
      <c r="G1" s="1177"/>
      <c r="H1" s="1177"/>
      <c r="I1" s="1177"/>
      <c r="J1" s="1177"/>
      <c r="K1" s="1177"/>
      <c r="L1" s="1177"/>
      <c r="M1" s="1177"/>
      <c r="N1" s="1177"/>
    </row>
    <row r="2" spans="1:60" s="973" customFormat="1" ht="24.95" customHeight="1">
      <c r="B2" s="581"/>
      <c r="C2" s="580"/>
      <c r="D2" s="580"/>
      <c r="E2" s="580"/>
      <c r="F2" s="580"/>
      <c r="G2" s="580"/>
      <c r="H2" s="580"/>
      <c r="I2" s="580"/>
      <c r="J2" s="580"/>
      <c r="K2" s="580"/>
      <c r="L2" s="580"/>
      <c r="M2" s="580"/>
      <c r="N2" s="580"/>
    </row>
    <row r="3" spans="1:60">
      <c r="B3" s="582"/>
      <c r="C3" s="568"/>
      <c r="D3" s="568"/>
      <c r="E3" s="568"/>
      <c r="F3" s="568"/>
      <c r="G3" s="583"/>
      <c r="H3" s="583"/>
      <c r="I3" s="583"/>
      <c r="J3" s="583"/>
      <c r="K3" s="583"/>
      <c r="M3" s="584" t="s">
        <v>339</v>
      </c>
      <c r="N3" s="584"/>
      <c r="Q3" s="567"/>
      <c r="R3" s="567"/>
      <c r="AL3" s="567"/>
      <c r="AM3" s="567"/>
    </row>
    <row r="4" spans="1:60" ht="3" customHeight="1" thickBot="1">
      <c r="B4" s="582"/>
      <c r="C4" s="568"/>
      <c r="D4" s="568"/>
      <c r="E4" s="568"/>
      <c r="F4" s="568"/>
      <c r="G4" s="583"/>
      <c r="H4" s="583"/>
      <c r="I4" s="583"/>
      <c r="J4" s="583"/>
      <c r="K4" s="583"/>
      <c r="L4" s="585"/>
      <c r="M4" s="585"/>
      <c r="N4" s="585"/>
      <c r="Q4" s="567"/>
      <c r="R4" s="567"/>
      <c r="AL4" s="567"/>
      <c r="AM4" s="567"/>
    </row>
    <row r="5" spans="1:60" ht="9" customHeight="1">
      <c r="A5" s="1178" t="s">
        <v>306</v>
      </c>
      <c r="B5" s="1179"/>
      <c r="C5" s="1168" t="s">
        <v>332</v>
      </c>
      <c r="D5" s="1116" t="s">
        <v>38</v>
      </c>
      <c r="E5" s="1117"/>
      <c r="F5" s="1118"/>
      <c r="G5" s="1116" t="s">
        <v>39</v>
      </c>
      <c r="H5" s="1117"/>
      <c r="I5" s="1118"/>
      <c r="J5" s="1188" t="s">
        <v>40</v>
      </c>
      <c r="K5" s="1165" t="s">
        <v>41</v>
      </c>
      <c r="L5" s="1168" t="s">
        <v>283</v>
      </c>
      <c r="M5" s="1171" t="s">
        <v>42</v>
      </c>
      <c r="N5" s="586"/>
      <c r="O5" s="568"/>
      <c r="P5" s="568"/>
    </row>
    <row r="6" spans="1:60" ht="12" customHeight="1">
      <c r="A6" s="1180"/>
      <c r="B6" s="1181"/>
      <c r="C6" s="1169"/>
      <c r="D6" s="1119"/>
      <c r="E6" s="1120"/>
      <c r="F6" s="1121"/>
      <c r="G6" s="1119"/>
      <c r="H6" s="1120"/>
      <c r="I6" s="1121"/>
      <c r="J6" s="1189"/>
      <c r="K6" s="1166"/>
      <c r="L6" s="1169"/>
      <c r="M6" s="1172"/>
      <c r="N6" s="587"/>
      <c r="O6" s="568"/>
      <c r="P6" s="568"/>
    </row>
    <row r="7" spans="1:60" ht="12" customHeight="1">
      <c r="A7" s="1180"/>
      <c r="B7" s="1181"/>
      <c r="C7" s="1169"/>
      <c r="D7" s="1122"/>
      <c r="E7" s="1123"/>
      <c r="F7" s="1124"/>
      <c r="G7" s="1122"/>
      <c r="H7" s="1123"/>
      <c r="I7" s="1124"/>
      <c r="J7" s="1189"/>
      <c r="K7" s="1166"/>
      <c r="L7" s="1169"/>
      <c r="M7" s="1172"/>
      <c r="N7" s="587"/>
      <c r="O7" s="568"/>
      <c r="P7" s="568"/>
      <c r="R7" s="567"/>
      <c r="S7" s="567"/>
      <c r="T7" s="567"/>
      <c r="U7" s="567"/>
      <c r="V7" s="567"/>
      <c r="W7" s="567"/>
      <c r="X7" s="567"/>
      <c r="Y7" s="567"/>
      <c r="Z7" s="566"/>
    </row>
    <row r="8" spans="1:60" ht="12" customHeight="1">
      <c r="A8" s="1180"/>
      <c r="B8" s="1181"/>
      <c r="C8" s="1169"/>
      <c r="D8" s="1174" t="s">
        <v>43</v>
      </c>
      <c r="E8" s="1174" t="s">
        <v>44</v>
      </c>
      <c r="F8" s="1184" t="s">
        <v>45</v>
      </c>
      <c r="G8" s="1174" t="s">
        <v>46</v>
      </c>
      <c r="H8" s="1185" t="s">
        <v>47</v>
      </c>
      <c r="I8" s="1184" t="s">
        <v>48</v>
      </c>
      <c r="J8" s="1189"/>
      <c r="K8" s="1166"/>
      <c r="L8" s="1169"/>
      <c r="M8" s="1172"/>
      <c r="N8" s="587"/>
      <c r="O8" s="568"/>
      <c r="P8" s="568"/>
      <c r="Q8" s="576"/>
      <c r="S8" s="566"/>
      <c r="T8" s="566"/>
      <c r="U8" s="566"/>
      <c r="V8" s="566"/>
      <c r="W8" s="566"/>
      <c r="X8" s="566"/>
      <c r="Y8" s="566"/>
      <c r="AF8" s="576"/>
      <c r="AG8" s="576"/>
      <c r="AH8" s="576"/>
      <c r="AI8" s="576"/>
      <c r="AL8" s="576"/>
      <c r="BD8" s="576"/>
      <c r="BE8" s="576"/>
      <c r="BF8" s="576"/>
      <c r="BG8" s="576"/>
    </row>
    <row r="9" spans="1:60" ht="12" customHeight="1">
      <c r="A9" s="1180"/>
      <c r="B9" s="1181"/>
      <c r="C9" s="1169"/>
      <c r="D9" s="1175"/>
      <c r="E9" s="1175"/>
      <c r="F9" s="1175"/>
      <c r="G9" s="1175"/>
      <c r="H9" s="1186"/>
      <c r="I9" s="1175"/>
      <c r="J9" s="1189"/>
      <c r="K9" s="1166"/>
      <c r="L9" s="1169"/>
      <c r="M9" s="1172"/>
      <c r="N9" s="587"/>
      <c r="O9" s="568"/>
      <c r="P9" s="568"/>
    </row>
    <row r="10" spans="1:60" ht="12" customHeight="1">
      <c r="A10" s="1180"/>
      <c r="B10" s="1181"/>
      <c r="C10" s="1169"/>
      <c r="D10" s="1175"/>
      <c r="E10" s="1175"/>
      <c r="F10" s="1175"/>
      <c r="G10" s="1175"/>
      <c r="H10" s="1186"/>
      <c r="I10" s="1175"/>
      <c r="J10" s="1189"/>
      <c r="K10" s="1166"/>
      <c r="L10" s="1169"/>
      <c r="M10" s="1172"/>
      <c r="N10" s="587"/>
      <c r="O10" s="568"/>
      <c r="P10" s="568"/>
    </row>
    <row r="11" spans="1:60" ht="12" customHeight="1">
      <c r="A11" s="1180"/>
      <c r="B11" s="1181"/>
      <c r="C11" s="1169"/>
      <c r="D11" s="1175"/>
      <c r="E11" s="1175"/>
      <c r="F11" s="1175"/>
      <c r="G11" s="1175"/>
      <c r="H11" s="1186"/>
      <c r="I11" s="1175"/>
      <c r="J11" s="1189"/>
      <c r="K11" s="1166"/>
      <c r="L11" s="1169"/>
      <c r="M11" s="1172"/>
      <c r="N11" s="587"/>
      <c r="O11" s="568"/>
      <c r="P11" s="568"/>
      <c r="AF11" s="576"/>
      <c r="AG11" s="576"/>
      <c r="AH11" s="576"/>
      <c r="AI11" s="576"/>
      <c r="BD11" s="576"/>
      <c r="BE11" s="576"/>
      <c r="BF11" s="576"/>
      <c r="BG11" s="576"/>
    </row>
    <row r="12" spans="1:60" ht="9.9499999999999993" customHeight="1">
      <c r="A12" s="1182"/>
      <c r="B12" s="1183"/>
      <c r="C12" s="1170"/>
      <c r="D12" s="1176"/>
      <c r="E12" s="1176"/>
      <c r="F12" s="1176"/>
      <c r="G12" s="1176"/>
      <c r="H12" s="1187"/>
      <c r="I12" s="1176"/>
      <c r="J12" s="1190"/>
      <c r="K12" s="1167"/>
      <c r="L12" s="1170"/>
      <c r="M12" s="1173"/>
      <c r="N12" s="588"/>
      <c r="O12" s="568"/>
      <c r="P12" s="568"/>
      <c r="Q12" s="576"/>
      <c r="AJ12" s="582"/>
      <c r="AL12" s="582"/>
      <c r="BH12" s="582"/>
    </row>
    <row r="13" spans="1:60" ht="9" customHeight="1">
      <c r="A13" s="575"/>
      <c r="B13" s="589"/>
      <c r="C13" s="590"/>
      <c r="D13" s="591"/>
      <c r="E13" s="591"/>
      <c r="F13" s="591"/>
      <c r="G13" s="591"/>
      <c r="H13" s="591"/>
      <c r="I13" s="591"/>
      <c r="J13" s="591"/>
      <c r="K13" s="592"/>
      <c r="L13" s="591"/>
      <c r="M13" s="593"/>
      <c r="N13" s="564"/>
      <c r="O13" s="568"/>
      <c r="P13" s="568"/>
      <c r="AB13" s="569"/>
      <c r="AC13" s="569"/>
      <c r="AN13" s="582"/>
      <c r="AZ13" s="569"/>
      <c r="BA13" s="569"/>
    </row>
    <row r="14" spans="1:60" ht="18.75" customHeight="1">
      <c r="A14" s="570" t="s">
        <v>459</v>
      </c>
      <c r="B14" s="594"/>
      <c r="C14" s="614">
        <v>1468634</v>
      </c>
      <c r="D14" s="595">
        <v>13801</v>
      </c>
      <c r="E14" s="595">
        <v>14999</v>
      </c>
      <c r="F14" s="595">
        <v>-1198</v>
      </c>
      <c r="G14" s="595">
        <v>80051</v>
      </c>
      <c r="H14" s="595">
        <v>78606</v>
      </c>
      <c r="I14" s="595">
        <v>1445</v>
      </c>
      <c r="J14" s="595">
        <v>247</v>
      </c>
      <c r="K14" s="596">
        <v>310</v>
      </c>
      <c r="L14" s="597">
        <v>7634</v>
      </c>
      <c r="M14" s="598">
        <v>3207</v>
      </c>
      <c r="N14" s="599"/>
      <c r="O14" s="568"/>
      <c r="P14" s="600"/>
      <c r="R14" s="562"/>
      <c r="S14" s="562"/>
      <c r="T14" s="562"/>
    </row>
    <row r="15" spans="1:60" ht="18.75" customHeight="1">
      <c r="A15" s="570" t="s">
        <v>426</v>
      </c>
      <c r="B15" s="594"/>
      <c r="C15" s="614">
        <v>1468375</v>
      </c>
      <c r="D15" s="595">
        <v>12878</v>
      </c>
      <c r="E15" s="595">
        <v>15146</v>
      </c>
      <c r="F15" s="595">
        <v>-2268</v>
      </c>
      <c r="G15" s="595">
        <v>41954</v>
      </c>
      <c r="H15" s="595">
        <v>39536</v>
      </c>
      <c r="I15" s="595">
        <v>2473</v>
      </c>
      <c r="J15" s="595">
        <v>205</v>
      </c>
      <c r="K15" s="596">
        <v>320</v>
      </c>
      <c r="L15" s="597">
        <v>7453</v>
      </c>
      <c r="M15" s="598">
        <v>3270</v>
      </c>
      <c r="N15" s="599"/>
      <c r="O15" s="568"/>
      <c r="P15" s="600"/>
      <c r="R15" s="562"/>
      <c r="S15" s="562"/>
      <c r="T15" s="562"/>
    </row>
    <row r="16" spans="1:60" ht="18.75" customHeight="1">
      <c r="A16" s="570" t="s">
        <v>460</v>
      </c>
      <c r="B16" s="594"/>
      <c r="C16" s="614">
        <v>1467065</v>
      </c>
      <c r="D16" s="595">
        <v>11959</v>
      </c>
      <c r="E16" s="595">
        <v>15396</v>
      </c>
      <c r="F16" s="595">
        <v>-3437</v>
      </c>
      <c r="G16" s="595">
        <v>35867</v>
      </c>
      <c r="H16" s="595">
        <v>33794</v>
      </c>
      <c r="I16" s="595">
        <v>1758</v>
      </c>
      <c r="J16" s="595">
        <v>-1679</v>
      </c>
      <c r="K16" s="596">
        <v>297</v>
      </c>
      <c r="L16" s="597">
        <v>7601</v>
      </c>
      <c r="M16" s="598">
        <v>3338</v>
      </c>
      <c r="N16" s="599"/>
      <c r="O16" s="568"/>
      <c r="P16" s="600"/>
      <c r="R16" s="562"/>
      <c r="S16" s="562"/>
      <c r="T16" s="562"/>
    </row>
    <row r="17" spans="1:18" ht="18" customHeight="1">
      <c r="A17" s="571"/>
      <c r="B17" s="589"/>
      <c r="C17" s="601"/>
      <c r="D17" s="602"/>
      <c r="E17" s="602"/>
      <c r="F17" s="602"/>
      <c r="G17" s="602"/>
      <c r="H17" s="602"/>
      <c r="I17" s="602"/>
      <c r="J17" s="602"/>
      <c r="K17" s="603"/>
      <c r="L17" s="602"/>
      <c r="M17" s="604"/>
      <c r="N17" s="564"/>
      <c r="O17" s="568"/>
      <c r="P17" s="568"/>
    </row>
    <row r="18" spans="1:18" ht="18.75" customHeight="1">
      <c r="A18" s="575" t="s">
        <v>483</v>
      </c>
      <c r="B18" s="605">
        <v>3</v>
      </c>
      <c r="C18" s="614">
        <v>1467273</v>
      </c>
      <c r="D18" s="606">
        <v>854</v>
      </c>
      <c r="E18" s="606">
        <v>1310</v>
      </c>
      <c r="F18" s="607">
        <v>-261</v>
      </c>
      <c r="G18" s="608">
        <v>6234</v>
      </c>
      <c r="H18" s="608">
        <v>4050</v>
      </c>
      <c r="I18" s="609">
        <v>420</v>
      </c>
      <c r="J18" s="609">
        <v>99</v>
      </c>
      <c r="K18" s="610">
        <v>25</v>
      </c>
      <c r="L18" s="611">
        <v>852</v>
      </c>
      <c r="M18" s="612">
        <v>334</v>
      </c>
      <c r="N18" s="574"/>
      <c r="O18" s="568"/>
      <c r="P18" s="613"/>
      <c r="R18" s="566"/>
    </row>
    <row r="19" spans="1:18" ht="18.75" customHeight="1">
      <c r="A19" s="575"/>
      <c r="B19" s="605">
        <v>4</v>
      </c>
      <c r="C19" s="614">
        <v>1461140</v>
      </c>
      <c r="D19" s="606">
        <v>971</v>
      </c>
      <c r="E19" s="606">
        <v>1218</v>
      </c>
      <c r="F19" s="607">
        <v>-247</v>
      </c>
      <c r="G19" s="608">
        <v>2521</v>
      </c>
      <c r="H19" s="608">
        <v>2156</v>
      </c>
      <c r="I19" s="609">
        <v>351</v>
      </c>
      <c r="J19" s="609">
        <v>104</v>
      </c>
      <c r="K19" s="610">
        <v>32</v>
      </c>
      <c r="L19" s="611">
        <v>489</v>
      </c>
      <c r="M19" s="612">
        <v>283</v>
      </c>
      <c r="N19" s="574"/>
      <c r="O19" s="568"/>
      <c r="P19" s="613"/>
      <c r="R19" s="566"/>
    </row>
    <row r="20" spans="1:18" ht="18.75" customHeight="1">
      <c r="A20" s="575"/>
      <c r="B20" s="605">
        <v>5</v>
      </c>
      <c r="C20" s="614">
        <v>1465079</v>
      </c>
      <c r="D20" s="606">
        <v>964</v>
      </c>
      <c r="E20" s="606">
        <v>1216</v>
      </c>
      <c r="F20" s="607">
        <v>-252</v>
      </c>
      <c r="G20" s="608">
        <v>2561</v>
      </c>
      <c r="H20" s="608">
        <v>2158</v>
      </c>
      <c r="I20" s="609">
        <v>316</v>
      </c>
      <c r="J20" s="609">
        <v>64</v>
      </c>
      <c r="K20" s="610">
        <v>32</v>
      </c>
      <c r="L20" s="611">
        <v>606</v>
      </c>
      <c r="M20" s="612">
        <v>248</v>
      </c>
      <c r="N20" s="574"/>
      <c r="O20" s="568"/>
      <c r="P20" s="613"/>
      <c r="R20" s="566"/>
    </row>
    <row r="21" spans="1:18" ht="18.75" customHeight="1">
      <c r="A21" s="575"/>
      <c r="B21" s="605">
        <v>6</v>
      </c>
      <c r="C21" s="614">
        <v>1465183</v>
      </c>
      <c r="D21" s="606">
        <v>971</v>
      </c>
      <c r="E21" s="606">
        <v>1218</v>
      </c>
      <c r="F21" s="607">
        <v>-247</v>
      </c>
      <c r="G21" s="608">
        <v>2521</v>
      </c>
      <c r="H21" s="608">
        <v>2156</v>
      </c>
      <c r="I21" s="609">
        <v>351</v>
      </c>
      <c r="J21" s="609">
        <v>104</v>
      </c>
      <c r="K21" s="610">
        <v>25</v>
      </c>
      <c r="L21" s="611">
        <v>543</v>
      </c>
      <c r="M21" s="612">
        <v>304</v>
      </c>
      <c r="N21" s="574"/>
      <c r="O21" s="568"/>
      <c r="P21" s="613"/>
      <c r="R21" s="566"/>
    </row>
    <row r="22" spans="1:18" ht="18.75" customHeight="1">
      <c r="A22" s="575"/>
      <c r="B22" s="605">
        <v>7</v>
      </c>
      <c r="C22" s="614">
        <v>1465247</v>
      </c>
      <c r="D22" s="606">
        <v>964</v>
      </c>
      <c r="E22" s="606">
        <v>1216</v>
      </c>
      <c r="F22" s="607">
        <v>-252</v>
      </c>
      <c r="G22" s="608">
        <v>2561</v>
      </c>
      <c r="H22" s="608">
        <v>2158</v>
      </c>
      <c r="I22" s="609">
        <v>316</v>
      </c>
      <c r="J22" s="609">
        <v>64</v>
      </c>
      <c r="K22" s="610">
        <v>34</v>
      </c>
      <c r="L22" s="611">
        <v>923</v>
      </c>
      <c r="M22" s="612">
        <v>283</v>
      </c>
      <c r="N22" s="574"/>
      <c r="O22" s="568"/>
      <c r="P22" s="613"/>
      <c r="R22" s="566"/>
    </row>
    <row r="23" spans="1:18" ht="18.75" customHeight="1">
      <c r="A23" s="575"/>
      <c r="B23" s="605">
        <v>8</v>
      </c>
      <c r="C23" s="614">
        <v>1465740</v>
      </c>
      <c r="D23" s="606">
        <v>1038</v>
      </c>
      <c r="E23" s="606">
        <v>1329</v>
      </c>
      <c r="F23" s="607">
        <v>-291</v>
      </c>
      <c r="G23" s="608">
        <v>3032</v>
      </c>
      <c r="H23" s="608">
        <v>2304</v>
      </c>
      <c r="I23" s="609">
        <v>784</v>
      </c>
      <c r="J23" s="609">
        <v>493</v>
      </c>
      <c r="K23" s="610">
        <v>27</v>
      </c>
      <c r="L23" s="611">
        <v>666</v>
      </c>
      <c r="M23" s="612">
        <v>231</v>
      </c>
      <c r="N23" s="574"/>
      <c r="O23" s="568"/>
      <c r="P23" s="613"/>
      <c r="R23" s="566"/>
    </row>
    <row r="24" spans="1:18" ht="18.75" customHeight="1">
      <c r="A24" s="575"/>
      <c r="B24" s="605">
        <v>9</v>
      </c>
      <c r="C24" s="614">
        <v>1466225</v>
      </c>
      <c r="D24" s="606">
        <v>959</v>
      </c>
      <c r="E24" s="606">
        <v>1264</v>
      </c>
      <c r="F24" s="607">
        <v>-305</v>
      </c>
      <c r="G24" s="608">
        <v>2755</v>
      </c>
      <c r="H24" s="608">
        <v>2044</v>
      </c>
      <c r="I24" s="609">
        <v>790</v>
      </c>
      <c r="J24" s="609">
        <v>485</v>
      </c>
      <c r="K24" s="610">
        <v>23</v>
      </c>
      <c r="L24" s="611">
        <v>451</v>
      </c>
      <c r="M24" s="612">
        <v>246</v>
      </c>
      <c r="N24" s="574"/>
      <c r="O24" s="568"/>
      <c r="P24" s="613"/>
      <c r="R24" s="566"/>
    </row>
    <row r="25" spans="1:18" ht="18.75" customHeight="1">
      <c r="A25" s="575"/>
      <c r="B25" s="605">
        <v>10</v>
      </c>
      <c r="C25" s="614">
        <v>1466454</v>
      </c>
      <c r="D25" s="606">
        <v>1158</v>
      </c>
      <c r="E25" s="606">
        <v>1237</v>
      </c>
      <c r="F25" s="607">
        <v>-79</v>
      </c>
      <c r="G25" s="608">
        <v>2492</v>
      </c>
      <c r="H25" s="608">
        <v>2069</v>
      </c>
      <c r="I25" s="609">
        <v>308</v>
      </c>
      <c r="J25" s="609">
        <v>229</v>
      </c>
      <c r="K25" s="610">
        <v>27</v>
      </c>
      <c r="L25" s="611">
        <v>653</v>
      </c>
      <c r="M25" s="612">
        <v>311</v>
      </c>
      <c r="N25" s="574"/>
      <c r="O25" s="568"/>
      <c r="P25" s="613"/>
      <c r="R25" s="566"/>
    </row>
    <row r="26" spans="1:18" ht="18.75" customHeight="1">
      <c r="A26" s="575"/>
      <c r="B26" s="605">
        <v>11</v>
      </c>
      <c r="C26" s="614">
        <v>1467394</v>
      </c>
      <c r="D26" s="606">
        <v>1132</v>
      </c>
      <c r="E26" s="606">
        <v>1220</v>
      </c>
      <c r="F26" s="607">
        <v>-88</v>
      </c>
      <c r="G26" s="608">
        <v>2800</v>
      </c>
      <c r="H26" s="608">
        <v>1909</v>
      </c>
      <c r="I26" s="609">
        <v>1028</v>
      </c>
      <c r="J26" s="609">
        <v>940</v>
      </c>
      <c r="K26" s="610">
        <v>30</v>
      </c>
      <c r="L26" s="611">
        <v>728</v>
      </c>
      <c r="M26" s="612">
        <v>279</v>
      </c>
      <c r="N26" s="574"/>
      <c r="O26" s="568"/>
      <c r="P26" s="613"/>
      <c r="R26" s="566"/>
    </row>
    <row r="27" spans="1:18" ht="18.75" customHeight="1">
      <c r="A27" s="575"/>
      <c r="B27" s="605">
        <v>12</v>
      </c>
      <c r="C27" s="614">
        <v>1467456</v>
      </c>
      <c r="D27" s="606">
        <v>946</v>
      </c>
      <c r="E27" s="606">
        <v>1103</v>
      </c>
      <c r="F27" s="607">
        <v>-157</v>
      </c>
      <c r="G27" s="608">
        <v>2031</v>
      </c>
      <c r="H27" s="608">
        <v>1680</v>
      </c>
      <c r="I27" s="609">
        <v>219</v>
      </c>
      <c r="J27" s="609">
        <v>62</v>
      </c>
      <c r="K27" s="610">
        <v>23</v>
      </c>
      <c r="L27" s="611">
        <v>746</v>
      </c>
      <c r="M27" s="612">
        <v>271</v>
      </c>
      <c r="N27" s="574"/>
      <c r="O27" s="568"/>
      <c r="P27" s="613"/>
      <c r="R27" s="566"/>
    </row>
    <row r="28" spans="1:18" ht="18.75" customHeight="1">
      <c r="A28" s="575" t="s">
        <v>525</v>
      </c>
      <c r="B28" s="605">
        <v>1</v>
      </c>
      <c r="C28" s="614">
        <v>1468039</v>
      </c>
      <c r="D28" s="563">
        <v>989</v>
      </c>
      <c r="E28" s="563">
        <v>1166</v>
      </c>
      <c r="F28" s="607">
        <v>-177</v>
      </c>
      <c r="G28" s="615">
        <v>2383</v>
      </c>
      <c r="H28" s="615">
        <v>1816</v>
      </c>
      <c r="I28" s="616">
        <v>760</v>
      </c>
      <c r="J28" s="609">
        <v>583</v>
      </c>
      <c r="K28" s="610">
        <v>27</v>
      </c>
      <c r="L28" s="563">
        <v>586</v>
      </c>
      <c r="M28" s="564">
        <v>244</v>
      </c>
      <c r="N28" s="574"/>
      <c r="O28" s="568"/>
      <c r="P28" s="613"/>
      <c r="R28" s="566"/>
    </row>
    <row r="29" spans="1:18" ht="18.75" customHeight="1" thickBot="1">
      <c r="A29" s="577"/>
      <c r="B29" s="605">
        <v>2</v>
      </c>
      <c r="C29" s="617">
        <v>1467834</v>
      </c>
      <c r="D29" s="578">
        <v>997</v>
      </c>
      <c r="E29" s="578">
        <v>1437</v>
      </c>
      <c r="F29" s="618">
        <v>-440</v>
      </c>
      <c r="G29" s="619">
        <v>2311</v>
      </c>
      <c r="H29" s="619">
        <v>2006</v>
      </c>
      <c r="I29" s="620">
        <v>235</v>
      </c>
      <c r="J29" s="620">
        <v>-205</v>
      </c>
      <c r="K29" s="621">
        <v>31</v>
      </c>
      <c r="L29" s="578">
        <v>625</v>
      </c>
      <c r="M29" s="579">
        <v>200</v>
      </c>
      <c r="N29" s="574"/>
      <c r="O29" s="568"/>
      <c r="P29" s="613"/>
      <c r="R29" s="566"/>
    </row>
    <row r="30" spans="1:18" ht="18.75" customHeight="1" thickBot="1">
      <c r="A30" s="577"/>
      <c r="B30" s="1077">
        <v>3</v>
      </c>
      <c r="C30" s="617">
        <v>1467541</v>
      </c>
      <c r="D30" s="578">
        <v>899</v>
      </c>
      <c r="E30" s="578">
        <v>1194</v>
      </c>
      <c r="F30" s="618">
        <v>-295</v>
      </c>
      <c r="G30" s="619">
        <v>2307</v>
      </c>
      <c r="H30" s="619">
        <v>2146</v>
      </c>
      <c r="I30" s="620">
        <v>2</v>
      </c>
      <c r="J30" s="620">
        <v>-293</v>
      </c>
      <c r="K30" s="621">
        <v>21</v>
      </c>
      <c r="L30" s="578">
        <v>870</v>
      </c>
      <c r="M30" s="579">
        <v>300</v>
      </c>
      <c r="N30" s="574"/>
      <c r="O30" s="568"/>
      <c r="P30" s="613"/>
      <c r="R30" s="566"/>
    </row>
    <row r="31" spans="1:18" ht="3" customHeight="1">
      <c r="B31" s="622"/>
      <c r="C31" s="572"/>
      <c r="D31" s="563"/>
      <c r="E31" s="563"/>
      <c r="F31" s="615"/>
      <c r="G31" s="615"/>
      <c r="H31" s="615"/>
      <c r="I31" s="616"/>
      <c r="J31" s="616"/>
      <c r="K31" s="563"/>
      <c r="L31" s="563"/>
      <c r="M31" s="563"/>
      <c r="N31" s="563"/>
      <c r="P31" s="568"/>
    </row>
    <row r="32" spans="1:18">
      <c r="A32" s="531" t="s">
        <v>337</v>
      </c>
      <c r="C32" s="567"/>
      <c r="D32" s="567"/>
      <c r="E32" s="567"/>
      <c r="F32" s="567"/>
      <c r="G32" s="624"/>
      <c r="H32" s="616"/>
      <c r="K32" s="615"/>
    </row>
    <row r="33" spans="1:11">
      <c r="A33" s="531" t="s">
        <v>338</v>
      </c>
      <c r="B33" s="625"/>
      <c r="C33" s="567"/>
      <c r="D33" s="567"/>
      <c r="E33" s="567"/>
      <c r="F33" s="567"/>
      <c r="G33" s="624"/>
      <c r="H33" s="616"/>
      <c r="J33" s="615"/>
      <c r="K33" s="615"/>
    </row>
    <row r="34" spans="1:11">
      <c r="A34" s="531" t="s">
        <v>49</v>
      </c>
      <c r="B34" s="625"/>
      <c r="C34" s="567"/>
      <c r="D34" s="567"/>
      <c r="E34" s="567"/>
      <c r="F34" s="567"/>
      <c r="G34" s="624"/>
      <c r="H34" s="616"/>
      <c r="K34" s="615"/>
    </row>
    <row r="35" spans="1:11">
      <c r="B35" s="573"/>
      <c r="C35" s="567"/>
      <c r="D35" s="567"/>
      <c r="E35" s="567"/>
      <c r="F35" s="567"/>
      <c r="G35" s="624"/>
      <c r="H35" s="616"/>
      <c r="K35" s="615"/>
    </row>
    <row r="36" spans="1:11" ht="18" customHeight="1">
      <c r="B36" s="573"/>
      <c r="C36" s="567"/>
      <c r="D36" s="812"/>
      <c r="E36" s="567"/>
      <c r="F36" s="567"/>
      <c r="G36" s="624"/>
      <c r="H36" s="616"/>
      <c r="K36" s="615"/>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14:C17 K14:M16 C18:E30 G18:H27 G28:I30 J29:J30 K18:M30 C31:N31"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A1:N24"/>
  <sheetViews>
    <sheetView showGridLines="0" zoomScaleNormal="100" zoomScaleSheetLayoutView="100" workbookViewId="0">
      <pane xSplit="2" ySplit="6" topLeftCell="C7" activePane="bottomRight" state="frozen"/>
      <selection activeCell="D1" sqref="A1:XFD1048576"/>
      <selection pane="topRight" activeCell="D1" sqref="A1:XFD1048576"/>
      <selection pane="bottomLeft" activeCell="D1" sqref="A1:XFD1048576"/>
      <selection pane="bottomRight"/>
    </sheetView>
  </sheetViews>
  <sheetFormatPr defaultRowHeight="13.5"/>
  <cols>
    <col min="1" max="1" width="8.375" style="812" customWidth="1"/>
    <col min="2" max="2" width="6.25" style="1028" customWidth="1"/>
    <col min="3" max="3" width="9.25" style="1028" bestFit="1" customWidth="1"/>
    <col min="4" max="4" width="10.25" style="1028" customWidth="1"/>
    <col min="5" max="5" width="11.125" style="1028" bestFit="1" customWidth="1"/>
    <col min="6" max="6" width="10.875" style="1028" bestFit="1" customWidth="1"/>
    <col min="7" max="7" width="9.25" style="1028" bestFit="1" customWidth="1"/>
    <col min="8" max="8" width="10.875" style="1028" bestFit="1" customWidth="1"/>
    <col min="9" max="9" width="11.125" style="1028" bestFit="1" customWidth="1"/>
    <col min="10" max="10" width="10.875" style="1028" bestFit="1" customWidth="1"/>
    <col min="11" max="12" width="10.375" style="1028" bestFit="1" customWidth="1"/>
    <col min="13" max="13" width="11.375" style="1028" bestFit="1" customWidth="1"/>
    <col min="14" max="14" width="10.375" style="1028" customWidth="1"/>
    <col min="15" max="16384" width="9" style="812"/>
  </cols>
  <sheetData>
    <row r="1" spans="1:14" ht="17.25">
      <c r="B1" s="1026" t="s">
        <v>348</v>
      </c>
      <c r="C1" s="627"/>
      <c r="D1" s="627"/>
      <c r="E1" s="627"/>
      <c r="F1" s="627"/>
      <c r="G1" s="627"/>
      <c r="H1" s="627"/>
      <c r="I1" s="627"/>
      <c r="J1" s="627"/>
      <c r="K1" s="627"/>
      <c r="L1" s="627"/>
      <c r="M1" s="627"/>
      <c r="N1" s="628"/>
    </row>
    <row r="2" spans="1:14" ht="17.25">
      <c r="B2" s="1193" t="s">
        <v>50</v>
      </c>
      <c r="C2" s="1193"/>
      <c r="D2" s="1193"/>
      <c r="E2" s="1193"/>
      <c r="F2" s="1193"/>
      <c r="G2" s="1193"/>
      <c r="H2" s="1193"/>
      <c r="I2" s="1193"/>
      <c r="J2" s="1193"/>
      <c r="K2" s="1193"/>
      <c r="L2" s="1193"/>
      <c r="M2" s="1193"/>
      <c r="N2" s="1193"/>
    </row>
    <row r="3" spans="1:14">
      <c r="B3" s="1026"/>
      <c r="C3" s="1026"/>
      <c r="D3" s="1026"/>
      <c r="E3" s="1026"/>
      <c r="F3" s="1026"/>
      <c r="G3" s="1026"/>
      <c r="H3" s="1026"/>
      <c r="I3" s="1026"/>
      <c r="J3" s="1026"/>
      <c r="K3" s="1026"/>
      <c r="L3" s="1026"/>
      <c r="M3" s="1026"/>
      <c r="N3" s="1027"/>
    </row>
    <row r="4" spans="1:14">
      <c r="B4" s="1026"/>
      <c r="C4" s="1026"/>
      <c r="D4" s="1026"/>
      <c r="E4" s="1026"/>
      <c r="F4" s="1026"/>
      <c r="G4" s="1026"/>
      <c r="H4" s="1026"/>
      <c r="I4" s="1026"/>
      <c r="J4" s="1026"/>
      <c r="K4" s="1026"/>
      <c r="N4" s="629" t="s">
        <v>285</v>
      </c>
    </row>
    <row r="5" spans="1:14">
      <c r="A5" s="1029"/>
      <c r="B5" s="1030" t="s">
        <v>393</v>
      </c>
      <c r="C5" s="1194" t="s">
        <v>51</v>
      </c>
      <c r="D5" s="1195"/>
      <c r="E5" s="1194" t="s">
        <v>52</v>
      </c>
      <c r="F5" s="1195"/>
      <c r="G5" s="1194" t="s">
        <v>53</v>
      </c>
      <c r="H5" s="1195"/>
      <c r="I5" s="1194" t="s">
        <v>54</v>
      </c>
      <c r="J5" s="1196"/>
      <c r="K5" s="1194" t="s">
        <v>55</v>
      </c>
      <c r="L5" s="1196"/>
      <c r="M5" s="1194" t="s">
        <v>56</v>
      </c>
      <c r="N5" s="1196"/>
    </row>
    <row r="6" spans="1:14">
      <c r="A6" s="1191" t="s">
        <v>57</v>
      </c>
      <c r="B6" s="1192"/>
      <c r="C6" s="1031"/>
      <c r="D6" s="1032" t="s">
        <v>58</v>
      </c>
      <c r="E6" s="1033"/>
      <c r="F6" s="1032" t="s">
        <v>58</v>
      </c>
      <c r="G6" s="1031"/>
      <c r="H6" s="1032" t="s">
        <v>58</v>
      </c>
      <c r="I6" s="1031"/>
      <c r="J6" s="1032" t="s">
        <v>58</v>
      </c>
      <c r="K6" s="1031"/>
      <c r="L6" s="1032" t="s">
        <v>59</v>
      </c>
      <c r="M6" s="1031"/>
      <c r="N6" s="1032" t="s">
        <v>59</v>
      </c>
    </row>
    <row r="7" spans="1:14" s="631" customFormat="1" ht="16.5" customHeight="1">
      <c r="A7" s="630"/>
      <c r="B7" s="1034"/>
      <c r="C7" s="1035" t="s">
        <v>394</v>
      </c>
      <c r="D7" s="1035" t="s">
        <v>390</v>
      </c>
      <c r="E7" s="1035" t="s">
        <v>9</v>
      </c>
      <c r="F7" s="1035" t="s">
        <v>390</v>
      </c>
      <c r="G7" s="1035" t="s">
        <v>9</v>
      </c>
      <c r="H7" s="1035" t="s">
        <v>390</v>
      </c>
      <c r="I7" s="1035" t="s">
        <v>9</v>
      </c>
      <c r="J7" s="1035" t="s">
        <v>390</v>
      </c>
      <c r="K7" s="1035" t="s">
        <v>391</v>
      </c>
      <c r="L7" s="1035" t="s">
        <v>392</v>
      </c>
      <c r="M7" s="1035" t="s">
        <v>391</v>
      </c>
      <c r="N7" s="1030" t="s">
        <v>392</v>
      </c>
    </row>
    <row r="8" spans="1:14">
      <c r="A8" s="1036" t="s">
        <v>539</v>
      </c>
      <c r="B8" s="1037">
        <v>4</v>
      </c>
      <c r="C8" s="1038">
        <v>5469</v>
      </c>
      <c r="D8" s="1039">
        <v>1.5</v>
      </c>
      <c r="E8" s="1040">
        <v>27985</v>
      </c>
      <c r="F8" s="1041">
        <v>-0.8</v>
      </c>
      <c r="G8" s="1040">
        <v>9801</v>
      </c>
      <c r="H8" s="1042">
        <v>3.1</v>
      </c>
      <c r="I8" s="1040">
        <v>27201</v>
      </c>
      <c r="J8" s="1043">
        <v>0.1</v>
      </c>
      <c r="K8" s="1044">
        <v>1.79</v>
      </c>
      <c r="L8" s="1045">
        <v>0.02</v>
      </c>
      <c r="M8" s="1044">
        <v>0.97</v>
      </c>
      <c r="N8" s="1046">
        <v>0.01</v>
      </c>
    </row>
    <row r="9" spans="1:14">
      <c r="A9" s="1036"/>
      <c r="B9" s="1037">
        <v>5</v>
      </c>
      <c r="C9" s="1038">
        <v>5579</v>
      </c>
      <c r="D9" s="1039">
        <v>2</v>
      </c>
      <c r="E9" s="1040">
        <v>28100</v>
      </c>
      <c r="F9" s="1041">
        <v>0.4</v>
      </c>
      <c r="G9" s="1040">
        <v>9504</v>
      </c>
      <c r="H9" s="1042">
        <v>-3</v>
      </c>
      <c r="I9" s="1040">
        <v>27292</v>
      </c>
      <c r="J9" s="1043">
        <v>0.3</v>
      </c>
      <c r="K9" s="1044">
        <v>1.7</v>
      </c>
      <c r="L9" s="1045">
        <v>-0.09</v>
      </c>
      <c r="M9" s="1044">
        <v>0.97</v>
      </c>
      <c r="N9" s="1046">
        <v>0</v>
      </c>
    </row>
    <row r="10" spans="1:14">
      <c r="A10" s="1036"/>
      <c r="B10" s="1037">
        <v>6</v>
      </c>
      <c r="C10" s="1038">
        <v>5527</v>
      </c>
      <c r="D10" s="1039">
        <v>-0.9</v>
      </c>
      <c r="E10" s="1040">
        <v>27773</v>
      </c>
      <c r="F10" s="1041">
        <v>-1.2</v>
      </c>
      <c r="G10" s="1040">
        <v>9386</v>
      </c>
      <c r="H10" s="1042">
        <v>-1.2</v>
      </c>
      <c r="I10" s="1040">
        <v>27283</v>
      </c>
      <c r="J10" s="1043">
        <v>0</v>
      </c>
      <c r="K10" s="1044">
        <v>1.7</v>
      </c>
      <c r="L10" s="1045">
        <v>0</v>
      </c>
      <c r="M10" s="1044">
        <v>0.98</v>
      </c>
      <c r="N10" s="1046">
        <v>0</v>
      </c>
    </row>
    <row r="11" spans="1:14">
      <c r="A11" s="1036"/>
      <c r="B11" s="1037">
        <v>7</v>
      </c>
      <c r="C11" s="1038">
        <v>5580</v>
      </c>
      <c r="D11" s="1039">
        <v>1</v>
      </c>
      <c r="E11" s="1040">
        <v>27688</v>
      </c>
      <c r="F11" s="1041">
        <v>-0.3</v>
      </c>
      <c r="G11" s="1040">
        <v>9363</v>
      </c>
      <c r="H11" s="1042">
        <v>-0.2</v>
      </c>
      <c r="I11" s="1040">
        <v>27234</v>
      </c>
      <c r="J11" s="1043">
        <v>-0.2</v>
      </c>
      <c r="K11" s="1044">
        <v>1.68</v>
      </c>
      <c r="L11" s="1045">
        <v>-0.02</v>
      </c>
      <c r="M11" s="1044">
        <v>0.98</v>
      </c>
      <c r="N11" s="1046">
        <v>0</v>
      </c>
    </row>
    <row r="12" spans="1:14">
      <c r="A12" s="1036"/>
      <c r="B12" s="1037">
        <v>8</v>
      </c>
      <c r="C12" s="1038">
        <v>5610</v>
      </c>
      <c r="D12" s="1039">
        <v>0.5</v>
      </c>
      <c r="E12" s="1040">
        <v>27535</v>
      </c>
      <c r="F12" s="1041">
        <v>-0.6</v>
      </c>
      <c r="G12" s="1040">
        <v>9462</v>
      </c>
      <c r="H12" s="1042">
        <v>1.1000000000000001</v>
      </c>
      <c r="I12" s="1040">
        <v>26875</v>
      </c>
      <c r="J12" s="1043">
        <v>-1.3</v>
      </c>
      <c r="K12" s="1044">
        <v>1.69</v>
      </c>
      <c r="L12" s="1045">
        <v>0.01</v>
      </c>
      <c r="M12" s="1044">
        <v>0.98</v>
      </c>
      <c r="N12" s="1046">
        <v>0</v>
      </c>
    </row>
    <row r="13" spans="1:14">
      <c r="A13" s="1047"/>
      <c r="B13" s="1037">
        <v>9</v>
      </c>
      <c r="C13" s="1038">
        <v>5512</v>
      </c>
      <c r="D13" s="1039">
        <v>-1.7</v>
      </c>
      <c r="E13" s="1040">
        <v>27414</v>
      </c>
      <c r="F13" s="1041">
        <v>-0.4</v>
      </c>
      <c r="G13" s="1040">
        <v>9087</v>
      </c>
      <c r="H13" s="1042">
        <v>-4</v>
      </c>
      <c r="I13" s="1040">
        <v>26745</v>
      </c>
      <c r="J13" s="1043">
        <v>-0.5</v>
      </c>
      <c r="K13" s="1044">
        <v>1.65</v>
      </c>
      <c r="L13" s="1045">
        <v>-0.04</v>
      </c>
      <c r="M13" s="1044">
        <v>0.98</v>
      </c>
      <c r="N13" s="1046">
        <v>0</v>
      </c>
    </row>
    <row r="14" spans="1:14">
      <c r="A14" s="1036"/>
      <c r="B14" s="1037">
        <v>10</v>
      </c>
      <c r="C14" s="1038">
        <v>5248</v>
      </c>
      <c r="D14" s="1039">
        <v>-4.8</v>
      </c>
      <c r="E14" s="1040">
        <v>27291</v>
      </c>
      <c r="F14" s="1041">
        <v>-0.4</v>
      </c>
      <c r="G14" s="1040">
        <v>8910</v>
      </c>
      <c r="H14" s="1042">
        <v>-1.9</v>
      </c>
      <c r="I14" s="1040">
        <v>26169</v>
      </c>
      <c r="J14" s="1043">
        <v>-2.2000000000000002</v>
      </c>
      <c r="K14" s="1044">
        <v>1.7</v>
      </c>
      <c r="L14" s="1045">
        <v>0.05</v>
      </c>
      <c r="M14" s="1044">
        <v>0.96</v>
      </c>
      <c r="N14" s="1046">
        <v>-0.02</v>
      </c>
    </row>
    <row r="15" spans="1:14">
      <c r="A15" s="1036"/>
      <c r="B15" s="1037">
        <v>11</v>
      </c>
      <c r="C15" s="1038">
        <v>5471</v>
      </c>
      <c r="D15" s="1039">
        <v>4.2</v>
      </c>
      <c r="E15" s="1040">
        <v>27168</v>
      </c>
      <c r="F15" s="1041">
        <v>-0.5</v>
      </c>
      <c r="G15" s="1040">
        <v>9042</v>
      </c>
      <c r="H15" s="1042">
        <v>1.5</v>
      </c>
      <c r="I15" s="1040">
        <v>25757</v>
      </c>
      <c r="J15" s="1043">
        <v>-1.6</v>
      </c>
      <c r="K15" s="1044">
        <v>1.65</v>
      </c>
      <c r="L15" s="1045">
        <v>-0.05</v>
      </c>
      <c r="M15" s="1044">
        <v>0.95</v>
      </c>
      <c r="N15" s="1046">
        <v>-0.01</v>
      </c>
    </row>
    <row r="16" spans="1:14">
      <c r="A16" s="1048"/>
      <c r="B16" s="1037">
        <v>12</v>
      </c>
      <c r="C16" s="1049">
        <v>5382</v>
      </c>
      <c r="D16" s="1039">
        <v>-1.6</v>
      </c>
      <c r="E16" s="1040">
        <v>26927</v>
      </c>
      <c r="F16" s="1041">
        <v>-0.9</v>
      </c>
      <c r="G16" s="1040">
        <v>8335</v>
      </c>
      <c r="H16" s="1042">
        <v>-7.8</v>
      </c>
      <c r="I16" s="1040">
        <v>25418</v>
      </c>
      <c r="J16" s="1043">
        <v>-1.3</v>
      </c>
      <c r="K16" s="1044">
        <v>1.55</v>
      </c>
      <c r="L16" s="1045">
        <v>-0.1</v>
      </c>
      <c r="M16" s="1044">
        <v>0.94</v>
      </c>
      <c r="N16" s="1046">
        <v>-0.01</v>
      </c>
    </row>
    <row r="17" spans="1:14">
      <c r="A17" s="1048" t="s">
        <v>532</v>
      </c>
      <c r="B17" s="1037">
        <v>1</v>
      </c>
      <c r="C17" s="1049">
        <v>5792</v>
      </c>
      <c r="D17" s="1039">
        <v>7.6</v>
      </c>
      <c r="E17" s="1040">
        <v>27211</v>
      </c>
      <c r="F17" s="1041">
        <v>1.1000000000000001</v>
      </c>
      <c r="G17" s="1040">
        <v>9518</v>
      </c>
      <c r="H17" s="1042">
        <v>14.2</v>
      </c>
      <c r="I17" s="1040">
        <v>25579</v>
      </c>
      <c r="J17" s="1043">
        <v>0.6</v>
      </c>
      <c r="K17" s="1044">
        <v>1.64</v>
      </c>
      <c r="L17" s="1045">
        <v>0.09</v>
      </c>
      <c r="M17" s="1044">
        <v>0.94</v>
      </c>
      <c r="N17" s="1046">
        <v>0</v>
      </c>
    </row>
    <row r="18" spans="1:14">
      <c r="A18" s="1048"/>
      <c r="B18" s="1037">
        <v>2</v>
      </c>
      <c r="C18" s="1049">
        <v>5420</v>
      </c>
      <c r="D18" s="1039">
        <v>-6.4</v>
      </c>
      <c r="E18" s="1040">
        <v>26632</v>
      </c>
      <c r="F18" s="1041">
        <v>-2.1</v>
      </c>
      <c r="G18" s="1040">
        <v>8343</v>
      </c>
      <c r="H18" s="1042">
        <v>-12.3</v>
      </c>
      <c r="I18" s="1040">
        <v>25024</v>
      </c>
      <c r="J18" s="1043">
        <v>-2.2000000000000002</v>
      </c>
      <c r="K18" s="1044">
        <v>1.54</v>
      </c>
      <c r="L18" s="1045">
        <v>-0.1</v>
      </c>
      <c r="M18" s="1044">
        <v>0.94</v>
      </c>
      <c r="N18" s="1046">
        <v>0</v>
      </c>
    </row>
    <row r="19" spans="1:14" ht="14.25" thickBot="1">
      <c r="A19" s="1050"/>
      <c r="B19" s="1051">
        <v>3</v>
      </c>
      <c r="C19" s="1052">
        <v>5300</v>
      </c>
      <c r="D19" s="1053">
        <v>-2.2000000000000002</v>
      </c>
      <c r="E19" s="1054">
        <v>26666</v>
      </c>
      <c r="F19" s="1055">
        <v>0.1</v>
      </c>
      <c r="G19" s="1054">
        <v>8815</v>
      </c>
      <c r="H19" s="1056">
        <v>5.7</v>
      </c>
      <c r="I19" s="1054">
        <v>25329</v>
      </c>
      <c r="J19" s="1057">
        <v>1.2</v>
      </c>
      <c r="K19" s="1058">
        <v>1.66</v>
      </c>
      <c r="L19" s="1059">
        <v>0.12</v>
      </c>
      <c r="M19" s="1058">
        <v>0.95</v>
      </c>
      <c r="N19" s="1060">
        <v>0.01</v>
      </c>
    </row>
    <row r="20" spans="1:14" ht="14.25" thickTop="1">
      <c r="A20" s="1061"/>
      <c r="B20" s="1062">
        <v>4</v>
      </c>
      <c r="C20" s="1063">
        <v>5606</v>
      </c>
      <c r="D20" s="1064">
        <v>5.8</v>
      </c>
      <c r="E20" s="1065">
        <v>26127</v>
      </c>
      <c r="F20" s="1064">
        <v>-2</v>
      </c>
      <c r="G20" s="1065">
        <v>9432</v>
      </c>
      <c r="H20" s="1066">
        <v>7</v>
      </c>
      <c r="I20" s="1065">
        <v>25492</v>
      </c>
      <c r="J20" s="1067">
        <v>0.6</v>
      </c>
      <c r="K20" s="1068">
        <v>1.68</v>
      </c>
      <c r="L20" s="1069">
        <v>0.02</v>
      </c>
      <c r="M20" s="1068">
        <v>0.98</v>
      </c>
      <c r="N20" s="1069">
        <v>0.03</v>
      </c>
    </row>
    <row r="21" spans="1:14" ht="3" customHeight="1">
      <c r="B21" s="1027"/>
      <c r="C21" s="1070"/>
      <c r="D21" s="1071"/>
      <c r="E21" s="1072"/>
      <c r="F21" s="1073"/>
      <c r="G21" s="1070"/>
      <c r="H21" s="1073"/>
      <c r="I21" s="1070"/>
      <c r="J21" s="1073"/>
      <c r="K21" s="1074"/>
      <c r="L21" s="1075"/>
      <c r="M21" s="1074"/>
      <c r="N21" s="1076"/>
    </row>
    <row r="22" spans="1:14">
      <c r="A22" s="626" t="s">
        <v>286</v>
      </c>
      <c r="C22" s="1026"/>
      <c r="D22" s="1026"/>
      <c r="E22" s="1026"/>
      <c r="F22" s="1026"/>
      <c r="G22" s="1026"/>
      <c r="H22" s="1026"/>
      <c r="I22" s="1026"/>
      <c r="J22" s="1026"/>
      <c r="K22" s="1026"/>
      <c r="L22" s="1026"/>
      <c r="M22" s="1026"/>
      <c r="N22" s="1026"/>
    </row>
    <row r="23" spans="1:14">
      <c r="A23" s="626" t="s">
        <v>540</v>
      </c>
      <c r="C23" s="1026"/>
      <c r="D23" s="1026"/>
      <c r="E23" s="1026"/>
      <c r="F23" s="1026"/>
      <c r="G23" s="1026"/>
      <c r="H23" s="1026"/>
      <c r="I23" s="1026"/>
      <c r="J23" s="1026"/>
      <c r="K23" s="1026"/>
      <c r="L23" s="1026"/>
      <c r="M23" s="1026"/>
      <c r="N23" s="1026"/>
    </row>
    <row r="24" spans="1:14">
      <c r="A24" s="626" t="s">
        <v>414</v>
      </c>
      <c r="B24" s="1026"/>
      <c r="C24" s="1026"/>
      <c r="D24" s="1026"/>
      <c r="E24" s="1026"/>
      <c r="F24" s="1026"/>
      <c r="G24" s="1026"/>
      <c r="H24" s="1026"/>
      <c r="I24" s="1026"/>
      <c r="J24" s="1026"/>
      <c r="K24" s="1026"/>
      <c r="L24" s="1026"/>
      <c r="M24" s="1026"/>
      <c r="N24" s="812"/>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pageSetUpPr fitToPage="1"/>
  </sheetPr>
  <dimension ref="A1:R27"/>
  <sheetViews>
    <sheetView zoomScaleNormal="100" zoomScaleSheetLayoutView="70" workbookViewId="0">
      <pane xSplit="2" ySplit="5" topLeftCell="C6" activePane="bottomRight" state="frozen"/>
      <selection activeCell="D1" sqref="A1:XFD1048576"/>
      <selection pane="topRight" activeCell="D1" sqref="A1:XFD1048576"/>
      <selection pane="bottomLeft" activeCell="D1" sqref="A1:XFD1048576"/>
      <selection pane="bottomRight"/>
    </sheetView>
  </sheetViews>
  <sheetFormatPr defaultColWidth="8.75" defaultRowHeight="13.5"/>
  <cols>
    <col min="1" max="2" width="8.75" style="455"/>
    <col min="3" max="3" width="11.375" style="455" customWidth="1"/>
    <col min="4" max="4" width="12.75" style="455" customWidth="1"/>
    <col min="5" max="5" width="12" style="455" customWidth="1"/>
    <col min="6" max="12" width="11.625" style="455" customWidth="1"/>
    <col min="13" max="13" width="2.5" style="455" customWidth="1"/>
    <col min="14" max="16384" width="8.75" style="455"/>
  </cols>
  <sheetData>
    <row r="1" spans="1:12" ht="14.25">
      <c r="A1" s="452" t="s">
        <v>348</v>
      </c>
      <c r="B1" s="453"/>
      <c r="C1" s="453"/>
      <c r="D1" s="453"/>
      <c r="E1" s="453"/>
      <c r="F1" s="453"/>
      <c r="G1" s="453"/>
      <c r="H1" s="453"/>
      <c r="I1" s="453"/>
      <c r="J1" s="453"/>
      <c r="K1" s="454"/>
      <c r="L1" s="17"/>
    </row>
    <row r="2" spans="1:12" ht="17.25">
      <c r="A2" s="1206" t="s">
        <v>62</v>
      </c>
      <c r="B2" s="1206"/>
      <c r="C2" s="1206"/>
      <c r="D2" s="1206"/>
      <c r="E2" s="1206"/>
      <c r="F2" s="1206"/>
      <c r="G2" s="1206"/>
      <c r="H2" s="1206"/>
      <c r="I2" s="1206"/>
      <c r="J2" s="1206"/>
      <c r="K2" s="18"/>
      <c r="L2" s="1019"/>
    </row>
    <row r="3" spans="1:12" ht="14.25" thickBot="1">
      <c r="A3" s="453"/>
      <c r="B3" s="453"/>
      <c r="C3" s="453"/>
      <c r="D3" s="453"/>
      <c r="E3" s="453"/>
      <c r="F3" s="453"/>
      <c r="G3" s="453"/>
      <c r="H3" s="453"/>
      <c r="I3" s="453"/>
      <c r="J3" s="453"/>
      <c r="K3" s="454"/>
      <c r="L3" s="299" t="s">
        <v>287</v>
      </c>
    </row>
    <row r="4" spans="1:12">
      <c r="A4" s="1207" t="s">
        <v>349</v>
      </c>
      <c r="B4" s="1208"/>
      <c r="C4" s="1198" t="s">
        <v>350</v>
      </c>
      <c r="D4" s="1198" t="s">
        <v>351</v>
      </c>
      <c r="E4" s="1200" t="s">
        <v>352</v>
      </c>
      <c r="F4" s="1198" t="s">
        <v>353</v>
      </c>
      <c r="G4" s="1198" t="s">
        <v>354</v>
      </c>
      <c r="H4" s="1198" t="s">
        <v>355</v>
      </c>
      <c r="I4" s="1200" t="s">
        <v>356</v>
      </c>
      <c r="J4" s="489" t="s">
        <v>357</v>
      </c>
      <c r="K4" s="1200" t="s">
        <v>60</v>
      </c>
      <c r="L4" s="490" t="s">
        <v>358</v>
      </c>
    </row>
    <row r="5" spans="1:12" ht="18">
      <c r="A5" s="1209"/>
      <c r="B5" s="1210"/>
      <c r="C5" s="1199"/>
      <c r="D5" s="1199"/>
      <c r="E5" s="1201"/>
      <c r="F5" s="1199"/>
      <c r="G5" s="1199"/>
      <c r="H5" s="1199"/>
      <c r="I5" s="1201"/>
      <c r="J5" s="19" t="s">
        <v>63</v>
      </c>
      <c r="K5" s="1201"/>
      <c r="L5" s="491" t="s">
        <v>64</v>
      </c>
    </row>
    <row r="6" spans="1:12" ht="13.5" customHeight="1">
      <c r="A6" s="510"/>
      <c r="B6" s="456"/>
      <c r="C6" s="457"/>
      <c r="D6" s="457" t="s">
        <v>61</v>
      </c>
      <c r="E6" s="457"/>
      <c r="F6" s="457" t="s">
        <v>61</v>
      </c>
      <c r="G6" s="458"/>
      <c r="H6" s="458"/>
      <c r="I6" s="459"/>
      <c r="J6" s="457"/>
      <c r="K6" s="457"/>
      <c r="L6" s="492"/>
    </row>
    <row r="7" spans="1:12">
      <c r="A7" s="532" t="s">
        <v>541</v>
      </c>
      <c r="B7" s="460"/>
      <c r="C7" s="461">
        <v>24085</v>
      </c>
      <c r="D7" s="461">
        <v>11891</v>
      </c>
      <c r="E7" s="461">
        <v>50297</v>
      </c>
      <c r="F7" s="461">
        <v>11670</v>
      </c>
      <c r="G7" s="462">
        <v>2.09</v>
      </c>
      <c r="H7" s="462">
        <v>0.98</v>
      </c>
      <c r="I7" s="461">
        <v>9538</v>
      </c>
      <c r="J7" s="463">
        <v>39.6</v>
      </c>
      <c r="K7" s="464">
        <v>9768</v>
      </c>
      <c r="L7" s="493">
        <v>19.399999999999999</v>
      </c>
    </row>
    <row r="8" spans="1:12">
      <c r="A8" s="511" t="s">
        <v>542</v>
      </c>
      <c r="B8" s="460"/>
      <c r="C8" s="461">
        <v>22806</v>
      </c>
      <c r="D8" s="461">
        <v>11298</v>
      </c>
      <c r="E8" s="461">
        <v>51212</v>
      </c>
      <c r="F8" s="461">
        <v>12076</v>
      </c>
      <c r="G8" s="462">
        <v>2.25</v>
      </c>
      <c r="H8" s="462">
        <v>1.07</v>
      </c>
      <c r="I8" s="461">
        <v>9581</v>
      </c>
      <c r="J8" s="463">
        <v>42</v>
      </c>
      <c r="K8" s="464">
        <v>9647</v>
      </c>
      <c r="L8" s="493">
        <v>18.8</v>
      </c>
    </row>
    <row r="9" spans="1:12">
      <c r="A9" s="511" t="s">
        <v>543</v>
      </c>
      <c r="B9" s="460"/>
      <c r="C9" s="461">
        <v>22713</v>
      </c>
      <c r="D9" s="461">
        <v>11636</v>
      </c>
      <c r="E9" s="461">
        <v>46953</v>
      </c>
      <c r="F9" s="461">
        <v>11108</v>
      </c>
      <c r="G9" s="462">
        <v>2.0699999999999998</v>
      </c>
      <c r="H9" s="462">
        <v>0.95</v>
      </c>
      <c r="I9" s="461">
        <v>9693</v>
      </c>
      <c r="J9" s="463">
        <v>42.7</v>
      </c>
      <c r="K9" s="464">
        <v>9910</v>
      </c>
      <c r="L9" s="493">
        <v>21.1</v>
      </c>
    </row>
    <row r="10" spans="1:12">
      <c r="A10" s="511" t="s">
        <v>544</v>
      </c>
      <c r="B10" s="460"/>
      <c r="C10" s="461">
        <v>22925</v>
      </c>
      <c r="D10" s="461">
        <v>10792</v>
      </c>
      <c r="E10" s="461">
        <v>42428</v>
      </c>
      <c r="F10" s="461">
        <v>9885</v>
      </c>
      <c r="G10" s="462">
        <v>1.85</v>
      </c>
      <c r="H10" s="462">
        <v>0.92</v>
      </c>
      <c r="I10" s="461">
        <v>8735</v>
      </c>
      <c r="J10" s="463">
        <v>38.1</v>
      </c>
      <c r="K10" s="464">
        <v>8912</v>
      </c>
      <c r="L10" s="493">
        <v>21</v>
      </c>
    </row>
    <row r="11" spans="1:12" ht="14.25">
      <c r="A11" s="494" t="s">
        <v>539</v>
      </c>
      <c r="B11" s="401">
        <v>4</v>
      </c>
      <c r="C11" s="466">
        <v>2601</v>
      </c>
      <c r="D11" s="466">
        <v>12052</v>
      </c>
      <c r="E11" s="465">
        <v>3582</v>
      </c>
      <c r="F11" s="466">
        <v>10443</v>
      </c>
      <c r="G11" s="469">
        <v>1.38</v>
      </c>
      <c r="H11" s="469">
        <v>0.87</v>
      </c>
      <c r="I11" s="465">
        <v>808</v>
      </c>
      <c r="J11" s="468">
        <v>31.1</v>
      </c>
      <c r="K11" s="467">
        <v>823</v>
      </c>
      <c r="L11" s="495">
        <v>23</v>
      </c>
    </row>
    <row r="12" spans="1:12" ht="14.25">
      <c r="A12" s="494"/>
      <c r="B12" s="401">
        <v>5</v>
      </c>
      <c r="C12" s="466">
        <v>2093</v>
      </c>
      <c r="D12" s="466">
        <v>11914</v>
      </c>
      <c r="E12" s="465">
        <v>3396</v>
      </c>
      <c r="F12" s="466">
        <v>9653</v>
      </c>
      <c r="G12" s="469">
        <v>1.62</v>
      </c>
      <c r="H12" s="469">
        <v>0.81</v>
      </c>
      <c r="I12" s="465">
        <v>585</v>
      </c>
      <c r="J12" s="468">
        <v>28</v>
      </c>
      <c r="K12" s="467">
        <v>587</v>
      </c>
      <c r="L12" s="495">
        <v>17.3</v>
      </c>
    </row>
    <row r="13" spans="1:12" ht="14.25">
      <c r="A13" s="494"/>
      <c r="B13" s="401" t="s">
        <v>527</v>
      </c>
      <c r="C13" s="466">
        <v>1758</v>
      </c>
      <c r="D13" s="466">
        <v>11390</v>
      </c>
      <c r="E13" s="465">
        <v>3102</v>
      </c>
      <c r="F13" s="466">
        <v>9417</v>
      </c>
      <c r="G13" s="469">
        <v>1.76</v>
      </c>
      <c r="H13" s="469">
        <v>0.83</v>
      </c>
      <c r="I13" s="465">
        <v>599</v>
      </c>
      <c r="J13" s="468">
        <v>34.1</v>
      </c>
      <c r="K13" s="467">
        <v>603</v>
      </c>
      <c r="L13" s="495">
        <v>19.399999999999999</v>
      </c>
    </row>
    <row r="14" spans="1:12" ht="14.25">
      <c r="A14" s="494"/>
      <c r="B14" s="401" t="s">
        <v>528</v>
      </c>
      <c r="C14" s="466">
        <v>1824</v>
      </c>
      <c r="D14" s="466">
        <v>10997</v>
      </c>
      <c r="E14" s="465">
        <v>3470</v>
      </c>
      <c r="F14" s="466">
        <v>9408</v>
      </c>
      <c r="G14" s="469">
        <v>1.9</v>
      </c>
      <c r="H14" s="469">
        <v>0.86</v>
      </c>
      <c r="I14" s="465">
        <v>633</v>
      </c>
      <c r="J14" s="468">
        <v>34.700000000000003</v>
      </c>
      <c r="K14" s="467">
        <v>633</v>
      </c>
      <c r="L14" s="495">
        <v>18.2</v>
      </c>
    </row>
    <row r="15" spans="1:12" ht="14.25">
      <c r="A15" s="494"/>
      <c r="B15" s="401" t="s">
        <v>476</v>
      </c>
      <c r="C15" s="466">
        <v>1690</v>
      </c>
      <c r="D15" s="466">
        <v>10601</v>
      </c>
      <c r="E15" s="465">
        <v>3382</v>
      </c>
      <c r="F15" s="466">
        <v>9346</v>
      </c>
      <c r="G15" s="469">
        <v>2</v>
      </c>
      <c r="H15" s="469">
        <v>0.88</v>
      </c>
      <c r="I15" s="465">
        <v>455</v>
      </c>
      <c r="J15" s="468">
        <v>26.9</v>
      </c>
      <c r="K15" s="467">
        <v>458</v>
      </c>
      <c r="L15" s="495">
        <v>13.5</v>
      </c>
    </row>
    <row r="16" spans="1:12" ht="14.25">
      <c r="A16" s="512"/>
      <c r="B16" s="401" t="s">
        <v>445</v>
      </c>
      <c r="C16" s="466">
        <v>1799</v>
      </c>
      <c r="D16" s="466">
        <v>10728</v>
      </c>
      <c r="E16" s="465">
        <v>3181</v>
      </c>
      <c r="F16" s="466">
        <v>9429</v>
      </c>
      <c r="G16" s="469">
        <v>1.77</v>
      </c>
      <c r="H16" s="469">
        <v>0.88</v>
      </c>
      <c r="I16" s="465">
        <v>495</v>
      </c>
      <c r="J16" s="468">
        <v>27.5</v>
      </c>
      <c r="K16" s="467">
        <v>499</v>
      </c>
      <c r="L16" s="495">
        <v>15.7</v>
      </c>
    </row>
    <row r="17" spans="1:18" ht="14.25">
      <c r="A17" s="494"/>
      <c r="B17" s="401" t="s">
        <v>477</v>
      </c>
      <c r="C17" s="466">
        <v>1749</v>
      </c>
      <c r="D17" s="466">
        <v>10809</v>
      </c>
      <c r="E17" s="465">
        <v>3387</v>
      </c>
      <c r="F17" s="466">
        <v>9294</v>
      </c>
      <c r="G17" s="469">
        <v>1.94</v>
      </c>
      <c r="H17" s="469">
        <v>0.86</v>
      </c>
      <c r="I17" s="465">
        <v>563</v>
      </c>
      <c r="J17" s="468">
        <v>32.200000000000003</v>
      </c>
      <c r="K17" s="467">
        <v>576</v>
      </c>
      <c r="L17" s="495">
        <v>17</v>
      </c>
    </row>
    <row r="18" spans="1:18" ht="14.25">
      <c r="A18" s="494"/>
      <c r="B18" s="401" t="s">
        <v>486</v>
      </c>
      <c r="C18" s="466">
        <v>1512</v>
      </c>
      <c r="D18" s="466">
        <v>10390</v>
      </c>
      <c r="E18" s="465">
        <v>3288</v>
      </c>
      <c r="F18" s="466">
        <v>9214</v>
      </c>
      <c r="G18" s="469">
        <v>2.17</v>
      </c>
      <c r="H18" s="469">
        <v>0.89</v>
      </c>
      <c r="I18" s="465">
        <v>421</v>
      </c>
      <c r="J18" s="468">
        <v>27.8</v>
      </c>
      <c r="K18" s="467">
        <v>432</v>
      </c>
      <c r="L18" s="495">
        <v>13.1</v>
      </c>
    </row>
    <row r="19" spans="1:18" ht="14.25">
      <c r="A19" s="512"/>
      <c r="B19" s="401" t="s">
        <v>491</v>
      </c>
      <c r="C19" s="466">
        <v>1313</v>
      </c>
      <c r="D19" s="466">
        <v>9742</v>
      </c>
      <c r="E19" s="465">
        <v>2868</v>
      </c>
      <c r="F19" s="466">
        <v>9023</v>
      </c>
      <c r="G19" s="469">
        <v>2.1800000000000002</v>
      </c>
      <c r="H19" s="469">
        <v>0.93</v>
      </c>
      <c r="I19" s="465">
        <v>451</v>
      </c>
      <c r="J19" s="468">
        <v>34.299999999999997</v>
      </c>
      <c r="K19" s="467">
        <v>454</v>
      </c>
      <c r="L19" s="495">
        <v>15.8</v>
      </c>
    </row>
    <row r="20" spans="1:18" ht="14.25">
      <c r="A20" s="494" t="s">
        <v>532</v>
      </c>
      <c r="B20" s="401">
        <v>1</v>
      </c>
      <c r="C20" s="466">
        <v>2145</v>
      </c>
      <c r="D20" s="466">
        <v>9932</v>
      </c>
      <c r="E20" s="465">
        <v>4791</v>
      </c>
      <c r="F20" s="466">
        <v>10366</v>
      </c>
      <c r="G20" s="469">
        <v>2.23</v>
      </c>
      <c r="H20" s="469">
        <v>1.04</v>
      </c>
      <c r="I20" s="465">
        <v>423</v>
      </c>
      <c r="J20" s="468">
        <v>19.7</v>
      </c>
      <c r="K20" s="467">
        <v>427</v>
      </c>
      <c r="L20" s="495">
        <v>8.9</v>
      </c>
    </row>
    <row r="21" spans="1:18" ht="14.25">
      <c r="A21" s="494"/>
      <c r="B21" s="401">
        <v>2</v>
      </c>
      <c r="C21" s="466">
        <v>2348</v>
      </c>
      <c r="D21" s="466">
        <v>10298</v>
      </c>
      <c r="E21" s="465">
        <v>4208</v>
      </c>
      <c r="F21" s="466">
        <v>11398</v>
      </c>
      <c r="G21" s="469">
        <v>1.79</v>
      </c>
      <c r="H21" s="469">
        <v>1.1100000000000001</v>
      </c>
      <c r="I21" s="465">
        <v>1020</v>
      </c>
      <c r="J21" s="468">
        <v>43.4</v>
      </c>
      <c r="K21" s="467">
        <v>1038</v>
      </c>
      <c r="L21" s="495">
        <v>24.7</v>
      </c>
    </row>
    <row r="22" spans="1:18" ht="14.25">
      <c r="A22" s="494"/>
      <c r="B22" s="401">
        <v>3</v>
      </c>
      <c r="C22" s="466">
        <v>2093</v>
      </c>
      <c r="D22" s="466">
        <v>10646</v>
      </c>
      <c r="E22" s="465">
        <v>3773</v>
      </c>
      <c r="F22" s="466">
        <v>11626</v>
      </c>
      <c r="G22" s="469">
        <v>1.8</v>
      </c>
      <c r="H22" s="469">
        <v>1.0900000000000001</v>
      </c>
      <c r="I22" s="465">
        <v>2282</v>
      </c>
      <c r="J22" s="468">
        <v>109</v>
      </c>
      <c r="K22" s="467">
        <v>2382</v>
      </c>
      <c r="L22" s="495">
        <v>63.1</v>
      </c>
    </row>
    <row r="23" spans="1:18" ht="14.25">
      <c r="A23" s="494"/>
      <c r="B23" s="401">
        <v>4</v>
      </c>
      <c r="C23" s="466">
        <v>2664</v>
      </c>
      <c r="D23" s="466">
        <v>10525</v>
      </c>
      <c r="E23" s="465">
        <v>3384</v>
      </c>
      <c r="F23" s="466">
        <v>9994</v>
      </c>
      <c r="G23" s="469">
        <v>1.27</v>
      </c>
      <c r="H23" s="469">
        <v>0.95</v>
      </c>
      <c r="I23" s="465">
        <v>698</v>
      </c>
      <c r="J23" s="468">
        <v>26.2</v>
      </c>
      <c r="K23" s="467">
        <v>717</v>
      </c>
      <c r="L23" s="495">
        <v>21.2</v>
      </c>
    </row>
    <row r="24" spans="1:18" ht="13.5" customHeight="1">
      <c r="A24" s="1202" t="s">
        <v>395</v>
      </c>
      <c r="B24" s="1203"/>
      <c r="C24" s="1020">
        <f>(C23/C11-1)*100</f>
        <v>2.4221453287197159</v>
      </c>
      <c r="D24" s="1020">
        <f>(D23/D11-1)*100</f>
        <v>-12.670096249585129</v>
      </c>
      <c r="E24" s="1020">
        <f>(E23/E11-1)*100</f>
        <v>-5.5276381909547752</v>
      </c>
      <c r="F24" s="1020">
        <f>(F23/F11-1)*100</f>
        <v>-4.2995307861725562</v>
      </c>
      <c r="G24" s="1021">
        <f>G23 - G11</f>
        <v>-0.10999999999999988</v>
      </c>
      <c r="H24" s="1021">
        <f>H23 - H11</f>
        <v>7.999999999999996E-2</v>
      </c>
      <c r="I24" s="1020">
        <f>(I23/I11-1)*100</f>
        <v>-13.613861386138614</v>
      </c>
      <c r="J24" s="1020">
        <f>J23 - J11</f>
        <v>-4.9000000000000021</v>
      </c>
      <c r="K24" s="1022">
        <f>(K23/K11-1)*100</f>
        <v>-12.87970838396112</v>
      </c>
      <c r="L24" s="1023">
        <f>L23 - L11</f>
        <v>-1.8000000000000007</v>
      </c>
      <c r="N24" s="1197"/>
      <c r="O24" s="1197"/>
      <c r="P24" s="1197"/>
      <c r="Q24" s="1197"/>
      <c r="R24" s="1197"/>
    </row>
    <row r="25" spans="1:18" ht="13.5" customHeight="1" thickBot="1">
      <c r="A25" s="1204" t="s">
        <v>65</v>
      </c>
      <c r="B25" s="1205"/>
      <c r="C25" s="1024">
        <f>(C23/C22-1)*100</f>
        <v>27.281414237935977</v>
      </c>
      <c r="D25" s="1024">
        <f t="shared" ref="D25:L25" si="0">(D23/D22-1)*100</f>
        <v>-1.1365771181664486</v>
      </c>
      <c r="E25" s="1024">
        <f t="shared" si="0"/>
        <v>-10.310098065200101</v>
      </c>
      <c r="F25" s="1024">
        <f t="shared" si="0"/>
        <v>-14.037502150352655</v>
      </c>
      <c r="G25" s="1024">
        <f t="shared" si="0"/>
        <v>-29.444444444444439</v>
      </c>
      <c r="H25" s="1024">
        <f t="shared" si="0"/>
        <v>-12.844036697247718</v>
      </c>
      <c r="I25" s="1024">
        <f t="shared" si="0"/>
        <v>-69.41279579316388</v>
      </c>
      <c r="J25" s="1024">
        <f t="shared" si="0"/>
        <v>-75.963302752293586</v>
      </c>
      <c r="K25" s="1024">
        <f t="shared" si="0"/>
        <v>-69.899244332493708</v>
      </c>
      <c r="L25" s="1025">
        <f t="shared" si="0"/>
        <v>-66.402535657686215</v>
      </c>
      <c r="N25" s="1197"/>
      <c r="O25" s="1197"/>
      <c r="P25" s="1197"/>
      <c r="Q25" s="1197"/>
      <c r="R25" s="1197"/>
    </row>
    <row r="26" spans="1:18">
      <c r="A26" s="300" t="s">
        <v>66</v>
      </c>
      <c r="B26" s="453"/>
      <c r="C26" s="453"/>
      <c r="D26" s="453"/>
      <c r="E26" s="453"/>
      <c r="F26" s="470"/>
      <c r="G26" s="453"/>
      <c r="H26" s="453"/>
      <c r="I26" s="453"/>
      <c r="J26" s="471"/>
      <c r="K26" s="453"/>
      <c r="L26" s="453"/>
    </row>
    <row r="27" spans="1:18">
      <c r="A27" s="298" t="s">
        <v>414</v>
      </c>
      <c r="B27" s="453"/>
      <c r="C27" s="453"/>
      <c r="D27" s="453"/>
      <c r="E27" s="453"/>
      <c r="F27" s="470"/>
      <c r="G27" s="453"/>
      <c r="H27" s="453"/>
      <c r="I27" s="453"/>
      <c r="J27" s="471"/>
      <c r="K27" s="453"/>
      <c r="L27" s="453"/>
    </row>
  </sheetData>
  <mergeCells count="13">
    <mergeCell ref="A2:J2"/>
    <mergeCell ref="A4:B5"/>
    <mergeCell ref="C4:C5"/>
    <mergeCell ref="D4:D5"/>
    <mergeCell ref="E4:E5"/>
    <mergeCell ref="F4:F5"/>
    <mergeCell ref="G4:G5"/>
    <mergeCell ref="N24:R25"/>
    <mergeCell ref="H4:H5"/>
    <mergeCell ref="I4:I5"/>
    <mergeCell ref="K4:K5"/>
    <mergeCell ref="A24:B24"/>
    <mergeCell ref="A25:B2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AA132"/>
  <sheetViews>
    <sheetView showGridLines="0" zoomScaleNormal="100" zoomScaleSheetLayoutView="70" workbookViewId="0">
      <pane xSplit="2" ySplit="13" topLeftCell="C14" activePane="bottomRight" state="frozen"/>
      <selection activeCell="D1" sqref="A1:XFD1048576"/>
      <selection pane="topRight" activeCell="D1" sqref="A1:XFD1048576"/>
      <selection pane="bottomLeft" activeCell="D1" sqref="A1:XFD1048576"/>
      <selection pane="bottomRight" sqref="A1:K1"/>
    </sheetView>
  </sheetViews>
  <sheetFormatPr defaultColWidth="13.625" defaultRowHeight="14.25"/>
  <cols>
    <col min="1" max="1" width="11.25" style="4" customWidth="1"/>
    <col min="2" max="2" width="6.25" style="4" customWidth="1"/>
    <col min="3" max="3" width="10.875" style="4" customWidth="1"/>
    <col min="4" max="4" width="13.375" style="4" customWidth="1"/>
    <col min="5" max="5" width="10.875" style="4" customWidth="1"/>
    <col min="6" max="6" width="13.375" style="4" customWidth="1"/>
    <col min="7" max="7" width="10.875" style="4" customWidth="1"/>
    <col min="8" max="8" width="13.375" style="4" customWidth="1"/>
    <col min="9" max="9" width="10.875" style="4" customWidth="1"/>
    <col min="10" max="10" width="13.125" style="4" customWidth="1"/>
    <col min="11" max="11" width="0.375" style="4" customWidth="1"/>
    <col min="12" max="12" width="13.625" style="4" customWidth="1"/>
    <col min="13" max="13" width="3.5" style="4" bestFit="1" customWidth="1"/>
    <col min="14" max="14" width="15.75" style="4" customWidth="1"/>
    <col min="15" max="15" width="0.625" style="4" customWidth="1"/>
    <col min="16" max="18" width="7.375" style="4" customWidth="1"/>
    <col min="19" max="20" width="8.625" style="4" customWidth="1"/>
    <col min="21" max="23" width="9.875" style="4" customWidth="1"/>
    <col min="24" max="25" width="13.625" style="4" customWidth="1"/>
    <col min="26" max="26" width="3.75" style="4" customWidth="1"/>
    <col min="27" max="16384" width="13.625" style="4"/>
  </cols>
  <sheetData>
    <row r="1" spans="1:13" s="991" customFormat="1" ht="30" customHeight="1">
      <c r="A1" s="1215" t="s">
        <v>67</v>
      </c>
      <c r="B1" s="1215"/>
      <c r="C1" s="1215"/>
      <c r="D1" s="1215"/>
      <c r="E1" s="1215"/>
      <c r="F1" s="1215"/>
      <c r="G1" s="1215"/>
      <c r="H1" s="1215"/>
      <c r="I1" s="1215"/>
      <c r="J1" s="1215"/>
      <c r="K1" s="1215"/>
    </row>
    <row r="2" spans="1:13" s="991" customFormat="1" ht="6.75" customHeight="1">
      <c r="B2" s="13"/>
      <c r="C2" s="13"/>
      <c r="D2" s="13"/>
      <c r="E2" s="13"/>
      <c r="F2" s="13"/>
      <c r="G2" s="13"/>
      <c r="H2" s="13"/>
      <c r="I2" s="13"/>
    </row>
    <row r="3" spans="1:13" ht="14.25" customHeight="1">
      <c r="B3" s="10"/>
      <c r="C3" s="10"/>
      <c r="D3" s="10"/>
      <c r="E3" s="10"/>
      <c r="F3" s="10"/>
      <c r="G3" s="10"/>
      <c r="I3" s="10"/>
      <c r="J3" s="302" t="s">
        <v>293</v>
      </c>
    </row>
    <row r="4" spans="1:13" ht="3" customHeight="1" thickBot="1">
      <c r="B4" s="10"/>
      <c r="C4" s="10"/>
      <c r="D4" s="10"/>
      <c r="E4" s="10"/>
      <c r="F4" s="10"/>
      <c r="G4" s="10"/>
      <c r="I4" s="10"/>
      <c r="J4" s="20"/>
    </row>
    <row r="5" spans="1:13" ht="24.95" customHeight="1">
      <c r="A5" s="1219" t="s">
        <v>288</v>
      </c>
      <c r="B5" s="1220"/>
      <c r="C5" s="1216" t="s">
        <v>68</v>
      </c>
      <c r="D5" s="1217"/>
      <c r="E5" s="1216" t="s">
        <v>69</v>
      </c>
      <c r="F5" s="1218"/>
      <c r="G5" s="1216" t="s">
        <v>70</v>
      </c>
      <c r="H5" s="1217"/>
      <c r="I5" s="1216" t="s">
        <v>291</v>
      </c>
      <c r="J5" s="1218"/>
      <c r="K5" s="23"/>
      <c r="L5" s="5"/>
      <c r="M5" s="5"/>
    </row>
    <row r="6" spans="1:13" ht="24.95" customHeight="1">
      <c r="A6" s="1221"/>
      <c r="B6" s="1222"/>
      <c r="C6" s="26" t="s">
        <v>289</v>
      </c>
      <c r="D6" s="26" t="s">
        <v>71</v>
      </c>
      <c r="E6" s="26" t="s">
        <v>289</v>
      </c>
      <c r="F6" s="26" t="s">
        <v>71</v>
      </c>
      <c r="G6" s="26" t="s">
        <v>290</v>
      </c>
      <c r="H6" s="26" t="s">
        <v>71</v>
      </c>
      <c r="I6" s="27" t="s">
        <v>290</v>
      </c>
      <c r="J6" s="28" t="s">
        <v>71</v>
      </c>
      <c r="K6" s="29"/>
      <c r="L6" s="5"/>
      <c r="M6" s="5"/>
    </row>
    <row r="7" spans="1:13" ht="15" customHeight="1">
      <c r="A7" s="404"/>
      <c r="B7" s="10"/>
      <c r="C7" s="32"/>
      <c r="D7" s="31"/>
      <c r="E7" s="31"/>
      <c r="F7" s="31"/>
      <c r="G7" s="31"/>
      <c r="H7" s="31"/>
      <c r="I7" s="31"/>
      <c r="J7" s="10"/>
      <c r="K7" s="33"/>
      <c r="L7" s="5"/>
      <c r="M7" s="5"/>
    </row>
    <row r="8" spans="1:13" ht="15" hidden="1" customHeight="1">
      <c r="A8" s="30"/>
      <c r="B8" s="34" t="s">
        <v>72</v>
      </c>
      <c r="C8" s="35">
        <v>4611</v>
      </c>
      <c r="D8" s="36">
        <v>1566951</v>
      </c>
      <c r="E8" s="36">
        <v>70</v>
      </c>
      <c r="F8" s="36">
        <v>17490</v>
      </c>
      <c r="G8" s="37">
        <v>347628</v>
      </c>
      <c r="H8" s="37">
        <v>27292565.5</v>
      </c>
      <c r="I8" s="36">
        <v>1364</v>
      </c>
      <c r="J8" s="36">
        <v>34809</v>
      </c>
      <c r="K8" s="33"/>
      <c r="L8" s="5"/>
      <c r="M8" s="5"/>
    </row>
    <row r="9" spans="1:13" ht="15" hidden="1" customHeight="1">
      <c r="A9" s="30"/>
      <c r="B9" s="34" t="s">
        <v>73</v>
      </c>
      <c r="C9" s="35">
        <v>4581</v>
      </c>
      <c r="D9" s="36">
        <v>1526586.6</v>
      </c>
      <c r="E9" s="36">
        <v>58</v>
      </c>
      <c r="F9" s="36">
        <v>15008.8</v>
      </c>
      <c r="G9" s="37">
        <v>365421</v>
      </c>
      <c r="H9" s="37">
        <v>28871248.5</v>
      </c>
      <c r="I9" s="36">
        <v>1476</v>
      </c>
      <c r="J9" s="36">
        <v>37771</v>
      </c>
      <c r="K9" s="33"/>
      <c r="L9" s="5"/>
      <c r="M9" s="5"/>
    </row>
    <row r="10" spans="1:13" ht="15" hidden="1" customHeight="1">
      <c r="A10" s="30"/>
      <c r="B10" s="34" t="s">
        <v>74</v>
      </c>
      <c r="C10" s="35">
        <v>4293</v>
      </c>
      <c r="D10" s="36">
        <v>1424028</v>
      </c>
      <c r="E10" s="36">
        <v>70</v>
      </c>
      <c r="F10" s="36">
        <v>18440</v>
      </c>
      <c r="G10" s="37">
        <v>355962</v>
      </c>
      <c r="H10" s="37">
        <v>27572484.5</v>
      </c>
      <c r="I10" s="36">
        <v>1482</v>
      </c>
      <c r="J10" s="36">
        <v>38851.800000000003</v>
      </c>
      <c r="K10" s="33"/>
      <c r="L10" s="5"/>
      <c r="M10" s="5"/>
    </row>
    <row r="11" spans="1:13" ht="15.95" hidden="1" customHeight="1">
      <c r="A11" s="30"/>
      <c r="B11" s="34" t="s">
        <v>75</v>
      </c>
      <c r="C11" s="38">
        <v>4221</v>
      </c>
      <c r="D11" s="39">
        <v>1408004</v>
      </c>
      <c r="E11" s="39">
        <v>63</v>
      </c>
      <c r="F11" s="39">
        <v>16785</v>
      </c>
      <c r="G11" s="39">
        <v>353812</v>
      </c>
      <c r="H11" s="39">
        <v>28926856</v>
      </c>
      <c r="I11" s="39">
        <v>2116</v>
      </c>
      <c r="J11" s="39">
        <v>53760.5</v>
      </c>
      <c r="K11" s="33"/>
      <c r="L11" s="5"/>
      <c r="M11" s="5"/>
    </row>
    <row r="12" spans="1:13" ht="15.95" hidden="1" customHeight="1">
      <c r="A12" s="30"/>
      <c r="B12" s="34" t="s">
        <v>76</v>
      </c>
      <c r="C12" s="38">
        <v>4570</v>
      </c>
      <c r="D12" s="39">
        <v>1582679</v>
      </c>
      <c r="E12" s="39">
        <v>67</v>
      </c>
      <c r="F12" s="39">
        <v>15322</v>
      </c>
      <c r="G12" s="39">
        <v>337623</v>
      </c>
      <c r="H12" s="39">
        <v>27313285</v>
      </c>
      <c r="I12" s="39">
        <v>2398</v>
      </c>
      <c r="J12" s="39">
        <v>61718</v>
      </c>
      <c r="K12" s="33"/>
      <c r="L12" s="5"/>
      <c r="M12" s="5"/>
    </row>
    <row r="13" spans="1:13" ht="15.95" hidden="1" customHeight="1">
      <c r="A13" s="30"/>
      <c r="B13" s="34" t="s">
        <v>77</v>
      </c>
      <c r="C13" s="38">
        <v>4292</v>
      </c>
      <c r="D13" s="39">
        <v>1582678</v>
      </c>
      <c r="E13" s="39">
        <v>54</v>
      </c>
      <c r="F13" s="39">
        <v>11158</v>
      </c>
      <c r="G13" s="39">
        <v>318286</v>
      </c>
      <c r="H13" s="39">
        <v>25342145</v>
      </c>
      <c r="I13" s="39">
        <v>2517</v>
      </c>
      <c r="J13" s="39">
        <v>63831</v>
      </c>
      <c r="K13" s="33"/>
      <c r="L13" s="5"/>
      <c r="M13" s="5"/>
    </row>
    <row r="14" spans="1:13" ht="15.75" customHeight="1">
      <c r="A14" s="405" t="s">
        <v>537</v>
      </c>
      <c r="C14" s="318">
        <v>4258</v>
      </c>
      <c r="D14" s="39">
        <v>1704635.8</v>
      </c>
      <c r="E14" s="39">
        <v>18</v>
      </c>
      <c r="F14" s="39">
        <v>4025.4</v>
      </c>
      <c r="G14" s="39">
        <v>300306</v>
      </c>
      <c r="H14" s="41">
        <v>24288788.5</v>
      </c>
      <c r="I14" s="39">
        <v>3542</v>
      </c>
      <c r="J14" s="41">
        <v>86559.499999999985</v>
      </c>
      <c r="K14" s="33"/>
      <c r="L14" s="5"/>
      <c r="M14" s="5"/>
    </row>
    <row r="15" spans="1:13" ht="15.75" customHeight="1">
      <c r="A15" s="405" t="s">
        <v>453</v>
      </c>
      <c r="C15" s="319">
        <v>4577</v>
      </c>
      <c r="D15" s="74">
        <v>1860392.5999999999</v>
      </c>
      <c r="E15" s="74">
        <v>19</v>
      </c>
      <c r="F15" s="74">
        <v>4171.7000000000007</v>
      </c>
      <c r="G15" s="74">
        <v>293640</v>
      </c>
      <c r="H15" s="86">
        <v>24116696</v>
      </c>
      <c r="I15" s="74">
        <v>2837</v>
      </c>
      <c r="J15" s="86">
        <v>72536.100000000006</v>
      </c>
      <c r="K15" s="33"/>
      <c r="L15" s="5"/>
      <c r="M15" s="5"/>
    </row>
    <row r="16" spans="1:13" ht="15" customHeight="1">
      <c r="A16" s="917" t="s">
        <v>538</v>
      </c>
      <c r="B16" s="42"/>
      <c r="C16" s="73">
        <v>4610</v>
      </c>
      <c r="D16" s="74">
        <v>1932272.8000000003</v>
      </c>
      <c r="E16" s="74">
        <v>16</v>
      </c>
      <c r="F16" s="74">
        <v>4175.5</v>
      </c>
      <c r="G16" s="74">
        <v>293679</v>
      </c>
      <c r="H16" s="74">
        <v>24254754</v>
      </c>
      <c r="I16" s="74">
        <v>2484</v>
      </c>
      <c r="J16" s="74">
        <v>65882.700000000012</v>
      </c>
      <c r="K16" s="33"/>
      <c r="L16" s="5"/>
      <c r="M16" s="5"/>
    </row>
    <row r="17" spans="1:13" ht="15" customHeight="1">
      <c r="A17" s="402"/>
      <c r="B17" s="11"/>
      <c r="C17" s="38"/>
      <c r="D17" s="39"/>
      <c r="E17" s="39"/>
      <c r="F17" s="39"/>
      <c r="G17" s="39"/>
      <c r="H17" s="39"/>
      <c r="I17" s="39"/>
      <c r="J17" s="39"/>
      <c r="K17" s="33"/>
      <c r="L17" s="5"/>
      <c r="M17" s="5"/>
    </row>
    <row r="18" spans="1:13" ht="15.95" customHeight="1">
      <c r="A18" s="402" t="s">
        <v>539</v>
      </c>
      <c r="B18" s="398">
        <v>3</v>
      </c>
      <c r="C18" s="45">
        <v>402</v>
      </c>
      <c r="D18" s="46">
        <v>168165.45</v>
      </c>
      <c r="E18" s="311">
        <v>0</v>
      </c>
      <c r="F18" s="311">
        <v>0</v>
      </c>
      <c r="G18" s="46">
        <v>25583</v>
      </c>
      <c r="H18" s="46">
        <v>2220527</v>
      </c>
      <c r="I18" s="46">
        <v>232</v>
      </c>
      <c r="J18" s="46">
        <v>5615.7</v>
      </c>
      <c r="K18" s="47"/>
    </row>
    <row r="19" spans="1:13" ht="15.95" customHeight="1">
      <c r="A19" s="402"/>
      <c r="B19" s="398">
        <v>4</v>
      </c>
      <c r="C19" s="45">
        <v>410</v>
      </c>
      <c r="D19" s="46">
        <v>170296.9</v>
      </c>
      <c r="E19" s="311">
        <v>2</v>
      </c>
      <c r="F19" s="311">
        <v>545.70000000000005</v>
      </c>
      <c r="G19" s="46">
        <v>26628</v>
      </c>
      <c r="H19" s="46">
        <v>2336730.5</v>
      </c>
      <c r="I19" s="46">
        <v>250</v>
      </c>
      <c r="J19" s="46">
        <v>6570.6</v>
      </c>
      <c r="K19" s="47"/>
    </row>
    <row r="20" spans="1:13" ht="15.95" customHeight="1">
      <c r="A20" s="402"/>
      <c r="B20" s="398">
        <v>5</v>
      </c>
      <c r="C20" s="45">
        <v>351</v>
      </c>
      <c r="D20" s="46">
        <v>148930.70000000001</v>
      </c>
      <c r="E20" s="311">
        <v>0</v>
      </c>
      <c r="F20" s="311">
        <v>0</v>
      </c>
      <c r="G20" s="46">
        <v>23979</v>
      </c>
      <c r="H20" s="46">
        <v>2084080.5</v>
      </c>
      <c r="I20" s="46">
        <v>210</v>
      </c>
      <c r="J20" s="46">
        <v>5288.1</v>
      </c>
      <c r="K20" s="47"/>
    </row>
    <row r="21" spans="1:13" ht="15" customHeight="1">
      <c r="A21" s="402"/>
      <c r="B21" s="398">
        <v>6</v>
      </c>
      <c r="C21" s="45">
        <v>351</v>
      </c>
      <c r="D21" s="46">
        <v>144956.79999999999</v>
      </c>
      <c r="E21" s="311">
        <v>1</v>
      </c>
      <c r="F21" s="311">
        <v>345.4</v>
      </c>
      <c r="G21" s="46">
        <v>22464</v>
      </c>
      <c r="H21" s="46">
        <v>1877135</v>
      </c>
      <c r="I21" s="46">
        <v>202</v>
      </c>
      <c r="J21" s="46">
        <v>5672</v>
      </c>
      <c r="K21" s="47"/>
    </row>
    <row r="22" spans="1:13" ht="15" customHeight="1">
      <c r="A22" s="30"/>
      <c r="B22" s="398">
        <v>7</v>
      </c>
      <c r="C22" s="45">
        <v>433</v>
      </c>
      <c r="D22" s="46">
        <v>186655.1</v>
      </c>
      <c r="E22" s="311">
        <v>2</v>
      </c>
      <c r="F22" s="311">
        <v>444</v>
      </c>
      <c r="G22" s="46">
        <v>25246</v>
      </c>
      <c r="H22" s="46">
        <v>2038337</v>
      </c>
      <c r="I22" s="46">
        <v>227</v>
      </c>
      <c r="J22" s="46">
        <v>5813.7</v>
      </c>
      <c r="K22" s="47"/>
    </row>
    <row r="23" spans="1:13" ht="15" customHeight="1">
      <c r="A23" s="402"/>
      <c r="B23" s="398">
        <v>8</v>
      </c>
      <c r="C23" s="45">
        <v>389</v>
      </c>
      <c r="D23" s="46">
        <v>162450.79999999999</v>
      </c>
      <c r="E23" s="311">
        <v>2</v>
      </c>
      <c r="F23" s="311">
        <v>543.6</v>
      </c>
      <c r="G23" s="46">
        <v>22690</v>
      </c>
      <c r="H23" s="46">
        <v>1776261</v>
      </c>
      <c r="I23" s="46">
        <v>192</v>
      </c>
      <c r="J23" s="46">
        <v>5055.8999999999996</v>
      </c>
      <c r="K23" s="47"/>
    </row>
    <row r="24" spans="1:13" ht="15" customHeight="1">
      <c r="A24" s="402"/>
      <c r="B24" s="398">
        <v>9</v>
      </c>
      <c r="C24" s="45">
        <v>413</v>
      </c>
      <c r="D24" s="46">
        <v>174485.3</v>
      </c>
      <c r="E24" s="311">
        <v>2</v>
      </c>
      <c r="F24" s="311">
        <v>395.6</v>
      </c>
      <c r="G24" s="46">
        <v>22163</v>
      </c>
      <c r="H24" s="46">
        <v>1708687.5</v>
      </c>
      <c r="I24" s="46">
        <v>186</v>
      </c>
      <c r="J24" s="46">
        <v>5072.8</v>
      </c>
      <c r="K24" s="47"/>
    </row>
    <row r="25" spans="1:13" ht="15" customHeight="1">
      <c r="A25" s="402"/>
      <c r="B25" s="484">
        <v>10</v>
      </c>
      <c r="C25" s="45">
        <v>431</v>
      </c>
      <c r="D25" s="46">
        <v>182045.8</v>
      </c>
      <c r="E25" s="311">
        <v>2</v>
      </c>
      <c r="F25" s="311">
        <v>376.2</v>
      </c>
      <c r="G25" s="46">
        <v>24923</v>
      </c>
      <c r="H25" s="46">
        <v>1938990.5</v>
      </c>
      <c r="I25" s="46">
        <v>223</v>
      </c>
      <c r="J25" s="46">
        <v>6149.9</v>
      </c>
      <c r="K25" s="47"/>
    </row>
    <row r="26" spans="1:13" ht="15" customHeight="1">
      <c r="A26" s="402"/>
      <c r="B26" s="484">
        <v>11</v>
      </c>
      <c r="C26" s="45">
        <v>357</v>
      </c>
      <c r="D26" s="46">
        <v>151666.85</v>
      </c>
      <c r="E26" s="311">
        <v>2</v>
      </c>
      <c r="F26" s="311">
        <v>610</v>
      </c>
      <c r="G26" s="46">
        <v>23590</v>
      </c>
      <c r="H26" s="46">
        <v>1875412.5</v>
      </c>
      <c r="I26" s="46">
        <v>177</v>
      </c>
      <c r="J26" s="46">
        <v>4974.8999999999996</v>
      </c>
      <c r="K26" s="47"/>
    </row>
    <row r="27" spans="1:13" ht="15" customHeight="1">
      <c r="A27" s="402"/>
      <c r="B27" s="484">
        <v>12</v>
      </c>
      <c r="C27" s="45">
        <v>405</v>
      </c>
      <c r="D27" s="46">
        <v>166393</v>
      </c>
      <c r="E27" s="311">
        <v>1</v>
      </c>
      <c r="F27" s="311">
        <v>332.8</v>
      </c>
      <c r="G27" s="46">
        <v>27158</v>
      </c>
      <c r="H27" s="46">
        <v>2183415.5</v>
      </c>
      <c r="I27" s="46">
        <v>209</v>
      </c>
      <c r="J27" s="46">
        <v>5683.1</v>
      </c>
      <c r="K27" s="47"/>
    </row>
    <row r="28" spans="1:13" ht="15" customHeight="1">
      <c r="A28" s="402" t="s">
        <v>494</v>
      </c>
      <c r="B28" s="484">
        <v>1</v>
      </c>
      <c r="C28" s="46">
        <v>368</v>
      </c>
      <c r="D28" s="46">
        <v>155820.20000000001</v>
      </c>
      <c r="E28" s="311">
        <v>1</v>
      </c>
      <c r="F28" s="311">
        <v>106.8</v>
      </c>
      <c r="G28" s="46">
        <v>24870</v>
      </c>
      <c r="H28" s="46">
        <v>2097802</v>
      </c>
      <c r="I28" s="46">
        <v>156</v>
      </c>
      <c r="J28" s="46">
        <v>4182</v>
      </c>
      <c r="K28" s="47"/>
    </row>
    <row r="29" spans="1:13" ht="15" customHeight="1">
      <c r="A29" s="402"/>
      <c r="B29" s="484">
        <v>2</v>
      </c>
      <c r="C29" s="46">
        <v>301</v>
      </c>
      <c r="D29" s="46">
        <v>131621.29999999999</v>
      </c>
      <c r="E29" s="311">
        <v>2</v>
      </c>
      <c r="F29" s="311">
        <v>451.2</v>
      </c>
      <c r="G29" s="46">
        <v>23855</v>
      </c>
      <c r="H29" s="46">
        <v>2045770</v>
      </c>
      <c r="I29" s="46">
        <v>191</v>
      </c>
      <c r="J29" s="46">
        <v>5745.4</v>
      </c>
      <c r="K29" s="47"/>
    </row>
    <row r="30" spans="1:13" ht="15" customHeight="1">
      <c r="A30" s="402"/>
      <c r="B30" s="484">
        <v>3</v>
      </c>
      <c r="C30" s="46">
        <v>366</v>
      </c>
      <c r="D30" s="46">
        <v>161577.60000000001</v>
      </c>
      <c r="E30" s="311">
        <v>1</v>
      </c>
      <c r="F30" s="311">
        <v>141</v>
      </c>
      <c r="G30" s="46">
        <v>25227</v>
      </c>
      <c r="H30" s="46">
        <v>2181277</v>
      </c>
      <c r="I30" s="46">
        <v>212</v>
      </c>
      <c r="J30" s="46">
        <v>6098.3</v>
      </c>
      <c r="K30" s="47"/>
    </row>
    <row r="31" spans="1:13" ht="7.5" customHeight="1" thickBot="1">
      <c r="A31" s="48"/>
      <c r="B31" s="49"/>
      <c r="C31" s="50"/>
      <c r="D31" s="51"/>
      <c r="E31" s="51"/>
      <c r="F31" s="51"/>
      <c r="G31" s="51"/>
      <c r="H31" s="51"/>
      <c r="I31" s="51"/>
      <c r="J31" s="51"/>
      <c r="K31" s="52"/>
      <c r="L31" s="5"/>
      <c r="M31" s="5"/>
    </row>
    <row r="32" spans="1:13" ht="3" customHeight="1">
      <c r="B32" s="40"/>
      <c r="C32" s="53"/>
      <c r="D32" s="53"/>
      <c r="E32" s="53"/>
      <c r="F32" s="53"/>
      <c r="G32" s="53"/>
      <c r="H32" s="53"/>
      <c r="I32" s="53"/>
      <c r="J32" s="53"/>
      <c r="K32" s="5"/>
      <c r="L32" s="5"/>
      <c r="M32" s="5"/>
    </row>
    <row r="33" spans="1:25" s="7" customFormat="1" ht="15" customHeight="1">
      <c r="A33" s="301" t="s">
        <v>292</v>
      </c>
      <c r="C33" s="10"/>
      <c r="D33" s="10"/>
      <c r="E33" s="10"/>
      <c r="F33" s="10"/>
      <c r="G33" s="10"/>
      <c r="H33" s="10"/>
      <c r="I33" s="10"/>
      <c r="J33" s="10"/>
    </row>
    <row r="34" spans="1:25" s="7" customFormat="1" ht="15" customHeight="1">
      <c r="A34" s="301" t="s">
        <v>458</v>
      </c>
      <c r="C34" s="10"/>
      <c r="D34" s="10"/>
      <c r="E34" s="10"/>
      <c r="F34" s="10"/>
      <c r="G34" s="10"/>
      <c r="H34" s="10"/>
      <c r="I34" s="10"/>
      <c r="J34" s="10"/>
    </row>
    <row r="35" spans="1:25" s="7" customFormat="1" ht="15" customHeight="1">
      <c r="A35" s="301"/>
      <c r="C35" s="10"/>
      <c r="D35" s="10"/>
      <c r="E35" s="10"/>
      <c r="F35" s="10"/>
      <c r="G35" s="10"/>
      <c r="H35" s="10"/>
      <c r="I35" s="10"/>
      <c r="J35" s="10"/>
    </row>
    <row r="36" spans="1:25" ht="2.25" customHeight="1">
      <c r="B36" s="5"/>
      <c r="C36" s="1018"/>
      <c r="D36" s="1018"/>
      <c r="E36" s="1018"/>
      <c r="F36" s="1018"/>
      <c r="G36" s="1018"/>
      <c r="H36" s="1018"/>
      <c r="I36" s="1018"/>
      <c r="J36" s="1018"/>
    </row>
    <row r="37" spans="1:25" ht="17.25">
      <c r="C37" s="1018"/>
      <c r="D37" s="1018"/>
      <c r="E37" s="1018"/>
      <c r="F37" s="1018"/>
      <c r="G37" s="1018"/>
      <c r="H37" s="1018"/>
      <c r="I37" s="1018"/>
      <c r="J37" s="1018"/>
    </row>
    <row r="38" spans="1:25" ht="21">
      <c r="B38" s="1215"/>
      <c r="C38" s="1215"/>
      <c r="D38" s="1215"/>
      <c r="E38" s="1215"/>
      <c r="F38" s="1215"/>
      <c r="G38" s="1215"/>
      <c r="H38" s="1215"/>
      <c r="I38" s="1215"/>
      <c r="J38" s="1215"/>
    </row>
    <row r="39" spans="1:25" s="991" customFormat="1" ht="21" customHeight="1">
      <c r="D39" s="1004"/>
      <c r="E39" s="1004"/>
      <c r="F39" s="1004"/>
      <c r="G39" s="1004"/>
      <c r="H39" s="1004"/>
      <c r="Q39" s="54"/>
      <c r="R39" s="1004"/>
      <c r="S39" s="1004"/>
      <c r="T39" s="1004"/>
      <c r="U39" s="1004"/>
      <c r="V39" s="1004"/>
    </row>
    <row r="40" spans="1:25" ht="15" customHeight="1">
      <c r="B40" s="5"/>
      <c r="C40" s="5"/>
      <c r="D40" s="5"/>
      <c r="E40" s="5"/>
      <c r="F40" s="5"/>
      <c r="G40" s="5"/>
      <c r="H40" s="5"/>
      <c r="I40" s="5"/>
      <c r="J40" s="5"/>
      <c r="N40" s="5"/>
      <c r="O40" s="5"/>
      <c r="P40" s="5"/>
      <c r="Q40" s="5"/>
      <c r="R40" s="5"/>
      <c r="S40" s="5"/>
      <c r="T40" s="5"/>
      <c r="U40" s="5"/>
      <c r="V40" s="5"/>
      <c r="W40" s="5"/>
      <c r="X40" s="5"/>
    </row>
    <row r="41" spans="1:25" ht="17.25" customHeight="1">
      <c r="B41" s="5"/>
      <c r="C41" s="5"/>
      <c r="D41" s="5"/>
      <c r="E41" s="5"/>
      <c r="F41" s="5"/>
      <c r="G41" s="5"/>
      <c r="H41" s="5"/>
      <c r="I41" s="5"/>
      <c r="J41" s="5"/>
      <c r="K41" s="5"/>
      <c r="L41" s="5"/>
      <c r="M41" s="1211"/>
      <c r="N41" s="1211"/>
      <c r="O41" s="6"/>
      <c r="P41" s="1214"/>
      <c r="Q41" s="1211"/>
      <c r="R41" s="1211"/>
      <c r="S41" s="1211"/>
      <c r="T41" s="1211"/>
      <c r="U41" s="1211"/>
      <c r="V41" s="1214"/>
      <c r="W41" s="1214"/>
      <c r="X41" s="1211"/>
      <c r="Y41" s="5"/>
    </row>
    <row r="42" spans="1:25">
      <c r="B42" s="5"/>
      <c r="C42" s="5"/>
      <c r="D42" s="5"/>
      <c r="E42" s="5"/>
      <c r="F42" s="5"/>
      <c r="G42" s="5"/>
      <c r="H42" s="5"/>
      <c r="I42" s="5"/>
      <c r="J42" s="5"/>
      <c r="K42" s="5"/>
      <c r="L42" s="5"/>
      <c r="M42" s="1211"/>
      <c r="N42" s="1211"/>
      <c r="O42" s="6"/>
      <c r="P42" s="1214"/>
      <c r="Q42" s="5"/>
      <c r="R42" s="5"/>
      <c r="S42" s="1211"/>
      <c r="T42" s="1211"/>
      <c r="U42" s="6"/>
      <c r="V42" s="1211"/>
      <c r="W42" s="1214"/>
      <c r="X42" s="1211"/>
      <c r="Y42" s="5"/>
    </row>
    <row r="43" spans="1:25" ht="24.75" customHeight="1">
      <c r="B43" s="5"/>
      <c r="C43" s="5"/>
      <c r="D43" s="5"/>
      <c r="E43" s="5"/>
      <c r="F43" s="5"/>
      <c r="G43" s="5"/>
      <c r="H43" s="5"/>
      <c r="I43" s="5"/>
      <c r="J43" s="5"/>
      <c r="K43" s="5"/>
      <c r="L43" s="5"/>
      <c r="M43" s="5"/>
      <c r="N43" s="5"/>
      <c r="O43" s="5"/>
      <c r="P43" s="20"/>
      <c r="Q43" s="20"/>
      <c r="R43" s="20"/>
      <c r="S43" s="55"/>
      <c r="T43" s="55"/>
      <c r="U43" s="20"/>
      <c r="V43" s="20"/>
      <c r="W43" s="20"/>
      <c r="X43" s="20"/>
      <c r="Y43" s="5"/>
    </row>
    <row r="44" spans="1:25" ht="15.75" hidden="1" customHeight="1">
      <c r="B44" s="56"/>
      <c r="C44" s="5"/>
      <c r="D44" s="5"/>
      <c r="E44" s="5"/>
      <c r="F44" s="5"/>
      <c r="G44" s="3"/>
      <c r="H44" s="3"/>
      <c r="I44" s="3"/>
      <c r="J44" s="3"/>
      <c r="K44" s="5"/>
      <c r="L44" s="5"/>
      <c r="M44" s="5"/>
      <c r="N44" s="56"/>
      <c r="O44" s="56"/>
      <c r="P44" s="5"/>
      <c r="Q44" s="5"/>
      <c r="R44" s="5"/>
      <c r="S44" s="3"/>
      <c r="T44" s="3"/>
      <c r="U44" s="3"/>
      <c r="V44" s="3"/>
      <c r="W44" s="3"/>
      <c r="X44" s="3"/>
      <c r="Y44" s="5"/>
    </row>
    <row r="45" spans="1:25" ht="15.75" hidden="1" customHeight="1">
      <c r="B45" s="56"/>
      <c r="C45" s="5"/>
      <c r="D45" s="5"/>
      <c r="E45" s="5"/>
      <c r="F45" s="5"/>
      <c r="G45" s="3"/>
      <c r="H45" s="3"/>
      <c r="I45" s="3"/>
      <c r="J45" s="3"/>
      <c r="K45" s="5"/>
      <c r="L45" s="5"/>
      <c r="M45" s="5"/>
      <c r="N45" s="56"/>
      <c r="O45" s="56"/>
      <c r="P45" s="5"/>
      <c r="Q45" s="5"/>
      <c r="R45" s="5"/>
      <c r="S45" s="3"/>
      <c r="T45" s="3"/>
      <c r="U45" s="3"/>
      <c r="V45" s="3"/>
      <c r="W45" s="3"/>
      <c r="X45" s="3"/>
      <c r="Y45" s="5"/>
    </row>
    <row r="46" spans="1:25" ht="14.25" hidden="1" customHeight="1">
      <c r="B46" s="56"/>
      <c r="C46" s="5"/>
      <c r="D46" s="5"/>
      <c r="E46" s="5"/>
      <c r="F46" s="5"/>
      <c r="G46" s="3"/>
      <c r="H46" s="3"/>
      <c r="I46" s="3"/>
      <c r="J46" s="3"/>
      <c r="K46" s="5"/>
      <c r="L46" s="5"/>
      <c r="M46" s="5"/>
      <c r="N46" s="56"/>
      <c r="O46" s="56"/>
      <c r="P46" s="5"/>
      <c r="Q46" s="5"/>
      <c r="R46" s="5"/>
      <c r="S46" s="3"/>
      <c r="T46" s="3"/>
      <c r="U46" s="3"/>
      <c r="V46" s="3"/>
      <c r="W46" s="3"/>
      <c r="X46" s="3"/>
      <c r="Y46" s="5"/>
    </row>
    <row r="47" spans="1:25" ht="15.75" hidden="1" customHeight="1">
      <c r="B47" s="56"/>
      <c r="C47" s="5"/>
      <c r="D47" s="5"/>
      <c r="E47" s="5"/>
      <c r="F47" s="5"/>
      <c r="G47" s="3"/>
      <c r="H47" s="3"/>
      <c r="I47" s="3"/>
      <c r="J47" s="3"/>
      <c r="K47" s="5"/>
      <c r="L47" s="5"/>
      <c r="M47" s="5"/>
      <c r="N47" s="56"/>
      <c r="O47" s="56"/>
      <c r="P47" s="5"/>
      <c r="Q47" s="5"/>
      <c r="R47" s="5"/>
      <c r="S47" s="3"/>
      <c r="T47" s="3"/>
      <c r="U47" s="3"/>
      <c r="V47" s="3"/>
      <c r="W47" s="3"/>
      <c r="X47" s="3"/>
      <c r="Y47" s="5"/>
    </row>
    <row r="48" spans="1:25" ht="15.75" hidden="1" customHeight="1">
      <c r="B48" s="56"/>
      <c r="C48" s="3"/>
      <c r="D48" s="3"/>
      <c r="E48" s="3"/>
      <c r="F48" s="3"/>
      <c r="G48" s="3"/>
      <c r="H48" s="3"/>
      <c r="I48" s="3"/>
      <c r="J48" s="3"/>
      <c r="K48" s="5"/>
      <c r="L48" s="5"/>
      <c r="M48" s="5"/>
      <c r="N48" s="56"/>
      <c r="O48" s="56"/>
      <c r="P48" s="3"/>
      <c r="Q48" s="3"/>
      <c r="R48" s="3"/>
      <c r="S48" s="3"/>
      <c r="T48" s="3"/>
      <c r="U48" s="3"/>
      <c r="V48" s="3"/>
      <c r="W48" s="3"/>
      <c r="X48" s="3"/>
      <c r="Y48" s="5"/>
    </row>
    <row r="49" spans="2:25" ht="15.75" hidden="1" customHeight="1">
      <c r="B49" s="56"/>
      <c r="C49" s="3"/>
      <c r="D49" s="3"/>
      <c r="E49" s="3"/>
      <c r="F49" s="3"/>
      <c r="G49" s="3"/>
      <c r="H49" s="3"/>
      <c r="I49" s="3"/>
      <c r="J49" s="3"/>
      <c r="K49" s="5"/>
      <c r="L49" s="5"/>
      <c r="M49" s="5"/>
      <c r="N49" s="56"/>
      <c r="O49" s="56"/>
      <c r="P49" s="3"/>
      <c r="Q49" s="3"/>
      <c r="R49" s="3"/>
      <c r="S49" s="3"/>
      <c r="T49" s="3"/>
      <c r="U49" s="3"/>
      <c r="V49" s="3"/>
      <c r="W49" s="3"/>
      <c r="X49" s="3"/>
      <c r="Y49" s="5"/>
    </row>
    <row r="50" spans="2:25" ht="15.75" hidden="1" customHeight="1">
      <c r="B50" s="57"/>
      <c r="C50" s="3"/>
      <c r="D50" s="3"/>
      <c r="E50" s="3"/>
      <c r="F50" s="3"/>
      <c r="G50" s="3"/>
      <c r="H50" s="3"/>
      <c r="I50" s="3"/>
      <c r="J50" s="3"/>
      <c r="K50" s="5"/>
      <c r="L50" s="5"/>
      <c r="M50" s="5"/>
      <c r="N50" s="56"/>
      <c r="O50" s="56"/>
      <c r="P50" s="3"/>
      <c r="Q50" s="3"/>
      <c r="R50" s="3"/>
      <c r="S50" s="3"/>
      <c r="T50" s="3"/>
      <c r="U50" s="3"/>
      <c r="V50" s="3"/>
      <c r="W50" s="3"/>
      <c r="X50" s="3"/>
      <c r="Y50" s="5"/>
    </row>
    <row r="51" spans="2:25" ht="15.75" hidden="1" customHeight="1">
      <c r="B51" s="6"/>
      <c r="C51" s="3"/>
      <c r="D51" s="3"/>
      <c r="E51" s="3"/>
      <c r="F51" s="3"/>
      <c r="G51" s="3"/>
      <c r="H51" s="3"/>
      <c r="I51" s="3"/>
      <c r="J51" s="3"/>
      <c r="K51" s="5"/>
      <c r="L51" s="5"/>
      <c r="M51" s="5"/>
      <c r="N51" s="56"/>
      <c r="O51" s="56"/>
      <c r="P51" s="3"/>
      <c r="Q51" s="3"/>
      <c r="R51" s="3"/>
      <c r="S51" s="3"/>
      <c r="T51" s="3"/>
      <c r="U51" s="3"/>
      <c r="V51" s="3"/>
      <c r="W51" s="3"/>
      <c r="X51" s="3"/>
      <c r="Y51" s="5"/>
    </row>
    <row r="52" spans="2:25" ht="15.75" hidden="1" customHeight="1">
      <c r="B52" s="6"/>
      <c r="C52" s="3"/>
      <c r="D52" s="3"/>
      <c r="E52" s="3"/>
      <c r="F52" s="3"/>
      <c r="G52" s="3"/>
      <c r="H52" s="3"/>
      <c r="I52" s="3"/>
      <c r="J52" s="3"/>
      <c r="K52" s="5"/>
      <c r="L52" s="5"/>
      <c r="M52" s="5"/>
      <c r="N52" s="56"/>
      <c r="O52" s="56"/>
      <c r="P52" s="3"/>
      <c r="Q52" s="3"/>
      <c r="R52" s="3"/>
      <c r="S52" s="3"/>
      <c r="T52" s="3"/>
      <c r="U52" s="3"/>
      <c r="V52" s="3"/>
      <c r="W52" s="3"/>
      <c r="X52" s="3"/>
      <c r="Y52" s="5"/>
    </row>
    <row r="53" spans="2:25" ht="15.75" hidden="1" customHeight="1">
      <c r="B53" s="6"/>
      <c r="C53" s="3"/>
      <c r="D53" s="3"/>
      <c r="E53" s="3"/>
      <c r="F53" s="3"/>
      <c r="G53" s="3"/>
      <c r="H53" s="3"/>
      <c r="I53" s="3"/>
      <c r="J53" s="3"/>
      <c r="K53" s="5"/>
      <c r="L53" s="5"/>
      <c r="M53" s="5"/>
      <c r="N53" s="56"/>
      <c r="O53" s="56"/>
      <c r="P53" s="3"/>
      <c r="Q53" s="3"/>
      <c r="R53" s="3"/>
      <c r="S53" s="3"/>
      <c r="T53" s="3"/>
      <c r="U53" s="3"/>
      <c r="V53" s="3"/>
      <c r="W53" s="3"/>
      <c r="X53" s="3"/>
      <c r="Y53" s="5"/>
    </row>
    <row r="54" spans="2:25" ht="15.75" hidden="1" customHeight="1">
      <c r="B54" s="5"/>
      <c r="C54" s="5"/>
      <c r="J54" s="5"/>
      <c r="K54" s="5"/>
      <c r="L54" s="5"/>
      <c r="M54" s="5"/>
      <c r="N54" s="56"/>
      <c r="O54" s="56"/>
      <c r="P54" s="3"/>
      <c r="Q54" s="3"/>
      <c r="R54" s="3"/>
      <c r="S54" s="3"/>
      <c r="T54" s="3"/>
      <c r="U54" s="3"/>
      <c r="V54" s="3"/>
      <c r="W54" s="3"/>
      <c r="X54" s="3"/>
      <c r="Y54" s="5"/>
    </row>
    <row r="55" spans="2:25" ht="15.75" hidden="1" customHeight="1">
      <c r="B55" s="5"/>
      <c r="C55" s="5"/>
      <c r="J55" s="5"/>
      <c r="K55" s="5"/>
      <c r="L55" s="5"/>
      <c r="M55" s="5"/>
      <c r="N55" s="56"/>
      <c r="O55" s="56"/>
      <c r="P55" s="58"/>
      <c r="Q55" s="58"/>
      <c r="R55" s="58"/>
      <c r="S55" s="58"/>
      <c r="T55" s="58"/>
      <c r="U55" s="58"/>
      <c r="V55" s="58"/>
      <c r="W55" s="58"/>
      <c r="X55" s="58"/>
      <c r="Y55" s="5"/>
    </row>
    <row r="56" spans="2:25" ht="15.75" hidden="1" customHeight="1">
      <c r="B56" s="5"/>
      <c r="C56" s="5"/>
      <c r="J56" s="5"/>
      <c r="K56" s="5"/>
      <c r="L56" s="5"/>
      <c r="M56" s="5"/>
      <c r="N56" s="56"/>
      <c r="O56" s="56"/>
      <c r="P56" s="58"/>
      <c r="Q56" s="58"/>
      <c r="R56" s="58"/>
      <c r="S56" s="58"/>
      <c r="T56" s="58"/>
      <c r="U56" s="58"/>
      <c r="V56" s="58"/>
      <c r="W56" s="58"/>
      <c r="X56" s="58"/>
      <c r="Y56" s="5"/>
    </row>
    <row r="57" spans="2:25" ht="15.75" hidden="1" customHeight="1">
      <c r="B57" s="5"/>
      <c r="C57" s="5"/>
      <c r="J57" s="5"/>
      <c r="K57" s="5"/>
      <c r="L57" s="5"/>
      <c r="M57" s="5"/>
      <c r="N57" s="56"/>
      <c r="O57" s="56"/>
      <c r="P57" s="58"/>
      <c r="Q57" s="58"/>
      <c r="R57" s="58"/>
      <c r="S57" s="58"/>
      <c r="T57" s="58"/>
      <c r="U57" s="58"/>
      <c r="V57" s="58"/>
      <c r="W57" s="58"/>
      <c r="X57" s="58"/>
      <c r="Y57" s="5"/>
    </row>
    <row r="58" spans="2:25" ht="15.75" hidden="1" customHeight="1">
      <c r="B58" s="5"/>
      <c r="C58" s="5"/>
      <c r="J58" s="5"/>
      <c r="K58" s="5"/>
      <c r="L58" s="5"/>
      <c r="M58" s="5"/>
      <c r="N58" s="56"/>
      <c r="O58" s="56"/>
      <c r="P58" s="58"/>
      <c r="Q58" s="58"/>
      <c r="R58" s="58"/>
      <c r="S58" s="58"/>
      <c r="T58" s="58"/>
      <c r="U58" s="58"/>
      <c r="V58" s="58"/>
      <c r="W58" s="58"/>
      <c r="X58" s="58"/>
      <c r="Y58" s="5"/>
    </row>
    <row r="59" spans="2:25" ht="15.75" hidden="1" customHeight="1">
      <c r="B59" s="5"/>
      <c r="C59" s="5"/>
      <c r="J59" s="5"/>
      <c r="K59" s="5"/>
      <c r="L59" s="5"/>
      <c r="M59" s="5"/>
      <c r="N59" s="56"/>
      <c r="O59" s="56"/>
      <c r="P59" s="58"/>
      <c r="Q59" s="58"/>
      <c r="R59" s="58"/>
      <c r="S59" s="58"/>
      <c r="T59" s="58"/>
      <c r="U59" s="58"/>
      <c r="V59" s="58"/>
      <c r="W59" s="58"/>
      <c r="X59" s="58"/>
      <c r="Y59" s="5"/>
    </row>
    <row r="60" spans="2:25" ht="15.75" hidden="1" customHeight="1">
      <c r="B60" s="5"/>
      <c r="C60" s="5"/>
      <c r="J60" s="5"/>
      <c r="K60" s="5"/>
      <c r="L60" s="5"/>
      <c r="M60" s="1211"/>
      <c r="N60" s="1211"/>
      <c r="O60" s="6"/>
      <c r="P60" s="59"/>
      <c r="Q60" s="59"/>
      <c r="R60" s="59"/>
      <c r="S60" s="59"/>
      <c r="T60" s="59"/>
      <c r="U60" s="59"/>
      <c r="V60" s="59"/>
      <c r="W60" s="59"/>
      <c r="X60" s="59"/>
      <c r="Y60" s="5"/>
    </row>
    <row r="61" spans="2:25" ht="15.75" hidden="1" customHeight="1">
      <c r="B61" s="5"/>
      <c r="C61" s="5"/>
      <c r="J61" s="5"/>
      <c r="K61" s="5"/>
      <c r="L61" s="5"/>
      <c r="M61" s="1211"/>
      <c r="N61" s="1211"/>
      <c r="O61" s="6"/>
      <c r="P61" s="59"/>
      <c r="Q61" s="59"/>
      <c r="R61" s="59"/>
      <c r="S61" s="59"/>
      <c r="T61" s="59"/>
      <c r="U61" s="59"/>
      <c r="V61" s="59"/>
      <c r="W61" s="59"/>
      <c r="X61" s="59"/>
      <c r="Y61" s="5"/>
    </row>
    <row r="62" spans="2:25" ht="15.75" customHeight="1">
      <c r="B62" s="5"/>
      <c r="C62" s="5"/>
      <c r="J62" s="5"/>
      <c r="K62" s="5"/>
      <c r="L62" s="5"/>
      <c r="M62" s="1211"/>
      <c r="N62" s="1211"/>
      <c r="O62" s="6"/>
      <c r="P62" s="59"/>
      <c r="Q62" s="59"/>
      <c r="R62" s="59"/>
      <c r="S62" s="59"/>
      <c r="T62" s="59"/>
      <c r="U62" s="59"/>
      <c r="V62" s="59"/>
      <c r="W62" s="59"/>
      <c r="X62" s="59"/>
      <c r="Y62" s="5"/>
    </row>
    <row r="63" spans="2:25" ht="15.75" customHeight="1">
      <c r="B63" s="5"/>
      <c r="C63" s="5"/>
      <c r="J63" s="5"/>
      <c r="K63" s="5"/>
      <c r="L63" s="5"/>
      <c r="M63" s="1211"/>
      <c r="N63" s="1211"/>
      <c r="O63" s="6"/>
      <c r="P63" s="59"/>
      <c r="Q63" s="59"/>
      <c r="R63" s="59"/>
      <c r="S63" s="59"/>
      <c r="T63" s="59"/>
      <c r="U63" s="59"/>
      <c r="V63" s="59"/>
      <c r="W63" s="59"/>
      <c r="X63" s="59"/>
      <c r="Y63" s="5"/>
    </row>
    <row r="64" spans="2:25" ht="15.75" customHeight="1">
      <c r="B64" s="5"/>
      <c r="C64" s="5"/>
      <c r="J64" s="5"/>
      <c r="K64" s="5"/>
      <c r="L64" s="5"/>
      <c r="M64" s="1211"/>
      <c r="N64" s="1211"/>
      <c r="O64" s="6"/>
      <c r="P64" s="59"/>
      <c r="Q64" s="59"/>
      <c r="R64" s="59"/>
      <c r="S64" s="59"/>
      <c r="T64" s="59"/>
      <c r="U64" s="59"/>
      <c r="V64" s="59"/>
      <c r="W64" s="59"/>
      <c r="X64" s="59"/>
      <c r="Y64" s="5"/>
    </row>
    <row r="65" spans="2:25" ht="12.95" customHeight="1">
      <c r="B65" s="5"/>
      <c r="C65" s="5"/>
      <c r="J65" s="5"/>
      <c r="K65" s="5"/>
      <c r="L65" s="5"/>
      <c r="M65" s="5"/>
      <c r="N65" s="6"/>
      <c r="O65" s="6"/>
      <c r="P65" s="59"/>
      <c r="Q65" s="59"/>
      <c r="R65" s="59"/>
      <c r="S65" s="59"/>
      <c r="T65" s="59"/>
      <c r="U65" s="59"/>
      <c r="V65" s="59"/>
      <c r="W65" s="59"/>
      <c r="X65" s="59"/>
      <c r="Y65" s="5"/>
    </row>
    <row r="66" spans="2:25" ht="12.95" hidden="1" customHeight="1">
      <c r="B66" s="5"/>
      <c r="C66" s="3"/>
      <c r="D66" s="3"/>
      <c r="E66" s="3"/>
      <c r="F66" s="8"/>
      <c r="G66" s="8"/>
      <c r="H66" s="8"/>
      <c r="I66" s="8"/>
      <c r="J66" s="8"/>
      <c r="K66" s="5"/>
      <c r="L66" s="5"/>
      <c r="M66" s="1213"/>
      <c r="N66" s="5"/>
      <c r="O66" s="5"/>
      <c r="P66" s="59"/>
      <c r="Q66" s="59"/>
      <c r="R66" s="60"/>
      <c r="S66" s="60"/>
      <c r="T66" s="60"/>
      <c r="U66" s="60"/>
      <c r="V66" s="60"/>
      <c r="W66" s="60"/>
      <c r="X66" s="60"/>
      <c r="Y66" s="5"/>
    </row>
    <row r="67" spans="2:25" ht="15.75" hidden="1" customHeight="1">
      <c r="B67" s="5"/>
      <c r="C67" s="3"/>
      <c r="D67" s="3"/>
      <c r="E67" s="3"/>
      <c r="F67" s="8"/>
      <c r="G67" s="8"/>
      <c r="H67" s="8"/>
      <c r="I67" s="8"/>
      <c r="J67" s="8"/>
      <c r="K67" s="5"/>
      <c r="L67" s="5"/>
      <c r="M67" s="1213"/>
      <c r="N67" s="5"/>
      <c r="O67" s="5"/>
      <c r="P67" s="59"/>
      <c r="Q67" s="59"/>
      <c r="R67" s="59"/>
      <c r="S67" s="60"/>
      <c r="T67" s="60"/>
      <c r="U67" s="60"/>
      <c r="V67" s="60"/>
      <c r="W67" s="60"/>
      <c r="X67" s="59"/>
      <c r="Y67" s="5"/>
    </row>
    <row r="68" spans="2:25" ht="15.75" hidden="1" customHeight="1">
      <c r="B68" s="5"/>
      <c r="C68" s="3"/>
      <c r="D68" s="3"/>
      <c r="E68" s="3"/>
      <c r="F68" s="8"/>
      <c r="G68" s="8"/>
      <c r="H68" s="8"/>
      <c r="I68" s="8"/>
      <c r="J68" s="8"/>
      <c r="K68" s="5"/>
      <c r="L68" s="5"/>
      <c r="M68" s="1213"/>
      <c r="N68" s="5"/>
      <c r="O68" s="5"/>
      <c r="P68" s="59"/>
      <c r="Q68" s="59"/>
      <c r="R68" s="59"/>
      <c r="S68" s="60"/>
      <c r="T68" s="60"/>
      <c r="U68" s="60"/>
      <c r="V68" s="60"/>
      <c r="W68" s="60"/>
      <c r="X68" s="59"/>
      <c r="Y68" s="5"/>
    </row>
    <row r="69" spans="2:25" ht="15.75" hidden="1" customHeight="1">
      <c r="B69" s="5"/>
      <c r="C69" s="3"/>
      <c r="D69" s="3"/>
      <c r="E69" s="3"/>
      <c r="F69" s="8"/>
      <c r="G69" s="8"/>
      <c r="H69" s="8"/>
      <c r="I69" s="8"/>
      <c r="J69" s="8"/>
      <c r="K69" s="5"/>
      <c r="L69" s="5"/>
      <c r="M69" s="1213"/>
      <c r="N69" s="5"/>
      <c r="O69" s="5"/>
      <c r="P69" s="59"/>
      <c r="Q69" s="59"/>
      <c r="R69" s="60"/>
      <c r="S69" s="60"/>
      <c r="T69" s="60"/>
      <c r="U69" s="60"/>
      <c r="V69" s="60"/>
      <c r="W69" s="60"/>
      <c r="X69" s="59"/>
      <c r="Y69" s="5"/>
    </row>
    <row r="70" spans="2:25" ht="15.75" hidden="1" customHeight="1">
      <c r="B70" s="5"/>
      <c r="C70" s="3"/>
      <c r="D70" s="3"/>
      <c r="E70" s="3"/>
      <c r="F70" s="8"/>
      <c r="G70" s="8"/>
      <c r="H70" s="8"/>
      <c r="I70" s="8"/>
      <c r="J70" s="8"/>
      <c r="K70" s="5"/>
      <c r="L70" s="5"/>
      <c r="M70" s="1213"/>
      <c r="N70" s="5"/>
      <c r="O70" s="5"/>
      <c r="P70" s="59"/>
      <c r="Q70" s="59"/>
      <c r="R70" s="59"/>
      <c r="S70" s="60"/>
      <c r="T70" s="60"/>
      <c r="U70" s="60"/>
      <c r="V70" s="60"/>
      <c r="W70" s="60"/>
      <c r="X70" s="59"/>
      <c r="Y70" s="5"/>
    </row>
    <row r="71" spans="2:25" ht="14.25" hidden="1" customHeight="1">
      <c r="B71" s="5"/>
      <c r="C71" s="3"/>
      <c r="D71" s="3"/>
      <c r="E71" s="3"/>
      <c r="F71" s="8"/>
      <c r="G71" s="8"/>
      <c r="H71" s="8"/>
      <c r="I71" s="8"/>
      <c r="J71" s="8"/>
      <c r="K71" s="5"/>
      <c r="L71" s="5"/>
      <c r="M71" s="1213"/>
      <c r="N71" s="5"/>
      <c r="O71" s="5"/>
      <c r="P71" s="59"/>
      <c r="Q71" s="59"/>
      <c r="R71" s="60"/>
      <c r="S71" s="60"/>
      <c r="T71" s="60"/>
      <c r="U71" s="60"/>
      <c r="V71" s="60"/>
      <c r="W71" s="60"/>
      <c r="X71" s="60"/>
      <c r="Y71" s="5"/>
    </row>
    <row r="72" spans="2:25" ht="14.25" hidden="1" customHeight="1">
      <c r="B72" s="5"/>
      <c r="C72" s="3"/>
      <c r="D72" s="3"/>
      <c r="E72" s="3"/>
      <c r="F72" s="8"/>
      <c r="G72" s="8"/>
      <c r="H72" s="8"/>
      <c r="I72" s="8"/>
      <c r="J72" s="8"/>
      <c r="K72" s="5"/>
      <c r="L72" s="5"/>
      <c r="M72" s="1213"/>
      <c r="N72" s="5"/>
      <c r="O72" s="5"/>
      <c r="P72" s="59"/>
      <c r="Q72" s="59"/>
      <c r="R72" s="59"/>
      <c r="S72" s="59"/>
      <c r="T72" s="59"/>
      <c r="U72" s="59"/>
      <c r="V72" s="59"/>
      <c r="W72" s="60"/>
      <c r="X72" s="59"/>
      <c r="Y72" s="5"/>
    </row>
    <row r="73" spans="2:25" ht="14.25" hidden="1" customHeight="1">
      <c r="B73" s="5"/>
      <c r="C73" s="3"/>
      <c r="D73" s="3"/>
      <c r="E73" s="3"/>
      <c r="F73" s="8"/>
      <c r="G73" s="8"/>
      <c r="H73" s="8"/>
      <c r="I73" s="8"/>
      <c r="J73" s="8"/>
      <c r="K73" s="5"/>
      <c r="L73" s="5"/>
      <c r="M73" s="1213"/>
      <c r="N73" s="5"/>
      <c r="O73" s="5"/>
      <c r="P73" s="59"/>
      <c r="Q73" s="59"/>
      <c r="R73" s="60"/>
      <c r="S73" s="59"/>
      <c r="T73" s="59"/>
      <c r="U73" s="60"/>
      <c r="V73" s="59"/>
      <c r="W73" s="59"/>
      <c r="X73" s="59"/>
      <c r="Y73" s="5"/>
    </row>
    <row r="74" spans="2:25" ht="14.25" hidden="1" customHeight="1">
      <c r="B74" s="5"/>
      <c r="C74" s="3"/>
      <c r="D74" s="3"/>
      <c r="E74" s="3"/>
      <c r="F74" s="8"/>
      <c r="G74" s="8"/>
      <c r="H74" s="8"/>
      <c r="I74" s="8"/>
      <c r="J74" s="8"/>
      <c r="K74" s="5"/>
      <c r="L74" s="5"/>
      <c r="M74" s="1213"/>
      <c r="N74" s="5"/>
      <c r="O74" s="5"/>
      <c r="P74" s="59"/>
      <c r="Q74" s="59"/>
      <c r="R74" s="59"/>
      <c r="S74" s="59"/>
      <c r="T74" s="59"/>
      <c r="U74" s="59"/>
      <c r="V74" s="59"/>
      <c r="W74" s="60"/>
      <c r="X74" s="59"/>
      <c r="Y74" s="5"/>
    </row>
    <row r="75" spans="2:25" ht="14.25" hidden="1" customHeight="1">
      <c r="B75" s="5"/>
      <c r="C75" s="3"/>
      <c r="D75" s="3"/>
      <c r="E75" s="3"/>
      <c r="F75" s="8"/>
      <c r="G75" s="8"/>
      <c r="H75" s="8"/>
      <c r="I75" s="8"/>
      <c r="J75" s="8"/>
      <c r="K75" s="5"/>
      <c r="L75" s="5"/>
      <c r="M75" s="1213"/>
      <c r="N75" s="5"/>
      <c r="O75" s="5"/>
      <c r="P75" s="59"/>
      <c r="Q75" s="59"/>
      <c r="R75" s="60"/>
      <c r="S75" s="59"/>
      <c r="T75" s="59"/>
      <c r="U75" s="59"/>
      <c r="V75" s="59"/>
      <c r="W75" s="59"/>
      <c r="X75" s="59"/>
      <c r="Y75" s="5"/>
    </row>
    <row r="76" spans="2:25" ht="14.25" hidden="1" customHeight="1">
      <c r="B76" s="5"/>
      <c r="C76" s="3"/>
      <c r="D76" s="3"/>
      <c r="E76" s="3"/>
      <c r="F76" s="8"/>
      <c r="G76" s="8"/>
      <c r="H76" s="8"/>
      <c r="I76" s="8"/>
      <c r="J76" s="8"/>
      <c r="K76" s="5"/>
      <c r="L76" s="5"/>
      <c r="M76" s="1213"/>
      <c r="N76" s="5"/>
      <c r="O76" s="5"/>
      <c r="P76" s="59"/>
      <c r="Q76" s="59"/>
      <c r="R76" s="60"/>
      <c r="S76" s="60"/>
      <c r="T76" s="60"/>
      <c r="U76" s="60"/>
      <c r="V76" s="60"/>
      <c r="W76" s="60"/>
      <c r="X76" s="60"/>
      <c r="Y76" s="5"/>
    </row>
    <row r="77" spans="2:25" ht="14.25" hidden="1" customHeight="1">
      <c r="B77" s="5"/>
      <c r="C77" s="3"/>
      <c r="D77" s="3"/>
      <c r="E77" s="3"/>
      <c r="F77" s="8"/>
      <c r="G77" s="8"/>
      <c r="H77" s="8"/>
      <c r="I77" s="8"/>
      <c r="J77" s="8"/>
      <c r="K77" s="5"/>
      <c r="L77" s="5"/>
      <c r="M77" s="1213"/>
      <c r="N77" s="5"/>
      <c r="O77" s="5"/>
      <c r="P77" s="59"/>
      <c r="Q77" s="59"/>
      <c r="R77" s="60"/>
      <c r="S77" s="60"/>
      <c r="T77" s="59"/>
      <c r="U77" s="60"/>
      <c r="V77" s="60"/>
      <c r="W77" s="60"/>
      <c r="X77" s="60"/>
      <c r="Y77" s="5"/>
    </row>
    <row r="78" spans="2:25" ht="14.25" hidden="1" customHeight="1">
      <c r="B78" s="5"/>
      <c r="C78" s="3"/>
      <c r="D78" s="3"/>
      <c r="E78" s="3"/>
      <c r="F78" s="8"/>
      <c r="G78" s="8"/>
      <c r="H78" s="8"/>
      <c r="I78" s="8"/>
      <c r="J78" s="8"/>
      <c r="K78" s="5"/>
      <c r="L78" s="5"/>
      <c r="M78" s="1213"/>
      <c r="N78" s="5"/>
      <c r="O78" s="5"/>
      <c r="P78" s="59"/>
      <c r="Q78" s="59"/>
      <c r="R78" s="60"/>
      <c r="S78" s="60"/>
      <c r="T78" s="59"/>
      <c r="U78" s="60"/>
      <c r="V78" s="59"/>
      <c r="W78" s="59"/>
      <c r="X78" s="59"/>
      <c r="Y78" s="5"/>
    </row>
    <row r="79" spans="2:25" ht="14.25" hidden="1" customHeight="1">
      <c r="B79" s="5"/>
      <c r="C79" s="3"/>
      <c r="D79" s="3"/>
      <c r="E79" s="3"/>
      <c r="F79" s="8"/>
      <c r="G79" s="8"/>
      <c r="H79" s="8"/>
      <c r="I79" s="8"/>
      <c r="J79" s="8"/>
      <c r="K79" s="5"/>
      <c r="L79" s="5"/>
      <c r="M79" s="1213"/>
      <c r="N79" s="5"/>
      <c r="O79" s="5"/>
      <c r="P79" s="59"/>
      <c r="Q79" s="59"/>
      <c r="R79" s="60"/>
      <c r="S79" s="60"/>
      <c r="T79" s="59"/>
      <c r="U79" s="60"/>
      <c r="V79" s="60"/>
      <c r="W79" s="60"/>
      <c r="X79" s="59"/>
      <c r="Y79" s="5"/>
    </row>
    <row r="80" spans="2:25" ht="14.25" hidden="1" customHeight="1">
      <c r="H80" s="8"/>
      <c r="I80" s="8"/>
      <c r="J80" s="8"/>
      <c r="K80" s="5"/>
      <c r="L80" s="5"/>
      <c r="M80" s="1213"/>
      <c r="N80" s="5"/>
      <c r="O80" s="5"/>
      <c r="P80" s="59"/>
      <c r="Q80" s="59"/>
      <c r="R80" s="60"/>
      <c r="S80" s="60"/>
      <c r="T80" s="59"/>
      <c r="U80" s="60"/>
      <c r="V80" s="60"/>
      <c r="W80" s="60"/>
      <c r="X80" s="60"/>
      <c r="Y80" s="5"/>
    </row>
    <row r="81" spans="2:25" ht="14.25" hidden="1" customHeight="1">
      <c r="B81" s="5"/>
      <c r="C81" s="3"/>
      <c r="D81" s="3"/>
      <c r="E81" s="3"/>
      <c r="F81" s="8"/>
      <c r="G81" s="8"/>
      <c r="H81" s="8"/>
      <c r="I81" s="8"/>
      <c r="J81" s="8"/>
      <c r="K81" s="5"/>
      <c r="L81" s="5"/>
      <c r="M81" s="1213"/>
      <c r="N81" s="5"/>
      <c r="O81" s="5"/>
      <c r="P81" s="59"/>
      <c r="Q81" s="59"/>
      <c r="R81" s="60"/>
      <c r="S81" s="60"/>
      <c r="T81" s="60"/>
      <c r="U81" s="60"/>
      <c r="V81" s="60"/>
      <c r="W81" s="60"/>
      <c r="X81" s="60"/>
      <c r="Y81" s="5"/>
    </row>
    <row r="82" spans="2:25" ht="15.75" hidden="1" customHeight="1">
      <c r="B82" s="5"/>
      <c r="C82" s="3"/>
      <c r="D82" s="3"/>
      <c r="E82" s="3"/>
      <c r="F82" s="8"/>
      <c r="G82" s="8"/>
      <c r="H82" s="8"/>
      <c r="I82" s="8"/>
      <c r="J82" s="8"/>
      <c r="K82" s="5"/>
      <c r="L82" s="5"/>
      <c r="M82" s="1213"/>
      <c r="N82" s="5"/>
      <c r="O82" s="5"/>
      <c r="P82" s="59"/>
      <c r="Q82" s="59"/>
      <c r="R82" s="60"/>
      <c r="S82" s="60"/>
      <c r="T82" s="60"/>
      <c r="U82" s="60"/>
      <c r="V82" s="60"/>
      <c r="W82" s="60"/>
      <c r="X82" s="60"/>
      <c r="Y82" s="5"/>
    </row>
    <row r="83" spans="2:25" ht="15.75" hidden="1" customHeight="1">
      <c r="B83" s="5"/>
      <c r="C83" s="3"/>
      <c r="D83" s="3"/>
      <c r="E83" s="3"/>
      <c r="F83" s="8"/>
      <c r="G83" s="8"/>
      <c r="H83" s="8"/>
      <c r="I83" s="8"/>
      <c r="J83" s="8"/>
      <c r="K83" s="5"/>
      <c r="L83" s="5"/>
      <c r="M83" s="1213"/>
      <c r="N83" s="5"/>
      <c r="O83" s="5"/>
      <c r="P83" s="59"/>
      <c r="Q83" s="59"/>
      <c r="R83" s="60"/>
      <c r="S83" s="59"/>
      <c r="T83" s="60"/>
      <c r="U83" s="60"/>
      <c r="V83" s="59"/>
      <c r="W83" s="59"/>
      <c r="X83" s="59"/>
      <c r="Y83" s="5"/>
    </row>
    <row r="84" spans="2:25" ht="15.75" hidden="1" customHeight="1">
      <c r="B84" s="5"/>
      <c r="C84" s="3"/>
      <c r="D84" s="3"/>
      <c r="E84" s="3"/>
      <c r="F84" s="8"/>
      <c r="G84" s="8"/>
      <c r="H84" s="8"/>
      <c r="I84" s="8"/>
      <c r="J84" s="8"/>
      <c r="K84" s="5"/>
      <c r="L84" s="5"/>
      <c r="M84" s="1213"/>
      <c r="N84" s="5"/>
      <c r="O84" s="5"/>
      <c r="P84" s="59"/>
      <c r="Q84" s="59"/>
      <c r="R84" s="60"/>
      <c r="S84" s="59"/>
      <c r="T84" s="60"/>
      <c r="U84" s="60"/>
      <c r="V84" s="59"/>
      <c r="W84" s="59"/>
      <c r="X84" s="59"/>
      <c r="Y84" s="5"/>
    </row>
    <row r="85" spans="2:25" ht="15.75" hidden="1" customHeight="1">
      <c r="H85" s="8"/>
      <c r="I85" s="8"/>
      <c r="J85" s="8"/>
      <c r="K85" s="5"/>
      <c r="L85" s="5"/>
      <c r="M85" s="1213"/>
      <c r="N85" s="5"/>
      <c r="O85" s="5"/>
      <c r="P85" s="59"/>
      <c r="Q85" s="59"/>
      <c r="R85" s="60"/>
      <c r="S85" s="59"/>
      <c r="T85" s="60"/>
      <c r="U85" s="60"/>
      <c r="V85" s="60"/>
      <c r="W85" s="60"/>
      <c r="X85" s="60"/>
      <c r="Y85" s="5"/>
    </row>
    <row r="86" spans="2:25" ht="12.75" hidden="1" customHeight="1">
      <c r="H86" s="8"/>
      <c r="I86" s="8"/>
      <c r="J86" s="8"/>
      <c r="K86" s="5"/>
      <c r="L86" s="5"/>
      <c r="M86" s="1213"/>
      <c r="N86" s="5"/>
      <c r="O86" s="5"/>
      <c r="P86" s="59"/>
      <c r="Q86" s="59"/>
      <c r="R86" s="60"/>
      <c r="S86" s="60"/>
      <c r="T86" s="60"/>
      <c r="U86" s="60"/>
      <c r="V86" s="60"/>
      <c r="W86" s="60"/>
      <c r="X86" s="60"/>
      <c r="Y86" s="5"/>
    </row>
    <row r="87" spans="2:25" ht="15.75" hidden="1" customHeight="1">
      <c r="H87" s="8"/>
      <c r="I87" s="8"/>
      <c r="J87" s="8"/>
      <c r="K87" s="5"/>
      <c r="L87" s="5"/>
      <c r="M87" s="1213"/>
      <c r="N87" s="5"/>
      <c r="O87" s="5"/>
      <c r="P87" s="59"/>
      <c r="Q87" s="59"/>
      <c r="R87" s="60"/>
      <c r="S87" s="60"/>
      <c r="T87" s="60"/>
      <c r="U87" s="60"/>
      <c r="V87" s="60"/>
      <c r="W87" s="60"/>
      <c r="X87" s="60"/>
      <c r="Y87" s="5"/>
    </row>
    <row r="88" spans="2:25" ht="15.75" hidden="1" customHeight="1">
      <c r="H88" s="8"/>
      <c r="I88" s="8"/>
      <c r="J88" s="8"/>
      <c r="K88" s="5"/>
      <c r="L88" s="5"/>
      <c r="M88" s="1213"/>
      <c r="N88" s="5"/>
      <c r="O88" s="5"/>
      <c r="P88" s="59"/>
      <c r="Q88" s="59"/>
      <c r="R88" s="60"/>
      <c r="S88" s="60"/>
      <c r="T88" s="60"/>
      <c r="U88" s="60"/>
      <c r="V88" s="60"/>
      <c r="W88" s="60"/>
      <c r="X88" s="60"/>
      <c r="Y88" s="5"/>
    </row>
    <row r="89" spans="2:25" ht="15.75" hidden="1" customHeight="1">
      <c r="H89" s="8"/>
      <c r="I89" s="8"/>
      <c r="J89" s="8"/>
      <c r="K89" s="5"/>
      <c r="L89" s="5"/>
      <c r="M89" s="1213"/>
      <c r="N89" s="5"/>
      <c r="O89" s="5"/>
      <c r="P89" s="59"/>
      <c r="Q89" s="59"/>
      <c r="R89" s="60"/>
      <c r="S89" s="60"/>
      <c r="T89" s="60"/>
      <c r="U89" s="60"/>
      <c r="V89" s="60"/>
      <c r="W89" s="60"/>
      <c r="X89" s="60"/>
      <c r="Y89" s="5"/>
    </row>
    <row r="90" spans="2:25" ht="15.75" hidden="1" customHeight="1">
      <c r="H90" s="8"/>
      <c r="I90" s="8"/>
      <c r="J90" s="8"/>
      <c r="K90" s="5"/>
      <c r="L90" s="5"/>
      <c r="M90" s="1213"/>
      <c r="N90" s="5"/>
      <c r="O90" s="5"/>
      <c r="P90" s="59"/>
      <c r="Q90" s="59"/>
      <c r="R90" s="60"/>
      <c r="S90" s="60"/>
      <c r="T90" s="60"/>
      <c r="U90" s="60"/>
      <c r="V90" s="60"/>
      <c r="W90" s="60"/>
      <c r="X90" s="60"/>
      <c r="Y90" s="5"/>
    </row>
    <row r="91" spans="2:25" ht="18" hidden="1" customHeight="1">
      <c r="H91" s="8"/>
      <c r="I91" s="8"/>
      <c r="J91" s="8"/>
      <c r="K91" s="5"/>
      <c r="L91" s="5"/>
      <c r="M91" s="1213"/>
      <c r="N91" s="9"/>
      <c r="O91" s="9"/>
      <c r="P91" s="59"/>
      <c r="Q91" s="59"/>
      <c r="R91" s="60"/>
      <c r="S91" s="60"/>
      <c r="T91" s="60"/>
      <c r="U91" s="60"/>
      <c r="V91" s="60"/>
      <c r="W91" s="60"/>
      <c r="X91" s="60"/>
      <c r="Y91" s="5"/>
    </row>
    <row r="92" spans="2:25" ht="15.75" hidden="1" customHeight="1">
      <c r="H92" s="8"/>
      <c r="I92" s="8"/>
      <c r="J92" s="8"/>
      <c r="K92" s="5"/>
      <c r="L92" s="5"/>
      <c r="M92" s="1213"/>
      <c r="N92" s="9"/>
      <c r="O92" s="56"/>
      <c r="P92" s="59"/>
      <c r="Q92" s="59"/>
      <c r="R92" s="60"/>
      <c r="S92" s="60"/>
      <c r="T92" s="60"/>
      <c r="U92" s="60"/>
      <c r="V92" s="60"/>
      <c r="W92" s="60"/>
      <c r="X92" s="60"/>
      <c r="Y92" s="5"/>
    </row>
    <row r="93" spans="2:25" ht="15.75" hidden="1" customHeight="1">
      <c r="H93" s="8"/>
      <c r="I93" s="8"/>
      <c r="J93" s="8"/>
      <c r="K93" s="5"/>
      <c r="L93" s="5"/>
      <c r="M93" s="1213"/>
      <c r="N93" s="9"/>
      <c r="O93" s="6"/>
      <c r="P93" s="59"/>
      <c r="Q93" s="59"/>
      <c r="R93" s="60"/>
      <c r="S93" s="60"/>
      <c r="T93" s="60"/>
      <c r="U93" s="60"/>
      <c r="V93" s="60"/>
      <c r="W93" s="60"/>
      <c r="X93" s="60"/>
      <c r="Y93" s="5"/>
    </row>
    <row r="94" spans="2:25" ht="15.75" hidden="1" customHeight="1">
      <c r="H94" s="8"/>
      <c r="I94" s="8"/>
      <c r="J94" s="8"/>
      <c r="K94" s="5"/>
      <c r="L94" s="5"/>
      <c r="M94" s="1213"/>
      <c r="N94" s="9"/>
      <c r="O94" s="6"/>
      <c r="P94" s="59"/>
      <c r="Q94" s="59"/>
      <c r="R94" s="60"/>
      <c r="S94" s="60"/>
      <c r="T94" s="60"/>
      <c r="U94" s="60"/>
      <c r="V94" s="60"/>
      <c r="W94" s="60"/>
      <c r="X94" s="60"/>
      <c r="Y94" s="5"/>
    </row>
    <row r="95" spans="2:25" ht="12.95" hidden="1" customHeight="1">
      <c r="H95" s="8"/>
      <c r="I95" s="8"/>
      <c r="J95" s="8"/>
      <c r="K95" s="5"/>
      <c r="L95" s="5"/>
      <c r="M95" s="1213"/>
      <c r="N95" s="9"/>
      <c r="O95" s="6"/>
      <c r="P95" s="59"/>
      <c r="Q95" s="59"/>
      <c r="R95" s="60"/>
      <c r="S95" s="60"/>
      <c r="T95" s="60"/>
      <c r="U95" s="60"/>
      <c r="V95" s="60"/>
      <c r="W95" s="60"/>
      <c r="X95" s="60"/>
      <c r="Y95" s="5"/>
    </row>
    <row r="96" spans="2:25" ht="12.95" hidden="1" customHeight="1">
      <c r="H96" s="8"/>
      <c r="I96" s="8"/>
      <c r="J96" s="8"/>
      <c r="K96" s="5"/>
      <c r="L96" s="5"/>
      <c r="M96" s="1213"/>
      <c r="N96" s="5"/>
      <c r="O96" s="5"/>
      <c r="P96" s="59"/>
      <c r="Q96" s="59"/>
      <c r="R96" s="60"/>
      <c r="S96" s="60"/>
      <c r="T96" s="60"/>
      <c r="U96" s="60"/>
      <c r="V96" s="60"/>
      <c r="W96" s="60"/>
      <c r="X96" s="60"/>
      <c r="Y96" s="5"/>
    </row>
    <row r="97" spans="2:27" ht="15.75" hidden="1" customHeight="1">
      <c r="H97" s="8"/>
      <c r="I97" s="8"/>
      <c r="J97" s="8"/>
      <c r="K97" s="5"/>
      <c r="L97" s="5"/>
      <c r="M97" s="1213"/>
      <c r="N97" s="9"/>
      <c r="O97" s="5"/>
      <c r="P97" s="59"/>
      <c r="Q97" s="59"/>
      <c r="R97" s="60"/>
      <c r="S97" s="60"/>
      <c r="T97" s="60"/>
      <c r="U97" s="60"/>
      <c r="V97" s="60"/>
      <c r="W97" s="60"/>
      <c r="X97" s="60"/>
      <c r="Y97" s="5"/>
    </row>
    <row r="98" spans="2:27" ht="15.75" hidden="1" customHeight="1">
      <c r="H98" s="8"/>
      <c r="I98" s="8"/>
      <c r="J98" s="8"/>
      <c r="K98" s="5"/>
      <c r="L98" s="5"/>
      <c r="M98" s="1213"/>
      <c r="N98" s="9"/>
      <c r="O98" s="5"/>
      <c r="P98" s="59"/>
      <c r="Q98" s="59"/>
      <c r="R98" s="60"/>
      <c r="S98" s="60"/>
      <c r="T98" s="60"/>
      <c r="U98" s="60"/>
      <c r="V98" s="60"/>
      <c r="W98" s="60"/>
      <c r="X98" s="60"/>
      <c r="Y98" s="5"/>
    </row>
    <row r="99" spans="2:27" ht="15.75" hidden="1" customHeight="1">
      <c r="H99" s="8"/>
      <c r="I99" s="8"/>
      <c r="J99" s="8"/>
      <c r="K99" s="5"/>
      <c r="L99" s="5"/>
      <c r="M99" s="1213"/>
      <c r="N99" s="9"/>
      <c r="O99" s="5"/>
      <c r="P99" s="59"/>
      <c r="Q99" s="59"/>
      <c r="R99" s="60"/>
      <c r="S99" s="60"/>
      <c r="T99" s="60"/>
      <c r="U99" s="60"/>
      <c r="V99" s="60"/>
      <c r="W99" s="60"/>
      <c r="X99" s="60"/>
      <c r="Y99" s="5"/>
    </row>
    <row r="100" spans="2:27" ht="15.75" hidden="1" customHeight="1">
      <c r="H100" s="8"/>
      <c r="I100" s="8"/>
      <c r="J100" s="8"/>
      <c r="K100" s="5"/>
      <c r="L100" s="5"/>
      <c r="M100" s="1213"/>
      <c r="N100" s="9"/>
      <c r="O100" s="5"/>
      <c r="P100" s="59"/>
      <c r="Q100" s="59"/>
      <c r="R100" s="60"/>
      <c r="S100" s="60"/>
      <c r="T100" s="60"/>
      <c r="U100" s="60"/>
      <c r="V100" s="60"/>
      <c r="W100" s="60"/>
      <c r="X100" s="60"/>
      <c r="Y100" s="5"/>
    </row>
    <row r="101" spans="2:27" ht="14.25" hidden="1" customHeight="1">
      <c r="H101" s="5"/>
      <c r="I101" s="5"/>
      <c r="J101" s="5"/>
      <c r="M101" s="1213"/>
      <c r="N101" s="5"/>
      <c r="O101" s="5"/>
      <c r="P101" s="59"/>
      <c r="Q101" s="59"/>
      <c r="R101" s="59"/>
      <c r="S101" s="59"/>
      <c r="T101" s="59"/>
      <c r="U101" s="59"/>
      <c r="V101" s="59"/>
      <c r="W101" s="59"/>
      <c r="X101" s="59"/>
    </row>
    <row r="102" spans="2:27" ht="12.95" customHeight="1">
      <c r="H102" s="5"/>
      <c r="I102" s="5"/>
      <c r="J102" s="5"/>
      <c r="M102" s="1212"/>
      <c r="N102" s="5"/>
      <c r="O102" s="5"/>
      <c r="P102" s="59"/>
      <c r="Q102" s="59"/>
      <c r="R102" s="60"/>
      <c r="S102" s="60"/>
      <c r="T102" s="60"/>
      <c r="U102" s="60"/>
      <c r="V102" s="60"/>
      <c r="W102" s="60"/>
      <c r="X102" s="60"/>
    </row>
    <row r="103" spans="2:27" ht="15.75" customHeight="1">
      <c r="H103" s="8"/>
      <c r="I103" s="8"/>
      <c r="J103" s="8"/>
      <c r="K103" s="5"/>
      <c r="L103" s="5"/>
      <c r="M103" s="1212"/>
      <c r="N103" s="9"/>
      <c r="O103" s="5"/>
      <c r="P103" s="59"/>
      <c r="Q103" s="59"/>
      <c r="R103" s="60"/>
      <c r="S103" s="60"/>
      <c r="T103" s="60"/>
      <c r="U103" s="60"/>
      <c r="V103" s="60"/>
      <c r="W103" s="60"/>
      <c r="X103" s="60"/>
      <c r="Y103" s="5"/>
    </row>
    <row r="104" spans="2:27" ht="15.75" customHeight="1">
      <c r="H104" s="8"/>
      <c r="I104" s="8"/>
      <c r="J104" s="8"/>
      <c r="K104" s="5"/>
      <c r="L104" s="5"/>
      <c r="M104" s="1212"/>
      <c r="N104" s="9"/>
      <c r="O104" s="5"/>
      <c r="P104" s="59"/>
      <c r="Q104" s="59"/>
      <c r="R104" s="60"/>
      <c r="S104" s="60"/>
      <c r="T104" s="60"/>
      <c r="U104" s="60"/>
      <c r="V104" s="60"/>
      <c r="W104" s="60"/>
      <c r="X104" s="60"/>
      <c r="Y104" s="5"/>
    </row>
    <row r="105" spans="2:27" ht="15.75" customHeight="1">
      <c r="H105" s="8"/>
      <c r="I105" s="8"/>
      <c r="J105" s="8"/>
      <c r="K105" s="5"/>
      <c r="L105" s="5"/>
      <c r="M105" s="1212"/>
      <c r="N105" s="9"/>
      <c r="O105" s="5"/>
      <c r="P105" s="60"/>
      <c r="Q105" s="60"/>
      <c r="R105" s="60"/>
      <c r="S105" s="60"/>
      <c r="T105" s="60"/>
      <c r="U105" s="60"/>
      <c r="V105" s="60"/>
      <c r="W105" s="60"/>
      <c r="X105" s="60"/>
      <c r="Y105" s="5"/>
    </row>
    <row r="106" spans="2:27" ht="15.75" customHeight="1">
      <c r="H106" s="8"/>
      <c r="I106" s="8"/>
      <c r="J106" s="8"/>
      <c r="K106" s="5"/>
      <c r="L106" s="5"/>
      <c r="M106" s="1212"/>
      <c r="N106" s="9"/>
      <c r="O106" s="5"/>
      <c r="P106" s="60"/>
      <c r="Q106" s="60"/>
      <c r="R106" s="60"/>
      <c r="S106" s="60"/>
      <c r="T106" s="60"/>
      <c r="U106" s="60"/>
      <c r="V106" s="60"/>
      <c r="W106" s="60"/>
      <c r="X106" s="60"/>
      <c r="Y106" s="5"/>
    </row>
    <row r="107" spans="2:27" ht="12.95" customHeight="1">
      <c r="H107" s="5"/>
      <c r="I107" s="5"/>
      <c r="J107" s="5"/>
      <c r="M107" s="1212"/>
      <c r="N107" s="5"/>
      <c r="O107" s="5"/>
      <c r="P107" s="5"/>
      <c r="Q107" s="5"/>
      <c r="R107" s="5"/>
      <c r="S107" s="5"/>
      <c r="T107" s="5"/>
      <c r="U107" s="5"/>
      <c r="V107" s="5"/>
      <c r="W107" s="5"/>
      <c r="X107" s="5"/>
    </row>
    <row r="108" spans="2:27" ht="12.95" customHeight="1">
      <c r="H108" s="5"/>
      <c r="I108" s="5"/>
      <c r="J108" s="5"/>
      <c r="M108" s="1212"/>
      <c r="N108" s="5"/>
      <c r="O108" s="5"/>
      <c r="P108" s="59"/>
      <c r="Q108" s="59"/>
      <c r="R108" s="60"/>
      <c r="S108" s="60"/>
      <c r="T108" s="60"/>
      <c r="U108" s="60"/>
      <c r="V108" s="60"/>
      <c r="W108" s="60"/>
      <c r="X108" s="60"/>
    </row>
    <row r="109" spans="2:27" ht="17.25" customHeight="1">
      <c r="M109" s="1212"/>
      <c r="N109" s="9"/>
      <c r="O109" s="5"/>
      <c r="P109" s="59"/>
      <c r="Q109" s="59"/>
      <c r="R109" s="60"/>
      <c r="S109" s="60"/>
      <c r="T109" s="60"/>
      <c r="U109" s="60"/>
      <c r="V109" s="60"/>
      <c r="W109" s="60"/>
      <c r="X109" s="60"/>
    </row>
    <row r="110" spans="2:27" ht="17.25" customHeight="1">
      <c r="H110" s="5"/>
      <c r="I110" s="5"/>
      <c r="J110" s="5"/>
      <c r="K110" s="5"/>
      <c r="M110" s="1212"/>
      <c r="N110" s="9"/>
      <c r="O110" s="5"/>
      <c r="P110" s="59"/>
      <c r="Q110" s="59"/>
      <c r="R110" s="60"/>
      <c r="S110" s="60"/>
      <c r="T110" s="60"/>
      <c r="U110" s="60"/>
      <c r="V110" s="60"/>
      <c r="W110" s="60"/>
      <c r="X110" s="60"/>
      <c r="Y110" s="5"/>
      <c r="Z110" s="5"/>
      <c r="AA110" s="5"/>
    </row>
    <row r="111" spans="2:27" ht="17.25" customHeight="1">
      <c r="H111" s="5"/>
      <c r="I111" s="5"/>
      <c r="J111" s="5"/>
      <c r="K111" s="5"/>
      <c r="M111" s="1212"/>
      <c r="N111" s="9"/>
      <c r="O111" s="5"/>
      <c r="P111" s="60"/>
      <c r="Q111" s="60"/>
      <c r="R111" s="60"/>
      <c r="S111" s="60"/>
      <c r="T111" s="60"/>
      <c r="U111" s="60"/>
      <c r="V111" s="60"/>
      <c r="W111" s="60"/>
      <c r="X111" s="60"/>
      <c r="Y111" s="5"/>
      <c r="Z111" s="5"/>
      <c r="AA111" s="5"/>
    </row>
    <row r="112" spans="2:27" ht="17.25" customHeight="1">
      <c r="B112" s="5"/>
      <c r="C112" s="5"/>
      <c r="D112" s="5"/>
      <c r="E112" s="5"/>
      <c r="F112" s="5"/>
      <c r="G112" s="5"/>
      <c r="M112" s="1212"/>
      <c r="N112" s="9"/>
      <c r="O112" s="5"/>
      <c r="P112" s="60"/>
      <c r="Q112" s="60"/>
      <c r="R112" s="60"/>
      <c r="S112" s="60"/>
      <c r="T112" s="60"/>
      <c r="U112" s="60"/>
      <c r="V112" s="60"/>
      <c r="W112" s="60"/>
      <c r="X112" s="60"/>
    </row>
    <row r="113" spans="2:27" ht="18" customHeight="1">
      <c r="B113" s="5"/>
      <c r="C113" s="5"/>
      <c r="D113" s="5"/>
      <c r="E113" s="5"/>
      <c r="F113" s="5"/>
      <c r="G113" s="5"/>
      <c r="M113" s="1212"/>
      <c r="N113" s="5"/>
      <c r="O113" s="5"/>
      <c r="P113" s="5"/>
      <c r="Q113" s="5"/>
      <c r="R113" s="5"/>
      <c r="S113" s="5"/>
      <c r="T113" s="5"/>
      <c r="U113" s="5"/>
      <c r="V113" s="5"/>
      <c r="W113" s="5"/>
      <c r="X113" s="5"/>
    </row>
    <row r="114" spans="2:27" ht="18" customHeight="1">
      <c r="B114" s="5"/>
      <c r="C114" s="5"/>
      <c r="D114" s="5"/>
      <c r="E114" s="5"/>
      <c r="F114" s="5"/>
      <c r="G114" s="5"/>
      <c r="M114" s="1212"/>
      <c r="N114" s="5"/>
      <c r="O114" s="5"/>
      <c r="P114" s="59"/>
      <c r="Q114" s="59"/>
      <c r="R114" s="60"/>
      <c r="S114" s="60"/>
      <c r="T114" s="60"/>
      <c r="U114" s="60"/>
      <c r="V114" s="60"/>
      <c r="W114" s="60"/>
      <c r="X114" s="60"/>
    </row>
    <row r="115" spans="2:27" ht="18" customHeight="1">
      <c r="B115" s="5"/>
      <c r="C115" s="5"/>
      <c r="D115" s="5"/>
      <c r="E115" s="5"/>
      <c r="F115" s="5"/>
      <c r="G115" s="5"/>
      <c r="M115" s="1212"/>
      <c r="N115" s="9"/>
      <c r="O115" s="5"/>
      <c r="P115" s="59"/>
      <c r="Q115" s="59"/>
      <c r="R115" s="60"/>
      <c r="S115" s="60"/>
      <c r="T115" s="60"/>
      <c r="U115" s="62"/>
      <c r="V115" s="60"/>
      <c r="W115" s="60"/>
      <c r="X115" s="60"/>
    </row>
    <row r="116" spans="2:27" ht="18" customHeight="1">
      <c r="B116" s="5"/>
      <c r="C116" s="5"/>
      <c r="D116" s="5"/>
      <c r="E116" s="5"/>
      <c r="F116" s="5"/>
      <c r="G116" s="5"/>
      <c r="M116" s="1212"/>
      <c r="N116" s="9"/>
      <c r="O116" s="5"/>
      <c r="P116" s="59"/>
      <c r="Q116" s="59"/>
      <c r="R116" s="60"/>
      <c r="S116" s="60"/>
      <c r="T116" s="60"/>
      <c r="U116" s="60"/>
      <c r="V116" s="60"/>
      <c r="W116" s="60"/>
      <c r="X116" s="60"/>
    </row>
    <row r="117" spans="2:27" ht="18" customHeight="1">
      <c r="B117" s="5"/>
      <c r="C117" s="5"/>
      <c r="D117" s="5"/>
      <c r="E117" s="5"/>
      <c r="F117" s="5"/>
      <c r="G117" s="5"/>
      <c r="M117" s="1212"/>
      <c r="N117" s="9"/>
      <c r="O117" s="5"/>
      <c r="P117" s="60"/>
      <c r="Q117" s="60"/>
      <c r="R117" s="60"/>
      <c r="S117" s="60"/>
      <c r="T117" s="60"/>
      <c r="U117" s="60"/>
      <c r="V117" s="60"/>
      <c r="W117" s="60"/>
      <c r="X117" s="60"/>
    </row>
    <row r="118" spans="2:27" ht="18" customHeight="1">
      <c r="B118" s="5"/>
      <c r="C118" s="5"/>
      <c r="D118" s="5"/>
      <c r="E118" s="5"/>
      <c r="F118" s="5"/>
      <c r="G118" s="5"/>
      <c r="M118" s="1212"/>
      <c r="N118" s="9"/>
      <c r="O118" s="5"/>
      <c r="P118" s="60"/>
      <c r="Q118" s="60"/>
      <c r="R118" s="60"/>
      <c r="S118" s="60"/>
      <c r="T118" s="60"/>
      <c r="U118" s="60"/>
      <c r="V118" s="60"/>
      <c r="W118" s="60"/>
      <c r="X118" s="60"/>
    </row>
    <row r="119" spans="2:27" ht="18" customHeight="1">
      <c r="B119" s="5"/>
      <c r="C119" s="5"/>
      <c r="D119" s="5"/>
      <c r="E119" s="5"/>
      <c r="F119" s="5"/>
      <c r="G119" s="5"/>
      <c r="M119" s="1212"/>
      <c r="N119" s="5"/>
      <c r="O119" s="5"/>
      <c r="P119" s="5"/>
      <c r="Q119" s="5"/>
      <c r="R119" s="5"/>
      <c r="S119" s="5"/>
      <c r="T119" s="5"/>
      <c r="U119" s="5"/>
      <c r="V119" s="5"/>
      <c r="W119" s="5"/>
      <c r="X119" s="5"/>
    </row>
    <row r="120" spans="2:27" ht="12.95" customHeight="1">
      <c r="H120" s="5"/>
      <c r="I120" s="5"/>
      <c r="J120" s="5"/>
      <c r="M120" s="1212"/>
      <c r="N120" s="5"/>
      <c r="O120" s="5"/>
      <c r="P120" s="59"/>
      <c r="Q120" s="59"/>
      <c r="R120" s="60"/>
      <c r="S120" s="60"/>
      <c r="T120" s="60"/>
      <c r="U120" s="60"/>
      <c r="V120" s="60"/>
      <c r="W120" s="60"/>
      <c r="X120" s="60"/>
    </row>
    <row r="121" spans="2:27" ht="17.25" customHeight="1">
      <c r="M121" s="1212"/>
      <c r="N121" s="9"/>
      <c r="O121" s="5"/>
      <c r="P121" s="59"/>
      <c r="Q121" s="59"/>
      <c r="R121" s="60"/>
      <c r="S121" s="60"/>
      <c r="T121" s="60"/>
      <c r="U121" s="60"/>
      <c r="V121" s="60"/>
      <c r="W121" s="60"/>
      <c r="X121" s="60"/>
    </row>
    <row r="122" spans="2:27" ht="17.25" customHeight="1">
      <c r="H122" s="5"/>
      <c r="I122" s="5"/>
      <c r="J122" s="5"/>
      <c r="K122" s="5"/>
      <c r="M122" s="1212"/>
      <c r="N122" s="9"/>
      <c r="O122" s="5"/>
      <c r="P122" s="59"/>
      <c r="Q122" s="59"/>
      <c r="R122" s="59"/>
      <c r="S122" s="59"/>
      <c r="T122" s="59"/>
      <c r="U122" s="63"/>
      <c r="V122" s="59"/>
      <c r="W122" s="59"/>
      <c r="X122" s="59"/>
      <c r="Z122" s="5"/>
      <c r="AA122" s="5"/>
    </row>
    <row r="123" spans="2:27" ht="17.25" customHeight="1">
      <c r="H123" s="5"/>
      <c r="I123" s="5"/>
      <c r="J123" s="5"/>
      <c r="K123" s="5"/>
      <c r="M123" s="1212"/>
      <c r="N123" s="9"/>
      <c r="O123" s="5"/>
      <c r="P123" s="59"/>
      <c r="Q123" s="59"/>
      <c r="R123" s="59"/>
      <c r="S123" s="59"/>
      <c r="T123" s="59"/>
      <c r="U123" s="59"/>
      <c r="V123" s="59"/>
      <c r="W123" s="59"/>
      <c r="X123" s="59"/>
      <c r="Z123" s="5"/>
      <c r="AA123" s="5"/>
    </row>
    <row r="124" spans="2:27" ht="17.25" customHeight="1">
      <c r="B124" s="5"/>
      <c r="C124" s="5"/>
      <c r="D124" s="5"/>
      <c r="E124" s="5"/>
      <c r="F124" s="5"/>
      <c r="G124" s="5"/>
      <c r="M124" s="1212"/>
      <c r="N124" s="9"/>
      <c r="O124" s="5"/>
      <c r="P124" s="59"/>
      <c r="Q124" s="59"/>
      <c r="R124" s="59"/>
      <c r="S124" s="59"/>
      <c r="T124" s="59"/>
      <c r="U124" s="59"/>
      <c r="V124" s="59"/>
      <c r="W124" s="59"/>
      <c r="X124" s="59"/>
    </row>
    <row r="125" spans="2:27" ht="18" customHeight="1">
      <c r="B125" s="5"/>
      <c r="C125" s="5"/>
      <c r="D125" s="5"/>
      <c r="E125" s="5"/>
      <c r="F125" s="5"/>
      <c r="G125" s="5"/>
      <c r="M125" s="1212"/>
      <c r="N125" s="5"/>
      <c r="O125" s="5"/>
      <c r="P125" s="5"/>
      <c r="Q125" s="5"/>
      <c r="R125" s="5"/>
      <c r="S125" s="5"/>
      <c r="T125" s="5"/>
      <c r="U125" s="5"/>
      <c r="V125" s="5"/>
      <c r="W125" s="5"/>
      <c r="X125" s="5"/>
    </row>
    <row r="126" spans="2:27">
      <c r="B126" s="5"/>
      <c r="N126" s="5"/>
      <c r="O126" s="5"/>
      <c r="P126" s="5"/>
      <c r="Q126" s="5"/>
      <c r="R126" s="5"/>
      <c r="S126" s="5"/>
      <c r="T126" s="5"/>
      <c r="U126" s="5"/>
      <c r="V126" s="5"/>
      <c r="W126" s="5"/>
      <c r="X126" s="5"/>
    </row>
    <row r="127" spans="2:27" ht="14.25" hidden="1" customHeight="1">
      <c r="N127" s="5"/>
      <c r="O127" s="5"/>
      <c r="P127" s="5"/>
      <c r="Q127" s="5"/>
      <c r="R127" s="5"/>
      <c r="S127" s="5"/>
      <c r="T127" s="5"/>
      <c r="U127" s="5"/>
      <c r="V127" s="5"/>
    </row>
    <row r="128" spans="2:27" ht="14.25" hidden="1" customHeight="1">
      <c r="N128" s="5"/>
      <c r="O128" s="5"/>
      <c r="P128" s="5"/>
      <c r="Q128" s="5"/>
      <c r="R128" s="5"/>
      <c r="S128" s="5"/>
      <c r="T128" s="5"/>
      <c r="U128" s="5"/>
      <c r="W128" s="5"/>
      <c r="X128" s="5"/>
    </row>
    <row r="129" spans="14:24" ht="13.5" hidden="1" customHeight="1">
      <c r="N129" s="5"/>
      <c r="O129" s="5"/>
      <c r="P129" s="5"/>
      <c r="Q129" s="5"/>
      <c r="R129" s="5"/>
      <c r="S129" s="5"/>
      <c r="T129" s="5"/>
      <c r="U129" s="5"/>
      <c r="W129" s="5"/>
      <c r="X129" s="5"/>
    </row>
    <row r="130" spans="14:24">
      <c r="N130" s="5"/>
      <c r="O130" s="5"/>
      <c r="P130" s="5"/>
      <c r="Q130" s="5"/>
      <c r="R130" s="5"/>
    </row>
    <row r="131" spans="14:24">
      <c r="N131" s="5"/>
      <c r="O131" s="64"/>
      <c r="P131" s="64"/>
      <c r="Q131" s="64"/>
      <c r="R131" s="64"/>
      <c r="S131" s="64"/>
      <c r="T131" s="64"/>
      <c r="U131" s="64"/>
      <c r="V131" s="64"/>
      <c r="W131" s="64"/>
      <c r="X131" s="64"/>
    </row>
    <row r="132" spans="14:24">
      <c r="N132" s="5"/>
      <c r="P132" s="16"/>
    </row>
  </sheetData>
  <mergeCells count="26">
    <mergeCell ref="A1:K1"/>
    <mergeCell ref="C5:D5"/>
    <mergeCell ref="E5:F5"/>
    <mergeCell ref="G5:H5"/>
    <mergeCell ref="I5:J5"/>
    <mergeCell ref="A5:B6"/>
    <mergeCell ref="B38:J38"/>
    <mergeCell ref="M41:N42"/>
    <mergeCell ref="P41:P42"/>
    <mergeCell ref="Q41:R41"/>
    <mergeCell ref="S41:U41"/>
    <mergeCell ref="V41:V42"/>
    <mergeCell ref="W41:W42"/>
    <mergeCell ref="X41:X42"/>
    <mergeCell ref="S42:T42"/>
    <mergeCell ref="M60:N60"/>
    <mergeCell ref="M61:N61"/>
    <mergeCell ref="M62:N62"/>
    <mergeCell ref="M114:M119"/>
    <mergeCell ref="M120:M125"/>
    <mergeCell ref="M63:N63"/>
    <mergeCell ref="M64:N64"/>
    <mergeCell ref="M66:M95"/>
    <mergeCell ref="M96:M101"/>
    <mergeCell ref="M102:M107"/>
    <mergeCell ref="M108:M113"/>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M53"/>
  <sheetViews>
    <sheetView showGridLines="0" zoomScaleNormal="100" zoomScaleSheetLayoutView="100" workbookViewId="0">
      <pane xSplit="3" ySplit="4" topLeftCell="D5" activePane="bottomRight" state="frozen"/>
      <selection activeCell="D1" sqref="A1:XFD1048576"/>
      <selection pane="topRight" activeCell="D1" sqref="A1:XFD1048576"/>
      <selection pane="bottomLeft" activeCell="D1" sqref="A1:XFD1048576"/>
      <selection pane="bottomRight" sqref="A1:L1"/>
    </sheetView>
  </sheetViews>
  <sheetFormatPr defaultColWidth="13.625" defaultRowHeight="14.25"/>
  <cols>
    <col min="1" max="1" width="3.5" style="4" bestFit="1" customWidth="1"/>
    <col min="2" max="2" width="13.375" style="4" customWidth="1"/>
    <col min="3" max="3" width="2.125" style="4" customWidth="1"/>
    <col min="4" max="4" width="9.625" style="4" customWidth="1"/>
    <col min="5" max="6" width="7.375" style="4" customWidth="1"/>
    <col min="7" max="11" width="9.875" style="4" customWidth="1"/>
    <col min="12" max="12" width="13.375" style="4" customWidth="1"/>
    <col min="13" max="16384" width="13.625" style="4"/>
  </cols>
  <sheetData>
    <row r="1" spans="1:12" s="991" customFormat="1" ht="30" customHeight="1">
      <c r="A1" s="1215" t="s">
        <v>78</v>
      </c>
      <c r="B1" s="1215"/>
      <c r="C1" s="1215"/>
      <c r="D1" s="1215"/>
      <c r="E1" s="1215"/>
      <c r="F1" s="1215"/>
      <c r="G1" s="1215"/>
      <c r="H1" s="1215"/>
      <c r="I1" s="1215"/>
      <c r="J1" s="1215"/>
      <c r="K1" s="1215"/>
      <c r="L1" s="1215"/>
    </row>
    <row r="2" spans="1:12" ht="24.95" customHeight="1" thickBot="1">
      <c r="B2" s="5"/>
      <c r="C2" s="5"/>
      <c r="D2" s="5"/>
      <c r="E2" s="5"/>
      <c r="F2" s="5"/>
      <c r="G2" s="5"/>
      <c r="H2" s="5"/>
      <c r="I2" s="5"/>
      <c r="J2" s="5"/>
      <c r="K2" s="5"/>
      <c r="L2" s="5"/>
    </row>
    <row r="3" spans="1:12" ht="20.100000000000001" customHeight="1">
      <c r="A3" s="1219" t="s">
        <v>288</v>
      </c>
      <c r="B3" s="1226"/>
      <c r="C3" s="22"/>
      <c r="D3" s="1228" t="s">
        <v>79</v>
      </c>
      <c r="E3" s="1216" t="s">
        <v>80</v>
      </c>
      <c r="F3" s="1217"/>
      <c r="G3" s="1216" t="s">
        <v>335</v>
      </c>
      <c r="H3" s="1218"/>
      <c r="I3" s="1217"/>
      <c r="J3" s="1228" t="s">
        <v>81</v>
      </c>
      <c r="K3" s="1228" t="s">
        <v>336</v>
      </c>
      <c r="L3" s="1231" t="s">
        <v>82</v>
      </c>
    </row>
    <row r="4" spans="1:12" ht="20.100000000000001" customHeight="1">
      <c r="A4" s="1221"/>
      <c r="B4" s="1227"/>
      <c r="C4" s="44"/>
      <c r="D4" s="1229"/>
      <c r="E4" s="65" t="s">
        <v>83</v>
      </c>
      <c r="F4" s="65" t="s">
        <v>84</v>
      </c>
      <c r="G4" s="1233" t="s">
        <v>85</v>
      </c>
      <c r="H4" s="1234"/>
      <c r="I4" s="26" t="s">
        <v>86</v>
      </c>
      <c r="J4" s="1230"/>
      <c r="K4" s="1229"/>
      <c r="L4" s="1232"/>
    </row>
    <row r="5" spans="1:12" s="70" customFormat="1" ht="24.75" customHeight="1">
      <c r="A5" s="66"/>
      <c r="B5" s="67"/>
      <c r="C5" s="67"/>
      <c r="D5" s="68" t="s">
        <v>87</v>
      </c>
      <c r="E5" s="67" t="s">
        <v>88</v>
      </c>
      <c r="F5" s="67" t="s">
        <v>88</v>
      </c>
      <c r="G5" s="67" t="s">
        <v>89</v>
      </c>
      <c r="H5" s="67" t="s">
        <v>90</v>
      </c>
      <c r="I5" s="67" t="s">
        <v>91</v>
      </c>
      <c r="J5" s="67" t="s">
        <v>92</v>
      </c>
      <c r="K5" s="67" t="s">
        <v>93</v>
      </c>
      <c r="L5" s="69" t="s">
        <v>94</v>
      </c>
    </row>
    <row r="6" spans="1:12" s="12" customFormat="1" ht="15.75" hidden="1" customHeight="1">
      <c r="A6" s="71"/>
      <c r="B6" s="11" t="s">
        <v>95</v>
      </c>
      <c r="C6" s="34"/>
      <c r="D6" s="72">
        <v>542</v>
      </c>
      <c r="E6" s="496">
        <v>19</v>
      </c>
      <c r="F6" s="496">
        <v>24</v>
      </c>
      <c r="G6" s="496">
        <v>7518</v>
      </c>
      <c r="H6" s="496">
        <v>679</v>
      </c>
      <c r="I6" s="496">
        <v>8148</v>
      </c>
      <c r="J6" s="496">
        <v>319</v>
      </c>
      <c r="K6" s="496">
        <v>188</v>
      </c>
      <c r="L6" s="406">
        <v>477936</v>
      </c>
    </row>
    <row r="7" spans="1:12" s="12" customFormat="1" ht="15.75" hidden="1" customHeight="1">
      <c r="A7" s="71"/>
      <c r="B7" s="11" t="s">
        <v>96</v>
      </c>
      <c r="C7" s="34"/>
      <c r="D7" s="72">
        <v>441</v>
      </c>
      <c r="E7" s="496">
        <v>18</v>
      </c>
      <c r="F7" s="496">
        <v>37</v>
      </c>
      <c r="G7" s="496">
        <v>6585</v>
      </c>
      <c r="H7" s="496">
        <v>804</v>
      </c>
      <c r="I7" s="496">
        <v>7623</v>
      </c>
      <c r="J7" s="496">
        <v>257</v>
      </c>
      <c r="K7" s="496">
        <v>147</v>
      </c>
      <c r="L7" s="406">
        <v>562817</v>
      </c>
    </row>
    <row r="8" spans="1:12" s="12" customFormat="1" ht="15.75" hidden="1" customHeight="1">
      <c r="A8" s="71"/>
      <c r="B8" s="11" t="s">
        <v>97</v>
      </c>
      <c r="C8" s="34"/>
      <c r="D8" s="72">
        <v>500</v>
      </c>
      <c r="E8" s="496">
        <v>16</v>
      </c>
      <c r="F8" s="496">
        <v>40</v>
      </c>
      <c r="G8" s="496">
        <v>9158</v>
      </c>
      <c r="H8" s="496">
        <v>1158</v>
      </c>
      <c r="I8" s="496">
        <v>2614</v>
      </c>
      <c r="J8" s="496">
        <v>350</v>
      </c>
      <c r="K8" s="496">
        <v>160</v>
      </c>
      <c r="L8" s="406">
        <v>919833</v>
      </c>
    </row>
    <row r="9" spans="1:12" s="12" customFormat="1" ht="15.75" hidden="1" customHeight="1">
      <c r="A9" s="71"/>
      <c r="B9" s="11" t="s">
        <v>98</v>
      </c>
      <c r="C9" s="34"/>
      <c r="D9" s="72">
        <v>428</v>
      </c>
      <c r="E9" s="496">
        <v>22</v>
      </c>
      <c r="F9" s="496">
        <v>16</v>
      </c>
      <c r="G9" s="496">
        <v>7393</v>
      </c>
      <c r="H9" s="496">
        <v>797</v>
      </c>
      <c r="I9" s="496">
        <v>8362</v>
      </c>
      <c r="J9" s="496">
        <v>262</v>
      </c>
      <c r="K9" s="496">
        <v>165</v>
      </c>
      <c r="L9" s="406">
        <v>586135</v>
      </c>
    </row>
    <row r="10" spans="1:12" s="12" customFormat="1" ht="15.75" hidden="1" customHeight="1">
      <c r="A10" s="71"/>
      <c r="B10" s="11" t="s">
        <v>99</v>
      </c>
      <c r="C10" s="34"/>
      <c r="D10" s="72">
        <v>471</v>
      </c>
      <c r="E10" s="496">
        <v>25</v>
      </c>
      <c r="F10" s="496">
        <v>48</v>
      </c>
      <c r="G10" s="496">
        <v>6045</v>
      </c>
      <c r="H10" s="496">
        <v>1157</v>
      </c>
      <c r="I10" s="496">
        <v>300</v>
      </c>
      <c r="J10" s="496">
        <v>249</v>
      </c>
      <c r="K10" s="496">
        <v>171</v>
      </c>
      <c r="L10" s="406">
        <v>561635</v>
      </c>
    </row>
    <row r="11" spans="1:12" s="12" customFormat="1" ht="15.75" hidden="1" customHeight="1">
      <c r="A11" s="71"/>
      <c r="B11" s="11" t="s">
        <v>100</v>
      </c>
      <c r="C11" s="44"/>
      <c r="D11" s="73">
        <v>466</v>
      </c>
      <c r="E11" s="74">
        <v>5</v>
      </c>
      <c r="F11" s="74">
        <v>36</v>
      </c>
      <c r="G11" s="74">
        <v>7031</v>
      </c>
      <c r="H11" s="74">
        <v>871</v>
      </c>
      <c r="I11" s="74">
        <v>168</v>
      </c>
      <c r="J11" s="74">
        <v>282</v>
      </c>
      <c r="K11" s="74">
        <v>173</v>
      </c>
      <c r="L11" s="407">
        <v>4332202</v>
      </c>
    </row>
    <row r="12" spans="1:12" s="12" customFormat="1" ht="15.75" hidden="1" customHeight="1">
      <c r="A12" s="71"/>
      <c r="B12" s="11" t="s">
        <v>101</v>
      </c>
      <c r="C12" s="44"/>
      <c r="D12" s="73">
        <v>494</v>
      </c>
      <c r="E12" s="74">
        <v>14</v>
      </c>
      <c r="F12" s="74">
        <v>37</v>
      </c>
      <c r="G12" s="74">
        <v>6242</v>
      </c>
      <c r="H12" s="74">
        <v>425</v>
      </c>
      <c r="I12" s="74">
        <v>1248</v>
      </c>
      <c r="J12" s="74">
        <v>304</v>
      </c>
      <c r="K12" s="74">
        <v>187</v>
      </c>
      <c r="L12" s="407">
        <v>424858</v>
      </c>
    </row>
    <row r="13" spans="1:12" s="12" customFormat="1" ht="15.75" hidden="1" customHeight="1">
      <c r="A13" s="71"/>
      <c r="B13" s="11" t="s">
        <v>102</v>
      </c>
      <c r="C13" s="44"/>
      <c r="D13" s="73">
        <v>551</v>
      </c>
      <c r="E13" s="74">
        <v>13</v>
      </c>
      <c r="F13" s="74">
        <v>49</v>
      </c>
      <c r="G13" s="74">
        <v>7392</v>
      </c>
      <c r="H13" s="74">
        <v>1160</v>
      </c>
      <c r="I13" s="74">
        <v>155</v>
      </c>
      <c r="J13" s="74">
        <v>313</v>
      </c>
      <c r="K13" s="74">
        <v>178</v>
      </c>
      <c r="L13" s="407">
        <v>714306</v>
      </c>
    </row>
    <row r="14" spans="1:12" s="12" customFormat="1" ht="15.75" hidden="1" customHeight="1">
      <c r="A14" s="71"/>
      <c r="B14" s="11" t="s">
        <v>103</v>
      </c>
      <c r="C14" s="44"/>
      <c r="D14" s="73">
        <v>443</v>
      </c>
      <c r="E14" s="74">
        <v>16</v>
      </c>
      <c r="F14" s="74">
        <v>27</v>
      </c>
      <c r="G14" s="74">
        <v>13011</v>
      </c>
      <c r="H14" s="74">
        <v>3078</v>
      </c>
      <c r="I14" s="74">
        <v>72</v>
      </c>
      <c r="J14" s="74">
        <v>270</v>
      </c>
      <c r="K14" s="74">
        <v>153</v>
      </c>
      <c r="L14" s="407">
        <v>420818</v>
      </c>
    </row>
    <row r="15" spans="1:12" s="12" customFormat="1" ht="15.75" hidden="1" customHeight="1">
      <c r="A15" s="71"/>
      <c r="B15" s="11" t="s">
        <v>104</v>
      </c>
      <c r="C15" s="44"/>
      <c r="D15" s="73">
        <v>505</v>
      </c>
      <c r="E15" s="74">
        <v>18</v>
      </c>
      <c r="F15" s="74">
        <v>45</v>
      </c>
      <c r="G15" s="74">
        <v>6645</v>
      </c>
      <c r="H15" s="74">
        <v>2030</v>
      </c>
      <c r="I15" s="74">
        <v>3132</v>
      </c>
      <c r="J15" s="74">
        <v>302</v>
      </c>
      <c r="K15" s="74">
        <v>171</v>
      </c>
      <c r="L15" s="407">
        <v>497197</v>
      </c>
    </row>
    <row r="16" spans="1:12" s="12" customFormat="1" ht="17.100000000000001" hidden="1" customHeight="1">
      <c r="A16" s="71"/>
      <c r="B16" s="11" t="s">
        <v>105</v>
      </c>
      <c r="C16" s="44"/>
      <c r="D16" s="38">
        <v>384</v>
      </c>
      <c r="E16" s="39">
        <v>6</v>
      </c>
      <c r="F16" s="39">
        <v>27</v>
      </c>
      <c r="G16" s="39">
        <v>4396</v>
      </c>
      <c r="H16" s="39">
        <v>1186</v>
      </c>
      <c r="I16" s="39">
        <v>134</v>
      </c>
      <c r="J16" s="39">
        <v>773</v>
      </c>
      <c r="K16" s="39">
        <v>142</v>
      </c>
      <c r="L16" s="408">
        <v>447458</v>
      </c>
    </row>
    <row r="17" spans="1:13" s="12" customFormat="1" ht="17.100000000000001" hidden="1" customHeight="1">
      <c r="A17" s="71"/>
      <c r="B17" s="11" t="s">
        <v>106</v>
      </c>
      <c r="C17" s="44"/>
      <c r="D17" s="38">
        <v>514</v>
      </c>
      <c r="E17" s="39">
        <v>11</v>
      </c>
      <c r="F17" s="39">
        <v>34</v>
      </c>
      <c r="G17" s="39">
        <v>4159</v>
      </c>
      <c r="H17" s="39">
        <v>1456</v>
      </c>
      <c r="I17" s="39">
        <v>101</v>
      </c>
      <c r="J17" s="39">
        <v>265</v>
      </c>
      <c r="K17" s="39">
        <v>112</v>
      </c>
      <c r="L17" s="408">
        <v>264796</v>
      </c>
    </row>
    <row r="18" spans="1:13" s="12" customFormat="1" ht="17.100000000000001" hidden="1" customHeight="1">
      <c r="A18" s="71"/>
      <c r="B18" s="11" t="s">
        <v>107</v>
      </c>
      <c r="C18" s="44"/>
      <c r="D18" s="38">
        <v>515</v>
      </c>
      <c r="E18" s="39">
        <v>11</v>
      </c>
      <c r="F18" s="39">
        <v>34</v>
      </c>
      <c r="G18" s="39">
        <v>6347</v>
      </c>
      <c r="H18" s="39">
        <v>1139</v>
      </c>
      <c r="I18" s="39">
        <v>1874</v>
      </c>
      <c r="J18" s="39">
        <v>264</v>
      </c>
      <c r="K18" s="39">
        <v>140</v>
      </c>
      <c r="L18" s="408">
        <v>376197</v>
      </c>
    </row>
    <row r="19" spans="1:13" s="12" customFormat="1" ht="17.100000000000001" hidden="1" customHeight="1">
      <c r="A19" s="71"/>
      <c r="B19" s="11" t="s">
        <v>108</v>
      </c>
      <c r="C19" s="44"/>
      <c r="D19" s="38">
        <v>532</v>
      </c>
      <c r="E19" s="39">
        <v>8</v>
      </c>
      <c r="F19" s="39">
        <v>43</v>
      </c>
      <c r="G19" s="39">
        <v>4616</v>
      </c>
      <c r="H19" s="39">
        <v>1340</v>
      </c>
      <c r="I19" s="39">
        <v>1409</v>
      </c>
      <c r="J19" s="39">
        <v>346</v>
      </c>
      <c r="K19" s="39">
        <v>124</v>
      </c>
      <c r="L19" s="408">
        <v>367577</v>
      </c>
    </row>
    <row r="20" spans="1:13" s="12" customFormat="1" ht="17.100000000000001" hidden="1" customHeight="1">
      <c r="A20" s="71"/>
      <c r="B20" s="11" t="s">
        <v>109</v>
      </c>
      <c r="C20" s="44"/>
      <c r="D20" s="38">
        <v>419</v>
      </c>
      <c r="E20" s="39">
        <v>5</v>
      </c>
      <c r="F20" s="39">
        <v>24</v>
      </c>
      <c r="G20" s="39">
        <v>3189</v>
      </c>
      <c r="H20" s="39">
        <v>829</v>
      </c>
      <c r="I20" s="39">
        <v>624</v>
      </c>
      <c r="J20" s="39">
        <v>233</v>
      </c>
      <c r="K20" s="39">
        <v>140</v>
      </c>
      <c r="L20" s="408">
        <v>218595</v>
      </c>
    </row>
    <row r="21" spans="1:13" s="12" customFormat="1" ht="17.100000000000001" customHeight="1">
      <c r="A21" s="71"/>
      <c r="B21" s="11" t="s">
        <v>429</v>
      </c>
      <c r="C21" s="44"/>
      <c r="D21" s="413">
        <v>523</v>
      </c>
      <c r="E21" s="438">
        <v>17</v>
      </c>
      <c r="F21" s="438">
        <v>39</v>
      </c>
      <c r="G21" s="438">
        <v>4683</v>
      </c>
      <c r="H21" s="438">
        <v>892</v>
      </c>
      <c r="I21" s="438">
        <v>1298</v>
      </c>
      <c r="J21" s="438">
        <v>225</v>
      </c>
      <c r="K21" s="438">
        <v>127</v>
      </c>
      <c r="L21" s="437">
        <v>412788</v>
      </c>
    </row>
    <row r="22" spans="1:13" s="12" customFormat="1" ht="17.100000000000001" customHeight="1">
      <c r="A22" s="71"/>
      <c r="B22" s="11" t="s">
        <v>449</v>
      </c>
      <c r="C22" s="44"/>
      <c r="D22" s="413">
        <v>480</v>
      </c>
      <c r="E22" s="438">
        <v>12</v>
      </c>
      <c r="F22" s="438">
        <v>48</v>
      </c>
      <c r="G22" s="438">
        <v>5371</v>
      </c>
      <c r="H22" s="438">
        <v>528</v>
      </c>
      <c r="I22" s="438">
        <v>139</v>
      </c>
      <c r="J22" s="438">
        <v>240</v>
      </c>
      <c r="K22" s="438">
        <v>130</v>
      </c>
      <c r="L22" s="509">
        <v>434014</v>
      </c>
    </row>
    <row r="23" spans="1:13" s="12" customFormat="1" ht="17.100000000000001" customHeight="1">
      <c r="A23" s="71"/>
      <c r="B23" s="11" t="s">
        <v>480</v>
      </c>
      <c r="C23" s="44"/>
      <c r="D23" s="636">
        <v>503</v>
      </c>
      <c r="E23" s="634">
        <v>14</v>
      </c>
      <c r="F23" s="634">
        <v>30</v>
      </c>
      <c r="G23" s="634">
        <v>4331</v>
      </c>
      <c r="H23" s="634">
        <v>843</v>
      </c>
      <c r="I23" s="634">
        <v>559</v>
      </c>
      <c r="J23" s="634">
        <v>278</v>
      </c>
      <c r="K23" s="634">
        <v>121</v>
      </c>
      <c r="L23" s="635">
        <v>432873</v>
      </c>
    </row>
    <row r="24" spans="1:13" s="12" customFormat="1" ht="12.95" customHeight="1">
      <c r="A24" s="75"/>
      <c r="B24" s="25"/>
      <c r="C24" s="25"/>
      <c r="D24" s="414"/>
      <c r="E24" s="637"/>
      <c r="F24" s="637"/>
      <c r="G24" s="637"/>
      <c r="H24" s="637"/>
      <c r="I24" s="637"/>
      <c r="J24" s="637"/>
      <c r="K24" s="637"/>
      <c r="L24" s="638"/>
    </row>
    <row r="25" spans="1:13" s="12" customFormat="1" ht="9.9499999999999993" hidden="1" customHeight="1">
      <c r="A25" s="1235" t="s">
        <v>110</v>
      </c>
      <c r="B25" s="76"/>
      <c r="C25" s="11"/>
      <c r="D25" s="417"/>
      <c r="E25" s="418"/>
      <c r="F25" s="85"/>
      <c r="G25" s="85"/>
      <c r="H25" s="85"/>
      <c r="I25" s="85"/>
      <c r="J25" s="85"/>
      <c r="K25" s="85"/>
      <c r="L25" s="419"/>
    </row>
    <row r="26" spans="1:13" s="12" customFormat="1" ht="20.100000000000001" hidden="1" customHeight="1">
      <c r="A26" s="1236"/>
      <c r="B26" s="78" t="s">
        <v>111</v>
      </c>
      <c r="C26" s="11"/>
      <c r="D26" s="417">
        <v>140</v>
      </c>
      <c r="E26" s="418">
        <v>3</v>
      </c>
      <c r="F26" s="85">
        <v>5</v>
      </c>
      <c r="G26" s="85">
        <v>1285</v>
      </c>
      <c r="H26" s="85">
        <v>154</v>
      </c>
      <c r="I26" s="85">
        <v>42</v>
      </c>
      <c r="J26" s="85">
        <v>55</v>
      </c>
      <c r="K26" s="85">
        <v>38</v>
      </c>
      <c r="L26" s="419">
        <v>54102</v>
      </c>
    </row>
    <row r="27" spans="1:13" s="12" customFormat="1" ht="20.100000000000001" hidden="1" customHeight="1">
      <c r="A27" s="1236"/>
      <c r="B27" s="78" t="s">
        <v>112</v>
      </c>
      <c r="C27" s="11"/>
      <c r="D27" s="417">
        <v>102</v>
      </c>
      <c r="E27" s="418">
        <v>4</v>
      </c>
      <c r="F27" s="418">
        <v>9</v>
      </c>
      <c r="G27" s="418">
        <v>1184</v>
      </c>
      <c r="H27" s="418">
        <v>305</v>
      </c>
      <c r="I27" s="418">
        <v>0</v>
      </c>
      <c r="J27" s="418">
        <v>62</v>
      </c>
      <c r="K27" s="418">
        <v>30</v>
      </c>
      <c r="L27" s="420">
        <v>108993</v>
      </c>
      <c r="M27" s="11"/>
    </row>
    <row r="28" spans="1:13" s="12" customFormat="1" ht="20.100000000000001" hidden="1" customHeight="1">
      <c r="A28" s="1236"/>
      <c r="B28" s="78" t="s">
        <v>113</v>
      </c>
      <c r="C28" s="11"/>
      <c r="D28" s="417">
        <v>105</v>
      </c>
      <c r="E28" s="418">
        <v>1</v>
      </c>
      <c r="F28" s="418">
        <v>8</v>
      </c>
      <c r="G28" s="418">
        <v>1074</v>
      </c>
      <c r="H28" s="418">
        <v>412</v>
      </c>
      <c r="I28" s="418">
        <v>6</v>
      </c>
      <c r="J28" s="418">
        <v>58</v>
      </c>
      <c r="K28" s="418">
        <v>26</v>
      </c>
      <c r="L28" s="420">
        <v>97887</v>
      </c>
      <c r="M28" s="11"/>
    </row>
    <row r="29" spans="1:13" s="12" customFormat="1" ht="20.100000000000001" hidden="1" customHeight="1">
      <c r="A29" s="1236"/>
      <c r="B29" s="78" t="s">
        <v>114</v>
      </c>
      <c r="C29" s="11"/>
      <c r="D29" s="417">
        <v>168</v>
      </c>
      <c r="E29" s="418">
        <v>3</v>
      </c>
      <c r="F29" s="418">
        <v>12</v>
      </c>
      <c r="G29" s="418">
        <v>2804</v>
      </c>
      <c r="H29" s="418">
        <v>268</v>
      </c>
      <c r="I29" s="418">
        <v>1826</v>
      </c>
      <c r="J29" s="418">
        <v>89</v>
      </c>
      <c r="K29" s="418">
        <v>46</v>
      </c>
      <c r="L29" s="420">
        <v>115215</v>
      </c>
    </row>
    <row r="30" spans="1:13" s="12" customFormat="1" ht="9.9499999999999993" hidden="1" customHeight="1">
      <c r="A30" s="1237"/>
      <c r="B30" s="79"/>
      <c r="C30" s="80"/>
      <c r="D30" s="414"/>
      <c r="E30" s="415"/>
      <c r="F30" s="415"/>
      <c r="G30" s="415"/>
      <c r="H30" s="415"/>
      <c r="I30" s="415"/>
      <c r="J30" s="415"/>
      <c r="K30" s="415"/>
      <c r="L30" s="416"/>
    </row>
    <row r="31" spans="1:13" s="12" customFormat="1" ht="9.9499999999999993" customHeight="1">
      <c r="A31" s="1223" t="s">
        <v>444</v>
      </c>
      <c r="B31" s="83"/>
      <c r="C31" s="84"/>
      <c r="D31" s="421"/>
      <c r="E31" s="85"/>
      <c r="F31" s="85"/>
      <c r="G31" s="85"/>
      <c r="H31" s="85"/>
      <c r="I31" s="85"/>
      <c r="J31" s="85"/>
      <c r="K31" s="85"/>
      <c r="L31" s="419"/>
    </row>
    <row r="32" spans="1:13" s="12" customFormat="1" ht="20.100000000000001" customHeight="1">
      <c r="A32" s="1224"/>
      <c r="B32" s="78" t="s">
        <v>396</v>
      </c>
      <c r="C32" s="11"/>
      <c r="D32" s="439">
        <v>135</v>
      </c>
      <c r="E32" s="85">
        <v>2</v>
      </c>
      <c r="F32" s="85">
        <v>11</v>
      </c>
      <c r="G32" s="440">
        <v>1539</v>
      </c>
      <c r="H32" s="422">
        <v>158</v>
      </c>
      <c r="I32" s="85">
        <v>1063</v>
      </c>
      <c r="J32" s="422">
        <v>51</v>
      </c>
      <c r="K32" s="422">
        <v>33</v>
      </c>
      <c r="L32" s="423">
        <v>183767</v>
      </c>
    </row>
    <row r="33" spans="1:12" s="12" customFormat="1" ht="20.100000000000001" customHeight="1">
      <c r="A33" s="1224"/>
      <c r="B33" s="78" t="s">
        <v>397</v>
      </c>
      <c r="C33" s="11"/>
      <c r="D33" s="421">
        <v>109</v>
      </c>
      <c r="E33" s="422">
        <v>2</v>
      </c>
      <c r="F33" s="418">
        <v>8</v>
      </c>
      <c r="G33" s="422">
        <v>595</v>
      </c>
      <c r="H33" s="85">
        <v>74</v>
      </c>
      <c r="I33" s="85">
        <v>106</v>
      </c>
      <c r="J33" s="422">
        <v>43</v>
      </c>
      <c r="K33" s="422">
        <v>27</v>
      </c>
      <c r="L33" s="423">
        <v>57715</v>
      </c>
    </row>
    <row r="34" spans="1:12" s="12" customFormat="1" ht="20.100000000000001" customHeight="1">
      <c r="A34" s="1224"/>
      <c r="B34" s="78" t="s">
        <v>398</v>
      </c>
      <c r="C34" s="11"/>
      <c r="D34" s="417">
        <v>143</v>
      </c>
      <c r="E34" s="418">
        <v>6</v>
      </c>
      <c r="F34" s="422">
        <v>13</v>
      </c>
      <c r="G34" s="422">
        <v>1415</v>
      </c>
      <c r="H34" s="422">
        <v>539</v>
      </c>
      <c r="I34" s="418">
        <v>40</v>
      </c>
      <c r="J34" s="422">
        <v>78</v>
      </c>
      <c r="K34" s="422">
        <v>38</v>
      </c>
      <c r="L34" s="423">
        <v>83601</v>
      </c>
    </row>
    <row r="35" spans="1:12" s="12" customFormat="1" ht="20.100000000000001" customHeight="1">
      <c r="A35" s="1224"/>
      <c r="B35" s="78" t="s">
        <v>399</v>
      </c>
      <c r="C35" s="11"/>
      <c r="D35" s="421">
        <v>136</v>
      </c>
      <c r="E35" s="85">
        <v>7</v>
      </c>
      <c r="F35" s="85">
        <v>7</v>
      </c>
      <c r="G35" s="427">
        <v>1134</v>
      </c>
      <c r="H35" s="427">
        <v>121</v>
      </c>
      <c r="I35" s="427">
        <v>89</v>
      </c>
      <c r="J35" s="427">
        <v>53</v>
      </c>
      <c r="K35" s="428">
        <v>29</v>
      </c>
      <c r="L35" s="429">
        <v>87705</v>
      </c>
    </row>
    <row r="36" spans="1:12" s="12" customFormat="1" ht="9.75" customHeight="1">
      <c r="A36" s="1238"/>
      <c r="B36" s="303"/>
      <c r="C36" s="80"/>
      <c r="D36" s="424"/>
      <c r="E36" s="425"/>
      <c r="F36" s="425"/>
      <c r="G36" s="425"/>
      <c r="H36" s="425"/>
      <c r="I36" s="425"/>
      <c r="J36" s="425"/>
      <c r="K36" s="425"/>
      <c r="L36" s="426"/>
    </row>
    <row r="37" spans="1:12" s="12" customFormat="1" ht="9.75" customHeight="1">
      <c r="A37" s="1223" t="s">
        <v>443</v>
      </c>
      <c r="B37" s="78"/>
      <c r="C37" s="11"/>
      <c r="D37" s="421"/>
      <c r="E37" s="85"/>
      <c r="F37" s="85"/>
      <c r="G37" s="85"/>
      <c r="H37" s="85"/>
      <c r="I37" s="85"/>
      <c r="J37" s="85"/>
      <c r="K37" s="85"/>
      <c r="L37" s="419"/>
    </row>
    <row r="38" spans="1:12" s="12" customFormat="1" ht="20.100000000000001" customHeight="1">
      <c r="A38" s="1224"/>
      <c r="B38" s="78" t="s">
        <v>396</v>
      </c>
      <c r="C38" s="11"/>
      <c r="D38" s="421">
        <v>174</v>
      </c>
      <c r="E38" s="85">
        <v>5</v>
      </c>
      <c r="F38" s="85">
        <v>19</v>
      </c>
      <c r="G38" s="85">
        <v>2577</v>
      </c>
      <c r="H38" s="85">
        <v>68</v>
      </c>
      <c r="I38" s="85">
        <v>99</v>
      </c>
      <c r="J38" s="85">
        <v>75</v>
      </c>
      <c r="K38" s="85">
        <v>41</v>
      </c>
      <c r="L38" s="437">
        <v>255551</v>
      </c>
    </row>
    <row r="39" spans="1:12" s="12" customFormat="1" ht="20.100000000000001" customHeight="1">
      <c r="A39" s="1224"/>
      <c r="B39" s="78" t="s">
        <v>397</v>
      </c>
      <c r="C39" s="11"/>
      <c r="D39" s="421">
        <v>75</v>
      </c>
      <c r="E39" s="422">
        <v>2</v>
      </c>
      <c r="F39" s="418">
        <v>10</v>
      </c>
      <c r="G39" s="85">
        <v>726</v>
      </c>
      <c r="H39" s="85">
        <v>115</v>
      </c>
      <c r="I39" s="85">
        <v>0</v>
      </c>
      <c r="J39" s="85">
        <v>35</v>
      </c>
      <c r="K39" s="422">
        <v>20</v>
      </c>
      <c r="L39" s="437">
        <v>43160</v>
      </c>
    </row>
    <row r="40" spans="1:12" s="12" customFormat="1" ht="20.100000000000001" customHeight="1">
      <c r="A40" s="1224"/>
      <c r="B40" s="78" t="s">
        <v>398</v>
      </c>
      <c r="C40" s="11"/>
      <c r="D40" s="421">
        <v>102</v>
      </c>
      <c r="E40" s="418">
        <v>2</v>
      </c>
      <c r="F40" s="418">
        <v>7</v>
      </c>
      <c r="G40" s="418">
        <v>1306</v>
      </c>
      <c r="H40" s="418">
        <v>273</v>
      </c>
      <c r="I40" s="85">
        <v>0</v>
      </c>
      <c r="J40" s="85">
        <v>62</v>
      </c>
      <c r="K40" s="422">
        <v>35</v>
      </c>
      <c r="L40" s="437">
        <v>87212</v>
      </c>
    </row>
    <row r="41" spans="1:12" s="12" customFormat="1" ht="20.100000000000001" customHeight="1">
      <c r="A41" s="1224"/>
      <c r="B41" s="78" t="s">
        <v>399</v>
      </c>
      <c r="C41" s="11"/>
      <c r="D41" s="421">
        <v>129</v>
      </c>
      <c r="E41" s="418">
        <v>3</v>
      </c>
      <c r="F41" s="418">
        <v>12</v>
      </c>
      <c r="G41" s="85">
        <v>762</v>
      </c>
      <c r="H41" s="85">
        <v>72</v>
      </c>
      <c r="I41" s="418">
        <v>40</v>
      </c>
      <c r="J41" s="85">
        <v>68</v>
      </c>
      <c r="K41" s="85">
        <v>34</v>
      </c>
      <c r="L41" s="419">
        <v>48091</v>
      </c>
    </row>
    <row r="42" spans="1:12" s="12" customFormat="1" ht="9.9499999999999993" customHeight="1" thickBot="1">
      <c r="A42" s="1225"/>
      <c r="B42" s="87"/>
      <c r="C42" s="88"/>
      <c r="D42" s="430"/>
      <c r="E42" s="431"/>
      <c r="F42" s="431"/>
      <c r="G42" s="431"/>
      <c r="H42" s="431"/>
      <c r="I42" s="431"/>
      <c r="J42" s="431"/>
      <c r="K42" s="431"/>
      <c r="L42" s="432"/>
    </row>
    <row r="43" spans="1:12" s="12" customFormat="1" ht="9.75" customHeight="1">
      <c r="A43" s="1224" t="s">
        <v>481</v>
      </c>
      <c r="B43" s="78"/>
      <c r="C43" s="11"/>
      <c r="D43" s="480"/>
      <c r="E43" s="85"/>
      <c r="F43" s="85"/>
      <c r="G43" s="85"/>
      <c r="H43" s="85"/>
      <c r="I43" s="85"/>
      <c r="J43" s="85"/>
      <c r="K43" s="85"/>
      <c r="L43" s="419"/>
    </row>
    <row r="44" spans="1:12" s="12" customFormat="1" ht="20.100000000000001" customHeight="1">
      <c r="A44" s="1224"/>
      <c r="B44" s="78" t="s">
        <v>396</v>
      </c>
      <c r="C44" s="11"/>
      <c r="D44" s="632">
        <v>166</v>
      </c>
      <c r="E44" s="633">
        <v>9</v>
      </c>
      <c r="F44" s="634">
        <v>6</v>
      </c>
      <c r="G44" s="634">
        <v>1725</v>
      </c>
      <c r="H44" s="634">
        <v>91</v>
      </c>
      <c r="I44" s="633">
        <v>53</v>
      </c>
      <c r="J44" s="634">
        <v>84</v>
      </c>
      <c r="K44" s="634">
        <v>49</v>
      </c>
      <c r="L44" s="635">
        <v>166917</v>
      </c>
    </row>
    <row r="45" spans="1:12" s="12" customFormat="1" ht="20.100000000000001" customHeight="1">
      <c r="A45" s="1224"/>
      <c r="B45" s="78" t="s">
        <v>397</v>
      </c>
      <c r="C45" s="11"/>
      <c r="D45" s="632">
        <v>105</v>
      </c>
      <c r="E45" s="634">
        <v>1</v>
      </c>
      <c r="F45" s="633">
        <v>11</v>
      </c>
      <c r="G45" s="633">
        <v>765</v>
      </c>
      <c r="H45" s="438">
        <v>11</v>
      </c>
      <c r="I45" s="633">
        <v>0</v>
      </c>
      <c r="J45" s="634">
        <v>57</v>
      </c>
      <c r="K45" s="634">
        <v>23</v>
      </c>
      <c r="L45" s="635">
        <v>84010</v>
      </c>
    </row>
    <row r="46" spans="1:12" s="12" customFormat="1" ht="20.100000000000001" customHeight="1">
      <c r="A46" s="1224"/>
      <c r="B46" s="78" t="s">
        <v>398</v>
      </c>
      <c r="C46" s="11"/>
      <c r="D46" s="632">
        <v>92</v>
      </c>
      <c r="E46" s="633">
        <v>2</v>
      </c>
      <c r="F46" s="633">
        <v>5</v>
      </c>
      <c r="G46" s="633">
        <v>1133</v>
      </c>
      <c r="H46" s="634">
        <v>351</v>
      </c>
      <c r="I46" s="633">
        <v>4</v>
      </c>
      <c r="J46" s="634">
        <v>61</v>
      </c>
      <c r="K46" s="634">
        <v>22</v>
      </c>
      <c r="L46" s="635">
        <v>138441</v>
      </c>
    </row>
    <row r="47" spans="1:12" s="12" customFormat="1" ht="20.100000000000001" customHeight="1">
      <c r="A47" s="1224"/>
      <c r="B47" s="78" t="s">
        <v>399</v>
      </c>
      <c r="C47" s="11"/>
      <c r="D47" s="632">
        <v>140</v>
      </c>
      <c r="E47" s="633">
        <v>2</v>
      </c>
      <c r="F47" s="633">
        <v>8</v>
      </c>
      <c r="G47" s="633">
        <v>708</v>
      </c>
      <c r="H47" s="633">
        <v>390</v>
      </c>
      <c r="I47" s="633">
        <v>502</v>
      </c>
      <c r="J47" s="633">
        <v>76</v>
      </c>
      <c r="K47" s="633">
        <v>27</v>
      </c>
      <c r="L47" s="437">
        <v>43505</v>
      </c>
    </row>
    <row r="48" spans="1:12" s="12" customFormat="1" ht="9.9499999999999993" customHeight="1" thickBot="1">
      <c r="A48" s="1225"/>
      <c r="B48" s="87"/>
      <c r="C48" s="88"/>
      <c r="D48" s="430"/>
      <c r="E48" s="431"/>
      <c r="F48" s="431"/>
      <c r="G48" s="431"/>
      <c r="H48" s="431"/>
      <c r="I48" s="431"/>
      <c r="J48" s="431"/>
      <c r="K48" s="431"/>
      <c r="L48" s="432"/>
    </row>
    <row r="49" spans="1:12" ht="3" customHeight="1">
      <c r="A49" s="61"/>
      <c r="B49" s="5"/>
      <c r="C49" s="5"/>
      <c r="D49" s="5"/>
      <c r="E49" s="5"/>
      <c r="F49" s="5"/>
      <c r="G49" s="5"/>
      <c r="H49" s="5"/>
      <c r="I49" s="5"/>
      <c r="J49" s="5"/>
      <c r="K49" s="5"/>
      <c r="L49" s="5"/>
    </row>
    <row r="50" spans="1:12" s="7" customFormat="1" ht="15" customHeight="1">
      <c r="A50" s="301" t="s">
        <v>359</v>
      </c>
      <c r="B50" s="530"/>
      <c r="C50" s="531"/>
      <c r="D50" s="531"/>
      <c r="E50" s="10"/>
      <c r="F50" s="10"/>
    </row>
    <row r="51" spans="1:12" s="7" customFormat="1" ht="15" customHeight="1">
      <c r="A51" s="301" t="s">
        <v>552</v>
      </c>
      <c r="B51" s="530"/>
      <c r="C51" s="531"/>
      <c r="D51" s="531"/>
      <c r="E51" s="10"/>
      <c r="F51" s="10"/>
      <c r="G51" s="10"/>
      <c r="H51" s="10"/>
      <c r="I51" s="10"/>
      <c r="J51" s="10"/>
      <c r="K51" s="10"/>
    </row>
    <row r="52" spans="1:12" s="7" customFormat="1" ht="15" customHeight="1">
      <c r="A52" s="301"/>
      <c r="C52" s="89"/>
      <c r="D52" s="89"/>
      <c r="E52" s="89"/>
      <c r="F52" s="89"/>
      <c r="G52" s="89"/>
      <c r="H52" s="89"/>
      <c r="I52" s="89"/>
      <c r="J52" s="89"/>
      <c r="K52" s="89"/>
      <c r="L52" s="89"/>
    </row>
    <row r="53" spans="1:12">
      <c r="B53" s="5"/>
      <c r="D53" s="16"/>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2026-06-25T06:02:03Z</cp:lastPrinted>
  <dcterms:created xsi:type="dcterms:W3CDTF">1997-01-08T22:48:59Z</dcterms:created>
  <dcterms:modified xsi:type="dcterms:W3CDTF">2026-06-25T06:02:12Z</dcterms:modified>
</cp:coreProperties>
</file>