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asatoair\Desktop\"/>
    </mc:Choice>
  </mc:AlternateContent>
  <xr:revisionPtr revIDLastSave="0" documentId="13_ncr:1_{F51DC35B-3418-4224-9AF9-06CCDD840F53}"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4" sheetId="82" r:id="rId11"/>
    <sheet name="15" sheetId="83"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'1_3'!$A$1:$N$34</definedName>
    <definedName name="_xlnm.Print_Area" localSheetId="7">'10'!$A$1:$K$35</definedName>
    <definedName name="_xlnm.Print_Area" localSheetId="8">'11'!$A$1:$L$52</definedName>
    <definedName name="_xlnm.Print_Area" localSheetId="9">'12'!$A$1:$J$68</definedName>
    <definedName name="_xlnm.Print_Area" localSheetId="10">'14'!$A$1:$Q$29</definedName>
    <definedName name="_xlnm.Print_Area" localSheetId="12">'16'!$A$1:$L$59</definedName>
    <definedName name="_xlnm.Print_Area" localSheetId="13">'17'!$B$1:$F$38</definedName>
    <definedName name="_xlnm.Print_Area" localSheetId="15">'20'!$A$1:$O$33</definedName>
    <definedName name="_xlnm.Print_Area" localSheetId="16">'21'!$A$1:$S$29</definedName>
    <definedName name="_xlnm.Print_Area" localSheetId="17">'22'!$A$1:$Q$31</definedName>
    <definedName name="_xlnm.Print_Area" localSheetId="18">'25-1､2'!$A$1:$G$62</definedName>
    <definedName name="_xlnm.Print_Area" localSheetId="5">'5'!$A$1:$N$24</definedName>
    <definedName name="_xlnm.Print_Area" localSheetId="6">'6'!$A$1:$L$27</definedName>
    <definedName name="_xlnm.Print_Area" localSheetId="0">最新の主な指標!$A$1:$Q$49</definedName>
    <definedName name="_xlnm.Print_Area" localSheetId="1">主要指標1!$A$1:$M$36</definedName>
    <definedName name="_xlnm.Print_Area" localSheetId="2">主要指標2!$A$1:$N$36</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72" l="1"/>
  <c r="J27" i="89"/>
  <c r="J26" i="89"/>
  <c r="J25" i="89"/>
  <c r="O29" i="87"/>
  <c r="N29" i="87"/>
  <c r="M29" i="87"/>
  <c r="L29" i="87"/>
  <c r="K29" i="87"/>
  <c r="J29" i="87"/>
  <c r="I29" i="87"/>
  <c r="H29" i="87"/>
  <c r="G29" i="87"/>
  <c r="F29" i="87"/>
  <c r="E29" i="87"/>
  <c r="D29" i="87"/>
  <c r="F34" i="85"/>
  <c r="F33" i="85"/>
  <c r="H24" i="78" l="1"/>
  <c r="L4" i="72"/>
  <c r="D29" i="74"/>
  <c r="I7" i="72"/>
  <c r="I4" i="72"/>
  <c r="L19" i="72"/>
  <c r="I19" i="72"/>
  <c r="C25" i="78"/>
  <c r="J24" i="78"/>
  <c r="E34" i="85" l="1"/>
  <c r="L25" i="78" l="1"/>
  <c r="K25" i="78"/>
  <c r="J25" i="78"/>
  <c r="I25" i="78"/>
  <c r="H25" i="78"/>
  <c r="G25" i="78"/>
  <c r="F25" i="78"/>
  <c r="E25" i="78"/>
  <c r="D25" i="78"/>
  <c r="G24" i="78"/>
  <c r="G28" i="86" l="1"/>
  <c r="F28" i="86"/>
  <c r="E28" i="86"/>
  <c r="D28" i="86"/>
  <c r="G27" i="86"/>
  <c r="F27" i="86"/>
  <c r="E27" i="86"/>
  <c r="D27" i="86"/>
  <c r="L38" i="72" l="1"/>
  <c r="L37" i="72"/>
  <c r="I37" i="72"/>
  <c r="L27" i="72" l="1"/>
  <c r="I38" i="72" l="1"/>
  <c r="G26" i="82"/>
  <c r="O26" i="82" l="1"/>
  <c r="M26" i="82"/>
  <c r="K26" i="82"/>
  <c r="I26" i="82"/>
  <c r="E26" i="82"/>
  <c r="L24" i="78"/>
  <c r="K24" i="78"/>
  <c r="C24" i="78"/>
  <c r="L35" i="72" l="1"/>
  <c r="I24" i="78" l="1"/>
  <c r="L18" i="72" l="1"/>
  <c r="L23" i="72" l="1"/>
  <c r="I23" i="72"/>
  <c r="E18" i="85" l="1"/>
  <c r="E19" i="85"/>
  <c r="F24" i="78"/>
  <c r="E24" i="78"/>
  <c r="D24" i="78"/>
  <c r="L9" i="72"/>
  <c r="L33" i="72"/>
  <c r="L32" i="72"/>
  <c r="I33" i="72"/>
  <c r="I32" i="72"/>
  <c r="L26" i="72" l="1"/>
  <c r="I26" i="72"/>
  <c r="L24" i="72"/>
  <c r="I24" i="72"/>
  <c r="L20" i="72"/>
  <c r="L21" i="72"/>
  <c r="I21" i="72"/>
  <c r="I20" i="72"/>
  <c r="L10" i="72"/>
  <c r="L14" i="72"/>
  <c r="L13" i="72"/>
  <c r="I14" i="72"/>
  <c r="I13" i="72"/>
  <c r="L5" i="72"/>
  <c r="I5" i="72"/>
  <c r="L34" i="72"/>
  <c r="I27" i="72"/>
  <c r="I22" i="72"/>
  <c r="L22" i="72"/>
  <c r="L17" i="72"/>
  <c r="L16" i="72"/>
  <c r="I17" i="72"/>
  <c r="I16" i="72"/>
  <c r="L15" i="72"/>
  <c r="I6" i="72"/>
  <c r="I9" i="72"/>
  <c r="L30" i="72"/>
  <c r="I15" i="72"/>
  <c r="E14" i="85"/>
  <c r="E13" i="85"/>
  <c r="E12" i="85"/>
  <c r="E11" i="85"/>
  <c r="E10" i="85"/>
  <c r="E9" i="85"/>
  <c r="E8" i="85"/>
  <c r="I18" i="72"/>
  <c r="L6" i="72"/>
  <c r="I8" i="72"/>
  <c r="L8" i="72" s="1"/>
  <c r="I10" i="72"/>
  <c r="I11" i="72"/>
  <c r="L11" i="72"/>
  <c r="I25" i="72"/>
  <c r="L25" i="72"/>
  <c r="I28" i="72"/>
  <c r="L28" i="72"/>
  <c r="I29" i="72"/>
  <c r="L29" i="72"/>
  <c r="I30" i="72"/>
  <c r="I31" i="72"/>
  <c r="L31" i="72"/>
  <c r="I34" i="72"/>
  <c r="I35" i="72"/>
</calcChain>
</file>

<file path=xl/sharedStrings.xml><?xml version="1.0" encoding="utf-8"?>
<sst xmlns="http://schemas.openxmlformats.org/spreadsheetml/2006/main" count="839" uniqueCount="581">
  <si>
    <t>）</t>
  </si>
  <si>
    <t>〃</t>
  </si>
  <si>
    <t>データ</t>
    <phoneticPr fontId="4"/>
  </si>
  <si>
    <t>沖　縄　県　の　主　要　指　標</t>
    <phoneticPr fontId="18"/>
  </si>
  <si>
    <t>労働力人口</t>
    <rPh sb="3" eb="5">
      <t>ジンコウ</t>
    </rPh>
    <phoneticPr fontId="18"/>
  </si>
  <si>
    <t>生活保護状況</t>
    <phoneticPr fontId="18"/>
  </si>
  <si>
    <t>就業者</t>
    <phoneticPr fontId="18"/>
  </si>
  <si>
    <t>完  全
失業者</t>
    <phoneticPr fontId="18"/>
  </si>
  <si>
    <t>被保護
人  員</t>
    <phoneticPr fontId="18"/>
  </si>
  <si>
    <t>人</t>
  </si>
  <si>
    <t>千人</t>
  </si>
  <si>
    <t>％</t>
    <phoneticPr fontId="18"/>
  </si>
  <si>
    <t>億円</t>
    <rPh sb="0" eb="2">
      <t>オクエン</t>
    </rPh>
    <phoneticPr fontId="18"/>
  </si>
  <si>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</si>
  <si>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</si>
  <si>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8"/>
  </si>
  <si>
    <t>　　</t>
    <phoneticPr fontId="18"/>
  </si>
  <si>
    <t>二人以上の世帯のうち勤労者世帯</t>
    <phoneticPr fontId="18"/>
  </si>
  <si>
    <t>可処分所得</t>
    <phoneticPr fontId="18"/>
  </si>
  <si>
    <t>℃</t>
    <phoneticPr fontId="18"/>
  </si>
  <si>
    <t>円</t>
  </si>
  <si>
    <t>百万円</t>
    <rPh sb="0" eb="1">
      <t>ヒャク</t>
    </rPh>
    <phoneticPr fontId="18"/>
  </si>
  <si>
    <t xml:space="preserve">   台</t>
    <phoneticPr fontId="18"/>
  </si>
  <si>
    <t>各　月</t>
  </si>
  <si>
    <t>各月１日</t>
  </si>
  <si>
    <t>１　日</t>
  </si>
  <si>
    <t>総数</t>
  </si>
  <si>
    <t>男</t>
  </si>
  <si>
    <t>女</t>
  </si>
  <si>
    <t>世帯数</t>
  </si>
  <si>
    <t>総 人 口</t>
  </si>
  <si>
    <t>(世 帯)</t>
  </si>
  <si>
    <t>（人）</t>
  </si>
  <si>
    <t>男　</t>
  </si>
  <si>
    <t>女　</t>
  </si>
  <si>
    <t>総世帯数</t>
  </si>
  <si>
    <t>総人口</t>
  </si>
  <si>
    <t xml:space="preserve"> 人</t>
  </si>
  <si>
    <t>自然動態</t>
    <phoneticPr fontId="18"/>
  </si>
  <si>
    <t>社会動態</t>
    <rPh sb="2" eb="4">
      <t>ドウタイ</t>
    </rPh>
    <phoneticPr fontId="18"/>
  </si>
  <si>
    <t>人口
増減数</t>
    <rPh sb="4" eb="5">
      <t>ヘ</t>
    </rPh>
    <phoneticPr fontId="18"/>
  </si>
  <si>
    <t>死産数</t>
    <phoneticPr fontId="18"/>
  </si>
  <si>
    <t>離婚
件数</t>
    <phoneticPr fontId="18"/>
  </si>
  <si>
    <t>出生</t>
    <phoneticPr fontId="18"/>
  </si>
  <si>
    <t>死亡</t>
    <phoneticPr fontId="18"/>
  </si>
  <si>
    <t>自然
増減</t>
    <rPh sb="4" eb="5">
      <t>ヘ</t>
    </rPh>
    <phoneticPr fontId="18"/>
  </si>
  <si>
    <t>転入</t>
    <rPh sb="0" eb="2">
      <t>テンニュウ</t>
    </rPh>
    <phoneticPr fontId="18"/>
  </si>
  <si>
    <t>転出</t>
    <rPh sb="0" eb="2">
      <t>テンシュツ</t>
    </rPh>
    <phoneticPr fontId="18"/>
  </si>
  <si>
    <t>社会
増減</t>
    <rPh sb="4" eb="5">
      <t>ヘ</t>
    </rPh>
    <phoneticPr fontId="18"/>
  </si>
  <si>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8"/>
  </si>
  <si>
    <t xml:space="preserve">  【受理地別】　 求人・求職の季節調整値（新規学卒を除き、パートタイムを含む）</t>
    <rPh sb="3" eb="5">
      <t>ジュリ</t>
    </rPh>
    <rPh sb="5" eb="6">
      <t>チ</t>
    </rPh>
    <rPh sb="6" eb="7">
      <t>ベツ</t>
    </rPh>
    <phoneticPr fontId="4"/>
  </si>
  <si>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</si>
  <si>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</si>
  <si>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</si>
  <si>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</si>
  <si>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</si>
  <si>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</si>
  <si>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</si>
  <si>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</si>
  <si>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</si>
  <si>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</si>
  <si>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</si>
  <si>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4"/>
  </si>
  <si>
    <t>就職件数/新規求職申込件数×100</t>
    <rPh sb="0" eb="2">
      <t>シュウショク</t>
    </rPh>
    <rPh sb="2" eb="4">
      <t>ケンスウ</t>
    </rPh>
    <rPh sb="5" eb="7">
      <t>シンキ</t>
    </rPh>
    <rPh sb="7" eb="9">
      <t>キュウショク</t>
    </rPh>
    <rPh sb="9" eb="11">
      <t>モウシコミ</t>
    </rPh>
    <rPh sb="11" eb="13">
      <t>ケンスウ</t>
    </rPh>
    <phoneticPr fontId="4"/>
  </si>
  <si>
    <t>充足数/
新規求人数×１００</t>
    <rPh sb="0" eb="2">
      <t>ジュウソク</t>
    </rPh>
    <rPh sb="2" eb="3">
      <t>スウ</t>
    </rPh>
    <rPh sb="5" eb="7">
      <t>シンキ</t>
    </rPh>
    <rPh sb="7" eb="9">
      <t>キュウジン</t>
    </rPh>
    <rPh sb="9" eb="10">
      <t>スウ</t>
    </rPh>
    <phoneticPr fontId="4"/>
  </si>
  <si>
    <t>前月比（差）</t>
    <rPh sb="4" eb="5">
      <t>サ</t>
    </rPh>
    <phoneticPr fontId="4"/>
  </si>
  <si>
    <t>※　上記数値は、全て原数値である。</t>
    <phoneticPr fontId="4"/>
  </si>
  <si>
    <t>　家畜の種類別と殺頭数及び枝肉量</t>
    <rPh sb="11" eb="12">
      <t>オヨ</t>
    </rPh>
    <phoneticPr fontId="18"/>
  </si>
  <si>
    <t>牛</t>
    <phoneticPr fontId="18"/>
  </si>
  <si>
    <t>馬</t>
    <phoneticPr fontId="18"/>
  </si>
  <si>
    <t>豚</t>
    <phoneticPr fontId="11"/>
  </si>
  <si>
    <t>枝肉重量</t>
    <rPh sb="0" eb="2">
      <t>エダニク</t>
    </rPh>
    <rPh sb="2" eb="4">
      <t>ジュウリョウ</t>
    </rPh>
    <phoneticPr fontId="18"/>
  </si>
  <si>
    <t xml:space="preserve">   平成21年</t>
    <phoneticPr fontId="11"/>
  </si>
  <si>
    <t xml:space="preserve">   平成22年</t>
  </si>
  <si>
    <t xml:space="preserve">   平成23年</t>
  </si>
  <si>
    <t xml:space="preserve">   平成24年</t>
    <phoneticPr fontId="11"/>
  </si>
  <si>
    <t xml:space="preserve">   平成25年</t>
  </si>
  <si>
    <t xml:space="preserve">   平成26年</t>
  </si>
  <si>
    <t>　　  火　　　　　　災</t>
    <phoneticPr fontId="18"/>
  </si>
  <si>
    <t>発生
件数</t>
    <rPh sb="0" eb="2">
      <t>ハッセイ</t>
    </rPh>
    <rPh sb="3" eb="5">
      <t>ケンスウ</t>
    </rPh>
    <phoneticPr fontId="18"/>
  </si>
  <si>
    <t>死傷者数</t>
    <phoneticPr fontId="18"/>
  </si>
  <si>
    <t>焼損
棟数</t>
    <rPh sb="3" eb="4">
      <t>ムネ</t>
    </rPh>
    <rPh sb="4" eb="5">
      <t>スウ</t>
    </rPh>
    <phoneticPr fontId="18"/>
  </si>
  <si>
    <t>損害額</t>
    <phoneticPr fontId="18"/>
  </si>
  <si>
    <t xml:space="preserve"> 死者</t>
    <phoneticPr fontId="18"/>
  </si>
  <si>
    <t xml:space="preserve"> 負傷</t>
    <phoneticPr fontId="18"/>
  </si>
  <si>
    <t>建物</t>
    <phoneticPr fontId="18"/>
  </si>
  <si>
    <t>林野</t>
    <phoneticPr fontId="18"/>
  </si>
  <si>
    <t>件</t>
    <rPh sb="0" eb="1">
      <t>ケン</t>
    </rPh>
    <phoneticPr fontId="18"/>
  </si>
  <si>
    <t>人</t>
    <rPh sb="0" eb="1">
      <t>ニン</t>
    </rPh>
    <phoneticPr fontId="18"/>
  </si>
  <si>
    <t>床面積(㎡)</t>
    <rPh sb="0" eb="3">
      <t>ユカメンセキ</t>
    </rPh>
    <phoneticPr fontId="18"/>
  </si>
  <si>
    <t>表面積(㎡)</t>
    <rPh sb="0" eb="3">
      <t>ヒョウメンセキ</t>
    </rPh>
    <phoneticPr fontId="18"/>
  </si>
  <si>
    <t>面積(a)</t>
    <rPh sb="0" eb="2">
      <t>メンセキ</t>
    </rPh>
    <phoneticPr fontId="18"/>
  </si>
  <si>
    <t>棟</t>
    <rPh sb="0" eb="1">
      <t>トウ</t>
    </rPh>
    <phoneticPr fontId="18"/>
  </si>
  <si>
    <t>世帯</t>
    <rPh sb="0" eb="2">
      <t>セタイ</t>
    </rPh>
    <phoneticPr fontId="18"/>
  </si>
  <si>
    <t>千円</t>
    <rPh sb="0" eb="2">
      <t>センエン</t>
    </rPh>
    <phoneticPr fontId="18"/>
  </si>
  <si>
    <t xml:space="preserve">  平成14年</t>
    <phoneticPr fontId="11"/>
  </si>
  <si>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</si>
  <si>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</si>
  <si>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</si>
  <si>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</si>
  <si>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</si>
  <si>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</si>
  <si>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</si>
  <si>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</si>
  <si>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</si>
  <si>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1"/>
  </si>
  <si>
    <t xml:space="preserve">  平成25年</t>
  </si>
  <si>
    <t xml:space="preserve">  平成26年</t>
  </si>
  <si>
    <t xml:space="preserve">  平成27年</t>
  </si>
  <si>
    <t xml:space="preserve">  平成28年</t>
  </si>
  <si>
    <t>平
成
26
年</t>
    <rPh sb="0" eb="1">
      <t>ヒラ</t>
    </rPh>
    <rPh sb="2" eb="3">
      <t>ナル</t>
    </rPh>
    <rPh sb="7" eb="8">
      <t>ネン</t>
    </rPh>
    <phoneticPr fontId="18"/>
  </si>
  <si>
    <t>1月～ 3月</t>
    <rPh sb="1" eb="2">
      <t>ガツ</t>
    </rPh>
    <rPh sb="5" eb="6">
      <t>ガツ</t>
    </rPh>
    <phoneticPr fontId="18"/>
  </si>
  <si>
    <t>4月～ 6月</t>
    <rPh sb="1" eb="2">
      <t>ガツ</t>
    </rPh>
    <rPh sb="5" eb="6">
      <t>ガツ</t>
    </rPh>
    <phoneticPr fontId="18"/>
  </si>
  <si>
    <t>7月～ 9月</t>
    <rPh sb="1" eb="2">
      <t>ガツ</t>
    </rPh>
    <rPh sb="5" eb="6">
      <t>ガツ</t>
    </rPh>
    <phoneticPr fontId="18"/>
  </si>
  <si>
    <t>10月～12月</t>
    <rPh sb="2" eb="3">
      <t>ガツ</t>
    </rPh>
    <rPh sb="6" eb="7">
      <t>ガツ</t>
    </rPh>
    <phoneticPr fontId="18"/>
  </si>
  <si>
    <t>資料：県知事公室防災危機管理課</t>
    <rPh sb="4" eb="6">
      <t>チジ</t>
    </rPh>
    <rPh sb="6" eb="8">
      <t>コウシツ</t>
    </rPh>
    <rPh sb="8" eb="10">
      <t>ボウサイ</t>
    </rPh>
    <rPh sb="10" eb="12">
      <t>キキ</t>
    </rPh>
    <rPh sb="12" eb="14">
      <t>カンリ</t>
    </rPh>
    <rPh sb="14" eb="15">
      <t>カ</t>
    </rPh>
    <phoneticPr fontId="18"/>
  </si>
  <si>
    <t>　着 工 建 築 物（ 構 造 別 ）</t>
    <phoneticPr fontId="18"/>
  </si>
  <si>
    <t>その他</t>
    <phoneticPr fontId="18"/>
  </si>
  <si>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</si>
  <si>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8"/>
  </si>
  <si>
    <t>　企業倒産状況</t>
    <rPh sb="1" eb="3">
      <t>キギョウ</t>
    </rPh>
    <rPh sb="3" eb="5">
      <t>トウサン</t>
    </rPh>
    <rPh sb="5" eb="7">
      <t>ジョウキョウ</t>
    </rPh>
    <phoneticPr fontId="4"/>
  </si>
  <si>
    <t>沖縄</t>
    <rPh sb="0" eb="2">
      <t>オキナワ</t>
    </rPh>
    <phoneticPr fontId="4"/>
  </si>
  <si>
    <t>九州</t>
    <rPh sb="0" eb="2">
      <t>キュウシュウ</t>
    </rPh>
    <phoneticPr fontId="4"/>
  </si>
  <si>
    <t>全国</t>
    <rPh sb="0" eb="2">
      <t>ゼンコク</t>
    </rPh>
    <phoneticPr fontId="4"/>
  </si>
  <si>
    <t>件数</t>
    <rPh sb="0" eb="2">
      <t>ケンスウ</t>
    </rPh>
    <phoneticPr fontId="4"/>
  </si>
  <si>
    <t>前年度比</t>
    <rPh sb="0" eb="4">
      <t>ゼンネンドヒ</t>
    </rPh>
    <phoneticPr fontId="11"/>
  </si>
  <si>
    <t>負債額</t>
    <rPh sb="0" eb="3">
      <t>フサイガク</t>
    </rPh>
    <phoneticPr fontId="4"/>
  </si>
  <si>
    <t xml:space="preserve">  平成27年度</t>
    <rPh sb="2" eb="4">
      <t>ヘイセイ</t>
    </rPh>
    <rPh sb="6" eb="7">
      <t>ネン</t>
    </rPh>
    <rPh sb="7" eb="8">
      <t>ド</t>
    </rPh>
    <phoneticPr fontId="4"/>
  </si>
  <si>
    <t>前年同月比</t>
    <rPh sb="0" eb="2">
      <t>ゼンネン</t>
    </rPh>
    <rPh sb="2" eb="5">
      <t>ドウゲツヒ</t>
    </rPh>
    <phoneticPr fontId="11"/>
  </si>
  <si>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4"/>
  </si>
  <si>
    <t>　観光客入域状況</t>
    <phoneticPr fontId="11"/>
  </si>
  <si>
    <t xml:space="preserve"> 計</t>
    <phoneticPr fontId="11"/>
  </si>
  <si>
    <t>国内</t>
    <rPh sb="0" eb="2">
      <t>コクナイ</t>
    </rPh>
    <phoneticPr fontId="11"/>
  </si>
  <si>
    <t>外国</t>
    <rPh sb="0" eb="2">
      <t>ガイコク</t>
    </rPh>
    <phoneticPr fontId="11"/>
  </si>
  <si>
    <t>計</t>
    <phoneticPr fontId="11"/>
  </si>
  <si>
    <t xml:space="preserve">  平成27年度</t>
    <rPh sb="7" eb="8">
      <t>ド</t>
    </rPh>
    <phoneticPr fontId="11"/>
  </si>
  <si>
    <t xml:space="preserve">  平成28年度</t>
    <rPh sb="7" eb="8">
      <t>ド</t>
    </rPh>
    <phoneticPr fontId="11"/>
  </si>
  <si>
    <t>資料：県文化観光スポーツ部観光政策課</t>
    <rPh sb="4" eb="6">
      <t>ブンカ</t>
    </rPh>
    <rPh sb="6" eb="8">
      <t>カンコウ</t>
    </rPh>
    <rPh sb="12" eb="13">
      <t>ブ</t>
    </rPh>
    <rPh sb="15" eb="17">
      <t>セイサク</t>
    </rPh>
    <phoneticPr fontId="11"/>
  </si>
  <si>
    <t>鉱　工　業　指　数　の　動　向</t>
    <rPh sb="0" eb="1">
      <t>コウ</t>
    </rPh>
    <rPh sb="2" eb="3">
      <t>コウ</t>
    </rPh>
    <rPh sb="4" eb="5">
      <t>ギョウ</t>
    </rPh>
    <rPh sb="6" eb="7">
      <t>ユビ</t>
    </rPh>
    <rPh sb="8" eb="9">
      <t>カズ</t>
    </rPh>
    <rPh sb="12" eb="13">
      <t>ドウ</t>
    </rPh>
    <rPh sb="14" eb="15">
      <t>ムカイ</t>
    </rPh>
    <phoneticPr fontId="4"/>
  </si>
  <si>
    <t>(％)</t>
  </si>
  <si>
    <t>（％）</t>
  </si>
  <si>
    <t>企　画　分　析　班</t>
    <rPh sb="0" eb="1">
      <t>クワダ</t>
    </rPh>
    <rPh sb="2" eb="3">
      <t>ガ</t>
    </rPh>
    <rPh sb="4" eb="5">
      <t>ブン</t>
    </rPh>
    <rPh sb="6" eb="7">
      <t>セキ</t>
    </rPh>
    <rPh sb="8" eb="9">
      <t>ハン</t>
    </rPh>
    <phoneticPr fontId="4"/>
  </si>
  <si>
    <t>沖縄県鉱工業指数は、以下のURLからもご覧になることができます。</t>
  </si>
  <si>
    <t>（スマートフォンをお持ちの方はこちらから→）</t>
    <rPh sb="10" eb="11">
      <t>モ</t>
    </rPh>
    <rPh sb="13" eb="14">
      <t>カタ</t>
    </rPh>
    <phoneticPr fontId="4"/>
  </si>
  <si>
    <t>https://www.pref.okinawa.jp/toukeika/iip/iip_index.html</t>
    <phoneticPr fontId="4"/>
  </si>
  <si>
    <t>那覇市の気温</t>
    <rPh sb="4" eb="6">
      <t>キオン</t>
    </rPh>
    <phoneticPr fontId="18"/>
  </si>
  <si>
    <r>
      <t xml:space="preserve">平均気温 </t>
    </r>
    <r>
      <rPr>
        <b/>
        <sz val="12"/>
        <rFont val="ＭＳ 明朝"/>
        <family val="1"/>
        <charset val="128"/>
      </rPr>
      <t>３</t>
    </r>
    <phoneticPr fontId="18"/>
  </si>
  <si>
    <t>平年値</t>
  </si>
  <si>
    <t>都道府県</t>
    <rPh sb="0" eb="4">
      <t>トドウフケン</t>
    </rPh>
    <phoneticPr fontId="49"/>
  </si>
  <si>
    <t>面積</t>
    <rPh sb="0" eb="2">
      <t>メンセキ</t>
    </rPh>
    <phoneticPr fontId="51"/>
  </si>
  <si>
    <t>１</t>
    <phoneticPr fontId="51"/>
  </si>
  <si>
    <t>北 海 道</t>
  </si>
  <si>
    <t>２</t>
  </si>
  <si>
    <t>青 森 県</t>
    <rPh sb="4" eb="5">
      <t>ケン</t>
    </rPh>
    <phoneticPr fontId="51"/>
  </si>
  <si>
    <t>３</t>
  </si>
  <si>
    <t>岩 手 県</t>
    <phoneticPr fontId="51"/>
  </si>
  <si>
    <t>４</t>
  </si>
  <si>
    <t>宮 城 県</t>
    <phoneticPr fontId="51"/>
  </si>
  <si>
    <t>５</t>
  </si>
  <si>
    <t>秋 田 県</t>
    <phoneticPr fontId="51"/>
  </si>
  <si>
    <t>６</t>
  </si>
  <si>
    <t>山 形 県</t>
    <phoneticPr fontId="51"/>
  </si>
  <si>
    <t>７</t>
  </si>
  <si>
    <t>福 島 県</t>
    <phoneticPr fontId="51"/>
  </si>
  <si>
    <t>８</t>
  </si>
  <si>
    <t>茨 城 県</t>
    <phoneticPr fontId="51"/>
  </si>
  <si>
    <t>９</t>
  </si>
  <si>
    <t>栃 木 県</t>
    <phoneticPr fontId="51"/>
  </si>
  <si>
    <t>群 馬 県</t>
    <phoneticPr fontId="51"/>
  </si>
  <si>
    <t>埼 玉 県</t>
    <phoneticPr fontId="51"/>
  </si>
  <si>
    <t>千 葉 県</t>
    <phoneticPr fontId="51"/>
  </si>
  <si>
    <t>東 京 都</t>
    <phoneticPr fontId="51"/>
  </si>
  <si>
    <t>神奈川県</t>
    <phoneticPr fontId="51"/>
  </si>
  <si>
    <t>新 潟 県</t>
    <phoneticPr fontId="51"/>
  </si>
  <si>
    <t>富 山 県</t>
    <phoneticPr fontId="51"/>
  </si>
  <si>
    <t>石 川 県</t>
    <phoneticPr fontId="51"/>
  </si>
  <si>
    <t>福 井 県</t>
    <phoneticPr fontId="51"/>
  </si>
  <si>
    <t>山 梨 県</t>
    <phoneticPr fontId="51"/>
  </si>
  <si>
    <t>長 野 県</t>
    <phoneticPr fontId="51"/>
  </si>
  <si>
    <t>岐 阜 県</t>
    <phoneticPr fontId="51"/>
  </si>
  <si>
    <t>静 岡 県</t>
    <phoneticPr fontId="51"/>
  </si>
  <si>
    <t>愛 知 県</t>
    <phoneticPr fontId="51"/>
  </si>
  <si>
    <t>三 重 県</t>
    <phoneticPr fontId="51"/>
  </si>
  <si>
    <t>滋 賀 県</t>
    <phoneticPr fontId="51"/>
  </si>
  <si>
    <t>京 都 府</t>
    <phoneticPr fontId="51"/>
  </si>
  <si>
    <t>大 阪 府</t>
    <phoneticPr fontId="51"/>
  </si>
  <si>
    <t>兵 庫 県</t>
    <phoneticPr fontId="51"/>
  </si>
  <si>
    <t>奈 良 県</t>
    <phoneticPr fontId="51"/>
  </si>
  <si>
    <t>和歌山県</t>
    <phoneticPr fontId="51"/>
  </si>
  <si>
    <t>鳥 取 県</t>
    <phoneticPr fontId="51"/>
  </si>
  <si>
    <t>島 根 県</t>
    <phoneticPr fontId="51"/>
  </si>
  <si>
    <t>岡 山 県</t>
    <phoneticPr fontId="51"/>
  </si>
  <si>
    <t>広 島 県</t>
    <phoneticPr fontId="51"/>
  </si>
  <si>
    <t>山 口 県</t>
    <phoneticPr fontId="51"/>
  </si>
  <si>
    <t>徳 島 県</t>
    <phoneticPr fontId="51"/>
  </si>
  <si>
    <t>香 川 県</t>
    <phoneticPr fontId="51"/>
  </si>
  <si>
    <t>愛 媛 県</t>
    <phoneticPr fontId="51"/>
  </si>
  <si>
    <t>高 知 県</t>
    <phoneticPr fontId="51"/>
  </si>
  <si>
    <t>福 岡 県</t>
    <phoneticPr fontId="51"/>
  </si>
  <si>
    <t>佐 賀 県</t>
    <phoneticPr fontId="51"/>
  </si>
  <si>
    <t>長 崎 県</t>
    <phoneticPr fontId="51"/>
  </si>
  <si>
    <t>熊 本 県</t>
    <phoneticPr fontId="51"/>
  </si>
  <si>
    <t>大 分 県</t>
    <phoneticPr fontId="51"/>
  </si>
  <si>
    <t>宮 崎 県</t>
    <phoneticPr fontId="51"/>
  </si>
  <si>
    <t>鹿児島県</t>
    <phoneticPr fontId="51"/>
  </si>
  <si>
    <t>沖 縄 県</t>
    <phoneticPr fontId="51"/>
  </si>
  <si>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</si>
  <si>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</si>
  <si>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</si>
  <si>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</si>
  <si>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</si>
  <si>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</si>
  <si>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</si>
  <si>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</si>
  <si>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</si>
  <si>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</si>
  <si>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</si>
  <si>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</si>
  <si>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</si>
  <si>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</si>
  <si>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</si>
  <si>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</si>
  <si>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</si>
  <si>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</si>
  <si>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</si>
  <si>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</si>
  <si>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</si>
  <si>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</si>
  <si>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</si>
  <si>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</si>
  <si>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</si>
  <si>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</si>
  <si>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</si>
  <si>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</si>
  <si>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</si>
  <si>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4"/>
  </si>
  <si>
    <t>乗車人数</t>
    <rPh sb="0" eb="2">
      <t>ジョウシャ</t>
    </rPh>
    <rPh sb="2" eb="4">
      <t>ニンズウ</t>
    </rPh>
    <phoneticPr fontId="4"/>
  </si>
  <si>
    <t>対前年度
(同月)比</t>
    <rPh sb="0" eb="1">
      <t>タイ</t>
    </rPh>
    <rPh sb="1" eb="4">
      <t>ゼンネンド</t>
    </rPh>
    <rPh sb="6" eb="8">
      <t>ドウゲツ</t>
    </rPh>
    <rPh sb="9" eb="10">
      <t>ヒ</t>
    </rPh>
    <phoneticPr fontId="4"/>
  </si>
  <si>
    <t>1日平均</t>
    <rPh sb="1" eb="2">
      <t>ニチ</t>
    </rPh>
    <rPh sb="2" eb="4">
      <t>ヘイキン</t>
    </rPh>
    <phoneticPr fontId="4"/>
  </si>
  <si>
    <t>平成15年度</t>
    <rPh sb="0" eb="2">
      <t>ヘイセイ</t>
    </rPh>
    <rPh sb="4" eb="6">
      <t>ネンド</t>
    </rPh>
    <phoneticPr fontId="4"/>
  </si>
  <si>
    <t>-</t>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</si>
  <si>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</si>
  <si>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</si>
  <si>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</si>
  <si>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</si>
  <si>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</si>
  <si>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</si>
  <si>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</si>
  <si>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</si>
  <si>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 xml:space="preserve">  　平成24年度</t>
    <rPh sb="3" eb="5">
      <t>ヘイセイ</t>
    </rPh>
    <rPh sb="7" eb="9">
      <t>ネンド</t>
    </rPh>
    <phoneticPr fontId="4"/>
  </si>
  <si>
    <t xml:space="preserve">  　平成25年度</t>
    <rPh sb="3" eb="5">
      <t>ヘイセイ</t>
    </rPh>
    <rPh sb="7" eb="9">
      <t>ネンド</t>
    </rPh>
    <phoneticPr fontId="4"/>
  </si>
  <si>
    <t>　電力需要実績</t>
    <rPh sb="1" eb="3">
      <t>デンリョク</t>
    </rPh>
    <rPh sb="3" eb="5">
      <t>ジュヨウ</t>
    </rPh>
    <rPh sb="5" eb="7">
      <t>ジッセキ</t>
    </rPh>
    <phoneticPr fontId="18"/>
  </si>
  <si>
    <t>特別高圧</t>
    <rPh sb="0" eb="2">
      <t>トクベツ</t>
    </rPh>
    <rPh sb="2" eb="4">
      <t>コウアツ</t>
    </rPh>
    <phoneticPr fontId="18"/>
  </si>
  <si>
    <t xml:space="preserve">  平成27年度</t>
    <rPh sb="7" eb="8">
      <t>ド</t>
    </rPh>
    <phoneticPr fontId="18"/>
  </si>
  <si>
    <t>…</t>
    <phoneticPr fontId="11"/>
  </si>
  <si>
    <t>…</t>
  </si>
  <si>
    <t>前年同月比</t>
    <rPh sb="0" eb="2">
      <t>ゼンネン</t>
    </rPh>
    <rPh sb="2" eb="5">
      <t>ドウゲツヒ</t>
    </rPh>
    <phoneticPr fontId="11"/>
  </si>
  <si>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8"/>
  </si>
  <si>
    <t xml:space="preserve">  発生件数</t>
    <phoneticPr fontId="11"/>
  </si>
  <si>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8"/>
  </si>
  <si>
    <t>山城
ダム</t>
    <rPh sb="0" eb="2">
      <t>ヤマシロ</t>
    </rPh>
    <phoneticPr fontId="18"/>
  </si>
  <si>
    <t>倉敷
ダム</t>
    <rPh sb="0" eb="2">
      <t>クラシキ</t>
    </rPh>
    <phoneticPr fontId="18"/>
  </si>
  <si>
    <t>逆補
給量</t>
    <rPh sb="0" eb="1">
      <t>ギャク</t>
    </rPh>
    <rPh sb="1" eb="2">
      <t>タスク</t>
    </rPh>
    <rPh sb="3" eb="4">
      <t>キュウ</t>
    </rPh>
    <rPh sb="4" eb="5">
      <t>リョウ</t>
    </rPh>
    <phoneticPr fontId="18"/>
  </si>
  <si>
    <t>配水量</t>
    <rPh sb="0" eb="3">
      <t>ハイスイリョウ</t>
    </rPh>
    <phoneticPr fontId="18"/>
  </si>
  <si>
    <t>河川水</t>
    <rPh sb="0" eb="3">
      <t>カセンスイ</t>
    </rPh>
    <phoneticPr fontId="18"/>
  </si>
  <si>
    <t>地下水</t>
    <rPh sb="0" eb="3">
      <t>チカスイ</t>
    </rPh>
    <phoneticPr fontId="18"/>
  </si>
  <si>
    <t>国ダム</t>
    <rPh sb="0" eb="1">
      <t>クニ</t>
    </rPh>
    <phoneticPr fontId="18"/>
  </si>
  <si>
    <t>海淡水</t>
    <rPh sb="0" eb="1">
      <t>カイ</t>
    </rPh>
    <rPh sb="1" eb="3">
      <t>タンスイ</t>
    </rPh>
    <phoneticPr fontId="18"/>
  </si>
  <si>
    <t>山城ダム</t>
    <phoneticPr fontId="11"/>
  </si>
  <si>
    <t>倉敷ダム</t>
  </si>
  <si>
    <t>ダム合計</t>
    <phoneticPr fontId="11"/>
  </si>
  <si>
    <t xml:space="preserve">  石油製品販売数量(速報）</t>
    <rPh sb="2" eb="4">
      <t>セキユ</t>
    </rPh>
    <rPh sb="4" eb="6">
      <t>セイヒン</t>
    </rPh>
    <rPh sb="6" eb="8">
      <t>ハンバイ</t>
    </rPh>
    <rPh sb="8" eb="10">
      <t>スウリョウ</t>
    </rPh>
    <rPh sb="11" eb="13">
      <t>ソクホウ</t>
    </rPh>
    <phoneticPr fontId="11"/>
  </si>
  <si>
    <t>アスファルト</t>
    <phoneticPr fontId="11"/>
  </si>
  <si>
    <t>グリース</t>
    <phoneticPr fontId="11"/>
  </si>
  <si>
    <r>
      <t xml:space="preserve">揮発油
</t>
    </r>
    <r>
      <rPr>
        <sz val="9"/>
        <rFont val="ＭＳ 明朝"/>
        <family val="1"/>
        <charset val="128"/>
      </rPr>
      <t>(ガソリン)</t>
    </r>
    <rPh sb="0" eb="3">
      <t>キハツユ</t>
    </rPh>
    <phoneticPr fontId="11"/>
  </si>
  <si>
    <t>ナフサ</t>
  </si>
  <si>
    <t>ジェット
燃料油</t>
    <phoneticPr fontId="11"/>
  </si>
  <si>
    <t>灯油</t>
  </si>
  <si>
    <t>軽油</t>
  </si>
  <si>
    <t>重油計</t>
    <rPh sb="0" eb="2">
      <t>ジュウユ</t>
    </rPh>
    <rPh sb="2" eb="3">
      <t>ケイ</t>
    </rPh>
    <phoneticPr fontId="11"/>
  </si>
  <si>
    <t>Ａ重油</t>
  </si>
  <si>
    <t xml:space="preserve">      平成27年度</t>
    <rPh sb="6" eb="8">
      <t>ヘイセイ</t>
    </rPh>
    <rPh sb="10" eb="12">
      <t>ネンド</t>
    </rPh>
    <phoneticPr fontId="11"/>
  </si>
  <si>
    <t>九州計</t>
    <rPh sb="0" eb="2">
      <t>キュウシュウ</t>
    </rPh>
    <rPh sb="2" eb="3">
      <t>ケイ</t>
    </rPh>
    <phoneticPr fontId="11"/>
  </si>
  <si>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1"/>
  </si>
  <si>
    <t>※⇒クリックで該当資料のシートへ移動します。</t>
    <rPh sb="7" eb="9">
      <t>ガイトウ</t>
    </rPh>
    <rPh sb="9" eb="11">
      <t>シリョウ</t>
    </rPh>
    <rPh sb="16" eb="18">
      <t>イドウ</t>
    </rPh>
    <phoneticPr fontId="4"/>
  </si>
  <si>
    <r>
      <t xml:space="preserve">婚姻
件数
</t>
    </r>
    <r>
      <rPr>
        <b/>
        <sz val="12"/>
        <rFont val="ＭＳ ゴシック"/>
        <family val="3"/>
        <charset val="128"/>
      </rPr>
      <t>１-3</t>
    </r>
    <phoneticPr fontId="18"/>
  </si>
  <si>
    <t>年次･月</t>
    <rPh sb="1" eb="2">
      <t>ジ</t>
    </rPh>
    <phoneticPr fontId="18"/>
  </si>
  <si>
    <t xml:space="preserve">  　        単位：件､％､人､倍､ﾎﾟｲﾝﾄ </t>
    <rPh sb="14" eb="15">
      <t>ケン</t>
    </rPh>
    <phoneticPr fontId="4"/>
  </si>
  <si>
    <t>注：季節調整法はセンサス局法Ⅱ（Ⅹ-12-ARIMA）による</t>
    <phoneticPr fontId="4"/>
  </si>
  <si>
    <t xml:space="preserve">単位：件､人､倍､ﾎﾟｲﾝﾄ </t>
    <phoneticPr fontId="4"/>
  </si>
  <si>
    <t xml:space="preserve"> 年月</t>
    <phoneticPr fontId="4"/>
  </si>
  <si>
    <t>頭数</t>
    <phoneticPr fontId="4"/>
  </si>
  <si>
    <t>頭数</t>
    <phoneticPr fontId="18"/>
  </si>
  <si>
    <t>山羊</t>
    <phoneticPr fontId="18"/>
  </si>
  <si>
    <t>注：牛は肉用牛と乳用牛の計</t>
    <rPh sb="0" eb="1">
      <t>チュウ</t>
    </rPh>
    <rPh sb="4" eb="7">
      <t>ニクヨウギュウ</t>
    </rPh>
    <rPh sb="8" eb="11">
      <t>ニュウヨウギュウ</t>
    </rPh>
    <rPh sb="12" eb="13">
      <t>ケイ</t>
    </rPh>
    <phoneticPr fontId="18"/>
  </si>
  <si>
    <t xml:space="preserve">単位：頭､kg </t>
    <phoneticPr fontId="18"/>
  </si>
  <si>
    <t xml:space="preserve"> 年月</t>
    <rPh sb="2" eb="3">
      <t>ツキ</t>
    </rPh>
    <phoneticPr fontId="11"/>
  </si>
  <si>
    <t>年度･月</t>
    <rPh sb="0" eb="2">
      <t>ネンド</t>
    </rPh>
    <rPh sb="3" eb="4">
      <t>ツキ</t>
    </rPh>
    <phoneticPr fontId="4"/>
  </si>
  <si>
    <t>合計</t>
    <phoneticPr fontId="11"/>
  </si>
  <si>
    <t>空路</t>
    <rPh sb="0" eb="1">
      <t>ソラ</t>
    </rPh>
    <rPh sb="1" eb="2">
      <t>ロ</t>
    </rPh>
    <phoneticPr fontId="11"/>
  </si>
  <si>
    <t>海路</t>
    <rPh sb="0" eb="1">
      <t>ウミ</t>
    </rPh>
    <rPh sb="1" eb="2">
      <t>ロ</t>
    </rPh>
    <phoneticPr fontId="11"/>
  </si>
  <si>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1"/>
  </si>
  <si>
    <t>沖　縄　県　企　画　部　統　計　課</t>
  </si>
  <si>
    <t>年月</t>
    <phoneticPr fontId="4"/>
  </si>
  <si>
    <t>資料：沖縄都市モノレール㈱</t>
    <rPh sb="0" eb="2">
      <t>シリョウ</t>
    </rPh>
    <rPh sb="3" eb="7">
      <t>オキナワトシ</t>
    </rPh>
    <phoneticPr fontId="4"/>
  </si>
  <si>
    <t xml:space="preserve">単位：人､％ </t>
    <rPh sb="0" eb="2">
      <t>タンイ</t>
    </rPh>
    <rPh sb="3" eb="4">
      <t>ニン</t>
    </rPh>
    <phoneticPr fontId="4"/>
  </si>
  <si>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4"/>
  </si>
  <si>
    <t>前月比</t>
    <rPh sb="0" eb="1">
      <t>マエ</t>
    </rPh>
    <rPh sb="1" eb="2">
      <t>ツキ</t>
    </rPh>
    <rPh sb="2" eb="3">
      <t>ヒ</t>
    </rPh>
    <phoneticPr fontId="11"/>
  </si>
  <si>
    <t>年月</t>
    <phoneticPr fontId="18"/>
  </si>
  <si>
    <t>合計</t>
    <rPh sb="0" eb="1">
      <t>ア</t>
    </rPh>
    <rPh sb="1" eb="2">
      <t>ケイ</t>
    </rPh>
    <phoneticPr fontId="18"/>
  </si>
  <si>
    <t>種別</t>
    <rPh sb="0" eb="1">
      <t>タネ</t>
    </rPh>
    <rPh sb="1" eb="2">
      <t>ベツ</t>
    </rPh>
    <phoneticPr fontId="18"/>
  </si>
  <si>
    <t>高圧</t>
    <rPh sb="0" eb="1">
      <t>コウ</t>
    </rPh>
    <rPh sb="1" eb="2">
      <t>アツ</t>
    </rPh>
    <phoneticPr fontId="18"/>
  </si>
  <si>
    <t>低圧</t>
    <rPh sb="0" eb="1">
      <t>テイ</t>
    </rPh>
    <rPh sb="1" eb="2">
      <t>アツ</t>
    </rPh>
    <phoneticPr fontId="11"/>
  </si>
  <si>
    <t xml:space="preserve">単位：千kWh､％ </t>
    <rPh sb="0" eb="2">
      <t>タンイ</t>
    </rPh>
    <rPh sb="3" eb="4">
      <t>セン</t>
    </rPh>
    <phoneticPr fontId="18"/>
  </si>
  <si>
    <t xml:space="preserve">単位：件､人 </t>
    <phoneticPr fontId="4"/>
  </si>
  <si>
    <t>年月</t>
    <phoneticPr fontId="11"/>
  </si>
  <si>
    <t>死者</t>
    <phoneticPr fontId="11"/>
  </si>
  <si>
    <t>負傷者</t>
    <phoneticPr fontId="11"/>
  </si>
  <si>
    <t>うち
那覇署
管内</t>
    <phoneticPr fontId="11"/>
  </si>
  <si>
    <t>うち
浦添署
管内</t>
    <phoneticPr fontId="11"/>
  </si>
  <si>
    <t>うち
沖縄署
管内</t>
    <phoneticPr fontId="11"/>
  </si>
  <si>
    <t>注：発生件数は警察庁へ報告した件数（計上件数）</t>
    <rPh sb="0" eb="1">
      <t>チュウ</t>
    </rPh>
    <phoneticPr fontId="4"/>
  </si>
  <si>
    <t xml:space="preserve">資料：県警察本部 </t>
    <rPh sb="3" eb="4">
      <t>ケン</t>
    </rPh>
    <phoneticPr fontId="18"/>
  </si>
  <si>
    <t>総数</t>
    <rPh sb="0" eb="2">
      <t>ソウスウ</t>
    </rPh>
    <phoneticPr fontId="4"/>
  </si>
  <si>
    <t xml:space="preserve">単位：千㎥､％ </t>
    <rPh sb="0" eb="2">
      <t>タンイ</t>
    </rPh>
    <phoneticPr fontId="4"/>
  </si>
  <si>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8"/>
  </si>
  <si>
    <t>ダム貯水率</t>
    <rPh sb="2" eb="3">
      <t>チョ</t>
    </rPh>
    <rPh sb="3" eb="4">
      <t>ミズ</t>
    </rPh>
    <rPh sb="4" eb="5">
      <t>リツ</t>
    </rPh>
    <phoneticPr fontId="18"/>
  </si>
  <si>
    <t>水源別取水量内訳</t>
    <rPh sb="0" eb="2">
      <t>スイゲン</t>
    </rPh>
    <rPh sb="2" eb="3">
      <t>ベツ</t>
    </rPh>
    <rPh sb="3" eb="6">
      <t>シュスイリョウ</t>
    </rPh>
    <rPh sb="6" eb="8">
      <t>ウチワケ</t>
    </rPh>
    <phoneticPr fontId="18"/>
  </si>
  <si>
    <t>浄水場送水量</t>
    <rPh sb="0" eb="3">
      <t>ジョウスイジョウ</t>
    </rPh>
    <phoneticPr fontId="18"/>
  </si>
  <si>
    <t>取水量
合計</t>
    <rPh sb="0" eb="3">
      <t>シュスイリョウ</t>
    </rPh>
    <phoneticPr fontId="18"/>
  </si>
  <si>
    <t>工業
用水</t>
    <rPh sb="0" eb="2">
      <t>コウギョウ</t>
    </rPh>
    <phoneticPr fontId="18"/>
  </si>
  <si>
    <t>燃料油 計</t>
    <rPh sb="0" eb="2">
      <t>ネンリョウ</t>
    </rPh>
    <rPh sb="2" eb="3">
      <t>ユ</t>
    </rPh>
    <rPh sb="4" eb="5">
      <t>ケイ</t>
    </rPh>
    <phoneticPr fontId="11"/>
  </si>
  <si>
    <t>年月</t>
    <rPh sb="0" eb="1">
      <t>トシ</t>
    </rPh>
    <rPh sb="1" eb="2">
      <t>ツキ</t>
    </rPh>
    <phoneticPr fontId="11"/>
  </si>
  <si>
    <t>単位：kl､ｔ</t>
    <rPh sb="0" eb="2">
      <t>タンイ</t>
    </rPh>
    <phoneticPr fontId="21"/>
  </si>
  <si>
    <t>推計人口</t>
    <rPh sb="0" eb="2">
      <t>スイケイ</t>
    </rPh>
    <rPh sb="2" eb="4">
      <t>ジンコウ</t>
    </rPh>
    <phoneticPr fontId="18"/>
  </si>
  <si>
    <t>実収入</t>
    <phoneticPr fontId="18"/>
  </si>
  <si>
    <t>年月</t>
    <phoneticPr fontId="18"/>
  </si>
  <si>
    <t>焼損面積</t>
    <phoneticPr fontId="18"/>
  </si>
  <si>
    <t>り災
世帯数</t>
    <rPh sb="5" eb="6">
      <t>スウ</t>
    </rPh>
    <phoneticPr fontId="18"/>
  </si>
  <si>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8"/>
  </si>
  <si>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4"/>
  </si>
  <si>
    <t xml:space="preserve">   単位：人､胎､組 </t>
    <rPh sb="8" eb="9">
      <t>タイ</t>
    </rPh>
    <rPh sb="10" eb="11">
      <t>クミ</t>
    </rPh>
    <phoneticPr fontId="4"/>
  </si>
  <si>
    <t>　3　前月比</t>
  </si>
  <si>
    <t>　4　前年度差</t>
  </si>
  <si>
    <t>-</t>
  </si>
  <si>
    <t xml:space="preserve">単位：件、百万円、％ </t>
    <rPh sb="0" eb="2">
      <t>タンイ</t>
    </rPh>
    <rPh sb="3" eb="4">
      <t>ケン</t>
    </rPh>
    <rPh sb="5" eb="6">
      <t>ヒャク</t>
    </rPh>
    <rPh sb="6" eb="8">
      <t>マンエン</t>
    </rPh>
    <phoneticPr fontId="4"/>
  </si>
  <si>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</si>
  <si>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8"/>
  </si>
  <si>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8"/>
  </si>
  <si>
    <t>推計人口</t>
    <rPh sb="0" eb="2">
      <t>スイケイ</t>
    </rPh>
    <rPh sb="2" eb="4">
      <t>ジンコウ</t>
    </rPh>
    <phoneticPr fontId="4"/>
  </si>
  <si>
    <t>厚生労働省　沖縄労働局管内</t>
    <rPh sb="0" eb="2">
      <t>コウセイ</t>
    </rPh>
    <rPh sb="2" eb="5">
      <t>ロウドウショウ</t>
    </rPh>
    <rPh sb="6" eb="8">
      <t>オキナワ</t>
    </rPh>
    <rPh sb="8" eb="11">
      <t>ロウドウキョク</t>
    </rPh>
    <rPh sb="11" eb="13">
      <t>カンナイ</t>
    </rPh>
    <phoneticPr fontId="4"/>
  </si>
  <si>
    <t>年度･月</t>
    <rPh sb="1" eb="2">
      <t>ド</t>
    </rPh>
    <phoneticPr fontId="4"/>
  </si>
  <si>
    <t>新規求職申込件数</t>
    <phoneticPr fontId="4"/>
  </si>
  <si>
    <t>月間有効求職者数</t>
    <phoneticPr fontId="4"/>
  </si>
  <si>
    <t>新規求人数</t>
    <phoneticPr fontId="4"/>
  </si>
  <si>
    <t>月間有効求人数</t>
    <phoneticPr fontId="4"/>
  </si>
  <si>
    <t>新規求人倍率</t>
    <phoneticPr fontId="4"/>
  </si>
  <si>
    <t>有効求人倍率</t>
    <phoneticPr fontId="4"/>
  </si>
  <si>
    <t>就職件数</t>
    <phoneticPr fontId="4"/>
  </si>
  <si>
    <t>就職率</t>
    <phoneticPr fontId="4"/>
  </si>
  <si>
    <t>充足率</t>
    <phoneticPr fontId="4"/>
  </si>
  <si>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8"/>
  </si>
  <si>
    <t xml:space="preserve">単位：棟､㎡､万円 </t>
    <rPh sb="0" eb="2">
      <t>タンイ</t>
    </rPh>
    <phoneticPr fontId="4"/>
  </si>
  <si>
    <t>総計</t>
    <rPh sb="1" eb="2">
      <t>ケイ</t>
    </rPh>
    <phoneticPr fontId="18"/>
  </si>
  <si>
    <t>木造</t>
    <phoneticPr fontId="18"/>
  </si>
  <si>
    <t xml:space="preserve"> 鉄骨鉄筋コンクリート造</t>
    <phoneticPr fontId="18"/>
  </si>
  <si>
    <t>鉄筋コンクリート造</t>
    <phoneticPr fontId="18"/>
  </si>
  <si>
    <t>コンクリ－トブロック造</t>
    <phoneticPr fontId="4"/>
  </si>
  <si>
    <t>鉄骨造</t>
    <phoneticPr fontId="18"/>
  </si>
  <si>
    <t>《建 築 物 の 数》</t>
    <phoneticPr fontId="18"/>
  </si>
  <si>
    <t>《床 面 積 の 合 計》</t>
    <phoneticPr fontId="18"/>
  </si>
  <si>
    <t>《工 事 費 予 定 額》</t>
    <phoneticPr fontId="18"/>
  </si>
  <si>
    <t xml:space="preserve">単位：人 </t>
    <phoneticPr fontId="11"/>
  </si>
  <si>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1"/>
  </si>
  <si>
    <t>　　２ 取水量合計はトンネル充排水を含む</t>
    <rPh sb="4" eb="7">
      <t>シュスイリョウ</t>
    </rPh>
    <rPh sb="7" eb="9">
      <t>ゴウケイ</t>
    </rPh>
    <rPh sb="14" eb="15">
      <t>ジュウ</t>
    </rPh>
    <rPh sb="15" eb="17">
      <t>ハイスイ</t>
    </rPh>
    <rPh sb="18" eb="19">
      <t>フク</t>
    </rPh>
    <phoneticPr fontId="4"/>
  </si>
  <si>
    <t>潤滑油</t>
    <phoneticPr fontId="4"/>
  </si>
  <si>
    <t>パラフィン</t>
    <phoneticPr fontId="11"/>
  </si>
  <si>
    <t>Ｂ･C重油</t>
    <phoneticPr fontId="11"/>
  </si>
  <si>
    <t>沖縄</t>
    <rPh sb="0" eb="1">
      <t>オキ</t>
    </rPh>
    <rPh sb="1" eb="2">
      <t>ナワ</t>
    </rPh>
    <phoneticPr fontId="11"/>
  </si>
  <si>
    <t>注：１ 九州計に沖縄は含まれない</t>
    <rPh sb="0" eb="1">
      <t>チュウ</t>
    </rPh>
    <rPh sb="4" eb="6">
      <t>キュウシュウ</t>
    </rPh>
    <rPh sb="6" eb="7">
      <t>ケイ</t>
    </rPh>
    <rPh sb="8" eb="10">
      <t>オキナワ</t>
    </rPh>
    <rPh sb="11" eb="12">
      <t>フク</t>
    </rPh>
    <phoneticPr fontId="11"/>
  </si>
  <si>
    <t xml:space="preserve">  　２ 速報値のため修正される可能性がある</t>
    <rPh sb="5" eb="8">
      <t>ソクホウチ</t>
    </rPh>
    <rPh sb="11" eb="13">
      <t>シュウセイ</t>
    </rPh>
    <rPh sb="16" eb="19">
      <t>カノウセイ</t>
    </rPh>
    <phoneticPr fontId="11"/>
  </si>
  <si>
    <t>都道府県別面積､県内総生産（名目）</t>
    <rPh sb="5" eb="7">
      <t>メンセキ</t>
    </rPh>
    <rPh sb="8" eb="10">
      <t>ケンナイ</t>
    </rPh>
    <rPh sb="10" eb="13">
      <t>ソウセイサン</t>
    </rPh>
    <rPh sb="14" eb="16">
      <t>メイモク</t>
    </rPh>
    <phoneticPr fontId="49"/>
  </si>
  <si>
    <t xml:space="preserve">単位：㎢､億円 </t>
    <rPh sb="0" eb="2">
      <t>タンイ</t>
    </rPh>
    <rPh sb="5" eb="7">
      <t>オクエン</t>
    </rPh>
    <phoneticPr fontId="49"/>
  </si>
  <si>
    <t>県内総生産(名目)</t>
    <phoneticPr fontId="51"/>
  </si>
  <si>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49"/>
  </si>
  <si>
    <t>※1　平年差（平均気温から平年値(30年間の平均値)を差し引いた値）</t>
  </si>
  <si>
    <t>火災発生件数</t>
  </si>
  <si>
    <t>推計人口</t>
    <phoneticPr fontId="18"/>
  </si>
  <si>
    <t>現  在</t>
  </si>
  <si>
    <t>　　「ｒ」は前回の数値の訂正を示す</t>
    <rPh sb="15" eb="16">
      <t>シメ</t>
    </rPh>
    <phoneticPr fontId="4"/>
  </si>
  <si>
    <t>人口増減数</t>
  </si>
  <si>
    <t>現在人口</t>
  </si>
  <si>
    <t>対前月</t>
  </si>
  <si>
    <t>％</t>
  </si>
  <si>
    <t>倍</t>
  </si>
  <si>
    <t>ポイント</t>
  </si>
  <si>
    <t>項目</t>
  </si>
  <si>
    <t>件</t>
    <phoneticPr fontId="4"/>
  </si>
  <si>
    <t>前年同月比（差)</t>
  </si>
  <si>
    <t>1月～ 3月</t>
    <rPh sb="1" eb="2">
      <t>ガツ</t>
    </rPh>
    <rPh sb="5" eb="6">
      <t>ガツ</t>
    </rPh>
    <phoneticPr fontId="7"/>
  </si>
  <si>
    <t>4月～ 6月</t>
    <rPh sb="1" eb="2">
      <t>ガツ</t>
    </rPh>
    <rPh sb="5" eb="6">
      <t>ガツ</t>
    </rPh>
    <phoneticPr fontId="7"/>
  </si>
  <si>
    <t>7月～ 9月</t>
    <rPh sb="1" eb="2">
      <t>ガツ</t>
    </rPh>
    <rPh sb="5" eb="6">
      <t>ガツ</t>
    </rPh>
    <phoneticPr fontId="7"/>
  </si>
  <si>
    <t>10月～12月</t>
    <rPh sb="2" eb="3">
      <t>ガツ</t>
    </rPh>
    <rPh sb="6" eb="7">
      <t>ガツ</t>
    </rPh>
    <phoneticPr fontId="7"/>
  </si>
  <si>
    <t>新規学卒を除く有効求人倍率</t>
    <phoneticPr fontId="4"/>
  </si>
  <si>
    <t>（</t>
    <phoneticPr fontId="4"/>
  </si>
  <si>
    <t>沖　　縄　　県　　鉱　　工　　業　　指　　数</t>
    <phoneticPr fontId="4"/>
  </si>
  <si>
    <t>〃</t>
    <phoneticPr fontId="4"/>
  </si>
  <si>
    <t>国調 平成27年</t>
    <rPh sb="0" eb="1">
      <t>クニ</t>
    </rPh>
    <rPh sb="1" eb="2">
      <t>シラ</t>
    </rPh>
    <rPh sb="3" eb="5">
      <t>ヘイセイ</t>
    </rPh>
    <rPh sb="7" eb="8">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</si>
  <si>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</si>
  <si>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</si>
  <si>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</si>
  <si>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</si>
  <si>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国調 令和2年</t>
    <rPh sb="3" eb="5">
      <t>レイワ</t>
    </rPh>
    <rPh sb="6" eb="7">
      <t>ネン</t>
    </rPh>
    <phoneticPr fontId="4"/>
  </si>
  <si>
    <t>令和3年</t>
    <rPh sb="0" eb="2">
      <t>レイワ</t>
    </rPh>
    <rPh sb="3" eb="4">
      <t>ネン</t>
    </rPh>
    <phoneticPr fontId="4"/>
  </si>
  <si>
    <t>令和5年</t>
    <rPh sb="0" eb="2">
      <t>レイワ</t>
    </rPh>
    <rPh sb="3" eb="4">
      <t>ネン</t>
    </rPh>
    <phoneticPr fontId="4"/>
  </si>
  <si>
    <t>令和6年</t>
    <rPh sb="0" eb="2">
      <t>レイワ</t>
    </rPh>
    <rPh sb="3" eb="4">
      <t>ネン</t>
    </rPh>
    <phoneticPr fontId="4"/>
  </si>
  <si>
    <t>令和6年</t>
    <phoneticPr fontId="4"/>
  </si>
  <si>
    <t>令和4年</t>
    <rPh sb="0" eb="2">
      <t>レイワ</t>
    </rPh>
    <rPh sb="3" eb="4">
      <t>ネン</t>
    </rPh>
    <phoneticPr fontId="4"/>
  </si>
  <si>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4"/>
  </si>
  <si>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8"/>
  </si>
  <si>
    <t>「ｒ」は前回の数値の訂正を示す</t>
    <phoneticPr fontId="4"/>
  </si>
  <si>
    <t>資料：県企画部統計課「推計人口」</t>
    <rPh sb="0" eb="2">
      <t>シリョウ</t>
    </rPh>
    <rPh sb="3" eb="4">
      <t>ケン</t>
    </rPh>
    <rPh sb="4" eb="10">
      <t>キカクブトウケイカ</t>
    </rPh>
    <rPh sb="11" eb="15">
      <t>スイケイジンコウ</t>
    </rPh>
    <phoneticPr fontId="4"/>
  </si>
  <si>
    <t xml:space="preserve"> </t>
    <phoneticPr fontId="4"/>
  </si>
  <si>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4"/>
  </si>
  <si>
    <t>令和4年度計</t>
    <rPh sb="0" eb="1">
      <t>レイ</t>
    </rPh>
    <rPh sb="1" eb="2">
      <t>ワ</t>
    </rPh>
    <rPh sb="4" eb="5">
      <t>ド</t>
    </rPh>
    <phoneticPr fontId="4"/>
  </si>
  <si>
    <t>令和3年度計</t>
    <rPh sb="0" eb="1">
      <t>レイ</t>
    </rPh>
    <rPh sb="1" eb="2">
      <t>ワ</t>
    </rPh>
    <rPh sb="4" eb="5">
      <t>ド</t>
    </rPh>
    <phoneticPr fontId="4"/>
  </si>
  <si>
    <t xml:space="preserve">      5年度</t>
    <rPh sb="7" eb="9">
      <t>ネンド</t>
    </rPh>
    <phoneticPr fontId="11"/>
  </si>
  <si>
    <t>　令和3年</t>
    <rPh sb="1" eb="3">
      <t>レイワ</t>
    </rPh>
    <rPh sb="4" eb="5">
      <t>ネン</t>
    </rPh>
    <phoneticPr fontId="11"/>
  </si>
  <si>
    <t>　令和4年</t>
    <rPh sb="1" eb="3">
      <t>レイワ</t>
    </rPh>
    <rPh sb="4" eb="5">
      <t>ネン</t>
    </rPh>
    <phoneticPr fontId="11"/>
  </si>
  <si>
    <t>　令和5年</t>
    <rPh sb="1" eb="3">
      <t>レイワ</t>
    </rPh>
    <rPh sb="4" eb="5">
      <t>ネン</t>
    </rPh>
    <phoneticPr fontId="11"/>
  </si>
  <si>
    <t>5年</t>
    <rPh sb="1" eb="2">
      <t>ネン</t>
    </rPh>
    <phoneticPr fontId="18"/>
  </si>
  <si>
    <t>　    5年</t>
    <rPh sb="6" eb="7">
      <t>ネン</t>
    </rPh>
    <phoneticPr fontId="18"/>
  </si>
  <si>
    <t>　 　　5年</t>
    <rPh sb="5" eb="6">
      <t>ネン</t>
    </rPh>
    <phoneticPr fontId="18"/>
  </si>
  <si>
    <t>　 　 5年度</t>
    <rPh sb="5" eb="7">
      <t>ネンド</t>
    </rPh>
    <phoneticPr fontId="4"/>
  </si>
  <si>
    <t>　    5年度</t>
    <rPh sb="6" eb="8">
      <t>ネンド</t>
    </rPh>
    <phoneticPr fontId="11"/>
  </si>
  <si>
    <t>　　　　　4年度</t>
    <rPh sb="6" eb="8">
      <t>ネンド</t>
    </rPh>
    <phoneticPr fontId="11"/>
  </si>
  <si>
    <t>令和5年</t>
    <rPh sb="0" eb="2">
      <t>レイワ</t>
    </rPh>
    <rPh sb="3" eb="4">
      <t>ネン</t>
    </rPh>
    <phoneticPr fontId="6"/>
  </si>
  <si>
    <t>令和5年度計</t>
    <rPh sb="0" eb="1">
      <t>レイ</t>
    </rPh>
    <rPh sb="1" eb="2">
      <t>ワ</t>
    </rPh>
    <rPh sb="4" eb="5">
      <t>ド</t>
    </rPh>
    <phoneticPr fontId="4"/>
  </si>
  <si>
    <t xml:space="preserve"> 季　節　調　整　済　指　数</t>
    <rPh sb="1" eb="2">
      <t>キ</t>
    </rPh>
    <rPh sb="3" eb="4">
      <t>セツ</t>
    </rPh>
    <rPh sb="5" eb="6">
      <t>チョウ</t>
    </rPh>
    <rPh sb="7" eb="8">
      <t>ヒトシ</t>
    </rPh>
    <rPh sb="9" eb="10">
      <t>ズミ</t>
    </rPh>
    <rPh sb="11" eb="12">
      <t>ユビ</t>
    </rPh>
    <rPh sb="13" eb="14">
      <t>スウ</t>
    </rPh>
    <phoneticPr fontId="4"/>
  </si>
  <si>
    <t>原　　　　指　　　　数</t>
    <rPh sb="0" eb="1">
      <t>ゲン</t>
    </rPh>
    <rPh sb="5" eb="6">
      <t>ユビ</t>
    </rPh>
    <rPh sb="10" eb="11">
      <t>スウ</t>
    </rPh>
    <phoneticPr fontId="4"/>
  </si>
  <si>
    <t>沖</t>
    <rPh sb="0" eb="1">
      <t>オキ</t>
    </rPh>
    <phoneticPr fontId="4"/>
  </si>
  <si>
    <t>生    産</t>
    <rPh sb="0" eb="1">
      <t>ショウ</t>
    </rPh>
    <rPh sb="5" eb="6">
      <t>サン</t>
    </rPh>
    <phoneticPr fontId="4"/>
  </si>
  <si>
    <t>縄</t>
    <rPh sb="0" eb="1">
      <t>ナワ</t>
    </rPh>
    <phoneticPr fontId="4"/>
  </si>
  <si>
    <t>出    荷</t>
    <rPh sb="0" eb="1">
      <t>デ</t>
    </rPh>
    <rPh sb="5" eb="6">
      <t>ニ</t>
    </rPh>
    <phoneticPr fontId="4"/>
  </si>
  <si>
    <t>県</t>
    <rPh sb="0" eb="1">
      <t>ケン</t>
    </rPh>
    <phoneticPr fontId="4"/>
  </si>
  <si>
    <t>在    庫</t>
    <rPh sb="0" eb="1">
      <t>ザイ</t>
    </rPh>
    <rPh sb="5" eb="6">
      <t>コ</t>
    </rPh>
    <phoneticPr fontId="4"/>
  </si>
  <si>
    <t>全</t>
    <rPh sb="0" eb="1">
      <t>ゼン</t>
    </rPh>
    <phoneticPr fontId="61"/>
  </si>
  <si>
    <t>生    産</t>
    <rPh sb="0" eb="1">
      <t>ショウ</t>
    </rPh>
    <rPh sb="5" eb="6">
      <t>サン</t>
    </rPh>
    <phoneticPr fontId="61"/>
  </si>
  <si>
    <t>出    荷</t>
    <rPh sb="0" eb="1">
      <t>デ</t>
    </rPh>
    <rPh sb="5" eb="6">
      <t>ニ</t>
    </rPh>
    <phoneticPr fontId="61"/>
  </si>
  <si>
    <t>国</t>
    <rPh sb="0" eb="1">
      <t>クニ</t>
    </rPh>
    <phoneticPr fontId="61"/>
  </si>
  <si>
    <t>在    庫</t>
    <rPh sb="0" eb="1">
      <t>ザイ</t>
    </rPh>
    <rPh sb="5" eb="6">
      <t>コ</t>
    </rPh>
    <phoneticPr fontId="61"/>
  </si>
  <si>
    <t>令和6年</t>
    <rPh sb="0" eb="2">
      <t>レイワ</t>
    </rPh>
    <rPh sb="3" eb="4">
      <t>ネン</t>
    </rPh>
    <phoneticPr fontId="11"/>
  </si>
  <si>
    <t>令和5年</t>
    <rPh sb="0" eb="2">
      <t>レイワ</t>
    </rPh>
    <rPh sb="3" eb="4">
      <t>ネン</t>
    </rPh>
    <phoneticPr fontId="11"/>
  </si>
  <si>
    <t>9月</t>
  </si>
  <si>
    <t>　　　令和3年度</t>
    <rPh sb="3" eb="5">
      <t>レイワ</t>
    </rPh>
    <rPh sb="6" eb="8">
      <t>ネンド</t>
    </rPh>
    <phoneticPr fontId="11"/>
  </si>
  <si>
    <t>　　　　　5年度</t>
    <rPh sb="6" eb="8">
      <t>ネンド</t>
    </rPh>
    <phoneticPr fontId="11"/>
  </si>
  <si>
    <t>令和3年度</t>
    <rPh sb="0" eb="2">
      <t>レイワ</t>
    </rPh>
    <phoneticPr fontId="4"/>
  </si>
  <si>
    <t>令和6年</t>
    <rPh sb="0" eb="2">
      <t>レイワ</t>
    </rPh>
    <rPh sb="3" eb="4">
      <t>ネン</t>
    </rPh>
    <phoneticPr fontId="6"/>
  </si>
  <si>
    <t>推計人口</t>
    <phoneticPr fontId="4"/>
  </si>
  <si>
    <t>　 　交通事故（人身事故）発生状況</t>
    <rPh sb="8" eb="10">
      <t>ジンシン</t>
    </rPh>
    <rPh sb="10" eb="12">
      <t>ジコ</t>
    </rPh>
    <phoneticPr fontId="18"/>
  </si>
  <si>
    <t>項 　 　目</t>
  </si>
  <si>
    <t>令和4年 　</t>
  </si>
  <si>
    <t>5年 　</t>
  </si>
  <si>
    <t>6年 　</t>
    <phoneticPr fontId="4"/>
  </si>
  <si>
    <t xml:space="preserve"> 　　6年</t>
    <rPh sb="4" eb="5">
      <t>ガンネン</t>
    </rPh>
    <phoneticPr fontId="11"/>
  </si>
  <si>
    <t>資料：県統計課「令和4年度県民経済計算」</t>
    <rPh sb="0" eb="2">
      <t>シリョウ</t>
    </rPh>
    <rPh sb="3" eb="4">
      <t>ケン</t>
    </rPh>
    <rPh sb="4" eb="7">
      <t>トウケイカ</t>
    </rPh>
    <rPh sb="8" eb="10">
      <t>レイワ</t>
    </rPh>
    <rPh sb="11" eb="13">
      <t>ネンド</t>
    </rPh>
    <rPh sb="12" eb="13">
      <t>ド</t>
    </rPh>
    <rPh sb="13" eb="19">
      <t>ケンミンケイザイケイサン</t>
    </rPh>
    <phoneticPr fontId="4"/>
  </si>
  <si>
    <t>令和4年度</t>
    <rPh sb="0" eb="2">
      <t>レイワ</t>
    </rPh>
    <rPh sb="3" eb="5">
      <t>ネンド</t>
    </rPh>
    <phoneticPr fontId="4"/>
  </si>
  <si>
    <t>推計世帯数</t>
    <phoneticPr fontId="4"/>
  </si>
  <si>
    <t>婚姻件数</t>
    <phoneticPr fontId="4"/>
  </si>
  <si>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8"/>
  </si>
  <si>
    <t>　令和4年</t>
    <rPh sb="4" eb="5">
      <t>ネン</t>
    </rPh>
    <phoneticPr fontId="18"/>
  </si>
  <si>
    <t>　 　　6年</t>
    <rPh sb="5" eb="6">
      <t>ネン</t>
    </rPh>
    <phoneticPr fontId="18"/>
  </si>
  <si>
    <t>完全失業率（原数値）</t>
    <phoneticPr fontId="4"/>
  </si>
  <si>
    <t>事業所規模　5人以上</t>
    <phoneticPr fontId="4"/>
  </si>
  <si>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8"/>
  </si>
  <si>
    <t>令和7年</t>
  </si>
  <si>
    <t>那覇の平均気温</t>
    <phoneticPr fontId="4"/>
  </si>
  <si>
    <t>　    6年</t>
    <rPh sb="6" eb="7">
      <t>ネン</t>
    </rPh>
    <phoneticPr fontId="18"/>
  </si>
  <si>
    <t>令和4年</t>
    <rPh sb="3" eb="4">
      <t>ネン</t>
    </rPh>
    <phoneticPr fontId="18"/>
  </si>
  <si>
    <t>6年</t>
    <rPh sb="1" eb="2">
      <t>ネン</t>
    </rPh>
    <phoneticPr fontId="18"/>
  </si>
  <si>
    <t xml:space="preserve">  令和4年度</t>
    <rPh sb="2" eb="4">
      <t>レイワ</t>
    </rPh>
    <rPh sb="5" eb="7">
      <t>ネンド</t>
    </rPh>
    <phoneticPr fontId="11"/>
  </si>
  <si>
    <t xml:space="preserve">      6年度</t>
    <rPh sb="7" eb="9">
      <t>ネンド</t>
    </rPh>
    <phoneticPr fontId="11"/>
  </si>
  <si>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4"/>
  </si>
  <si>
    <t>１　概況</t>
    <rPh sb="2" eb="4">
      <t>ガイキョウ</t>
    </rPh>
    <phoneticPr fontId="4"/>
  </si>
  <si>
    <t>　(1) 生産指数</t>
    <rPh sb="7" eb="9">
      <t>シスウ</t>
    </rPh>
    <phoneticPr fontId="61"/>
  </si>
  <si>
    <t>　 　 6年度</t>
    <rPh sb="5" eb="7">
      <t>ネンド</t>
    </rPh>
    <phoneticPr fontId="4"/>
  </si>
  <si>
    <t>　    6年度</t>
    <rPh sb="6" eb="8">
      <t>ネンド</t>
    </rPh>
    <phoneticPr fontId="11"/>
  </si>
  <si>
    <t>　    令和4年度</t>
    <rPh sb="5" eb="7">
      <t>レイワ</t>
    </rPh>
    <rPh sb="8" eb="10">
      <t>ネンド</t>
    </rPh>
    <phoneticPr fontId="11"/>
  </si>
  <si>
    <t>8月</t>
  </si>
  <si>
    <t>10月</t>
  </si>
  <si>
    <t xml:space="preserve">      令和4年度</t>
    <rPh sb="6" eb="8">
      <t>レイワ</t>
    </rPh>
    <rPh sb="9" eb="11">
      <t>ネンド</t>
    </rPh>
    <phoneticPr fontId="11"/>
  </si>
  <si>
    <t>令和７年</t>
    <rPh sb="0" eb="2">
      <t>レイワ</t>
    </rPh>
    <rPh sb="3" eb="4">
      <t>ネン</t>
    </rPh>
    <phoneticPr fontId="4"/>
  </si>
  <si>
    <t>令和7年</t>
    <rPh sb="0" eb="2">
      <t>レイワ</t>
    </rPh>
    <rPh sb="3" eb="4">
      <t>ネン</t>
    </rPh>
    <phoneticPr fontId="6"/>
  </si>
  <si>
    <t>令和7年</t>
    <rPh sb="0" eb="2">
      <t>レイワ</t>
    </rPh>
    <rPh sb="3" eb="4">
      <t>ネン</t>
    </rPh>
    <phoneticPr fontId="11"/>
  </si>
  <si>
    <t>2020年(令和2年)＝100.0</t>
    <rPh sb="4" eb="5">
      <t>ネン</t>
    </rPh>
    <rPh sb="6" eb="8">
      <t>レイワ</t>
    </rPh>
    <rPh sb="9" eb="10">
      <t>ネン</t>
    </rPh>
    <phoneticPr fontId="4"/>
  </si>
  <si>
    <t>令和7年</t>
    <rPh sb="0" eb="2">
      <t>レイワ</t>
    </rPh>
    <rPh sb="3" eb="4">
      <t>ネン</t>
    </rPh>
    <phoneticPr fontId="4"/>
  </si>
  <si>
    <t>　令和7年</t>
  </si>
  <si>
    <t>ダム貯水率</t>
    <phoneticPr fontId="4"/>
  </si>
  <si>
    <t>　人口動態</t>
    <rPh sb="3" eb="4">
      <t>ドウ</t>
    </rPh>
    <rPh sb="4" eb="5">
      <t>タイ</t>
    </rPh>
    <phoneticPr fontId="18"/>
  </si>
  <si>
    <t>11月</t>
  </si>
  <si>
    <t>資料：国土交通省国土地理院「令和７年全国都道府県市区町村別面積調（10月1日時点）」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49"/>
  </si>
  <si>
    <t>令和4年度</t>
    <rPh sb="0" eb="2">
      <t>レイワ</t>
    </rPh>
    <phoneticPr fontId="4"/>
  </si>
  <si>
    <t>　　 内閣府経済社会総合研究所「県民経済計算（平成23年度 - 令和4年度）」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4"/>
  </si>
  <si>
    <t>国調 令和7年</t>
    <rPh sb="3" eb="5">
      <t>レイワ</t>
    </rPh>
    <rPh sb="6" eb="7">
      <t>ネン</t>
    </rPh>
    <phoneticPr fontId="4"/>
  </si>
  <si>
    <t>令和7年12月</t>
    <phoneticPr fontId="4"/>
  </si>
  <si>
    <t>12月</t>
  </si>
  <si>
    <t>令和8年1月</t>
  </si>
  <si>
    <t>令和8年1月</t>
    <phoneticPr fontId="4"/>
  </si>
  <si>
    <t>令和7年(10月～12月)期</t>
    <phoneticPr fontId="4"/>
  </si>
  <si>
    <t>1月</t>
  </si>
  <si>
    <t>令和8年</t>
    <phoneticPr fontId="4"/>
  </si>
  <si>
    <t>交通事故の発生件数</t>
  </si>
  <si>
    <t xml:space="preserve"> 　　7年</t>
    <rPh sb="0" eb="5">
      <t>ガンネン</t>
    </rPh>
    <phoneticPr fontId="11"/>
  </si>
  <si>
    <t xml:space="preserve"> 令和5年</t>
    <rPh sb="4" eb="5">
      <t>ガンネン</t>
    </rPh>
    <phoneticPr fontId="11"/>
  </si>
  <si>
    <t>令和8年 累計</t>
    <rPh sb="0" eb="2">
      <t>レイワ</t>
    </rPh>
    <rPh sb="3" eb="4">
      <t>ネン</t>
    </rPh>
    <rPh sb="5" eb="7">
      <t>ルイケイ</t>
    </rPh>
    <phoneticPr fontId="18"/>
  </si>
  <si>
    <t>前月比</t>
    <rPh sb="0" eb="3">
      <t>ゼンゲツヒ</t>
    </rPh>
    <phoneticPr fontId="3"/>
  </si>
  <si>
    <t>前年同月比</t>
    <rPh sb="0" eb="2">
      <t>ゼンネン</t>
    </rPh>
    <rPh sb="2" eb="4">
      <t>ドウゲツ</t>
    </rPh>
    <rPh sb="4" eb="5">
      <t>ヒ</t>
    </rPh>
    <phoneticPr fontId="3"/>
  </si>
  <si>
    <t xml:space="preserve">     令和5年</t>
    <rPh sb="8" eb="9">
      <t>ネン</t>
    </rPh>
    <phoneticPr fontId="11"/>
  </si>
  <si>
    <t>6年</t>
    <rPh sb="1" eb="2">
      <t>ネン</t>
    </rPh>
    <phoneticPr fontId="4"/>
  </si>
  <si>
    <t xml:space="preserve">         7年</t>
    <rPh sb="10" eb="11">
      <t>ネン</t>
    </rPh>
    <phoneticPr fontId="11"/>
  </si>
  <si>
    <t>　令和6年</t>
    <phoneticPr fontId="18"/>
  </si>
  <si>
    <r>
      <t xml:space="preserve">銀行勘定 </t>
    </r>
    <r>
      <rPr>
        <b/>
        <sz val="12"/>
        <rFont val="ＭＳ 明朝"/>
        <family val="1"/>
        <charset val="128"/>
      </rPr>
      <t>(</t>
    </r>
    <r>
      <rPr>
        <b/>
        <sz val="12"/>
        <rFont val="ＭＳ ゴシック"/>
        <family val="3"/>
        <charset val="128"/>
      </rPr>
      <t>23)</t>
    </r>
    <phoneticPr fontId="18"/>
  </si>
  <si>
    <r>
      <t xml:space="preserve">１人平均現金給与総額 </t>
    </r>
    <r>
      <rPr>
        <b/>
        <sz val="12"/>
        <rFont val="ＭＳ 明朝"/>
        <family val="1"/>
        <charset val="128"/>
      </rPr>
      <t>(</t>
    </r>
    <r>
      <rPr>
        <b/>
        <sz val="12"/>
        <rFont val="ＭＳ ゴシック"/>
        <family val="3"/>
        <charset val="128"/>
      </rPr>
      <t>７)</t>
    </r>
    <rPh sb="1" eb="2">
      <t>ニン</t>
    </rPh>
    <rPh sb="2" eb="4">
      <t>ヘイキン</t>
    </rPh>
    <rPh sb="4" eb="6">
      <t>ゲンキン</t>
    </rPh>
    <phoneticPr fontId="18"/>
  </si>
  <si>
    <r>
      <t xml:space="preserve">実質預金
</t>
    </r>
    <r>
      <rPr>
        <b/>
        <sz val="10"/>
        <rFont val="ＭＳ ゴシック"/>
        <family val="3"/>
        <charset val="128"/>
      </rPr>
      <t>(23-1</t>
    </r>
    <r>
      <rPr>
        <b/>
        <sz val="12"/>
        <rFont val="ＭＳ 明朝"/>
        <family val="1"/>
        <charset val="128"/>
      </rPr>
      <t>)</t>
    </r>
    <phoneticPr fontId="18"/>
  </si>
  <si>
    <r>
      <t xml:space="preserve">貸出金
</t>
    </r>
    <r>
      <rPr>
        <b/>
        <sz val="10"/>
        <rFont val="ＭＳ 明朝"/>
        <family val="1"/>
        <charset val="128"/>
      </rPr>
      <t>(23</t>
    </r>
    <r>
      <rPr>
        <b/>
        <sz val="10"/>
        <rFont val="ＭＳ ゴシック"/>
        <family val="3"/>
        <charset val="128"/>
      </rPr>
      <t>-2</t>
    </r>
    <r>
      <rPr>
        <b/>
        <sz val="12"/>
        <rFont val="ＭＳ 明朝"/>
        <family val="1"/>
        <charset val="128"/>
      </rPr>
      <t>)</t>
    </r>
    <phoneticPr fontId="18"/>
  </si>
  <si>
    <r>
      <t xml:space="preserve">規模５人以上
</t>
    </r>
    <r>
      <rPr>
        <b/>
        <sz val="10"/>
        <rFont val="ＭＳ ゴシック"/>
        <family val="3"/>
        <charset val="128"/>
      </rPr>
      <t>(7-1</t>
    </r>
    <r>
      <rPr>
        <b/>
        <sz val="10"/>
        <rFont val="ＭＳ 明朝"/>
        <family val="1"/>
        <charset val="128"/>
      </rPr>
      <t>)</t>
    </r>
    <rPh sb="4" eb="6">
      <t>イジョウ</t>
    </rPh>
    <phoneticPr fontId="18"/>
  </si>
  <si>
    <r>
      <t xml:space="preserve">規模30人以上
</t>
    </r>
    <r>
      <rPr>
        <b/>
        <sz val="10"/>
        <rFont val="ＭＳ ゴシック"/>
        <family val="3"/>
        <charset val="128"/>
      </rPr>
      <t>(7-2</t>
    </r>
    <r>
      <rPr>
        <b/>
        <sz val="10"/>
        <rFont val="ＭＳ 明朝"/>
        <family val="1"/>
        <charset val="128"/>
      </rPr>
      <t>)</t>
    </r>
    <phoneticPr fontId="18"/>
  </si>
  <si>
    <r>
      <t xml:space="preserve">被保護世帯 </t>
    </r>
    <r>
      <rPr>
        <b/>
        <sz val="12"/>
        <rFont val="ＭＳ 明朝"/>
        <family val="1"/>
        <charset val="128"/>
      </rPr>
      <t>(</t>
    </r>
    <r>
      <rPr>
        <b/>
        <sz val="12"/>
        <rFont val="ＭＳ ゴシック"/>
        <family val="3"/>
        <charset val="128"/>
      </rPr>
      <t>２</t>
    </r>
    <r>
      <rPr>
        <b/>
        <sz val="12"/>
        <rFont val="ＭＳ 明朝"/>
        <family val="1"/>
        <charset val="128"/>
      </rPr>
      <t>)</t>
    </r>
    <phoneticPr fontId="18"/>
  </si>
  <si>
    <r>
      <t xml:space="preserve">完全失業率 </t>
    </r>
    <r>
      <rPr>
        <b/>
        <sz val="12"/>
        <rFont val="ＭＳ 明朝"/>
        <family val="1"/>
        <charset val="128"/>
      </rPr>
      <t>(</t>
    </r>
    <r>
      <rPr>
        <b/>
        <sz val="12"/>
        <rFont val="ＭＳ ゴシック"/>
        <family val="3"/>
        <charset val="128"/>
      </rPr>
      <t>４</t>
    </r>
    <r>
      <rPr>
        <b/>
        <sz val="12"/>
        <rFont val="ＭＳ 明朝"/>
        <family val="1"/>
        <charset val="128"/>
      </rPr>
      <t>)</t>
    </r>
    <rPh sb="4" eb="5">
      <t>リツ</t>
    </rPh>
    <phoneticPr fontId="18"/>
  </si>
  <si>
    <t>　　３ 列見出しの各項目にある括弧書き数字は「最新の主な指標」の該当表番号</t>
    <rPh sb="4" eb="7">
      <t>レツミダ</t>
    </rPh>
    <rPh sb="9" eb="12">
      <t>カクコウモク</t>
    </rPh>
    <rPh sb="15" eb="17">
      <t>カッコ</t>
    </rPh>
    <rPh sb="17" eb="18">
      <t>ガ</t>
    </rPh>
    <rPh sb="19" eb="21">
      <t>スウジ</t>
    </rPh>
    <rPh sb="23" eb="25">
      <t>サイシン</t>
    </rPh>
    <rPh sb="26" eb="27">
      <t>オモ</t>
    </rPh>
    <rPh sb="28" eb="30">
      <t>シヒョウ</t>
    </rPh>
    <rPh sb="32" eb="34">
      <t>ガイトウ</t>
    </rPh>
    <rPh sb="34" eb="35">
      <t>ヒョウ</t>
    </rPh>
    <rPh sb="35" eb="37">
      <t>バンゴウ</t>
    </rPh>
    <phoneticPr fontId="18"/>
  </si>
  <si>
    <r>
      <t xml:space="preserve">消費者物価指数(那覇市) </t>
    </r>
    <r>
      <rPr>
        <b/>
        <sz val="12"/>
        <rFont val="ＭＳ 明朝"/>
        <family val="1"/>
        <charset val="128"/>
      </rPr>
      <t>(</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8"/>
  </si>
  <si>
    <r>
      <rPr>
        <sz val="12"/>
        <rFont val="ＭＳ 明朝"/>
        <family val="1"/>
        <charset val="128"/>
      </rPr>
      <t>家計</t>
    </r>
    <r>
      <rPr>
        <b/>
        <sz val="12"/>
        <rFont val="ＭＳ 明朝"/>
        <family val="1"/>
        <charset val="128"/>
      </rPr>
      <t xml:space="preserve"> (</t>
    </r>
    <r>
      <rPr>
        <b/>
        <sz val="12"/>
        <rFont val="ＭＳ ゴシック"/>
        <family val="3"/>
        <charset val="128"/>
      </rPr>
      <t>９</t>
    </r>
    <r>
      <rPr>
        <b/>
        <sz val="12"/>
        <rFont val="ＭＳ 明朝"/>
        <family val="1"/>
        <charset val="128"/>
      </rPr>
      <t>)</t>
    </r>
    <phoneticPr fontId="18"/>
  </si>
  <si>
    <r>
      <t>二人以上の世帯消費支出</t>
    </r>
    <r>
      <rPr>
        <b/>
        <sz val="12"/>
        <rFont val="ＭＳ 明朝"/>
        <family val="1"/>
        <charset val="128"/>
      </rPr>
      <t>(9-1)</t>
    </r>
    <phoneticPr fontId="18"/>
  </si>
  <si>
    <r>
      <t xml:space="preserve">百貨店･スーパー販売額(速報値) </t>
    </r>
    <r>
      <rPr>
        <b/>
        <sz val="12"/>
        <rFont val="ＭＳ 明朝"/>
        <family val="1"/>
        <charset val="128"/>
      </rPr>
      <t>(</t>
    </r>
    <r>
      <rPr>
        <b/>
        <sz val="12"/>
        <rFont val="ＭＳ ゴシック"/>
        <family val="3"/>
        <charset val="128"/>
      </rPr>
      <t>13</t>
    </r>
    <r>
      <rPr>
        <b/>
        <sz val="12"/>
        <rFont val="ＭＳ 明朝"/>
        <family val="1"/>
        <charset val="128"/>
      </rPr>
      <t>)</t>
    </r>
    <rPh sb="0" eb="3">
      <t>ヒャッカテン</t>
    </rPh>
    <phoneticPr fontId="18"/>
  </si>
  <si>
    <r>
      <t xml:space="preserve">輸出額
</t>
    </r>
    <r>
      <rPr>
        <b/>
        <sz val="12"/>
        <rFont val="ＭＳ 明朝"/>
        <family val="1"/>
        <charset val="128"/>
      </rPr>
      <t>(24</t>
    </r>
    <r>
      <rPr>
        <b/>
        <sz val="12"/>
        <rFont val="ＭＳ ゴシック"/>
        <family val="3"/>
        <charset val="128"/>
      </rPr>
      <t>-1)</t>
    </r>
    <phoneticPr fontId="18"/>
  </si>
  <si>
    <r>
      <t xml:space="preserve">輸入額
</t>
    </r>
    <r>
      <rPr>
        <b/>
        <sz val="12"/>
        <rFont val="ＭＳ 明朝"/>
        <family val="1"/>
        <charset val="128"/>
      </rPr>
      <t>(24</t>
    </r>
    <r>
      <rPr>
        <b/>
        <sz val="12"/>
        <rFont val="ＭＳ ゴシック"/>
        <family val="3"/>
        <charset val="128"/>
      </rPr>
      <t>-2)</t>
    </r>
    <phoneticPr fontId="18"/>
  </si>
  <si>
    <r>
      <t xml:space="preserve">貿易 </t>
    </r>
    <r>
      <rPr>
        <b/>
        <sz val="12"/>
        <rFont val="ＭＳ 明朝"/>
        <family val="1"/>
        <charset val="128"/>
      </rPr>
      <t>(</t>
    </r>
    <r>
      <rPr>
        <b/>
        <sz val="12"/>
        <rFont val="ＭＳ ゴシック"/>
        <family val="3"/>
        <charset val="128"/>
      </rPr>
      <t>24</t>
    </r>
    <r>
      <rPr>
        <b/>
        <sz val="12"/>
        <rFont val="ＭＳ 明朝"/>
        <family val="1"/>
        <charset val="128"/>
      </rPr>
      <t>)</t>
    </r>
    <phoneticPr fontId="18"/>
  </si>
  <si>
    <r>
      <t xml:space="preserve">自動車保有車両数 </t>
    </r>
    <r>
      <rPr>
        <b/>
        <sz val="12"/>
        <rFont val="ＭＳ 明朝"/>
        <family val="1"/>
        <charset val="128"/>
      </rPr>
      <t>(</t>
    </r>
    <r>
      <rPr>
        <b/>
        <sz val="12"/>
        <rFont val="ＭＳ ゴシック"/>
        <family val="3"/>
        <charset val="128"/>
      </rPr>
      <t>18)</t>
    </r>
    <phoneticPr fontId="18"/>
  </si>
  <si>
    <r>
      <rPr>
        <sz val="11"/>
        <rFont val="ＭＳ 明朝"/>
        <family val="1"/>
        <charset val="128"/>
      </rPr>
      <t>消費支出</t>
    </r>
    <r>
      <rPr>
        <b/>
        <sz val="6"/>
        <rFont val="ＭＳ 明朝"/>
        <family val="1"/>
        <charset val="128"/>
      </rPr>
      <t>(9</t>
    </r>
    <r>
      <rPr>
        <b/>
        <sz val="6"/>
        <rFont val="ＭＳ ゴシック"/>
        <family val="3"/>
        <charset val="128"/>
      </rPr>
      <t>-2)</t>
    </r>
    <phoneticPr fontId="18"/>
  </si>
  <si>
    <t>注：１ 年値は原則各月の平均値、百貨店･スーパー販売額と貿易の年値は各月の合計値</t>
    <rPh sb="28" eb="30">
      <t>ボウエキ</t>
    </rPh>
    <rPh sb="34" eb="35">
      <t>カク</t>
    </rPh>
    <rPh sb="37" eb="39">
      <t>ゴウケイ</t>
    </rPh>
    <rPh sb="39" eb="40">
      <t>チ</t>
    </rPh>
    <phoneticPr fontId="18"/>
  </si>
  <si>
    <t xml:space="preserve"> 　 ２ 列見出しの各項目にある括弧書き数字は「最新の主な指標」の該当表番号</t>
    <rPh sb="5" eb="8">
      <t>レツミダ</t>
    </rPh>
    <rPh sb="10" eb="13">
      <t>カクコウモク</t>
    </rPh>
    <rPh sb="16" eb="18">
      <t>カッコ</t>
    </rPh>
    <rPh sb="18" eb="19">
      <t>ガ</t>
    </rPh>
    <rPh sb="20" eb="22">
      <t>スウジ</t>
    </rPh>
    <rPh sb="24" eb="26">
      <t>サイシン</t>
    </rPh>
    <rPh sb="27" eb="28">
      <t>オモ</t>
    </rPh>
    <rPh sb="29" eb="31">
      <t>シヒョウ</t>
    </rPh>
    <rPh sb="33" eb="35">
      <t>ガイトウ</t>
    </rPh>
    <rPh sb="35" eb="36">
      <t>ヒョウ</t>
    </rPh>
    <rPh sb="36" eb="38">
      <t>バンゴウ</t>
    </rPh>
    <phoneticPr fontId="18"/>
  </si>
  <si>
    <t>　2　令和6年(10月～12月)期差</t>
    <phoneticPr fontId="4"/>
  </si>
  <si>
    <t>　令和8年</t>
  </si>
  <si>
    <t>5月</t>
  </si>
  <si>
    <t>6月</t>
  </si>
  <si>
    <t>7月</t>
  </si>
  <si>
    <t>2月</t>
    <phoneticPr fontId="4"/>
  </si>
  <si>
    <t>2026（令和8年）年 3月1日 現在推計</t>
  </si>
  <si>
    <t>令和8年2月中の増減数</t>
  </si>
  <si>
    <t>自然動態</t>
    <rPh sb="2" eb="4">
      <t>ドウタイ</t>
    </rPh>
    <phoneticPr fontId="120"/>
  </si>
  <si>
    <t>社会動態</t>
    <rPh sb="0" eb="2">
      <t>シャカイ</t>
    </rPh>
    <rPh sb="2" eb="4">
      <t>ドウタイ</t>
    </rPh>
    <phoneticPr fontId="120"/>
  </si>
  <si>
    <t>令和7年3月からの増減数</t>
  </si>
  <si>
    <t>令和８年</t>
  </si>
  <si>
    <t>令和8年3月1日現在</t>
    <phoneticPr fontId="4"/>
  </si>
  <si>
    <t>　令和8年</t>
    <phoneticPr fontId="4"/>
  </si>
  <si>
    <t>令和8年2月</t>
  </si>
  <si>
    <t>令和8年2月</t>
    <phoneticPr fontId="4"/>
  </si>
  <si>
    <t>令和6年度計</t>
    <rPh sb="0" eb="1">
      <t>レイ</t>
    </rPh>
    <rPh sb="1" eb="2">
      <t>ワ</t>
    </rPh>
    <rPh sb="4" eb="5">
      <t>ド</t>
    </rPh>
    <phoneticPr fontId="4"/>
  </si>
  <si>
    <t>令和8年</t>
  </si>
  <si>
    <t>令和８年３月31日公表</t>
    <rPh sb="0" eb="2">
      <t>レイワ</t>
    </rPh>
    <rPh sb="3" eb="4">
      <t>ネン</t>
    </rPh>
    <rPh sb="5" eb="6">
      <t>ガツ</t>
    </rPh>
    <rPh sb="8" eb="9">
      <t>ニチ</t>
    </rPh>
    <rPh sb="9" eb="11">
      <t>コウヒョウ</t>
    </rPh>
    <phoneticPr fontId="4"/>
  </si>
  <si>
    <t>―　令　和　８　年　１　月　分　―</t>
    <rPh sb="2" eb="3">
      <t>レイ</t>
    </rPh>
    <rPh sb="4" eb="5">
      <t>ワ</t>
    </rPh>
    <rPh sb="8" eb="9">
      <t>ネン</t>
    </rPh>
    <rPh sb="12" eb="13">
      <t>ガツ</t>
    </rPh>
    <rPh sb="14" eb="15">
      <t>ブン</t>
    </rPh>
    <phoneticPr fontId="4"/>
  </si>
  <si>
    <t>令和8年</t>
    <rPh sb="0" eb="2">
      <t>レイワ</t>
    </rPh>
    <phoneticPr fontId="3"/>
  </si>
  <si>
    <t>令和7年</t>
    <rPh sb="0" eb="2">
      <t>レイワ</t>
    </rPh>
    <rPh sb="3" eb="4">
      <t>ネン</t>
    </rPh>
    <phoneticPr fontId="3"/>
  </si>
  <si>
    <t>　　生産指数（季節調整済指数）は前月比1.2％の低下となり、指数水準は92.7となった。</t>
  </si>
  <si>
    <t>　　生産の低下に寄与した業種は、食料品工業、金属製品工業、窯業・土石製品工業などの4業種であり、</t>
  </si>
  <si>
    <t>　　生産の上昇に寄与した業種は、鉄鋼業、鉱業、パルプ・紙・紙加工品工業などの5業種であった。</t>
    <phoneticPr fontId="4"/>
  </si>
  <si>
    <t>　(2) 出荷指数</t>
    <rPh sb="5" eb="7">
      <t>シュッカ</t>
    </rPh>
    <rPh sb="7" eb="9">
      <t>シスウ</t>
    </rPh>
    <phoneticPr fontId="1"/>
  </si>
  <si>
    <t>　　出荷指数（季節調整済指数）は前月比4.2％の上昇となり、指数水準は90.9となった。</t>
    <phoneticPr fontId="4"/>
  </si>
  <si>
    <t>　　出荷の上昇に寄与した業種は、食料品工業、鉄鋼業、化学工業などの5業種であり、</t>
  </si>
  <si>
    <t>　　出荷の低下に寄与した業種は、金属製品工業、窯業・土石製品工業、プラスチック製品工業などの4業種であった。</t>
  </si>
  <si>
    <t>　(3) 在庫指数</t>
    <rPh sb="5" eb="7">
      <t>ザイコ</t>
    </rPh>
    <rPh sb="7" eb="9">
      <t>シスウ</t>
    </rPh>
    <phoneticPr fontId="1"/>
  </si>
  <si>
    <t>　　在庫指数（季節調整済指数）は前月比2.0％の上昇となり、指数水準は96.0となった。</t>
  </si>
  <si>
    <t>　　在庫の上昇に寄与した業種は、プラスチック製品工業、食料品工業、鉄鋼業などの7業種であり、</t>
  </si>
  <si>
    <t>　　在庫の低下に寄与した業種は、窯業・土石製品工業、化学工業の2業種であった。</t>
  </si>
  <si>
    <t>令和8年2月</t>
    <rPh sb="0" eb="2">
      <t>レイワ</t>
    </rPh>
    <rPh sb="3" eb="4">
      <t>ネン</t>
    </rPh>
    <rPh sb="5" eb="6">
      <t>ガツ</t>
    </rPh>
    <phoneticPr fontId="11"/>
  </si>
  <si>
    <t>令和8年2月末</t>
    <phoneticPr fontId="4"/>
  </si>
  <si>
    <t>令和7年12月末</t>
    <phoneticPr fontId="4"/>
  </si>
  <si>
    <t>注：当該指標は令和8年4月3日現在作成</t>
    <phoneticPr fontId="4"/>
  </si>
  <si>
    <t>最新の主な指標（令和8年3月）</t>
    <rPh sb="0" eb="2">
      <t>サイシン</t>
    </rPh>
    <rPh sb="3" eb="4">
      <t>オモ</t>
    </rPh>
    <rPh sb="5" eb="7">
      <t>シヒョウ</t>
    </rPh>
    <rPh sb="8" eb="10">
      <t>レイワ</t>
    </rPh>
    <rPh sb="11" eb="12">
      <t>ネン</t>
    </rPh>
    <rPh sb="13" eb="14">
      <t>ツキ</t>
    </rPh>
    <phoneticPr fontId="4"/>
  </si>
  <si>
    <t>　資料：那覇市の気温：沖縄気象台「沖縄地方の天候」､消費者物価指数(那覇市)：県企画部統計課「消費者物価指数」､家計：県企画部統計課「家計調査」</t>
    <rPh sb="4" eb="7">
      <t>ナハシ</t>
    </rPh>
    <rPh sb="11" eb="13">
      <t>オキナワ</t>
    </rPh>
    <rPh sb="13" eb="16">
      <t>キショウダイ</t>
    </rPh>
    <rPh sb="17" eb="19">
      <t>オキナワ</t>
    </rPh>
    <rPh sb="19" eb="21">
      <t>チホウ</t>
    </rPh>
    <rPh sb="22" eb="24">
      <t>テンコウ</t>
    </rPh>
    <rPh sb="56" eb="58">
      <t>カケイ</t>
    </rPh>
    <phoneticPr fontId="18"/>
  </si>
  <si>
    <t>　　令和7年12月以前の数値は新季節指数により改訂されている</t>
    <rPh sb="2" eb="3">
      <t>レイ</t>
    </rPh>
    <rPh sb="3" eb="4">
      <t>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</si>
</sst>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7">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s>
  <fonts count="1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u/>
      <sz val="11"/>
      <name val="ＭＳ Ｐゴシック"/>
      <family val="3"/>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u/>
      <sz val="11"/>
      <color theme="10"/>
      <name val="ＭＳ Ｐ明朝"/>
      <family val="1"/>
      <charset val="128"/>
    </font>
    <font>
      <sz val="11"/>
      <color indexed="10"/>
      <name val="ＭＳ Ｐゴシック"/>
      <family val="3"/>
      <scheme val="minor"/>
    </font>
    <font>
      <sz val="11"/>
      <name val="ＭＳ ゴシック"/>
      <family val="3"/>
      <charset val="128"/>
    </font>
    <font>
      <b/>
      <sz val="18"/>
      <color indexed="62"/>
      <name val="ＭＳ Ｐゴシック"/>
      <family val="3"/>
      <charset val="128"/>
      <scheme val="major"/>
    </font>
    <font>
      <sz val="11"/>
      <color indexed="19"/>
      <name val="ＭＳ Ｐゴシック"/>
      <family val="3"/>
      <charset val="128"/>
      <scheme val="minor"/>
    </font>
    <font>
      <sz val="11"/>
      <color indexed="51"/>
      <name val="ＭＳ Ｐゴシック"/>
      <family val="3"/>
      <charset val="128"/>
      <scheme val="minor"/>
    </font>
    <font>
      <b/>
      <sz val="11"/>
      <color indexed="51"/>
      <name val="ＭＳ Ｐゴシック"/>
      <family val="3"/>
      <charset val="128"/>
      <scheme val="minor"/>
    </font>
    <font>
      <b/>
      <sz val="15"/>
      <color indexed="62"/>
      <name val="ＭＳ Ｐゴシック"/>
      <family val="3"/>
      <charset val="128"/>
      <scheme val="minor"/>
    </font>
    <font>
      <b/>
      <sz val="13"/>
      <color indexed="62"/>
      <name val="ＭＳ Ｐゴシック"/>
      <family val="3"/>
      <charset val="128"/>
      <scheme val="minor"/>
    </font>
    <font>
      <b/>
      <sz val="11"/>
      <color indexed="62"/>
      <name val="ＭＳ Ｐゴシック"/>
      <family val="3"/>
      <charset val="128"/>
      <scheme val="minor"/>
    </font>
    <font>
      <b/>
      <sz val="10"/>
      <name val="ＭＳ 明朝"/>
      <family val="1"/>
      <charset val="128"/>
    </font>
    <font>
      <b/>
      <sz val="6"/>
      <name val="ＭＳ 明朝"/>
      <family val="1"/>
      <charset val="128"/>
    </font>
    <font>
      <b/>
      <sz val="6"/>
      <name val="ＭＳ ゴシック"/>
      <family val="3"/>
      <charset val="128"/>
    </font>
    <font>
      <sz val="7"/>
      <name val="Terminal"/>
      <family val="3"/>
      <charset val="255"/>
    </font>
    <font>
      <strike/>
      <sz val="12"/>
      <name val="ＭＳ 明朝"/>
      <family val="1"/>
      <charset val="128"/>
    </font>
    <font>
      <b/>
      <sz val="8"/>
      <name val="ＭＳ 明朝"/>
      <family val="1"/>
      <charset val="128"/>
    </font>
    <font>
      <sz val="17"/>
      <name val="ＭＳ Ｐゴシック"/>
      <family val="3"/>
      <charset val="128"/>
    </font>
  </fonts>
  <fills count="6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50"/>
        <bgColor indexed="64"/>
      </patternFill>
    </fill>
    <fill>
      <patternFill patternType="solid">
        <fgColor indexed="56"/>
        <bgColor indexed="64"/>
      </patternFill>
    </fill>
    <fill>
      <patternFill patternType="solid">
        <fgColor indexed="52"/>
        <bgColor indexed="64"/>
      </patternFill>
    </fill>
    <fill>
      <patternFill patternType="solid">
        <fgColor indexed="54"/>
        <bgColor indexed="64"/>
      </patternFill>
    </fill>
    <fill>
      <patternFill patternType="solid">
        <fgColor indexed="51"/>
        <bgColor indexed="64"/>
      </patternFill>
    </fill>
    <fill>
      <patternFill patternType="solid">
        <fgColor rgb="FFFFFFCC"/>
        <bgColor indexed="64"/>
      </patternFill>
    </fill>
  </fills>
  <borders count="152">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double">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bottom style="double">
        <color indexed="51"/>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s>
  <cellStyleXfs count="670">
    <xf numFmtId="0" fontId="0" fillId="0" borderId="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64" fillId="0" borderId="0" applyNumberFormat="0" applyFill="0" applyBorder="0" applyAlignment="0" applyProtection="0"/>
    <xf numFmtId="0" fontId="65" fillId="28" borderId="120" applyNumberFormat="0" applyAlignment="0" applyProtection="0"/>
    <xf numFmtId="0" fontId="66" fillId="29" borderId="0" applyNumberFormat="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0" fillId="0" borderId="0" applyNumberFormat="0" applyFill="0" applyBorder="0" applyAlignment="0" applyProtection="0">
      <alignment vertical="top"/>
      <protection locked="0"/>
    </xf>
    <xf numFmtId="0" fontId="10" fillId="2" borderId="121" applyNumberFormat="0" applyFont="0" applyAlignment="0" applyProtection="0"/>
    <xf numFmtId="0" fontId="68" fillId="0" borderId="122" applyNumberFormat="0" applyFill="0" applyAlignment="0" applyProtection="0"/>
    <xf numFmtId="0" fontId="69" fillId="30" borderId="0" applyNumberFormat="0" applyBorder="0" applyAlignment="0" applyProtection="0"/>
    <xf numFmtId="0" fontId="70" fillId="31" borderId="123" applyNumberFormat="0" applyAlignment="0" applyProtection="0"/>
    <xf numFmtId="0" fontId="71" fillId="0" borderId="0" applyNumberFormat="0" applyFill="0" applyBorder="0" applyAlignment="0" applyProtection="0"/>
    <xf numFmtId="38" fontId="3" fillId="0" borderId="0" applyFont="0" applyFill="0" applyBorder="0" applyAlignment="0" applyProtection="0"/>
    <xf numFmtId="38" fontId="21" fillId="0" borderId="0" applyFont="0" applyFill="0" applyBorder="0" applyAlignment="0" applyProtection="0"/>
    <xf numFmtId="38" fontId="10" fillId="0" borderId="0" applyFont="0" applyFill="0" applyBorder="0" applyAlignment="0" applyProtection="0"/>
    <xf numFmtId="38" fontId="39" fillId="0" borderId="0" applyFont="0" applyFill="0" applyBorder="0" applyAlignment="0" applyProtection="0"/>
    <xf numFmtId="38" fontId="21" fillId="0" borderId="0" applyFont="0" applyFill="0" applyBorder="0" applyAlignment="0" applyProtection="0"/>
    <xf numFmtId="38" fontId="48" fillId="0" borderId="0" applyFont="0" applyFill="0" applyBorder="0" applyAlignment="0" applyProtection="0"/>
    <xf numFmtId="38" fontId="21" fillId="0" borderId="0" applyFont="0" applyFill="0" applyBorder="0" applyAlignment="0" applyProtection="0"/>
    <xf numFmtId="38" fontId="53" fillId="0" borderId="0" applyFont="0" applyFill="0" applyBorder="0" applyAlignment="0" applyProtection="0"/>
    <xf numFmtId="38" fontId="21" fillId="0" borderId="0" applyFont="0" applyFill="0" applyBorder="0" applyAlignment="0" applyProtection="0"/>
    <xf numFmtId="38" fontId="12" fillId="0" borderId="0" applyFont="0" applyFill="0" applyBorder="0" applyAlignment="0" applyProtection="0"/>
    <xf numFmtId="41" fontId="25" fillId="0" borderId="0" applyFont="0" applyFill="0" applyBorder="0" applyAlignment="0" applyProtection="0"/>
    <xf numFmtId="0" fontId="72" fillId="0" borderId="124" applyNumberFormat="0" applyFill="0" applyAlignment="0" applyProtection="0"/>
    <xf numFmtId="0" fontId="73" fillId="0" borderId="125" applyNumberFormat="0" applyFill="0" applyAlignment="0" applyProtection="0"/>
    <xf numFmtId="0" fontId="74" fillId="0" borderId="126" applyNumberFormat="0" applyFill="0" applyAlignment="0" applyProtection="0"/>
    <xf numFmtId="0" fontId="74" fillId="0" borderId="0" applyNumberFormat="0" applyFill="0" applyBorder="0" applyAlignment="0" applyProtection="0"/>
    <xf numFmtId="0" fontId="75" fillId="0" borderId="127" applyNumberFormat="0" applyFill="0" applyAlignment="0" applyProtection="0"/>
    <xf numFmtId="0" fontId="76" fillId="31" borderId="128" applyNumberFormat="0" applyAlignment="0" applyProtection="0"/>
    <xf numFmtId="0" fontId="77" fillId="0" borderId="0" applyNumberForma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0" fontId="78" fillId="3" borderId="123" applyNumberFormat="0" applyAlignment="0" applyProtection="0"/>
    <xf numFmtId="0" fontId="10" fillId="0" borderId="0">
      <alignment vertical="center"/>
    </xf>
    <xf numFmtId="0" fontId="10" fillId="0" borderId="0">
      <alignment vertical="center"/>
    </xf>
    <xf numFmtId="0" fontId="10" fillId="0" borderId="0">
      <alignment vertical="center"/>
    </xf>
    <xf numFmtId="0" fontId="62" fillId="0" borderId="0">
      <alignment vertical="center"/>
    </xf>
    <xf numFmtId="0" fontId="16" fillId="0" borderId="0"/>
    <xf numFmtId="0" fontId="10" fillId="0" borderId="0"/>
    <xf numFmtId="0" fontId="26" fillId="0" borderId="0"/>
    <xf numFmtId="37" fontId="26" fillId="0" borderId="0"/>
    <xf numFmtId="0" fontId="12" fillId="0" borderId="0"/>
    <xf numFmtId="0" fontId="10" fillId="0" borderId="0"/>
    <xf numFmtId="0" fontId="10" fillId="0" borderId="0"/>
    <xf numFmtId="0" fontId="62"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6" fillId="0" borderId="0"/>
    <xf numFmtId="0" fontId="10" fillId="0" borderId="0"/>
    <xf numFmtId="0" fontId="79" fillId="32" borderId="0" applyNumberFormat="0" applyBorder="0" applyAlignment="0" applyProtection="0"/>
    <xf numFmtId="0" fontId="21" fillId="0" borderId="0"/>
    <xf numFmtId="0" fontId="3" fillId="0" borderId="0">
      <alignment vertical="center"/>
    </xf>
    <xf numFmtId="241" fontId="84" fillId="0" borderId="30" applyBorder="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242" fontId="84" fillId="0" borderId="30" applyBorder="0"/>
    <xf numFmtId="243" fontId="84" fillId="0" borderId="30"/>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244" fontId="84" fillId="0" borderId="30"/>
    <xf numFmtId="245" fontId="84" fillId="0" borderId="30"/>
    <xf numFmtId="0" fontId="85" fillId="44" borderId="0" applyNumberFormat="0" applyBorder="0" applyAlignment="0" applyProtection="0">
      <alignment vertical="center"/>
    </xf>
    <xf numFmtId="0" fontId="85" fillId="44" borderId="0" applyNumberFormat="0" applyBorder="0" applyAlignment="0" applyProtection="0">
      <alignment vertical="center"/>
    </xf>
    <xf numFmtId="0" fontId="85" fillId="44" borderId="0" applyNumberFormat="0" applyBorder="0" applyAlignment="0" applyProtection="0">
      <alignment vertical="center"/>
    </xf>
    <xf numFmtId="0" fontId="85" fillId="41" borderId="0" applyNumberFormat="0" applyBorder="0" applyAlignment="0" applyProtection="0">
      <alignment vertical="center"/>
    </xf>
    <xf numFmtId="0" fontId="85" fillId="41" borderId="0" applyNumberFormat="0" applyBorder="0" applyAlignment="0" applyProtection="0">
      <alignment vertical="center"/>
    </xf>
    <xf numFmtId="0" fontId="85" fillId="41" borderId="0" applyNumberFormat="0" applyBorder="0" applyAlignment="0" applyProtection="0">
      <alignment vertical="center"/>
    </xf>
    <xf numFmtId="0" fontId="85" fillId="42" borderId="0" applyNumberFormat="0" applyBorder="0" applyAlignment="0" applyProtection="0">
      <alignment vertical="center"/>
    </xf>
    <xf numFmtId="0" fontId="85" fillId="42" borderId="0" applyNumberFormat="0" applyBorder="0" applyAlignment="0" applyProtection="0">
      <alignment vertical="center"/>
    </xf>
    <xf numFmtId="0" fontId="85" fillId="42" borderId="0" applyNumberFormat="0" applyBorder="0" applyAlignment="0" applyProtection="0">
      <alignment vertical="center"/>
    </xf>
    <xf numFmtId="0" fontId="85" fillId="45" borderId="0" applyNumberFormat="0" applyBorder="0" applyAlignment="0" applyProtection="0">
      <alignment vertical="center"/>
    </xf>
    <xf numFmtId="0" fontId="85" fillId="45" borderId="0" applyNumberFormat="0" applyBorder="0" applyAlignment="0" applyProtection="0">
      <alignment vertical="center"/>
    </xf>
    <xf numFmtId="0" fontId="85" fillId="45" borderId="0" applyNumberFormat="0" applyBorder="0" applyAlignment="0" applyProtection="0">
      <alignment vertical="center"/>
    </xf>
    <xf numFmtId="0" fontId="85" fillId="46" borderId="0" applyNumberFormat="0" applyBorder="0" applyAlignment="0" applyProtection="0">
      <alignment vertical="center"/>
    </xf>
    <xf numFmtId="0" fontId="85" fillId="46" borderId="0" applyNumberFormat="0" applyBorder="0" applyAlignment="0" applyProtection="0">
      <alignment vertical="center"/>
    </xf>
    <xf numFmtId="0" fontId="85" fillId="46"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246" fontId="84" fillId="0" borderId="30"/>
    <xf numFmtId="247" fontId="86" fillId="0" borderId="0"/>
    <xf numFmtId="0" fontId="87" fillId="0" borderId="0">
      <alignment horizontal="center" wrapText="1"/>
    </xf>
    <xf numFmtId="0" fontId="88" fillId="0" borderId="0"/>
    <xf numFmtId="0" fontId="89" fillId="0" borderId="0">
      <alignment wrapText="1"/>
    </xf>
    <xf numFmtId="0" fontId="85" fillId="48" borderId="0" applyNumberFormat="0" applyBorder="0" applyAlignment="0" applyProtection="0">
      <alignment vertical="center"/>
    </xf>
    <xf numFmtId="0" fontId="85" fillId="48" borderId="0" applyNumberFormat="0" applyBorder="0" applyAlignment="0" applyProtection="0">
      <alignment vertical="center"/>
    </xf>
    <xf numFmtId="0" fontId="85" fillId="48" borderId="0" applyNumberFormat="0" applyBorder="0" applyAlignment="0" applyProtection="0">
      <alignment vertical="center"/>
    </xf>
    <xf numFmtId="0" fontId="85" fillId="49" borderId="0" applyNumberFormat="0" applyBorder="0" applyAlignment="0" applyProtection="0">
      <alignment vertical="center"/>
    </xf>
    <xf numFmtId="0" fontId="85" fillId="49" borderId="0" applyNumberFormat="0" applyBorder="0" applyAlignment="0" applyProtection="0">
      <alignment vertical="center"/>
    </xf>
    <xf numFmtId="0" fontId="85" fillId="49"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85" fillId="45" borderId="0" applyNumberFormat="0" applyBorder="0" applyAlignment="0" applyProtection="0">
      <alignment vertical="center"/>
    </xf>
    <xf numFmtId="0" fontId="85" fillId="45" borderId="0" applyNumberFormat="0" applyBorder="0" applyAlignment="0" applyProtection="0">
      <alignment vertical="center"/>
    </xf>
    <xf numFmtId="0" fontId="85" fillId="45" borderId="0" applyNumberFormat="0" applyBorder="0" applyAlignment="0" applyProtection="0">
      <alignment vertical="center"/>
    </xf>
    <xf numFmtId="0" fontId="85" fillId="46" borderId="0" applyNumberFormat="0" applyBorder="0" applyAlignment="0" applyProtection="0">
      <alignment vertical="center"/>
    </xf>
    <xf numFmtId="0" fontId="85" fillId="46" borderId="0" applyNumberFormat="0" applyBorder="0" applyAlignment="0" applyProtection="0">
      <alignment vertical="center"/>
    </xf>
    <xf numFmtId="0" fontId="85" fillId="46" borderId="0" applyNumberFormat="0" applyBorder="0" applyAlignment="0" applyProtection="0">
      <alignment vertical="center"/>
    </xf>
    <xf numFmtId="0" fontId="85" fillId="51" borderId="0" applyNumberFormat="0" applyBorder="0" applyAlignment="0" applyProtection="0">
      <alignment vertical="center"/>
    </xf>
    <xf numFmtId="0" fontId="85" fillId="51" borderId="0" applyNumberFormat="0" applyBorder="0" applyAlignment="0" applyProtection="0">
      <alignment vertical="center"/>
    </xf>
    <xf numFmtId="0" fontId="85" fillId="51"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90" fillId="52" borderId="129" applyNumberFormat="0" applyAlignment="0" applyProtection="0">
      <alignment vertical="center"/>
    </xf>
    <xf numFmtId="0" fontId="90" fillId="52" borderId="129" applyNumberFormat="0" applyAlignment="0" applyProtection="0">
      <alignment vertical="center"/>
    </xf>
    <xf numFmtId="0" fontId="90" fillId="52" borderId="129" applyNumberFormat="0" applyAlignment="0" applyProtection="0">
      <alignment vertical="center"/>
    </xf>
    <xf numFmtId="0" fontId="91" fillId="53" borderId="0" applyNumberFormat="0" applyBorder="0" applyAlignment="0" applyProtection="0">
      <alignment vertical="center"/>
    </xf>
    <xf numFmtId="0" fontId="91" fillId="53" borderId="0" applyNumberFormat="0" applyBorder="0" applyAlignment="0" applyProtection="0">
      <alignment vertical="center"/>
    </xf>
    <xf numFmtId="0" fontId="91" fillId="53" borderId="0" applyNumberFormat="0" applyBorder="0" applyAlignment="0" applyProtection="0">
      <alignment vertical="center"/>
    </xf>
    <xf numFmtId="9" fontId="3"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92"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3" fillId="54" borderId="130" applyNumberFormat="0" applyFont="0" applyAlignment="0" applyProtection="0">
      <alignment vertical="center"/>
    </xf>
    <xf numFmtId="0" fontId="93" fillId="0" borderId="131" applyNumberFormat="0" applyFill="0" applyAlignment="0" applyProtection="0">
      <alignment vertical="center"/>
    </xf>
    <xf numFmtId="0" fontId="93" fillId="0" borderId="131" applyNumberFormat="0" applyFill="0" applyAlignment="0" applyProtection="0">
      <alignment vertical="center"/>
    </xf>
    <xf numFmtId="0" fontId="93" fillId="0" borderId="131" applyNumberFormat="0" applyFill="0" applyAlignment="0" applyProtection="0">
      <alignment vertical="center"/>
    </xf>
    <xf numFmtId="0" fontId="94" fillId="35" borderId="0" applyNumberFormat="0" applyBorder="0" applyAlignment="0" applyProtection="0">
      <alignment vertical="center"/>
    </xf>
    <xf numFmtId="0" fontId="94" fillId="35" borderId="0" applyNumberFormat="0" applyBorder="0" applyAlignment="0" applyProtection="0">
      <alignment vertical="center"/>
    </xf>
    <xf numFmtId="0" fontId="94" fillId="35" borderId="0" applyNumberFormat="0" applyBorder="0" applyAlignment="0" applyProtection="0">
      <alignment vertical="center"/>
    </xf>
    <xf numFmtId="0" fontId="94" fillId="35" borderId="0" applyNumberFormat="0" applyBorder="0" applyAlignment="0" applyProtection="0">
      <alignment vertical="center"/>
    </xf>
    <xf numFmtId="0" fontId="94" fillId="35" borderId="0" applyNumberFormat="0" applyBorder="0" applyAlignment="0" applyProtection="0">
      <alignment vertical="center"/>
    </xf>
    <xf numFmtId="0" fontId="95" fillId="55" borderId="132" applyNumberFormat="0" applyAlignment="0" applyProtection="0">
      <alignment vertical="center"/>
    </xf>
    <xf numFmtId="0" fontId="95" fillId="55" borderId="132" applyNumberFormat="0" applyAlignment="0" applyProtection="0">
      <alignment vertical="center"/>
    </xf>
    <xf numFmtId="0" fontId="95" fillId="55" borderId="132" applyNumberFormat="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3" fillId="0" borderId="0" applyFont="0" applyFill="0" applyBorder="0" applyAlignment="0" applyProtection="0">
      <alignment vertical="center"/>
    </xf>
    <xf numFmtId="248" fontId="32"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248" fontId="32"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106" fillId="0" borderId="0" applyFont="0" applyFill="0" applyBorder="0" applyAlignment="0" applyProtection="0"/>
    <xf numFmtId="0" fontId="97" fillId="0" borderId="133" applyNumberFormat="0" applyFill="0" applyAlignment="0" applyProtection="0">
      <alignment vertical="center"/>
    </xf>
    <xf numFmtId="0" fontId="97" fillId="0" borderId="133" applyNumberFormat="0" applyFill="0" applyAlignment="0" applyProtection="0">
      <alignment vertical="center"/>
    </xf>
    <xf numFmtId="0" fontId="97" fillId="0" borderId="133" applyNumberFormat="0" applyFill="0" applyAlignment="0" applyProtection="0">
      <alignment vertical="center"/>
    </xf>
    <xf numFmtId="0" fontId="98" fillId="0" borderId="134" applyNumberFormat="0" applyFill="0" applyAlignment="0" applyProtection="0">
      <alignment vertical="center"/>
    </xf>
    <xf numFmtId="0" fontId="98" fillId="0" borderId="134" applyNumberFormat="0" applyFill="0" applyAlignment="0" applyProtection="0">
      <alignment vertical="center"/>
    </xf>
    <xf numFmtId="0" fontId="98" fillId="0" borderId="134" applyNumberFormat="0" applyFill="0" applyAlignment="0" applyProtection="0">
      <alignment vertical="center"/>
    </xf>
    <xf numFmtId="0" fontId="99" fillId="0" borderId="135" applyNumberFormat="0" applyFill="0" applyAlignment="0" applyProtection="0">
      <alignment vertical="center"/>
    </xf>
    <xf numFmtId="0" fontId="99" fillId="0" borderId="135" applyNumberFormat="0" applyFill="0" applyAlignment="0" applyProtection="0">
      <alignment vertical="center"/>
    </xf>
    <xf numFmtId="0" fontId="99" fillId="0" borderId="135" applyNumberFormat="0" applyFill="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100" fillId="0" borderId="136" applyNumberFormat="0" applyFill="0" applyAlignment="0" applyProtection="0">
      <alignment vertical="center"/>
    </xf>
    <xf numFmtId="0" fontId="100" fillId="0" borderId="136" applyNumberFormat="0" applyFill="0" applyAlignment="0" applyProtection="0">
      <alignment vertical="center"/>
    </xf>
    <xf numFmtId="0" fontId="100" fillId="0" borderId="136" applyNumberFormat="0" applyFill="0" applyAlignment="0" applyProtection="0">
      <alignment vertical="center"/>
    </xf>
    <xf numFmtId="0" fontId="101" fillId="55" borderId="137" applyNumberFormat="0" applyAlignment="0" applyProtection="0">
      <alignment vertical="center"/>
    </xf>
    <xf numFmtId="0" fontId="101" fillId="55" borderId="137" applyNumberFormat="0" applyAlignment="0" applyProtection="0">
      <alignment vertical="center"/>
    </xf>
    <xf numFmtId="0" fontId="101" fillId="55" borderId="137" applyNumberFormat="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3" fillId="39" borderId="132" applyNumberFormat="0" applyAlignment="0" applyProtection="0">
      <alignment vertical="center"/>
    </xf>
    <xf numFmtId="0" fontId="103" fillId="39" borderId="132" applyNumberFormat="0" applyAlignment="0" applyProtection="0">
      <alignment vertical="center"/>
    </xf>
    <xf numFmtId="0" fontId="103" fillId="39" borderId="132" applyNumberFormat="0" applyAlignment="0" applyProtection="0">
      <alignment vertical="center"/>
    </xf>
    <xf numFmtId="0" fontId="104" fillId="0" borderId="0">
      <alignment vertical="center"/>
    </xf>
    <xf numFmtId="0" fontId="25" fillId="0" borderId="0">
      <alignment vertical="center"/>
    </xf>
    <xf numFmtId="0" fontId="3" fillId="0" borderId="0"/>
    <xf numFmtId="0" fontId="92" fillId="0" borderId="0"/>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3" fillId="0" borderId="0"/>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104"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3" fillId="2" borderId="121" applyNumberFormat="0" applyFont="0" applyAlignment="0" applyProtection="0"/>
    <xf numFmtId="0" fontId="3" fillId="2" borderId="121" applyNumberFormat="0" applyFont="0" applyAlignment="0" applyProtection="0"/>
    <xf numFmtId="0" fontId="3" fillId="2" borderId="121" applyNumberFormat="0" applyFont="0" applyAlignment="0" applyProtection="0"/>
    <xf numFmtId="0" fontId="3" fillId="2" borderId="121" applyNumberFormat="0" applyFont="0" applyAlignment="0" applyProtection="0"/>
    <xf numFmtId="0" fontId="108" fillId="0" borderId="0" applyNumberFormat="0" applyFill="0" applyBorder="0" applyAlignment="0" applyProtection="0"/>
    <xf numFmtId="0" fontId="3" fillId="0" borderId="0"/>
    <xf numFmtId="0" fontId="3" fillId="0" borderId="0"/>
    <xf numFmtId="0" fontId="3" fillId="0" borderId="0"/>
    <xf numFmtId="0" fontId="3" fillId="0" borderId="0">
      <alignment vertical="center"/>
    </xf>
    <xf numFmtId="0" fontId="92" fillId="54" borderId="130" applyNumberFormat="0" applyFont="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12" fillId="0" borderId="0"/>
    <xf numFmtId="0" fontId="2" fillId="0" borderId="0">
      <alignment vertical="center"/>
    </xf>
    <xf numFmtId="0" fontId="62" fillId="0" borderId="0">
      <alignment vertical="center"/>
    </xf>
    <xf numFmtId="0" fontId="3" fillId="0" borderId="0">
      <alignment vertical="center"/>
    </xf>
    <xf numFmtId="0" fontId="6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6" fillId="0" borderId="0"/>
    <xf numFmtId="0" fontId="7" fillId="0" borderId="0"/>
    <xf numFmtId="0" fontId="16" fillId="0" borderId="0"/>
    <xf numFmtId="37" fontId="16" fillId="0" borderId="0"/>
    <xf numFmtId="0" fontId="16" fillId="0" borderId="0"/>
    <xf numFmtId="0" fontId="62" fillId="0" borderId="0">
      <alignment vertical="center"/>
    </xf>
    <xf numFmtId="0" fontId="6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pplyNumberFormat="0"/>
    <xf numFmtId="0" fontId="62" fillId="57" borderId="0" applyNumberFormat="0" applyBorder="0" applyAlignment="0" applyProtection="0"/>
    <xf numFmtId="0" fontId="62" fillId="3" borderId="0" applyNumberFormat="0" applyBorder="0" applyAlignment="0" applyProtection="0"/>
    <xf numFmtId="0" fontId="62" fillId="2"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1" borderId="0" applyNumberFormat="0" applyBorder="0" applyAlignment="0" applyProtection="0"/>
    <xf numFmtId="0" fontId="62" fillId="60" borderId="0" applyNumberFormat="0" applyBorder="0" applyAlignment="0" applyProtection="0"/>
    <xf numFmtId="0" fontId="62" fillId="59" borderId="0" applyNumberFormat="0" applyBorder="0" applyAlignment="0" applyProtection="0"/>
    <xf numFmtId="0" fontId="62" fillId="3" borderId="0" applyNumberFormat="0" applyBorder="0" applyAlignment="0" applyProtection="0"/>
    <xf numFmtId="0" fontId="63" fillId="59" borderId="0" applyNumberFormat="0" applyBorder="0" applyAlignment="0" applyProtection="0"/>
    <xf numFmtId="0" fontId="63" fillId="62" borderId="0" applyNumberFormat="0" applyBorder="0" applyAlignment="0" applyProtection="0"/>
    <xf numFmtId="0" fontId="63" fillId="63" borderId="0" applyNumberFormat="0" applyBorder="0" applyAlignment="0" applyProtection="0"/>
    <xf numFmtId="0" fontId="63" fillId="60" borderId="0" applyNumberFormat="0" applyBorder="0" applyAlignment="0" applyProtection="0"/>
    <xf numFmtId="0" fontId="63" fillId="59" borderId="0" applyNumberFormat="0" applyBorder="0" applyAlignment="0" applyProtection="0"/>
    <xf numFmtId="0" fontId="63" fillId="3" borderId="0" applyNumberFormat="0" applyBorder="0" applyAlignment="0" applyProtection="0"/>
    <xf numFmtId="0" fontId="63" fillId="64" borderId="0" applyNumberFormat="0" applyBorder="0" applyAlignment="0" applyProtection="0"/>
    <xf numFmtId="0" fontId="63" fillId="62" borderId="0" applyNumberFormat="0" applyBorder="0" applyAlignment="0" applyProtection="0"/>
    <xf numFmtId="0" fontId="63" fillId="65" borderId="0" applyNumberFormat="0" applyBorder="0" applyAlignment="0" applyProtection="0"/>
    <xf numFmtId="0" fontId="63" fillId="66" borderId="0" applyNumberFormat="0" applyBorder="0" applyAlignment="0" applyProtection="0"/>
    <xf numFmtId="0" fontId="63" fillId="67" borderId="0" applyNumberFormat="0" applyBorder="0" applyAlignment="0" applyProtection="0"/>
    <xf numFmtId="0" fontId="110" fillId="0" borderId="0" applyNumberFormat="0" applyFill="0" applyBorder="0" applyAlignment="0" applyProtection="0"/>
    <xf numFmtId="0" fontId="111" fillId="29" borderId="0" applyNumberFormat="0" applyBorder="0" applyAlignment="0" applyProtection="0"/>
    <xf numFmtId="0" fontId="3" fillId="68" borderId="121" applyNumberFormat="0" applyFont="0" applyAlignment="0" applyProtection="0"/>
    <xf numFmtId="0" fontId="112" fillId="0" borderId="144" applyNumberFormat="0" applyFill="0" applyAlignment="0" applyProtection="0"/>
    <xf numFmtId="0" fontId="113" fillId="58" borderId="123" applyNumberFormat="0" applyAlignment="0" applyProtection="0"/>
    <xf numFmtId="0" fontId="114" fillId="0" borderId="145" applyNumberFormat="0" applyFill="0" applyAlignment="0" applyProtection="0"/>
    <xf numFmtId="0" fontId="115" fillId="0" borderId="146" applyNumberFormat="0" applyFill="0" applyAlignment="0" applyProtection="0"/>
    <xf numFmtId="0" fontId="116" fillId="0" borderId="147" applyNumberFormat="0" applyFill="0" applyAlignment="0" applyProtection="0"/>
    <xf numFmtId="0" fontId="116" fillId="0" borderId="0" applyNumberFormat="0" applyFill="0" applyBorder="0" applyAlignment="0" applyProtection="0"/>
    <xf numFmtId="0" fontId="75" fillId="0" borderId="148" applyNumberFormat="0" applyFill="0" applyAlignment="0" applyProtection="0"/>
    <xf numFmtId="0" fontId="76" fillId="58" borderId="128"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alignment vertical="center"/>
    </xf>
    <xf numFmtId="0" fontId="3" fillId="0" borderId="0" applyNumberFormat="0"/>
    <xf numFmtId="0" fontId="3" fillId="0" borderId="0" applyNumberFormat="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applyNumberFormat="0"/>
    <xf numFmtId="0" fontId="3" fillId="0" borderId="0" applyNumberFormat="0"/>
    <xf numFmtId="0" fontId="3" fillId="0" borderId="0" applyNumberFormat="0"/>
    <xf numFmtId="0" fontId="3"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9" fillId="59" borderId="0" applyNumberFormat="0" applyBorder="0" applyAlignment="0" applyProtection="0"/>
  </cellStyleXfs>
  <cellXfs count="1334">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right"/>
    </xf>
    <xf numFmtId="0" fontId="7" fillId="0" borderId="0" xfId="0" applyFont="1" applyAlignment="1">
      <alignment vertical="center"/>
    </xf>
    <xf numFmtId="0" fontId="7" fillId="0" borderId="0" xfId="0" applyFont="1" applyAlignment="1">
      <alignment horizontal="right" vertical="center"/>
    </xf>
    <xf numFmtId="0" fontId="12" fillId="0" borderId="0" xfId="0" applyFont="1" applyAlignment="1">
      <alignment vertical="center"/>
    </xf>
    <xf numFmtId="0" fontId="9" fillId="0" borderId="0" xfId="0" applyFont="1" applyAlignment="1">
      <alignment horizontal="left" vertical="center"/>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protection locked="0"/>
    </xf>
    <xf numFmtId="0" fontId="16" fillId="0" borderId="0" xfId="65" applyAlignment="1">
      <alignment vertical="center"/>
    </xf>
    <xf numFmtId="3" fontId="7" fillId="0" borderId="0" xfId="65" applyNumberFormat="1" applyFont="1" applyAlignment="1" applyProtection="1">
      <alignment vertical="center"/>
      <protection locked="0"/>
    </xf>
    <xf numFmtId="0" fontId="7" fillId="0" borderId="0" xfId="65" applyFont="1" applyAlignment="1">
      <alignment vertical="center"/>
    </xf>
    <xf numFmtId="3" fontId="7" fillId="0" borderId="4" xfId="65" applyNumberFormat="1" applyFont="1" applyBorder="1" applyAlignment="1" applyProtection="1">
      <alignment vertical="center"/>
      <protection locked="0"/>
    </xf>
    <xf numFmtId="0" fontId="7" fillId="0" borderId="5" xfId="65" applyFont="1" applyBorder="1" applyAlignment="1" applyProtection="1">
      <alignment horizontal="center" vertical="center"/>
      <protection locked="0"/>
    </xf>
    <xf numFmtId="180" fontId="7" fillId="0" borderId="5" xfId="65" applyNumberFormat="1" applyFont="1" applyBorder="1" applyAlignment="1" applyProtection="1">
      <alignment horizontal="center" vertical="center"/>
      <protection locked="0"/>
    </xf>
    <xf numFmtId="0" fontId="7" fillId="0" borderId="0" xfId="65" applyFont="1" applyAlignment="1" applyProtection="1">
      <alignment vertical="center"/>
      <protection locked="0"/>
    </xf>
    <xf numFmtId="0" fontId="7" fillId="0" borderId="0" xfId="65" applyFont="1" applyAlignment="1" applyProtection="1">
      <alignment horizontal="center" vertical="center"/>
      <protection locked="0"/>
    </xf>
    <xf numFmtId="3" fontId="7" fillId="0" borderId="6" xfId="65" applyNumberFormat="1" applyFont="1" applyBorder="1" applyAlignment="1" applyProtection="1">
      <alignment horizontal="center" vertical="center" wrapText="1"/>
      <protection locked="0"/>
    </xf>
    <xf numFmtId="3" fontId="7" fillId="0" borderId="5" xfId="65" applyNumberFormat="1" applyFont="1" applyBorder="1" applyAlignment="1" applyProtection="1">
      <alignment horizontal="center" vertical="center" wrapText="1"/>
      <protection locked="0"/>
    </xf>
    <xf numFmtId="3" fontId="7" fillId="0" borderId="0" xfId="65" applyNumberFormat="1" applyFont="1" applyAlignment="1" applyProtection="1">
      <alignment horizontal="center" vertical="center"/>
      <protection locked="0"/>
    </xf>
    <xf numFmtId="3" fontId="7" fillId="0" borderId="7" xfId="65" applyNumberFormat="1" applyFont="1" applyBorder="1" applyAlignment="1" applyProtection="1">
      <alignment horizontal="center" vertical="center" wrapText="1"/>
      <protection locked="0"/>
    </xf>
    <xf numFmtId="3" fontId="8" fillId="0" borderId="8" xfId="65" applyNumberFormat="1" applyFont="1" applyBorder="1" applyAlignment="1" applyProtection="1">
      <alignment horizontal="right" vertical="center"/>
      <protection locked="0"/>
    </xf>
    <xf numFmtId="3" fontId="8" fillId="0" borderId="9" xfId="65" applyNumberFormat="1" applyFont="1" applyBorder="1" applyAlignment="1" applyProtection="1">
      <alignment horizontal="right" vertical="center"/>
      <protection locked="0"/>
    </xf>
    <xf numFmtId="3" fontId="8" fillId="0" borderId="10" xfId="65" applyNumberFormat="1" applyFont="1" applyBorder="1" applyAlignment="1" applyProtection="1">
      <alignment horizontal="right" vertical="center"/>
      <protection locked="0"/>
    </xf>
    <xf numFmtId="3" fontId="8" fillId="0" borderId="0" xfId="65" applyNumberFormat="1" applyFont="1" applyAlignment="1" applyProtection="1">
      <alignment horizontal="right" vertical="center"/>
      <protection locked="0"/>
    </xf>
    <xf numFmtId="3" fontId="8" fillId="0" borderId="5" xfId="65" applyNumberFormat="1" applyFont="1" applyBorder="1" applyAlignment="1" applyProtection="1">
      <alignment horizontal="right" vertical="center"/>
      <protection locked="0"/>
    </xf>
    <xf numFmtId="0" fontId="8" fillId="0" borderId="0" xfId="65" applyFont="1" applyAlignment="1">
      <alignment vertical="center"/>
    </xf>
    <xf numFmtId="3" fontId="8" fillId="0" borderId="0" xfId="65" applyNumberFormat="1" applyFont="1" applyAlignment="1" applyProtection="1">
      <alignment horizontal="center" vertical="center"/>
      <protection locked="0"/>
    </xf>
    <xf numFmtId="1" fontId="7" fillId="0" borderId="11" xfId="65" applyNumberFormat="1" applyFont="1" applyBorder="1" applyAlignment="1" applyProtection="1">
      <alignment vertical="center"/>
      <protection locked="0"/>
    </xf>
    <xf numFmtId="1" fontId="7" fillId="0" borderId="0" xfId="65" applyNumberFormat="1" applyFont="1" applyAlignment="1" applyProtection="1">
      <alignment vertical="center"/>
      <protection locked="0"/>
    </xf>
    <xf numFmtId="1" fontId="7" fillId="0" borderId="5" xfId="65" applyNumberFormat="1" applyFont="1" applyBorder="1" applyAlignment="1" applyProtection="1">
      <alignment vertical="center"/>
      <protection locked="0"/>
    </xf>
    <xf numFmtId="185" fontId="7" fillId="0" borderId="0" xfId="65" applyNumberFormat="1" applyFont="1" applyAlignment="1" applyProtection="1">
      <alignment vertical="center"/>
      <protection locked="0"/>
    </xf>
    <xf numFmtId="3" fontId="7" fillId="0" borderId="0" xfId="65" applyNumberFormat="1" applyFont="1" applyAlignment="1" applyProtection="1">
      <alignment horizontal="right" vertical="center"/>
      <protection locked="0"/>
    </xf>
    <xf numFmtId="3" fontId="7" fillId="0" borderId="11" xfId="79" applyNumberFormat="1" applyFont="1" applyBorder="1" applyAlignment="1">
      <alignment horizontal="right" vertical="center"/>
    </xf>
    <xf numFmtId="0" fontId="7" fillId="0" borderId="0" xfId="65" applyFont="1" applyAlignment="1" applyProtection="1">
      <alignment horizontal="right" vertical="center"/>
      <protection locked="0"/>
    </xf>
    <xf numFmtId="3" fontId="7" fillId="0" borderId="5" xfId="65" applyNumberFormat="1" applyFont="1" applyBorder="1" applyAlignment="1" applyProtection="1">
      <alignment horizontal="right" vertical="center"/>
      <protection locked="0"/>
    </xf>
    <xf numFmtId="3" fontId="7" fillId="0" borderId="13" xfId="65" applyNumberFormat="1" applyFont="1" applyBorder="1" applyAlignment="1" applyProtection="1">
      <alignment horizontal="right" vertical="center"/>
      <protection locked="0"/>
    </xf>
    <xf numFmtId="3" fontId="7" fillId="0" borderId="14" xfId="65" applyNumberFormat="1" applyFont="1" applyBorder="1" applyAlignment="1" applyProtection="1">
      <alignment horizontal="right" vertical="center"/>
      <protection locked="0"/>
    </xf>
    <xf numFmtId="0" fontId="8" fillId="0" borderId="0" xfId="65" applyFont="1" applyAlignment="1" applyProtection="1">
      <alignment vertical="center"/>
      <protection locked="0"/>
    </xf>
    <xf numFmtId="0" fontId="22" fillId="0" borderId="0" xfId="65" applyFont="1" applyAlignment="1">
      <alignment vertical="center"/>
    </xf>
    <xf numFmtId="0" fontId="22" fillId="0" borderId="0" xfId="65" applyFont="1" applyAlignment="1" applyProtection="1">
      <alignment vertical="center"/>
      <protection locked="0"/>
    </xf>
    <xf numFmtId="0" fontId="12" fillId="0" borderId="0" xfId="65" applyFont="1" applyAlignment="1" applyProtection="1">
      <alignment vertical="center"/>
      <protection locked="0"/>
    </xf>
    <xf numFmtId="0" fontId="22" fillId="0" borderId="0" xfId="65" applyFont="1" applyAlignment="1" applyProtection="1">
      <alignment horizontal="left" vertical="center"/>
      <protection locked="0"/>
    </xf>
    <xf numFmtId="0" fontId="12" fillId="0" borderId="0" xfId="65" applyFont="1" applyAlignment="1">
      <alignment vertical="center"/>
    </xf>
    <xf numFmtId="3" fontId="7" fillId="0" borderId="5" xfId="65" applyNumberFormat="1" applyFont="1" applyBorder="1" applyAlignment="1" applyProtection="1">
      <alignment vertical="center"/>
      <protection locked="0"/>
    </xf>
    <xf numFmtId="3" fontId="7" fillId="0" borderId="5" xfId="65" applyNumberFormat="1" applyFont="1" applyBorder="1" applyAlignment="1" applyProtection="1">
      <alignment horizontal="center" vertical="center"/>
      <protection locked="0"/>
    </xf>
    <xf numFmtId="3" fontId="7" fillId="0" borderId="9" xfId="65" applyNumberFormat="1" applyFont="1" applyBorder="1" applyAlignment="1" applyProtection="1">
      <alignment horizontal="center" vertical="center"/>
      <protection locked="0"/>
    </xf>
    <xf numFmtId="3" fontId="7" fillId="0" borderId="7" xfId="65" applyNumberFormat="1" applyFont="1" applyBorder="1" applyAlignment="1" applyProtection="1">
      <alignment vertical="center"/>
      <protection locked="0"/>
    </xf>
    <xf numFmtId="3" fontId="8" fillId="0" borderId="0" xfId="65" applyNumberFormat="1" applyFont="1" applyAlignment="1" applyProtection="1">
      <alignment vertical="center"/>
      <protection locked="0"/>
    </xf>
    <xf numFmtId="185" fontId="7" fillId="0" borderId="11" xfId="65" applyNumberFormat="1" applyFont="1" applyBorder="1" applyAlignment="1" applyProtection="1">
      <alignment vertical="center"/>
      <protection locked="0"/>
    </xf>
    <xf numFmtId="185" fontId="7" fillId="0" borderId="11" xfId="65" applyNumberFormat="1" applyFont="1" applyBorder="1" applyAlignment="1" applyProtection="1">
      <alignment horizontal="right" vertical="center"/>
      <protection locked="0"/>
    </xf>
    <xf numFmtId="1" fontId="7" fillId="0" borderId="0" xfId="65" applyNumberFormat="1" applyFont="1" applyAlignment="1" applyProtection="1">
      <alignment horizontal="center" vertical="center"/>
      <protection locked="0"/>
    </xf>
    <xf numFmtId="3" fontId="7" fillId="0" borderId="13" xfId="65" applyNumberFormat="1" applyFont="1" applyBorder="1" applyAlignment="1" applyProtection="1">
      <alignment vertical="center"/>
      <protection locked="0"/>
    </xf>
    <xf numFmtId="182" fontId="7" fillId="0" borderId="13" xfId="65" applyNumberFormat="1" applyFont="1" applyBorder="1" applyAlignment="1" applyProtection="1">
      <alignment vertical="center"/>
      <protection locked="0"/>
    </xf>
    <xf numFmtId="3" fontId="7" fillId="0" borderId="14" xfId="65" applyNumberFormat="1" applyFont="1" applyBorder="1" applyAlignment="1" applyProtection="1">
      <alignment vertical="center"/>
      <protection locked="0"/>
    </xf>
    <xf numFmtId="0" fontId="7" fillId="0" borderId="13" xfId="65" applyFont="1" applyBorder="1" applyAlignment="1">
      <alignment vertical="center"/>
    </xf>
    <xf numFmtId="0" fontId="17" fillId="0" borderId="0" xfId="65" applyFont="1" applyAlignment="1" applyProtection="1">
      <alignment horizontal="center" vertical="center"/>
      <protection locked="0"/>
    </xf>
    <xf numFmtId="49" fontId="12" fillId="0" borderId="0" xfId="38" applyNumberFormat="1" applyFont="1" applyFill="1" applyBorder="1" applyAlignment="1">
      <alignment horizontal="right"/>
    </xf>
    <xf numFmtId="49" fontId="22" fillId="0" borderId="0" xfId="38" applyNumberFormat="1" applyFont="1" applyFill="1" applyBorder="1" applyAlignment="1">
      <alignment horizontal="right"/>
    </xf>
    <xf numFmtId="49" fontId="7" fillId="0" borderId="17" xfId="65" applyNumberFormat="1" applyFont="1" applyBorder="1" applyAlignment="1" applyProtection="1">
      <alignment vertical="center"/>
      <protection locked="0"/>
    </xf>
    <xf numFmtId="49" fontId="7" fillId="0" borderId="0" xfId="65" applyNumberFormat="1" applyFont="1" applyAlignment="1" applyProtection="1">
      <alignment vertical="center"/>
      <protection locked="0"/>
    </xf>
    <xf numFmtId="3" fontId="7" fillId="0" borderId="0" xfId="65" applyNumberFormat="1" applyFont="1" applyAlignment="1">
      <alignment vertical="center"/>
    </xf>
    <xf numFmtId="0" fontId="34" fillId="0" borderId="0" xfId="78" applyFont="1" applyAlignment="1">
      <alignment horizontal="right"/>
    </xf>
    <xf numFmtId="0" fontId="35" fillId="0" borderId="0" xfId="78" applyFont="1" applyAlignment="1">
      <alignment horizontal="right"/>
    </xf>
    <xf numFmtId="0" fontId="35" fillId="0" borderId="0" xfId="80" applyFont="1" applyAlignment="1">
      <alignment horizontal="right"/>
    </xf>
    <xf numFmtId="0" fontId="36" fillId="0" borderId="0" xfId="80" applyFont="1" applyAlignment="1">
      <alignment vertical="center"/>
    </xf>
    <xf numFmtId="0" fontId="4" fillId="0" borderId="22" xfId="80" applyFont="1" applyBorder="1" applyAlignment="1">
      <alignment horizontal="center" wrapText="1"/>
    </xf>
    <xf numFmtId="0" fontId="8" fillId="0" borderId="0" xfId="65" applyFont="1" applyAlignment="1" applyProtection="1">
      <alignment horizontal="right" vertical="center"/>
      <protection locked="0"/>
    </xf>
    <xf numFmtId="0" fontId="7" fillId="0" borderId="23" xfId="65" applyFont="1" applyBorder="1" applyAlignment="1">
      <alignment vertical="center"/>
    </xf>
    <xf numFmtId="0" fontId="12" fillId="0" borderId="24" xfId="65" applyFont="1" applyBorder="1" applyAlignment="1" applyProtection="1">
      <alignment horizontal="center" vertical="center"/>
      <protection locked="0"/>
    </xf>
    <xf numFmtId="0" fontId="7" fillId="0" borderId="25" xfId="65" applyFont="1" applyBorder="1" applyAlignment="1" applyProtection="1">
      <alignment vertical="center"/>
      <protection locked="0"/>
    </xf>
    <xf numFmtId="0" fontId="7" fillId="0" borderId="26" xfId="65" applyFont="1" applyBorder="1" applyAlignment="1">
      <alignment vertical="center"/>
    </xf>
    <xf numFmtId="0" fontId="12" fillId="0" borderId="1" xfId="65" applyFont="1" applyBorder="1" applyAlignment="1" applyProtection="1">
      <alignment horizontal="center" vertical="center"/>
      <protection locked="0"/>
    </xf>
    <xf numFmtId="0" fontId="12" fillId="0" borderId="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7" fillId="0" borderId="28" xfId="65" applyFont="1" applyBorder="1" applyAlignment="1" applyProtection="1">
      <alignment vertical="center"/>
      <protection locked="0"/>
    </xf>
    <xf numFmtId="0" fontId="7" fillId="0" borderId="12" xfId="65" applyFont="1" applyBorder="1" applyAlignment="1">
      <alignment vertical="center"/>
    </xf>
    <xf numFmtId="0" fontId="8" fillId="0" borderId="10" xfId="65" applyFont="1" applyBorder="1" applyAlignment="1" applyProtection="1">
      <alignment vertical="center"/>
      <protection locked="0"/>
    </xf>
    <xf numFmtId="0" fontId="8" fillId="0" borderId="9" xfId="65" applyFont="1" applyBorder="1" applyAlignment="1" applyProtection="1">
      <alignment vertical="center"/>
      <protection locked="0"/>
    </xf>
    <xf numFmtId="0" fontId="7" fillId="0" borderId="5" xfId="65" applyFont="1" applyBorder="1" applyAlignment="1" applyProtection="1">
      <alignment vertical="center"/>
      <protection locked="0"/>
    </xf>
    <xf numFmtId="0" fontId="12" fillId="0" borderId="0" xfId="65" applyFont="1" applyAlignment="1" applyProtection="1">
      <alignment horizontal="left" vertical="center"/>
      <protection locked="0"/>
    </xf>
    <xf numFmtId="38" fontId="7" fillId="0" borderId="11" xfId="37" applyFont="1" applyBorder="1" applyProtection="1">
      <protection locked="0"/>
    </xf>
    <xf numFmtId="38" fontId="7" fillId="0" borderId="0" xfId="37" applyFont="1" applyBorder="1" applyProtection="1">
      <protection locked="0"/>
    </xf>
    <xf numFmtId="3" fontId="7" fillId="0" borderId="0" xfId="65" applyNumberFormat="1" applyFont="1"/>
    <xf numFmtId="38" fontId="12" fillId="0" borderId="11" xfId="37" applyFont="1" applyBorder="1" applyAlignment="1" applyProtection="1">
      <alignment vertical="center"/>
      <protection locked="0"/>
    </xf>
    <xf numFmtId="38" fontId="12" fillId="0" borderId="0" xfId="37" applyFont="1" applyBorder="1" applyAlignment="1" applyProtection="1">
      <alignment vertical="center"/>
      <protection locked="0"/>
    </xf>
    <xf numFmtId="49" fontId="12" fillId="0" borderId="0" xfId="65" applyNumberFormat="1" applyFont="1" applyAlignment="1" applyProtection="1">
      <alignment vertical="center"/>
      <protection locked="0"/>
    </xf>
    <xf numFmtId="3" fontId="12" fillId="0" borderId="0" xfId="37" applyNumberFormat="1" applyFont="1" applyBorder="1" applyAlignment="1" applyProtection="1">
      <alignment vertical="center"/>
      <protection locked="0"/>
    </xf>
    <xf numFmtId="49" fontId="12" fillId="0" borderId="0" xfId="65" applyNumberFormat="1" applyFont="1" applyAlignment="1" applyProtection="1">
      <alignment horizontal="left" vertical="center"/>
      <protection locked="0"/>
    </xf>
    <xf numFmtId="0" fontId="12" fillId="0" borderId="0" xfId="65" applyFont="1" applyAlignment="1" applyProtection="1">
      <alignment horizontal="right" vertical="center"/>
      <protection locked="0"/>
    </xf>
    <xf numFmtId="0" fontId="12" fillId="0" borderId="0" xfId="65" applyFont="1" applyAlignment="1" applyProtection="1">
      <alignment horizontal="center" vertical="center"/>
      <protection locked="0"/>
    </xf>
    <xf numFmtId="38" fontId="12" fillId="0" borderId="11" xfId="37" applyFont="1" applyFill="1" applyBorder="1" applyAlignment="1">
      <alignment vertical="center"/>
    </xf>
    <xf numFmtId="38" fontId="12" fillId="0" borderId="0" xfId="37" applyFont="1" applyFill="1" applyBorder="1" applyAlignment="1">
      <alignment vertical="center"/>
    </xf>
    <xf numFmtId="0" fontId="7" fillId="0" borderId="5" xfId="65" applyFont="1" applyBorder="1" applyAlignment="1">
      <alignment vertical="center"/>
    </xf>
    <xf numFmtId="0" fontId="7" fillId="0" borderId="29" xfId="65" applyFont="1" applyBorder="1" applyAlignment="1">
      <alignment vertical="center"/>
    </xf>
    <xf numFmtId="49" fontId="12" fillId="0" borderId="13" xfId="65" applyNumberFormat="1" applyFont="1" applyBorder="1" applyAlignment="1" applyProtection="1">
      <alignment vertical="center"/>
      <protection locked="0"/>
    </xf>
    <xf numFmtId="3" fontId="12" fillId="0" borderId="15" xfId="65" applyNumberFormat="1" applyFont="1" applyBorder="1" applyAlignment="1" applyProtection="1">
      <alignment vertical="center"/>
      <protection locked="0"/>
    </xf>
    <xf numFmtId="3" fontId="12" fillId="0" borderId="13" xfId="65" applyNumberFormat="1" applyFont="1" applyBorder="1" applyAlignment="1" applyProtection="1">
      <alignment vertical="center"/>
      <protection locked="0"/>
    </xf>
    <xf numFmtId="0" fontId="7" fillId="0" borderId="14" xfId="65" applyFont="1" applyBorder="1" applyAlignment="1" applyProtection="1">
      <alignment vertical="center"/>
      <protection locked="0"/>
    </xf>
    <xf numFmtId="3" fontId="12" fillId="0" borderId="0" xfId="65" applyNumberFormat="1" applyFont="1" applyAlignment="1" applyProtection="1">
      <alignment vertical="center"/>
      <protection locked="0"/>
    </xf>
    <xf numFmtId="0" fontId="17" fillId="0" borderId="0" xfId="65" applyFont="1" applyAlignment="1" applyProtection="1">
      <alignment vertical="center"/>
      <protection locked="0"/>
    </xf>
    <xf numFmtId="0" fontId="9" fillId="0" borderId="0" xfId="65" applyFont="1" applyAlignment="1" applyProtection="1">
      <alignment horizontal="right" vertical="center"/>
      <protection locked="0"/>
    </xf>
    <xf numFmtId="0" fontId="7" fillId="0" borderId="0" xfId="65" applyFont="1" applyAlignment="1" applyProtection="1">
      <alignment horizontal="left" vertical="center"/>
      <protection locked="0"/>
    </xf>
    <xf numFmtId="0" fontId="7" fillId="0" borderId="0" xfId="65" quotePrefix="1" applyFont="1" applyAlignment="1" applyProtection="1">
      <alignment horizontal="left" vertical="center"/>
      <protection locked="0"/>
    </xf>
    <xf numFmtId="211" fontId="7" fillId="0" borderId="0" xfId="65" applyNumberFormat="1" applyFont="1" applyAlignment="1" applyProtection="1">
      <alignment vertical="center"/>
      <protection locked="0"/>
    </xf>
    <xf numFmtId="217" fontId="7" fillId="0" borderId="0" xfId="65" applyNumberFormat="1" applyFont="1" applyAlignment="1" applyProtection="1">
      <alignment vertical="center"/>
      <protection locked="0"/>
    </xf>
    <xf numFmtId="217" fontId="7" fillId="0" borderId="0" xfId="65" applyNumberFormat="1" applyFont="1" applyAlignment="1" applyProtection="1">
      <alignment horizontal="right" vertical="center"/>
      <protection locked="0"/>
    </xf>
    <xf numFmtId="0" fontId="7" fillId="0" borderId="0" xfId="65" applyFont="1" applyAlignment="1">
      <alignment horizontal="center" vertical="center" textRotation="255"/>
    </xf>
    <xf numFmtId="218" fontId="7" fillId="0" borderId="0" xfId="65" applyNumberFormat="1" applyFont="1" applyAlignment="1" applyProtection="1">
      <alignment horizontal="right" vertical="center"/>
      <protection locked="0"/>
    </xf>
    <xf numFmtId="218" fontId="7" fillId="0" borderId="0" xfId="65" applyNumberFormat="1" applyFont="1" applyAlignment="1" applyProtection="1">
      <alignment vertical="center"/>
      <protection locked="0"/>
    </xf>
    <xf numFmtId="0" fontId="7" fillId="0" borderId="0" xfId="65" applyFont="1" applyAlignment="1" applyProtection="1">
      <alignment vertical="center" shrinkToFit="1"/>
      <protection locked="0"/>
    </xf>
    <xf numFmtId="0" fontId="12" fillId="0" borderId="9" xfId="65" applyFont="1" applyBorder="1" applyAlignment="1" applyProtection="1">
      <alignment vertical="center"/>
      <protection locked="0"/>
    </xf>
    <xf numFmtId="0" fontId="31" fillId="0" borderId="8" xfId="65" applyFont="1" applyBorder="1" applyAlignment="1" applyProtection="1">
      <alignment horizontal="right" vertical="center"/>
      <protection locked="0"/>
    </xf>
    <xf numFmtId="0" fontId="31" fillId="0" borderId="10" xfId="65" applyFont="1" applyBorder="1" applyAlignment="1" applyProtection="1">
      <alignment horizontal="right" vertical="center"/>
      <protection locked="0"/>
    </xf>
    <xf numFmtId="0" fontId="31" fillId="0" borderId="9" xfId="65" applyFont="1" applyBorder="1" applyAlignment="1" applyProtection="1">
      <alignment horizontal="right" vertical="center"/>
      <protection locked="0"/>
    </xf>
    <xf numFmtId="0" fontId="31" fillId="0" borderId="5" xfId="65" applyFont="1" applyBorder="1" applyAlignment="1" applyProtection="1">
      <alignment horizontal="right" vertical="center"/>
      <protection locked="0"/>
    </xf>
    <xf numFmtId="0" fontId="31" fillId="0" borderId="0" xfId="65" applyFont="1" applyAlignment="1">
      <alignment horizontal="right" vertical="center"/>
    </xf>
    <xf numFmtId="0" fontId="12" fillId="0" borderId="12" xfId="65" applyFont="1" applyBorder="1" applyAlignment="1" applyProtection="1">
      <alignment vertical="center"/>
      <protection locked="0"/>
    </xf>
    <xf numFmtId="211" fontId="12" fillId="0" borderId="11" xfId="65" applyNumberFormat="1" applyFont="1" applyBorder="1" applyAlignment="1" applyProtection="1">
      <alignment vertical="center"/>
      <protection locked="0"/>
    </xf>
    <xf numFmtId="38" fontId="12" fillId="0" borderId="11" xfId="37" applyFont="1" applyFill="1" applyBorder="1" applyAlignment="1" applyProtection="1">
      <alignment vertical="center"/>
      <protection locked="0"/>
    </xf>
    <xf numFmtId="38" fontId="12" fillId="0" borderId="0" xfId="37" applyFont="1" applyFill="1" applyBorder="1" applyAlignment="1" applyProtection="1">
      <alignment vertical="center"/>
      <protection locked="0"/>
    </xf>
    <xf numFmtId="0" fontId="12" fillId="0" borderId="26" xfId="65" applyFont="1" applyBorder="1" applyAlignment="1" applyProtection="1">
      <alignment vertical="center"/>
      <protection locked="0"/>
    </xf>
    <xf numFmtId="0" fontId="12" fillId="0" borderId="11" xfId="65" applyFont="1" applyBorder="1" applyAlignment="1" applyProtection="1">
      <alignment vertical="center"/>
      <protection locked="0"/>
    </xf>
    <xf numFmtId="0" fontId="12" fillId="0" borderId="5" xfId="65" applyFont="1" applyBorder="1" applyAlignment="1">
      <alignment vertical="center"/>
    </xf>
    <xf numFmtId="0" fontId="12" fillId="0" borderId="11" xfId="65" applyFont="1" applyBorder="1" applyAlignment="1" applyProtection="1">
      <alignment horizontal="right" vertical="center"/>
      <protection locked="0"/>
    </xf>
    <xf numFmtId="0" fontId="12" fillId="0" borderId="2" xfId="65" applyFont="1" applyBorder="1" applyAlignment="1" applyProtection="1">
      <alignment vertical="center"/>
      <protection locked="0"/>
    </xf>
    <xf numFmtId="0" fontId="12" fillId="0" borderId="1" xfId="65" applyFont="1" applyBorder="1" applyAlignment="1" applyProtection="1">
      <alignment vertical="center"/>
      <protection locked="0"/>
    </xf>
    <xf numFmtId="0" fontId="12" fillId="0" borderId="21" xfId="65" applyFont="1" applyBorder="1" applyAlignment="1" applyProtection="1">
      <alignment vertical="center"/>
      <protection locked="0"/>
    </xf>
    <xf numFmtId="0" fontId="12" fillId="0" borderId="30" xfId="65" applyFont="1" applyBorder="1" applyAlignment="1" applyProtection="1">
      <alignment vertical="center"/>
      <protection locked="0"/>
    </xf>
    <xf numFmtId="0" fontId="12" fillId="0" borderId="9" xfId="65" applyFont="1" applyBorder="1" applyAlignment="1" applyProtection="1">
      <alignment horizontal="right" vertical="center"/>
      <protection locked="0"/>
    </xf>
    <xf numFmtId="0" fontId="12" fillId="0" borderId="10" xfId="65" applyFont="1" applyBorder="1" applyAlignment="1" applyProtection="1">
      <alignment vertical="center"/>
      <protection locked="0"/>
    </xf>
    <xf numFmtId="0" fontId="12" fillId="0" borderId="0" xfId="37" applyNumberFormat="1" applyFont="1" applyFill="1" applyBorder="1" applyAlignment="1" applyProtection="1">
      <alignment horizontal="right" vertical="center"/>
      <protection locked="0"/>
    </xf>
    <xf numFmtId="3" fontId="12" fillId="0" borderId="0" xfId="37" applyNumberFormat="1" applyFont="1" applyFill="1" applyBorder="1" applyAlignment="1" applyProtection="1">
      <alignment vertical="center"/>
      <protection locked="0"/>
    </xf>
    <xf numFmtId="0" fontId="12" fillId="0" borderId="15" xfId="65" applyFont="1" applyBorder="1" applyAlignment="1" applyProtection="1">
      <alignment horizontal="right" vertical="center"/>
      <protection locked="0"/>
    </xf>
    <xf numFmtId="0" fontId="12" fillId="0" borderId="13" xfId="65" applyFont="1" applyBorder="1" applyAlignment="1" applyProtection="1">
      <alignment vertical="center"/>
      <protection locked="0"/>
    </xf>
    <xf numFmtId="0" fontId="8" fillId="0" borderId="0" xfId="65" applyFont="1" applyAlignment="1" applyProtection="1">
      <alignment vertical="center" shrinkToFit="1"/>
      <protection locked="0"/>
    </xf>
    <xf numFmtId="0" fontId="12" fillId="0" borderId="23" xfId="65" applyFont="1" applyBorder="1" applyAlignment="1">
      <alignment vertical="center"/>
    </xf>
    <xf numFmtId="0" fontId="12" fillId="0" borderId="24" xfId="65" applyFont="1" applyBorder="1" applyAlignment="1" applyProtection="1">
      <alignment vertical="center"/>
      <protection locked="0"/>
    </xf>
    <xf numFmtId="0" fontId="12" fillId="0" borderId="12" xfId="65" applyFont="1" applyBorder="1" applyAlignment="1">
      <alignment vertical="center"/>
    </xf>
    <xf numFmtId="0" fontId="12" fillId="0" borderId="26" xfId="65" applyFont="1" applyBorder="1" applyAlignment="1">
      <alignment vertical="center"/>
    </xf>
    <xf numFmtId="0" fontId="12" fillId="0" borderId="6" xfId="65" applyFont="1" applyBorder="1" applyAlignment="1" applyProtection="1">
      <alignment vertical="center"/>
      <protection locked="0"/>
    </xf>
    <xf numFmtId="205" fontId="12" fillId="0" borderId="0" xfId="65" applyNumberFormat="1" applyFont="1" applyAlignment="1" applyProtection="1">
      <alignment vertical="center"/>
      <protection locked="0"/>
    </xf>
    <xf numFmtId="3" fontId="12" fillId="0" borderId="0" xfId="65" applyNumberFormat="1" applyFont="1" applyAlignment="1">
      <alignment vertical="center"/>
    </xf>
    <xf numFmtId="0" fontId="12" fillId="0" borderId="0" xfId="65" quotePrefix="1" applyFont="1" applyAlignment="1" applyProtection="1">
      <alignment vertical="center"/>
      <protection locked="0"/>
    </xf>
    <xf numFmtId="0" fontId="12" fillId="0" borderId="29" xfId="65" applyFont="1" applyBorder="1" applyAlignment="1">
      <alignment vertical="center"/>
    </xf>
    <xf numFmtId="0" fontId="33" fillId="0" borderId="0" xfId="65" applyFont="1" applyAlignment="1">
      <alignment horizontal="center" vertical="center"/>
    </xf>
    <xf numFmtId="0" fontId="8" fillId="0" borderId="0" xfId="65" applyFont="1" applyAlignment="1">
      <alignment horizontal="center" vertical="center" shrinkToFit="1"/>
    </xf>
    <xf numFmtId="0" fontId="8" fillId="0" borderId="32" xfId="65" applyFont="1" applyBorder="1" applyAlignment="1">
      <alignment horizontal="center" vertical="center" shrinkToFit="1"/>
    </xf>
    <xf numFmtId="0" fontId="8" fillId="0" borderId="27" xfId="65" applyFont="1" applyBorder="1" applyAlignment="1">
      <alignment horizontal="center" vertical="center" shrinkToFit="1"/>
    </xf>
    <xf numFmtId="0" fontId="8" fillId="0" borderId="30" xfId="65" applyFont="1" applyBorder="1" applyAlignment="1">
      <alignment horizontal="center" vertical="center" shrinkToFit="1"/>
    </xf>
    <xf numFmtId="0" fontId="8" fillId="0" borderId="11" xfId="65" applyFont="1" applyBorder="1" applyAlignment="1">
      <alignment horizontal="center" vertical="center" shrinkToFit="1"/>
    </xf>
    <xf numFmtId="0" fontId="38" fillId="0" borderId="0" xfId="65" applyFont="1" applyAlignment="1">
      <alignment horizontal="left" vertical="center" shrinkToFit="1"/>
    </xf>
    <xf numFmtId="0" fontId="38" fillId="0" borderId="30" xfId="65" applyFont="1" applyBorder="1" applyAlignment="1">
      <alignment horizontal="center" vertical="center" shrinkToFit="1"/>
    </xf>
    <xf numFmtId="49" fontId="38" fillId="0" borderId="0" xfId="65" applyNumberFormat="1" applyFont="1" applyAlignment="1" applyProtection="1">
      <alignment horizontal="left" vertical="center"/>
      <protection locked="0"/>
    </xf>
    <xf numFmtId="49" fontId="8" fillId="0" borderId="0" xfId="65" applyNumberFormat="1" applyFont="1" applyAlignment="1" applyProtection="1">
      <alignment horizontal="left" vertical="center"/>
      <protection locked="0"/>
    </xf>
    <xf numFmtId="0" fontId="38" fillId="0" borderId="13" xfId="65" applyFont="1" applyBorder="1" applyAlignment="1">
      <alignment horizontal="right" vertical="center" shrinkToFit="1"/>
    </xf>
    <xf numFmtId="0" fontId="38" fillId="0" borderId="17" xfId="65" applyFont="1" applyBorder="1" applyAlignment="1">
      <alignment horizontal="center" vertical="center" shrinkToFit="1"/>
    </xf>
    <xf numFmtId="0" fontId="38" fillId="0" borderId="0" xfId="65" applyFont="1" applyAlignment="1">
      <alignment horizontal="center" vertical="center" shrinkToFit="1"/>
    </xf>
    <xf numFmtId="0" fontId="9" fillId="0" borderId="0" xfId="65" applyFont="1" applyAlignment="1">
      <alignment vertical="center"/>
    </xf>
    <xf numFmtId="221" fontId="12" fillId="0" borderId="0" xfId="65" applyNumberFormat="1" applyFont="1" applyAlignment="1">
      <alignment vertical="center"/>
    </xf>
    <xf numFmtId="0" fontId="6" fillId="0" borderId="0" xfId="65" applyFont="1" applyAlignment="1">
      <alignment vertical="center"/>
    </xf>
    <xf numFmtId="0" fontId="6" fillId="0" borderId="23" xfId="65" applyFont="1" applyBorder="1" applyAlignment="1">
      <alignment vertical="center"/>
    </xf>
    <xf numFmtId="0" fontId="6" fillId="0" borderId="26" xfId="65" applyFont="1" applyBorder="1" applyAlignment="1">
      <alignment vertical="center"/>
    </xf>
    <xf numFmtId="0" fontId="6" fillId="0" borderId="12" xfId="65" applyFont="1" applyBorder="1" applyAlignment="1">
      <alignment vertical="center"/>
    </xf>
    <xf numFmtId="49" fontId="12" fillId="0" borderId="30" xfId="65" applyNumberFormat="1" applyFont="1" applyBorder="1" applyAlignment="1" applyProtection="1">
      <alignment horizontal="center" vertical="center"/>
      <protection locked="0"/>
    </xf>
    <xf numFmtId="207" fontId="12" fillId="0" borderId="0" xfId="65" applyNumberFormat="1" applyFont="1" applyAlignment="1">
      <alignment horizontal="right" vertical="center" shrinkToFit="1"/>
    </xf>
    <xf numFmtId="49" fontId="12" fillId="0" borderId="0" xfId="65" applyNumberFormat="1" applyFont="1" applyAlignment="1" applyProtection="1">
      <alignment horizontal="center" vertical="center"/>
      <protection locked="0"/>
    </xf>
    <xf numFmtId="224" fontId="12" fillId="0" borderId="0" xfId="65" applyNumberFormat="1" applyFont="1" applyAlignment="1" applyProtection="1">
      <alignment vertical="center"/>
      <protection locked="0"/>
    </xf>
    <xf numFmtId="207" fontId="12" fillId="0" borderId="0" xfId="65" applyNumberFormat="1" applyFont="1" applyAlignment="1" applyProtection="1">
      <alignment vertical="center"/>
      <protection locked="0"/>
    </xf>
    <xf numFmtId="3" fontId="6" fillId="0" borderId="0" xfId="65" applyNumberFormat="1" applyFont="1" applyAlignment="1">
      <alignment vertical="center"/>
    </xf>
    <xf numFmtId="0" fontId="6" fillId="0" borderId="29" xfId="65" applyFont="1" applyBorder="1" applyAlignment="1">
      <alignment vertical="center"/>
    </xf>
    <xf numFmtId="0" fontId="12" fillId="0" borderId="17" xfId="65" applyFont="1" applyBorder="1" applyAlignment="1" applyProtection="1">
      <alignment vertical="center"/>
      <protection locked="0"/>
    </xf>
    <xf numFmtId="3" fontId="12" fillId="0" borderId="13" xfId="65" applyNumberFormat="1" applyFont="1" applyBorder="1" applyAlignment="1">
      <alignment horizontal="right" vertical="center" shrinkToFit="1"/>
    </xf>
    <xf numFmtId="3" fontId="12" fillId="0" borderId="0" xfId="65" applyNumberFormat="1" applyFont="1" applyAlignment="1">
      <alignment horizontal="right" vertical="center" shrinkToFit="1"/>
    </xf>
    <xf numFmtId="3" fontId="6" fillId="0" borderId="0" xfId="65" applyNumberFormat="1" applyFont="1" applyAlignment="1" applyProtection="1">
      <alignment vertical="center"/>
      <protection locked="0"/>
    </xf>
    <xf numFmtId="0" fontId="6" fillId="0" borderId="0" xfId="65" applyFont="1" applyAlignment="1" applyProtection="1">
      <alignment vertical="center"/>
      <protection locked="0"/>
    </xf>
    <xf numFmtId="0" fontId="24" fillId="0" borderId="0" xfId="0" applyFont="1" applyAlignment="1">
      <alignment horizontal="left" indent="5"/>
    </xf>
    <xf numFmtId="0" fontId="41" fillId="0" borderId="0" xfId="0" applyFont="1"/>
    <xf numFmtId="0" fontId="0" fillId="0" borderId="33" xfId="0" applyBorder="1"/>
    <xf numFmtId="0" fontId="43" fillId="0" borderId="33" xfId="0" applyFont="1" applyBorder="1" applyAlignment="1">
      <alignment horizontal="center"/>
    </xf>
    <xf numFmtId="0" fontId="40" fillId="0" borderId="33" xfId="0" applyFont="1" applyBorder="1" applyAlignment="1">
      <alignment horizontal="center"/>
    </xf>
    <xf numFmtId="0" fontId="22" fillId="0" borderId="23" xfId="0" applyFont="1" applyBorder="1"/>
    <xf numFmtId="0" fontId="22" fillId="0" borderId="4" xfId="0" applyFont="1" applyBorder="1"/>
    <xf numFmtId="0" fontId="31" fillId="0" borderId="12" xfId="0" applyFont="1" applyBorder="1" applyAlignment="1">
      <alignment horizontal="left" indent="2"/>
    </xf>
    <xf numFmtId="0" fontId="22" fillId="0" borderId="5" xfId="0" applyFont="1" applyBorder="1"/>
    <xf numFmtId="0" fontId="44" fillId="0" borderId="20" xfId="0" applyFont="1" applyBorder="1" applyAlignment="1">
      <alignment horizontal="center"/>
    </xf>
    <xf numFmtId="0" fontId="22" fillId="0" borderId="21" xfId="0" applyFont="1" applyBorder="1" applyAlignment="1">
      <alignment horizontal="center"/>
    </xf>
    <xf numFmtId="0" fontId="22" fillId="0" borderId="9" xfId="0" applyFont="1" applyBorder="1" applyAlignment="1">
      <alignment horizontal="center"/>
    </xf>
    <xf numFmtId="0" fontId="44" fillId="0" borderId="34" xfId="0" applyFont="1" applyBorder="1" applyAlignment="1">
      <alignment horizontal="center"/>
    </xf>
    <xf numFmtId="0" fontId="22" fillId="0" borderId="35" xfId="0" applyFont="1" applyBorder="1" applyAlignment="1">
      <alignment horizontal="center"/>
    </xf>
    <xf numFmtId="0" fontId="22" fillId="0" borderId="29" xfId="0" applyFont="1" applyBorder="1"/>
    <xf numFmtId="0" fontId="22" fillId="0" borderId="14" xfId="0" applyFont="1" applyBorder="1"/>
    <xf numFmtId="0" fontId="44" fillId="0" borderId="36" xfId="0" applyFont="1" applyBorder="1" applyAlignment="1">
      <alignment horizontal="center"/>
    </xf>
    <xf numFmtId="0" fontId="22" fillId="0" borderId="17" xfId="0" applyFont="1" applyBorder="1" applyAlignment="1">
      <alignment horizontal="center"/>
    </xf>
    <xf numFmtId="0" fontId="22" fillId="0" borderId="15" xfId="0" applyFont="1" applyBorder="1" applyAlignment="1">
      <alignment horizontal="center"/>
    </xf>
    <xf numFmtId="0" fontId="44" fillId="0" borderId="37" xfId="0" applyFont="1" applyBorder="1" applyAlignment="1">
      <alignment horizontal="center"/>
    </xf>
    <xf numFmtId="0" fontId="22" fillId="0" borderId="38" xfId="0" applyFont="1" applyBorder="1" applyAlignment="1">
      <alignment horizontal="center"/>
    </xf>
    <xf numFmtId="0" fontId="31" fillId="0" borderId="39" xfId="0" applyFont="1" applyBorder="1" applyAlignment="1">
      <alignment horizontal="center" vertical="center"/>
    </xf>
    <xf numFmtId="0" fontId="22" fillId="0" borderId="40" xfId="0" applyFont="1" applyBorder="1" applyAlignment="1">
      <alignment horizontal="center" vertical="center"/>
    </xf>
    <xf numFmtId="213" fontId="45" fillId="0" borderId="22" xfId="0" applyNumberFormat="1" applyFont="1" applyBorder="1" applyAlignment="1">
      <alignment vertical="center"/>
    </xf>
    <xf numFmtId="213" fontId="46" fillId="0" borderId="3" xfId="0" applyNumberFormat="1" applyFont="1" applyBorder="1" applyAlignment="1">
      <alignment vertical="center"/>
    </xf>
    <xf numFmtId="213" fontId="46" fillId="0" borderId="2" xfId="0" applyNumberFormat="1" applyFont="1" applyBorder="1" applyAlignment="1">
      <alignment vertical="center"/>
    </xf>
    <xf numFmtId="213" fontId="45" fillId="0" borderId="41" xfId="0" applyNumberFormat="1" applyFont="1" applyBorder="1" applyAlignment="1">
      <alignment vertical="center"/>
    </xf>
    <xf numFmtId="213" fontId="46" fillId="0" borderId="40" xfId="0" applyNumberFormat="1" applyFont="1" applyBorder="1" applyAlignment="1">
      <alignment vertical="center"/>
    </xf>
    <xf numFmtId="0" fontId="22" fillId="0" borderId="42" xfId="0" applyFont="1" applyBorder="1" applyAlignment="1">
      <alignment horizontal="center" vertical="center"/>
    </xf>
    <xf numFmtId="213" fontId="45" fillId="0" borderId="32" xfId="0" applyNumberFormat="1" applyFont="1" applyBorder="1" applyAlignment="1">
      <alignment vertical="center"/>
    </xf>
    <xf numFmtId="213" fontId="46" fillId="0" borderId="43" xfId="0" applyNumberFormat="1" applyFont="1" applyBorder="1" applyAlignment="1">
      <alignment vertical="center"/>
    </xf>
    <xf numFmtId="213" fontId="45" fillId="0" borderId="44" xfId="0" applyNumberFormat="1" applyFont="1" applyBorder="1" applyAlignment="1">
      <alignment vertical="center"/>
    </xf>
    <xf numFmtId="0" fontId="31" fillId="0" borderId="37" xfId="0" applyFont="1" applyBorder="1" applyAlignment="1">
      <alignment horizontal="center" vertical="center"/>
    </xf>
    <xf numFmtId="0" fontId="22" fillId="0" borderId="45" xfId="0" applyFont="1" applyBorder="1" applyAlignment="1">
      <alignment horizontal="center" vertical="center"/>
    </xf>
    <xf numFmtId="213" fontId="45" fillId="0" borderId="46" xfId="0" applyNumberFormat="1" applyFont="1" applyBorder="1" applyAlignment="1">
      <alignment vertical="center"/>
    </xf>
    <xf numFmtId="213" fontId="46" fillId="0" borderId="47" xfId="0" applyNumberFormat="1" applyFont="1" applyBorder="1" applyAlignment="1">
      <alignment vertical="center"/>
    </xf>
    <xf numFmtId="213" fontId="46" fillId="0" borderId="48" xfId="0" applyNumberFormat="1" applyFont="1" applyBorder="1" applyAlignment="1">
      <alignment vertical="center"/>
    </xf>
    <xf numFmtId="213" fontId="45" fillId="0" borderId="49" xfId="0" applyNumberFormat="1" applyFont="1" applyBorder="1" applyAlignment="1">
      <alignment vertical="center"/>
    </xf>
    <xf numFmtId="0" fontId="31" fillId="0" borderId="50" xfId="0" applyFont="1" applyBorder="1" applyAlignment="1">
      <alignment horizontal="center" vertical="center"/>
    </xf>
    <xf numFmtId="0" fontId="31" fillId="0" borderId="0" xfId="0" applyFont="1"/>
    <xf numFmtId="0" fontId="43" fillId="0" borderId="0" xfId="0" applyFont="1"/>
    <xf numFmtId="0" fontId="22" fillId="0" borderId="0" xfId="0" applyFont="1"/>
    <xf numFmtId="0" fontId="47" fillId="0" borderId="0" xfId="0" applyFont="1" applyAlignment="1">
      <alignment horizontal="left"/>
    </xf>
    <xf numFmtId="0" fontId="37" fillId="0" borderId="0" xfId="0" applyFont="1"/>
    <xf numFmtId="0" fontId="47" fillId="0" borderId="0" xfId="0" applyFont="1"/>
    <xf numFmtId="0" fontId="12" fillId="0" borderId="0" xfId="0" applyFont="1"/>
    <xf numFmtId="0" fontId="67" fillId="0" borderId="0" xfId="28" applyAlignment="1"/>
    <xf numFmtId="0" fontId="17" fillId="0" borderId="0" xfId="65" applyFont="1" applyAlignment="1">
      <alignment horizontal="center" vertical="center"/>
    </xf>
    <xf numFmtId="177" fontId="8" fillId="0" borderId="0" xfId="38" applyNumberFormat="1" applyFont="1" applyFill="1" applyBorder="1" applyAlignment="1" applyProtection="1">
      <alignment horizontal="left" vertical="center"/>
      <protection locked="0"/>
    </xf>
    <xf numFmtId="0" fontId="8" fillId="0" borderId="0" xfId="38" applyNumberFormat="1" applyFont="1" applyFill="1" applyBorder="1" applyAlignment="1" applyProtection="1">
      <alignment horizontal="right" vertical="center"/>
      <protection locked="0"/>
    </xf>
    <xf numFmtId="177" fontId="8" fillId="0" borderId="51" xfId="38" applyNumberFormat="1" applyFont="1" applyFill="1" applyBorder="1" applyAlignment="1" applyProtection="1">
      <alignment horizontal="left" vertical="center"/>
      <protection locked="0"/>
    </xf>
    <xf numFmtId="0" fontId="8" fillId="0" borderId="51" xfId="38" applyNumberFormat="1" applyFont="1" applyFill="1" applyBorder="1" applyAlignment="1" applyProtection="1">
      <alignment horizontal="right" vertical="center"/>
      <protection locked="0"/>
    </xf>
    <xf numFmtId="38" fontId="8" fillId="0" borderId="0" xfId="38" applyFont="1" applyBorder="1" applyAlignment="1" applyProtection="1">
      <alignment horizontal="left" vertical="center"/>
      <protection locked="0"/>
    </xf>
    <xf numFmtId="38" fontId="8" fillId="0" borderId="0" xfId="38" applyFont="1" applyBorder="1" applyAlignment="1" applyProtection="1">
      <alignment vertical="center"/>
      <protection locked="0"/>
    </xf>
    <xf numFmtId="38" fontId="7" fillId="0" borderId="0" xfId="38" applyFont="1" applyAlignment="1">
      <alignment vertical="center"/>
    </xf>
    <xf numFmtId="38" fontId="7" fillId="0" borderId="0" xfId="38" applyFont="1" applyAlignment="1">
      <alignment horizontal="left" vertical="center"/>
    </xf>
    <xf numFmtId="38" fontId="6" fillId="0" borderId="0" xfId="38" applyFont="1"/>
    <xf numFmtId="38" fontId="6" fillId="0" borderId="0" xfId="38" applyFont="1" applyAlignment="1">
      <alignment horizontal="left"/>
    </xf>
    <xf numFmtId="0" fontId="33" fillId="0" borderId="0" xfId="65" applyFont="1" applyAlignment="1">
      <alignment vertical="center"/>
    </xf>
    <xf numFmtId="0" fontId="17" fillId="0" borderId="0" xfId="65" applyFont="1" applyAlignment="1">
      <alignment vertical="center"/>
    </xf>
    <xf numFmtId="0" fontId="12" fillId="0" borderId="0" xfId="76" applyFont="1">
      <alignment vertical="center"/>
    </xf>
    <xf numFmtId="0" fontId="8" fillId="0" borderId="0" xfId="76" applyFont="1">
      <alignment vertical="center"/>
    </xf>
    <xf numFmtId="0" fontId="14" fillId="0" borderId="1" xfId="76" applyFont="1" applyBorder="1" applyAlignment="1">
      <alignment horizontal="right" vertical="center"/>
    </xf>
    <xf numFmtId="0" fontId="8" fillId="0" borderId="27" xfId="76" applyFont="1" applyBorder="1" applyAlignment="1">
      <alignment horizontal="center" vertical="center"/>
    </xf>
    <xf numFmtId="0" fontId="8" fillId="0" borderId="52" xfId="76" applyFont="1" applyBorder="1" applyAlignment="1">
      <alignment horizontal="center" vertical="center" wrapText="1"/>
    </xf>
    <xf numFmtId="0" fontId="8" fillId="0" borderId="32" xfId="76" applyFont="1" applyBorder="1" applyAlignment="1">
      <alignment horizontal="center" vertical="center"/>
    </xf>
    <xf numFmtId="0" fontId="8" fillId="0" borderId="11" xfId="76" applyFont="1" applyBorder="1" applyAlignment="1">
      <alignment vertical="center" shrinkToFit="1"/>
    </xf>
    <xf numFmtId="0" fontId="8" fillId="0" borderId="30" xfId="76" applyFont="1" applyBorder="1" applyAlignment="1">
      <alignment vertical="center" shrinkToFit="1"/>
    </xf>
    <xf numFmtId="225" fontId="8" fillId="0" borderId="53" xfId="76" applyNumberFormat="1" applyFont="1" applyBorder="1" applyAlignment="1">
      <alignment horizontal="right" vertical="center"/>
    </xf>
    <xf numFmtId="225" fontId="8" fillId="0" borderId="54" xfId="76" applyNumberFormat="1" applyFont="1" applyBorder="1" applyAlignment="1">
      <alignment horizontal="right" vertical="center"/>
    </xf>
    <xf numFmtId="225" fontId="8" fillId="0" borderId="54" xfId="76" applyNumberFormat="1" applyFont="1" applyBorder="1">
      <alignment vertical="center"/>
    </xf>
    <xf numFmtId="0" fontId="8" fillId="0" borderId="11" xfId="76" applyFont="1" applyBorder="1" applyAlignment="1">
      <alignment horizontal="center" vertical="center" shrinkToFit="1"/>
    </xf>
    <xf numFmtId="0" fontId="8" fillId="0" borderId="30" xfId="76" applyFont="1" applyBorder="1" applyAlignment="1">
      <alignment horizontal="center" vertical="center" shrinkToFit="1"/>
    </xf>
    <xf numFmtId="0" fontId="8" fillId="0" borderId="11" xfId="76" applyFont="1" applyBorder="1" applyAlignment="1">
      <alignment horizontal="left" vertical="center" shrinkToFit="1"/>
    </xf>
    <xf numFmtId="0" fontId="8" fillId="0" borderId="30" xfId="76" applyFont="1" applyBorder="1" applyAlignment="1">
      <alignment horizontal="left" vertical="center" shrinkToFit="1"/>
    </xf>
    <xf numFmtId="225" fontId="31" fillId="0" borderId="54" xfId="76" applyNumberFormat="1" applyFont="1" applyBorder="1">
      <alignment vertical="center"/>
    </xf>
    <xf numFmtId="0" fontId="8" fillId="0" borderId="11" xfId="76" applyFont="1" applyBorder="1">
      <alignment vertical="center"/>
    </xf>
    <xf numFmtId="0" fontId="8" fillId="0" borderId="0" xfId="76" applyFont="1" applyAlignment="1">
      <alignment horizontal="left" vertical="center" shrinkToFit="1"/>
    </xf>
    <xf numFmtId="0" fontId="8" fillId="0" borderId="2" xfId="76" applyFont="1" applyBorder="1">
      <alignment vertical="center"/>
    </xf>
    <xf numFmtId="0" fontId="8" fillId="0" borderId="3" xfId="76" applyFont="1" applyBorder="1">
      <alignment vertical="center"/>
    </xf>
    <xf numFmtId="0" fontId="31" fillId="0" borderId="2" xfId="76" applyFont="1" applyBorder="1">
      <alignment vertical="center"/>
    </xf>
    <xf numFmtId="0" fontId="31" fillId="0" borderId="55" xfId="76" applyFont="1" applyBorder="1">
      <alignment vertical="center"/>
    </xf>
    <xf numFmtId="0" fontId="31" fillId="0" borderId="22" xfId="76" applyFont="1" applyBorder="1">
      <alignment vertical="center"/>
    </xf>
    <xf numFmtId="0" fontId="8" fillId="0" borderId="9" xfId="76" applyFont="1" applyBorder="1">
      <alignment vertical="center"/>
    </xf>
    <xf numFmtId="0" fontId="8" fillId="0" borderId="21" xfId="76" applyFont="1" applyBorder="1" applyAlignment="1">
      <alignment vertical="center" shrinkToFit="1"/>
    </xf>
    <xf numFmtId="0" fontId="8" fillId="0" borderId="3" xfId="76" applyFont="1" applyBorder="1" applyAlignment="1">
      <alignment horizontal="left" vertical="center" shrinkToFit="1"/>
    </xf>
    <xf numFmtId="226" fontId="8" fillId="0" borderId="0" xfId="76" applyNumberFormat="1" applyFont="1">
      <alignment vertical="center"/>
    </xf>
    <xf numFmtId="225" fontId="8" fillId="0" borderId="0" xfId="76" applyNumberFormat="1" applyFont="1">
      <alignment vertical="center"/>
    </xf>
    <xf numFmtId="0" fontId="8" fillId="0" borderId="0" xfId="76" applyFont="1" applyAlignment="1">
      <alignment vertical="center" shrinkToFit="1"/>
    </xf>
    <xf numFmtId="0" fontId="54" fillId="0" borderId="0" xfId="65" applyFont="1" applyAlignment="1" applyProtection="1">
      <alignment horizontal="center" vertical="center"/>
      <protection locked="0"/>
    </xf>
    <xf numFmtId="0" fontId="8" fillId="0" borderId="0" xfId="65" applyFont="1" applyAlignment="1">
      <alignment horizontal="right" vertical="center"/>
    </xf>
    <xf numFmtId="0" fontId="7" fillId="0" borderId="32" xfId="65" applyFont="1" applyBorder="1" applyAlignment="1" applyProtection="1">
      <alignment horizontal="center" vertical="center"/>
      <protection locked="0"/>
    </xf>
    <xf numFmtId="0" fontId="7" fillId="0" borderId="28" xfId="65" applyFont="1" applyBorder="1" applyAlignment="1" applyProtection="1">
      <alignment horizontal="center" vertical="center"/>
      <protection locked="0"/>
    </xf>
    <xf numFmtId="0" fontId="7" fillId="0" borderId="30" xfId="65" applyFont="1" applyBorder="1" applyAlignment="1" applyProtection="1">
      <alignment vertical="center"/>
      <protection locked="0"/>
    </xf>
    <xf numFmtId="0" fontId="7" fillId="0" borderId="11" xfId="65" applyFont="1" applyBorder="1" applyAlignment="1" applyProtection="1">
      <alignment vertical="center"/>
      <protection locked="0"/>
    </xf>
    <xf numFmtId="49" fontId="7" fillId="0" borderId="0" xfId="65" applyNumberFormat="1" applyFont="1" applyAlignment="1" applyProtection="1">
      <alignment horizontal="left" vertical="center"/>
      <protection locked="0"/>
    </xf>
    <xf numFmtId="49" fontId="7" fillId="0" borderId="30" xfId="65" applyNumberFormat="1" applyFont="1" applyBorder="1" applyAlignment="1" applyProtection="1">
      <alignment horizontal="center" vertical="center"/>
      <protection locked="0"/>
    </xf>
    <xf numFmtId="49" fontId="7" fillId="0" borderId="30" xfId="65" applyNumberFormat="1" applyFont="1" applyBorder="1" applyAlignment="1" applyProtection="1">
      <alignment vertical="center"/>
      <protection locked="0"/>
    </xf>
    <xf numFmtId="49" fontId="7" fillId="0" borderId="1" xfId="65" applyNumberFormat="1" applyFont="1" applyBorder="1" applyAlignment="1" applyProtection="1">
      <alignment vertical="center"/>
      <protection locked="0"/>
    </xf>
    <xf numFmtId="49" fontId="7" fillId="0" borderId="56" xfId="65" applyNumberFormat="1" applyFont="1" applyBorder="1" applyAlignment="1" applyProtection="1">
      <alignment horizontal="center" vertical="center"/>
      <protection locked="0"/>
    </xf>
    <xf numFmtId="49" fontId="7" fillId="0" borderId="43" xfId="65" applyNumberFormat="1" applyFont="1" applyBorder="1" applyAlignment="1" applyProtection="1">
      <alignment horizontal="center" vertical="center"/>
      <protection locked="0"/>
    </xf>
    <xf numFmtId="49" fontId="7" fillId="0" borderId="13" xfId="65" applyNumberFormat="1" applyFont="1" applyBorder="1" applyAlignment="1" applyProtection="1">
      <alignment horizontal="center" vertical="center"/>
      <protection locked="0"/>
    </xf>
    <xf numFmtId="49" fontId="7" fillId="0" borderId="17" xfId="65" applyNumberFormat="1" applyFont="1" applyBorder="1" applyAlignment="1" applyProtection="1">
      <alignment horizontal="center" vertical="center"/>
      <protection locked="0"/>
    </xf>
    <xf numFmtId="0" fontId="12" fillId="0" borderId="0" xfId="65" applyFont="1" applyAlignment="1">
      <alignment vertical="center" wrapText="1"/>
    </xf>
    <xf numFmtId="0" fontId="12" fillId="0" borderId="57" xfId="65" applyFont="1" applyBorder="1" applyAlignment="1" applyProtection="1">
      <alignment vertical="center"/>
      <protection locked="0"/>
    </xf>
    <xf numFmtId="0" fontId="12" fillId="0" borderId="19" xfId="65" applyFont="1" applyBorder="1" applyAlignment="1" applyProtection="1">
      <alignment horizontal="center" vertical="center" wrapText="1"/>
      <protection locked="0"/>
    </xf>
    <xf numFmtId="0" fontId="12" fillId="0" borderId="3" xfId="65" applyFont="1" applyBorder="1" applyAlignment="1" applyProtection="1">
      <alignment vertical="center"/>
      <protection locked="0"/>
    </xf>
    <xf numFmtId="3" fontId="12" fillId="0" borderId="11" xfId="65" applyNumberFormat="1" applyFont="1" applyBorder="1" applyAlignment="1" applyProtection="1">
      <alignment vertical="center"/>
      <protection locked="0"/>
    </xf>
    <xf numFmtId="205" fontId="12" fillId="0" borderId="0" xfId="65" applyNumberFormat="1" applyFont="1" applyAlignment="1">
      <alignment horizontal="right" vertical="center"/>
    </xf>
    <xf numFmtId="0" fontId="7" fillId="0" borderId="14" xfId="65" applyFont="1" applyBorder="1" applyAlignment="1">
      <alignment vertical="center"/>
    </xf>
    <xf numFmtId="0" fontId="12" fillId="0" borderId="10" xfId="65" applyFont="1" applyBorder="1" applyAlignment="1" applyProtection="1">
      <alignment horizontal="center" vertical="center"/>
      <protection locked="0"/>
    </xf>
    <xf numFmtId="0" fontId="12" fillId="0" borderId="21" xfId="65" applyFont="1" applyBorder="1" applyAlignment="1" applyProtection="1">
      <alignment vertical="center" wrapText="1"/>
      <protection locked="0"/>
    </xf>
    <xf numFmtId="0" fontId="12" fillId="0" borderId="20" xfId="65" applyFont="1" applyBorder="1" applyAlignment="1" applyProtection="1">
      <alignment vertical="center" wrapText="1"/>
      <protection locked="0"/>
    </xf>
    <xf numFmtId="0" fontId="12" fillId="0" borderId="30" xfId="65" applyFont="1" applyBorder="1" applyAlignment="1" applyProtection="1">
      <alignment horizontal="center" vertical="center" wrapText="1"/>
      <protection locked="0"/>
    </xf>
    <xf numFmtId="0" fontId="12" fillId="0" borderId="3" xfId="65" applyFont="1" applyBorder="1" applyAlignment="1" applyProtection="1">
      <alignment vertical="center" wrapText="1"/>
      <protection locked="0"/>
    </xf>
    <xf numFmtId="0" fontId="12" fillId="0" borderId="22" xfId="65" applyFont="1" applyBorder="1" applyAlignment="1" applyProtection="1">
      <alignment vertical="center" wrapText="1"/>
      <protection locked="0"/>
    </xf>
    <xf numFmtId="0" fontId="7" fillId="0" borderId="10" xfId="65" applyFont="1" applyBorder="1" applyAlignment="1" applyProtection="1">
      <alignment vertical="center"/>
      <protection locked="0"/>
    </xf>
    <xf numFmtId="0" fontId="7" fillId="0" borderId="21" xfId="65" applyFont="1" applyBorder="1" applyAlignment="1" applyProtection="1">
      <alignment vertical="center"/>
      <protection locked="0"/>
    </xf>
    <xf numFmtId="227" fontId="7" fillId="0" borderId="0" xfId="65" applyNumberFormat="1" applyFont="1" applyAlignment="1" applyProtection="1">
      <alignment vertical="center" shrinkToFit="1"/>
      <protection locked="0"/>
    </xf>
    <xf numFmtId="49" fontId="7" fillId="0" borderId="13" xfId="65" applyNumberFormat="1" applyFont="1" applyBorder="1" applyAlignment="1" applyProtection="1">
      <alignment vertical="center"/>
      <protection locked="0"/>
    </xf>
    <xf numFmtId="227" fontId="7" fillId="0" borderId="13" xfId="65" applyNumberFormat="1" applyFont="1" applyBorder="1" applyAlignment="1">
      <alignment vertical="center" shrinkToFit="1"/>
    </xf>
    <xf numFmtId="227" fontId="7" fillId="0" borderId="17" xfId="65" applyNumberFormat="1" applyFont="1" applyBorder="1" applyAlignment="1">
      <alignment vertical="center" shrinkToFit="1"/>
    </xf>
    <xf numFmtId="227" fontId="7" fillId="0" borderId="0" xfId="65" applyNumberFormat="1" applyFont="1" applyAlignment="1">
      <alignment vertical="center" shrinkToFit="1"/>
    </xf>
    <xf numFmtId="49" fontId="8" fillId="0" borderId="0" xfId="65" applyNumberFormat="1" applyFont="1" applyAlignment="1" applyProtection="1">
      <alignment vertical="center"/>
      <protection locked="0"/>
    </xf>
    <xf numFmtId="0" fontId="8" fillId="0" borderId="0" xfId="65" applyFont="1" applyAlignment="1">
      <alignment vertical="center" shrinkToFit="1"/>
    </xf>
    <xf numFmtId="0" fontId="55" fillId="0" borderId="0" xfId="65" applyFont="1" applyAlignment="1">
      <alignment horizontal="right" vertical="center"/>
    </xf>
    <xf numFmtId="0" fontId="12" fillId="0" borderId="31" xfId="65" applyFont="1" applyBorder="1" applyAlignment="1">
      <alignment vertical="center"/>
    </xf>
    <xf numFmtId="0" fontId="12" fillId="0" borderId="24" xfId="65" applyFont="1" applyBorder="1" applyAlignment="1">
      <alignment vertical="center"/>
    </xf>
    <xf numFmtId="0" fontId="12" fillId="0" borderId="4" xfId="65" applyFont="1" applyBorder="1" applyAlignment="1">
      <alignment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10" xfId="65" applyFont="1" applyBorder="1" applyAlignment="1">
      <alignment vertical="center"/>
    </xf>
    <xf numFmtId="41" fontId="12" fillId="0" borderId="27" xfId="46" applyFont="1" applyFill="1" applyBorder="1" applyAlignment="1" applyProtection="1">
      <alignment horizontal="center" vertical="center" wrapText="1"/>
      <protection locked="0"/>
    </xf>
    <xf numFmtId="0" fontId="12" fillId="0" borderId="7" xfId="65" applyFont="1" applyBorder="1" applyAlignment="1">
      <alignment vertical="center"/>
    </xf>
    <xf numFmtId="0" fontId="12" fillId="0" borderId="8" xfId="65" applyFont="1" applyBorder="1" applyAlignment="1">
      <alignment horizontal="center" vertical="center"/>
    </xf>
    <xf numFmtId="0" fontId="12" fillId="0" borderId="10" xfId="65" applyFont="1" applyBorder="1" applyAlignment="1">
      <alignment horizontal="center" vertical="center"/>
    </xf>
    <xf numFmtId="0" fontId="12" fillId="0" borderId="21" xfId="65" applyFont="1" applyBorder="1" applyAlignment="1">
      <alignment horizontal="center" vertical="center"/>
    </xf>
    <xf numFmtId="0" fontId="12" fillId="0" borderId="10" xfId="65" applyFont="1" applyBorder="1" applyAlignment="1">
      <alignment horizontal="center" vertical="center" wrapText="1"/>
    </xf>
    <xf numFmtId="0" fontId="12" fillId="0" borderId="10" xfId="65" applyFont="1" applyBorder="1" applyAlignment="1">
      <alignment vertical="center" wrapText="1"/>
    </xf>
    <xf numFmtId="41" fontId="12" fillId="0" borderId="10" xfId="46" applyFont="1" applyFill="1" applyBorder="1" applyAlignment="1" applyProtection="1">
      <alignment horizontal="center" vertical="center" wrapText="1"/>
      <protection locked="0"/>
    </xf>
    <xf numFmtId="0" fontId="8" fillId="0" borderId="10" xfId="65" applyFont="1" applyBorder="1" applyAlignment="1">
      <alignment horizontal="center" vertical="center" wrapText="1"/>
    </xf>
    <xf numFmtId="0" fontId="8" fillId="0" borderId="10" xfId="65" applyFont="1" applyBorder="1" applyAlignment="1">
      <alignment horizontal="center" vertical="center" shrinkToFit="1"/>
    </xf>
    <xf numFmtId="0" fontId="12" fillId="0" borderId="6" xfId="65" applyFont="1" applyBorder="1" applyAlignment="1">
      <alignment vertical="center"/>
    </xf>
    <xf numFmtId="0" fontId="12" fillId="0" borderId="30" xfId="65" applyFont="1" applyBorder="1" applyAlignment="1">
      <alignment vertical="center"/>
    </xf>
    <xf numFmtId="38" fontId="12" fillId="0" borderId="0" xfId="37" applyFont="1" applyBorder="1" applyAlignment="1">
      <alignment horizontal="right" vertical="center" shrinkToFit="1"/>
    </xf>
    <xf numFmtId="205" fontId="12" fillId="0" borderId="0" xfId="37" applyNumberFormat="1" applyFont="1" applyBorder="1" applyAlignment="1">
      <alignment horizontal="right" vertical="center" shrinkToFit="1"/>
    </xf>
    <xf numFmtId="38" fontId="12" fillId="0" borderId="0" xfId="37" applyFont="1" applyBorder="1" applyAlignment="1">
      <alignment vertical="center" shrinkToFit="1"/>
    </xf>
    <xf numFmtId="205" fontId="12" fillId="0" borderId="0" xfId="37" applyNumberFormat="1" applyFont="1" applyBorder="1" applyAlignment="1">
      <alignment vertical="center" shrinkToFit="1"/>
    </xf>
    <xf numFmtId="217" fontId="12" fillId="0" borderId="5" xfId="65" applyNumberFormat="1" applyFont="1" applyBorder="1" applyAlignment="1">
      <alignment vertical="center"/>
    </xf>
    <xf numFmtId="0" fontId="12" fillId="0" borderId="12" xfId="65" applyFont="1" applyBorder="1" applyAlignment="1">
      <alignment horizontal="left" vertical="center"/>
    </xf>
    <xf numFmtId="0" fontId="12" fillId="0" borderId="0" xfId="65" applyFont="1" applyAlignment="1">
      <alignment horizontal="left" vertical="center"/>
    </xf>
    <xf numFmtId="217" fontId="12" fillId="0" borderId="0" xfId="37" applyNumberFormat="1" applyFont="1" applyBorder="1" applyAlignment="1">
      <alignment horizontal="right" vertical="center" shrinkToFit="1"/>
    </xf>
    <xf numFmtId="217" fontId="12" fillId="0" borderId="0" xfId="37" applyNumberFormat="1" applyFont="1" applyBorder="1" applyAlignment="1">
      <alignment vertical="center" shrinkToFit="1"/>
    </xf>
    <xf numFmtId="0" fontId="12" fillId="0" borderId="12" xfId="65" applyFont="1" applyBorder="1" applyAlignment="1">
      <alignment horizontal="right" vertical="center"/>
    </xf>
    <xf numFmtId="0" fontId="12" fillId="0" borderId="0" xfId="65" applyFont="1" applyAlignment="1">
      <alignment horizontal="right" vertical="center"/>
    </xf>
    <xf numFmtId="38" fontId="12" fillId="0" borderId="0" xfId="37" applyFont="1" applyFill="1" applyBorder="1" applyAlignment="1">
      <alignment horizontal="right" vertical="center" shrinkToFit="1"/>
    </xf>
    <xf numFmtId="38" fontId="12" fillId="0" borderId="0" xfId="37" applyFont="1" applyFill="1" applyBorder="1" applyAlignment="1">
      <alignment vertical="center" shrinkToFit="1"/>
    </xf>
    <xf numFmtId="217" fontId="12" fillId="0" borderId="0" xfId="65" applyNumberFormat="1" applyFont="1" applyAlignment="1">
      <alignment vertical="center"/>
    </xf>
    <xf numFmtId="0" fontId="8" fillId="0" borderId="0" xfId="65" applyFont="1" applyAlignment="1">
      <alignment horizontal="left" vertical="center"/>
    </xf>
    <xf numFmtId="0" fontId="12" fillId="0" borderId="0" xfId="69"/>
    <xf numFmtId="37" fontId="12" fillId="0" borderId="0" xfId="68" applyFont="1" applyAlignment="1">
      <alignment vertical="center"/>
    </xf>
    <xf numFmtId="37" fontId="12" fillId="0" borderId="0" xfId="68" applyFont="1" applyAlignment="1">
      <alignment horizontal="right" vertical="center"/>
    </xf>
    <xf numFmtId="0" fontId="33" fillId="0" borderId="0" xfId="68" applyNumberFormat="1" applyFont="1" applyAlignment="1">
      <alignment horizontal="center" vertical="center"/>
    </xf>
    <xf numFmtId="0" fontId="33" fillId="0" borderId="0" xfId="68" applyNumberFormat="1" applyFont="1" applyAlignment="1">
      <alignment vertical="center"/>
    </xf>
    <xf numFmtId="0" fontId="7" fillId="0" borderId="0" xfId="69" applyFont="1" applyAlignment="1">
      <alignment horizontal="center" vertical="center"/>
    </xf>
    <xf numFmtId="0" fontId="50" fillId="0" borderId="0" xfId="69" applyFont="1" applyAlignment="1">
      <alignment horizontal="left" vertical="center"/>
    </xf>
    <xf numFmtId="0" fontId="9" fillId="0" borderId="0" xfId="68" applyNumberFormat="1" applyFont="1" applyAlignment="1">
      <alignment vertical="center"/>
    </xf>
    <xf numFmtId="0" fontId="49" fillId="0" borderId="0" xfId="68" applyNumberFormat="1" applyFont="1" applyAlignment="1">
      <alignment horizontal="right" vertical="center"/>
    </xf>
    <xf numFmtId="0" fontId="50" fillId="0" borderId="0" xfId="68" applyNumberFormat="1" applyFont="1" applyAlignment="1">
      <alignment horizontal="right" vertical="center"/>
    </xf>
    <xf numFmtId="0" fontId="9" fillId="0" borderId="0" xfId="69" applyFont="1" applyAlignment="1">
      <alignment vertical="center"/>
    </xf>
    <xf numFmtId="0" fontId="9" fillId="0" borderId="13" xfId="68" applyNumberFormat="1" applyFont="1" applyBorder="1" applyAlignment="1">
      <alignment vertical="center"/>
    </xf>
    <xf numFmtId="0" fontId="9" fillId="0" borderId="13" xfId="68" applyNumberFormat="1" applyFont="1" applyBorder="1" applyAlignment="1">
      <alignment horizontal="right" vertical="center"/>
    </xf>
    <xf numFmtId="0" fontId="12" fillId="0" borderId="0" xfId="68" applyNumberFormat="1" applyFont="1" applyAlignment="1">
      <alignment vertical="center"/>
    </xf>
    <xf numFmtId="0" fontId="9" fillId="0" borderId="0" xfId="69" applyFont="1"/>
    <xf numFmtId="37" fontId="9" fillId="0" borderId="10" xfId="68" applyFont="1" applyBorder="1"/>
    <xf numFmtId="38" fontId="9" fillId="0" borderId="10" xfId="45" applyFont="1" applyFill="1" applyBorder="1" applyAlignment="1" applyProtection="1">
      <alignment horizontal="right"/>
    </xf>
    <xf numFmtId="0" fontId="9" fillId="0" borderId="0" xfId="69" quotePrefix="1" applyFont="1" applyAlignment="1">
      <alignment horizontal="center"/>
    </xf>
    <xf numFmtId="0" fontId="9" fillId="0" borderId="0" xfId="69" applyFont="1" applyAlignment="1">
      <alignment horizontal="center"/>
    </xf>
    <xf numFmtId="37" fontId="9" fillId="0" borderId="0" xfId="68" applyFont="1" applyAlignment="1">
      <alignment horizontal="center"/>
    </xf>
    <xf numFmtId="40" fontId="52" fillId="0" borderId="0" xfId="45" applyNumberFormat="1" applyFont="1" applyFill="1" applyBorder="1" applyAlignment="1">
      <alignment horizontal="right"/>
    </xf>
    <xf numFmtId="0" fontId="9" fillId="0" borderId="13" xfId="69" applyFont="1" applyBorder="1"/>
    <xf numFmtId="37" fontId="9" fillId="0" borderId="13" xfId="68" applyFont="1" applyBorder="1" applyAlignment="1">
      <alignment horizontal="center"/>
    </xf>
    <xf numFmtId="38" fontId="9" fillId="0" borderId="13" xfId="45" applyFont="1" applyFill="1" applyBorder="1" applyAlignment="1">
      <alignment horizontal="right"/>
    </xf>
    <xf numFmtId="37" fontId="9" fillId="0" borderId="0" xfId="68" applyFont="1" applyAlignment="1">
      <alignment horizontal="center" vertical="center"/>
    </xf>
    <xf numFmtId="224" fontId="50" fillId="0" borderId="0" xfId="68" applyNumberFormat="1" applyFont="1" applyAlignment="1">
      <alignment horizontal="right" vertical="center"/>
    </xf>
    <xf numFmtId="37" fontId="50" fillId="0" borderId="0" xfId="68" applyFont="1" applyAlignment="1">
      <alignment vertical="center"/>
    </xf>
    <xf numFmtId="37" fontId="9" fillId="0" borderId="0" xfId="68" applyFont="1" applyAlignment="1">
      <alignment vertical="center"/>
    </xf>
    <xf numFmtId="229" fontId="50" fillId="0" borderId="0" xfId="68" applyNumberFormat="1" applyFont="1" applyAlignment="1">
      <alignment horizontal="right" vertical="center"/>
    </xf>
    <xf numFmtId="230" fontId="12" fillId="0" borderId="0" xfId="68" applyNumberFormat="1" applyFont="1" applyAlignment="1">
      <alignment horizontal="right" vertical="center"/>
    </xf>
    <xf numFmtId="0" fontId="57" fillId="0" borderId="0" xfId="78" applyFont="1" applyAlignment="1">
      <alignment horizontal="right"/>
    </xf>
    <xf numFmtId="0" fontId="57" fillId="0" borderId="0" xfId="78" applyFont="1"/>
    <xf numFmtId="0" fontId="58" fillId="0" borderId="0" xfId="80" applyFont="1" applyAlignment="1">
      <alignment horizontal="right"/>
    </xf>
    <xf numFmtId="0" fontId="57" fillId="0" borderId="0" xfId="80" applyFont="1"/>
    <xf numFmtId="0" fontId="9" fillId="0" borderId="0" xfId="65" applyFont="1" applyAlignment="1" applyProtection="1">
      <alignment vertical="center"/>
      <protection locked="0"/>
    </xf>
    <xf numFmtId="0" fontId="9" fillId="0" borderId="0" xfId="65" applyFont="1" applyAlignment="1" applyProtection="1">
      <alignment horizontal="right"/>
      <protection locked="0"/>
    </xf>
    <xf numFmtId="0" fontId="12" fillId="0" borderId="2" xfId="65" applyFont="1" applyBorder="1" applyAlignment="1" applyProtection="1">
      <alignment horizontal="right" vertical="center"/>
      <protection locked="0"/>
    </xf>
    <xf numFmtId="0" fontId="40" fillId="0" borderId="0" xfId="0" applyFont="1" applyAlignment="1">
      <alignment horizontal="center"/>
    </xf>
    <xf numFmtId="0" fontId="8" fillId="0" borderId="27" xfId="76" applyFont="1" applyBorder="1">
      <alignment vertical="center"/>
    </xf>
    <xf numFmtId="0" fontId="50" fillId="0" borderId="0" xfId="76" applyFont="1">
      <alignment vertical="center"/>
    </xf>
    <xf numFmtId="0" fontId="9" fillId="0" borderId="0" xfId="76" applyFont="1" applyAlignment="1">
      <alignment horizontal="right"/>
    </xf>
    <xf numFmtId="226" fontId="31" fillId="0" borderId="11" xfId="76" applyNumberFormat="1" applyFont="1" applyBorder="1">
      <alignment vertical="center"/>
    </xf>
    <xf numFmtId="0" fontId="55" fillId="0" borderId="0" xfId="65" applyFont="1" applyAlignment="1" applyProtection="1">
      <alignment horizontal="right" vertical="center"/>
      <protection locked="0"/>
    </xf>
    <xf numFmtId="49" fontId="9" fillId="0" borderId="0" xfId="65" applyNumberFormat="1" applyFont="1" applyAlignment="1" applyProtection="1">
      <alignment vertical="center"/>
      <protection locked="0"/>
    </xf>
    <xf numFmtId="38" fontId="12" fillId="0" borderId="0" xfId="37" applyFont="1" applyFill="1" applyBorder="1" applyAlignment="1">
      <alignment horizontal="right" vertical="center"/>
    </xf>
    <xf numFmtId="203" fontId="12" fillId="0" borderId="0" xfId="65" applyNumberFormat="1" applyFont="1" applyAlignment="1">
      <alignment horizontal="right" vertical="center" shrinkToFit="1"/>
    </xf>
    <xf numFmtId="185" fontId="12" fillId="0" borderId="0" xfId="65" applyNumberFormat="1" applyFont="1" applyAlignment="1">
      <alignment vertical="center"/>
    </xf>
    <xf numFmtId="228" fontId="12" fillId="0" borderId="59" xfId="37" applyNumberFormat="1" applyFont="1" applyFill="1" applyBorder="1" applyAlignment="1">
      <alignment horizontal="right" vertical="center" shrinkToFit="1"/>
    </xf>
    <xf numFmtId="228" fontId="12" fillId="0" borderId="51" xfId="37" applyNumberFormat="1" applyFont="1" applyFill="1" applyBorder="1" applyAlignment="1">
      <alignment horizontal="right" vertical="center" shrinkToFit="1"/>
    </xf>
    <xf numFmtId="228" fontId="12" fillId="0" borderId="51" xfId="37" applyNumberFormat="1" applyFont="1" applyFill="1" applyBorder="1" applyAlignment="1">
      <alignment vertical="center" shrinkToFit="1"/>
    </xf>
    <xf numFmtId="205" fontId="12" fillId="0" borderId="60" xfId="37" applyNumberFormat="1" applyFont="1" applyFill="1" applyBorder="1" applyAlignment="1">
      <alignment horizontal="right" vertical="center" shrinkToFit="1"/>
    </xf>
    <xf numFmtId="204" fontId="7" fillId="0" borderId="0" xfId="42" applyNumberFormat="1" applyFont="1" applyFill="1" applyBorder="1" applyAlignment="1" applyProtection="1">
      <alignment horizontal="right" vertical="center"/>
      <protection locked="0"/>
    </xf>
    <xf numFmtId="3" fontId="7" fillId="0" borderId="5" xfId="42" applyNumberFormat="1" applyFont="1" applyFill="1" applyBorder="1" applyAlignment="1" applyProtection="1">
      <alignment horizontal="right" vertical="center"/>
      <protection locked="0"/>
    </xf>
    <xf numFmtId="3" fontId="7" fillId="0" borderId="0" xfId="42" applyNumberFormat="1" applyFont="1" applyFill="1" applyBorder="1" applyAlignment="1" applyProtection="1">
      <alignment horizontal="right" vertical="center"/>
      <protection locked="0"/>
    </xf>
    <xf numFmtId="204" fontId="7" fillId="0" borderId="0" xfId="65" applyNumberFormat="1" applyFont="1" applyAlignment="1" applyProtection="1">
      <alignment horizontal="right" vertical="center"/>
      <protection locked="0"/>
    </xf>
    <xf numFmtId="185" fontId="7" fillId="0" borderId="11" xfId="42" applyNumberFormat="1" applyFont="1" applyFill="1" applyBorder="1" applyAlignment="1" applyProtection="1">
      <alignment horizontal="right" vertical="center"/>
      <protection locked="0"/>
    </xf>
    <xf numFmtId="185" fontId="7" fillId="0" borderId="0" xfId="42" applyNumberFormat="1" applyFont="1" applyFill="1" applyBorder="1" applyAlignment="1" applyProtection="1">
      <alignment horizontal="right" vertical="center"/>
      <protection locked="0"/>
    </xf>
    <xf numFmtId="206" fontId="7" fillId="0" borderId="0" xfId="42" applyNumberFormat="1" applyFont="1" applyFill="1" applyBorder="1" applyAlignment="1" applyProtection="1">
      <alignment horizontal="right" vertical="center"/>
      <protection locked="0"/>
    </xf>
    <xf numFmtId="205" fontId="7" fillId="0" borderId="0" xfId="42" applyNumberFormat="1" applyFont="1" applyFill="1" applyBorder="1" applyAlignment="1" applyProtection="1">
      <alignment horizontal="right" vertical="center"/>
      <protection locked="0"/>
    </xf>
    <xf numFmtId="38" fontId="7" fillId="0" borderId="0" xfId="38" applyFont="1" applyFill="1" applyBorder="1" applyAlignment="1" applyProtection="1">
      <alignment horizontal="right" vertical="center"/>
      <protection locked="0"/>
    </xf>
    <xf numFmtId="3" fontId="7" fillId="0" borderId="5" xfId="42" applyNumberFormat="1" applyFont="1" applyBorder="1" applyAlignment="1" applyProtection="1">
      <alignment horizontal="right" vertical="center"/>
      <protection locked="0"/>
    </xf>
    <xf numFmtId="211" fontId="7" fillId="0" borderId="0" xfId="38" applyNumberFormat="1" applyFont="1" applyFill="1" applyBorder="1" applyAlignment="1">
      <alignment vertical="center"/>
    </xf>
    <xf numFmtId="211" fontId="7" fillId="0" borderId="61" xfId="38" applyNumberFormat="1" applyFont="1" applyFill="1" applyBorder="1" applyAlignment="1" applyProtection="1">
      <alignment horizontal="right" vertical="center"/>
      <protection locked="0"/>
    </xf>
    <xf numFmtId="211" fontId="7" fillId="0" borderId="0" xfId="38" applyNumberFormat="1" applyFont="1" applyFill="1" applyBorder="1" applyAlignment="1" applyProtection="1">
      <alignment horizontal="right" vertical="center"/>
      <protection locked="0"/>
    </xf>
    <xf numFmtId="38" fontId="7" fillId="0" borderId="0" xfId="38" applyFont="1" applyFill="1" applyBorder="1" applyAlignment="1" applyProtection="1">
      <alignment vertical="center"/>
      <protection locked="0"/>
    </xf>
    <xf numFmtId="38" fontId="7" fillId="0" borderId="0" xfId="38" applyFont="1" applyFill="1" applyAlignment="1">
      <alignment vertical="center"/>
    </xf>
    <xf numFmtId="211" fontId="7" fillId="0" borderId="11" xfId="38" applyNumberFormat="1" applyFont="1" applyFill="1" applyBorder="1" applyAlignment="1">
      <alignment horizontal="right" vertical="center"/>
    </xf>
    <xf numFmtId="38" fontId="7" fillId="0" borderId="61" xfId="38" applyFont="1" applyFill="1" applyBorder="1" applyAlignment="1" applyProtection="1">
      <alignment horizontal="right" vertical="center"/>
      <protection locked="0"/>
    </xf>
    <xf numFmtId="203" fontId="7" fillId="0" borderId="0" xfId="38" applyNumberFormat="1" applyFont="1" applyFill="1" applyBorder="1" applyAlignment="1">
      <alignment horizontal="right" vertical="center"/>
    </xf>
    <xf numFmtId="203" fontId="7" fillId="0" borderId="0" xfId="38" applyNumberFormat="1" applyFont="1" applyFill="1" applyBorder="1" applyAlignment="1" applyProtection="1">
      <alignment horizontal="right" vertical="center"/>
      <protection locked="0"/>
    </xf>
    <xf numFmtId="38" fontId="12" fillId="0" borderId="11" xfId="38" applyFont="1" applyBorder="1" applyAlignment="1" applyProtection="1">
      <alignment vertical="center"/>
      <protection locked="0"/>
    </xf>
    <xf numFmtId="38" fontId="12" fillId="0" borderId="11" xfId="38" applyFont="1" applyFill="1" applyBorder="1" applyAlignment="1" applyProtection="1">
      <alignment vertical="center"/>
      <protection locked="0"/>
    </xf>
    <xf numFmtId="38" fontId="38" fillId="0" borderId="0" xfId="40" applyFont="1" applyBorder="1" applyAlignment="1">
      <alignment vertical="center" shrinkToFit="1"/>
    </xf>
    <xf numFmtId="219" fontId="38" fillId="0" borderId="0" xfId="40" applyNumberFormat="1" applyFont="1" applyBorder="1" applyAlignment="1">
      <alignment vertical="center" shrinkToFit="1"/>
    </xf>
    <xf numFmtId="219" fontId="38" fillId="0" borderId="30" xfId="40" applyNumberFormat="1" applyFont="1" applyBorder="1" applyAlignment="1">
      <alignment vertical="center" shrinkToFit="1"/>
    </xf>
    <xf numFmtId="38" fontId="38" fillId="0" borderId="11" xfId="40" applyFont="1" applyBorder="1" applyAlignment="1">
      <alignment vertical="center" shrinkToFit="1"/>
    </xf>
    <xf numFmtId="38" fontId="38" fillId="0" borderId="0" xfId="40" applyFont="1" applyFill="1" applyBorder="1" applyAlignment="1">
      <alignment vertical="center" shrinkToFit="1"/>
    </xf>
    <xf numFmtId="219" fontId="38" fillId="0" borderId="30" xfId="40" applyNumberFormat="1" applyFont="1" applyFill="1" applyBorder="1" applyAlignment="1">
      <alignment vertical="center" shrinkToFit="1"/>
    </xf>
    <xf numFmtId="219" fontId="38" fillId="0" borderId="0" xfId="40" applyNumberFormat="1" applyFont="1" applyFill="1" applyBorder="1" applyAlignment="1">
      <alignment vertical="center" shrinkToFit="1"/>
    </xf>
    <xf numFmtId="38" fontId="38" fillId="0" borderId="11" xfId="40" applyFont="1" applyFill="1" applyBorder="1" applyAlignment="1">
      <alignment vertical="center" shrinkToFit="1"/>
    </xf>
    <xf numFmtId="211" fontId="38" fillId="0" borderId="0" xfId="40" applyNumberFormat="1" applyFont="1" applyFill="1" applyBorder="1" applyAlignment="1">
      <alignment vertical="center" shrinkToFit="1"/>
    </xf>
    <xf numFmtId="38" fontId="8" fillId="0" borderId="0" xfId="40" applyFont="1" applyBorder="1" applyAlignment="1">
      <alignment vertical="center" shrinkToFit="1"/>
    </xf>
    <xf numFmtId="220" fontId="9" fillId="0" borderId="0" xfId="40" applyNumberFormat="1" applyFont="1" applyBorder="1" applyAlignment="1">
      <alignment horizontal="right" vertical="center" shrinkToFit="1"/>
    </xf>
    <xf numFmtId="180" fontId="9" fillId="0" borderId="0" xfId="40" applyNumberFormat="1" applyFont="1" applyBorder="1" applyAlignment="1">
      <alignment vertical="center" shrinkToFit="1"/>
    </xf>
    <xf numFmtId="221" fontId="9" fillId="0" borderId="30" xfId="40" applyNumberFormat="1" applyFont="1" applyBorder="1" applyAlignment="1">
      <alignment horizontal="right" vertical="center" shrinkToFit="1"/>
    </xf>
    <xf numFmtId="38" fontId="9" fillId="0" borderId="0" xfId="40" applyFont="1" applyBorder="1" applyAlignment="1">
      <alignment vertical="center" shrinkToFit="1"/>
    </xf>
    <xf numFmtId="221" fontId="9" fillId="0" borderId="0" xfId="40" applyNumberFormat="1" applyFont="1" applyBorder="1" applyAlignment="1">
      <alignment horizontal="right" vertical="center" shrinkToFit="1"/>
    </xf>
    <xf numFmtId="38" fontId="9" fillId="0" borderId="11" xfId="40" applyFont="1" applyBorder="1" applyAlignment="1">
      <alignment vertical="center" shrinkToFit="1"/>
    </xf>
    <xf numFmtId="222" fontId="9" fillId="0" borderId="0" xfId="40" applyNumberFormat="1" applyFont="1" applyBorder="1" applyAlignment="1">
      <alignment horizontal="right" vertical="center" shrinkToFit="1"/>
    </xf>
    <xf numFmtId="38" fontId="38" fillId="0" borderId="0" xfId="40" applyFont="1" applyFill="1" applyBorder="1" applyAlignment="1">
      <alignment horizontal="right" vertical="center" shrinkToFit="1"/>
    </xf>
    <xf numFmtId="211" fontId="38" fillId="0" borderId="11" xfId="40" applyNumberFormat="1" applyFont="1" applyFill="1" applyBorder="1" applyAlignment="1">
      <alignment vertical="center" shrinkToFit="1"/>
    </xf>
    <xf numFmtId="224" fontId="38" fillId="0" borderId="13" xfId="40" applyNumberFormat="1" applyFont="1" applyBorder="1" applyAlignment="1">
      <alignment vertical="center" shrinkToFit="1"/>
    </xf>
    <xf numFmtId="220" fontId="38" fillId="0" borderId="13" xfId="40" applyNumberFormat="1" applyFont="1" applyBorder="1" applyAlignment="1">
      <alignment vertical="center" shrinkToFit="1"/>
    </xf>
    <xf numFmtId="224" fontId="38" fillId="0" borderId="15" xfId="40" applyNumberFormat="1" applyFont="1" applyBorder="1" applyAlignment="1">
      <alignment vertical="center" shrinkToFit="1"/>
    </xf>
    <xf numFmtId="224" fontId="38" fillId="0" borderId="0" xfId="40" applyNumberFormat="1" applyFont="1" applyBorder="1" applyAlignment="1">
      <alignment vertical="center" shrinkToFit="1"/>
    </xf>
    <xf numFmtId="220" fontId="38" fillId="0" borderId="0" xfId="40" applyNumberFormat="1" applyFont="1" applyBorder="1" applyAlignment="1">
      <alignment vertical="center" shrinkToFit="1"/>
    </xf>
    <xf numFmtId="0" fontId="43" fillId="0" borderId="62" xfId="0" applyFont="1" applyBorder="1"/>
    <xf numFmtId="38" fontId="8" fillId="0" borderId="9" xfId="44" applyFont="1" applyBorder="1" applyAlignment="1">
      <alignment vertical="center"/>
    </xf>
    <xf numFmtId="38" fontId="8" fillId="0" borderId="20" xfId="44" applyFont="1" applyBorder="1" applyAlignment="1">
      <alignment vertical="center"/>
    </xf>
    <xf numFmtId="38" fontId="8" fillId="0" borderId="11" xfId="44" applyFont="1" applyBorder="1" applyAlignment="1">
      <alignment vertical="center"/>
    </xf>
    <xf numFmtId="38" fontId="8" fillId="0" borderId="19" xfId="44" applyFont="1" applyBorder="1" applyAlignment="1">
      <alignment vertical="center"/>
    </xf>
    <xf numFmtId="38" fontId="31" fillId="0" borderId="11" xfId="44" applyFont="1" applyBorder="1" applyAlignment="1">
      <alignment vertical="center"/>
    </xf>
    <xf numFmtId="38" fontId="31" fillId="0" borderId="19" xfId="44" applyFont="1" applyBorder="1" applyAlignment="1">
      <alignment vertical="center"/>
    </xf>
    <xf numFmtId="38" fontId="31" fillId="0" borderId="19" xfId="44" applyFont="1" applyBorder="1" applyAlignment="1">
      <alignment horizontal="right" vertical="center"/>
    </xf>
    <xf numFmtId="211" fontId="31" fillId="0" borderId="11" xfId="44" applyNumberFormat="1" applyFont="1" applyBorder="1" applyAlignment="1">
      <alignment vertical="center"/>
    </xf>
    <xf numFmtId="2" fontId="31" fillId="0" borderId="54" xfId="76" applyNumberFormat="1" applyFont="1" applyBorder="1">
      <alignment vertical="center"/>
    </xf>
    <xf numFmtId="38" fontId="31" fillId="0" borderId="19" xfId="76" applyNumberFormat="1" applyFont="1" applyBorder="1">
      <alignment vertical="center"/>
    </xf>
    <xf numFmtId="38" fontId="12" fillId="0" borderId="0" xfId="44" applyFont="1" applyAlignment="1">
      <alignment vertical="center"/>
    </xf>
    <xf numFmtId="38" fontId="12" fillId="0" borderId="0" xfId="44" applyFont="1" applyBorder="1" applyAlignment="1">
      <alignment vertical="center"/>
    </xf>
    <xf numFmtId="38" fontId="7" fillId="0" borderId="11" xfId="44" applyFont="1" applyFill="1" applyBorder="1" applyAlignment="1">
      <alignment horizontal="right" vertical="center"/>
    </xf>
    <xf numFmtId="38" fontId="7" fillId="0" borderId="5" xfId="44" applyFont="1" applyFill="1" applyBorder="1" applyAlignment="1">
      <alignment horizontal="right" vertical="center"/>
    </xf>
    <xf numFmtId="38" fontId="7" fillId="0" borderId="0" xfId="44" applyFont="1" applyFill="1" applyBorder="1" applyAlignment="1">
      <alignment horizontal="right" vertical="center"/>
    </xf>
    <xf numFmtId="211" fontId="7" fillId="0" borderId="11" xfId="44" applyNumberFormat="1" applyFont="1" applyFill="1" applyBorder="1" applyAlignment="1">
      <alignment horizontal="right" vertical="center"/>
    </xf>
    <xf numFmtId="211" fontId="7" fillId="0" borderId="0" xfId="44" applyNumberFormat="1" applyFont="1" applyFill="1" applyBorder="1" applyAlignment="1">
      <alignment horizontal="right" vertical="center"/>
    </xf>
    <xf numFmtId="211" fontId="7" fillId="0" borderId="5" xfId="44" applyNumberFormat="1" applyFont="1" applyFill="1" applyBorder="1" applyAlignment="1">
      <alignment horizontal="right" vertical="center"/>
    </xf>
    <xf numFmtId="231" fontId="7" fillId="0" borderId="11" xfId="80" applyNumberFormat="1" applyFont="1" applyBorder="1" applyAlignment="1">
      <alignment vertical="center"/>
    </xf>
    <xf numFmtId="231" fontId="7" fillId="0" borderId="0" xfId="65" applyNumberFormat="1" applyFont="1" applyAlignment="1" applyProtection="1">
      <alignment vertical="center"/>
      <protection locked="0"/>
    </xf>
    <xf numFmtId="231" fontId="7" fillId="0" borderId="0" xfId="80" applyNumberFormat="1" applyFont="1" applyAlignment="1">
      <alignment vertical="center"/>
    </xf>
    <xf numFmtId="231" fontId="7" fillId="0" borderId="30" xfId="65" applyNumberFormat="1" applyFont="1" applyBorder="1" applyAlignment="1" applyProtection="1">
      <alignment vertical="center"/>
      <protection locked="0"/>
    </xf>
    <xf numFmtId="232" fontId="7" fillId="0" borderId="0" xfId="65" applyNumberFormat="1" applyFont="1" applyAlignment="1" applyProtection="1">
      <alignment vertical="center" shrinkToFit="1"/>
      <protection locked="0"/>
    </xf>
    <xf numFmtId="211" fontId="12" fillId="0" borderId="0" xfId="65" applyNumberFormat="1" applyFont="1" applyAlignment="1">
      <alignment vertical="center"/>
    </xf>
    <xf numFmtId="211" fontId="12" fillId="0" borderId="0" xfId="37" applyNumberFormat="1" applyFont="1" applyBorder="1" applyAlignment="1">
      <alignment horizontal="right" vertical="center" shrinkToFit="1"/>
    </xf>
    <xf numFmtId="211" fontId="12" fillId="0" borderId="0" xfId="37" applyNumberFormat="1" applyFont="1" applyBorder="1" applyAlignment="1">
      <alignment vertical="center" shrinkToFit="1"/>
    </xf>
    <xf numFmtId="0" fontId="9" fillId="0" borderId="0" xfId="65" applyFont="1" applyAlignment="1">
      <alignment horizontal="left" vertical="center"/>
    </xf>
    <xf numFmtId="37" fontId="52" fillId="0" borderId="0" xfId="45" quotePrefix="1" applyNumberFormat="1" applyFont="1" applyFill="1" applyBorder="1" applyAlignment="1">
      <alignment horizontal="right"/>
    </xf>
    <xf numFmtId="229" fontId="8" fillId="0" borderId="0" xfId="68" applyNumberFormat="1" applyFont="1" applyAlignment="1">
      <alignment vertical="center"/>
    </xf>
    <xf numFmtId="0" fontId="50" fillId="0" borderId="0" xfId="69" applyFont="1"/>
    <xf numFmtId="0" fontId="0" fillId="0" borderId="0" xfId="0" applyAlignment="1">
      <alignment vertical="center"/>
    </xf>
    <xf numFmtId="0" fontId="80" fillId="0" borderId="0" xfId="0" applyFont="1" applyAlignment="1">
      <alignment vertical="center"/>
    </xf>
    <xf numFmtId="203" fontId="7" fillId="0" borderId="0" xfId="38" applyNumberFormat="1" applyFont="1" applyFill="1" applyBorder="1" applyAlignment="1" applyProtection="1">
      <alignment vertical="center"/>
      <protection locked="0"/>
    </xf>
    <xf numFmtId="176" fontId="7" fillId="0" borderId="0" xfId="36" applyNumberFormat="1" applyFont="1" applyFill="1" applyBorder="1" applyAlignment="1">
      <alignment vertical="center" shrinkToFit="1"/>
    </xf>
    <xf numFmtId="176" fontId="7" fillId="0" borderId="0" xfId="36" applyNumberFormat="1" applyFont="1" applyFill="1" applyBorder="1" applyAlignment="1">
      <alignment horizontal="right" vertical="center" shrinkToFit="1"/>
    </xf>
    <xf numFmtId="176" fontId="7" fillId="0" borderId="0" xfId="36" applyNumberFormat="1" applyFont="1" applyFill="1" applyAlignment="1">
      <alignment vertical="center"/>
    </xf>
    <xf numFmtId="176" fontId="7" fillId="0" borderId="30" xfId="36" applyNumberFormat="1" applyFont="1" applyFill="1" applyBorder="1" applyAlignment="1">
      <alignment vertical="center" shrinkToFit="1"/>
    </xf>
    <xf numFmtId="228" fontId="12" fillId="0" borderId="0" xfId="65" applyNumberFormat="1" applyFont="1" applyAlignment="1">
      <alignment vertical="center"/>
    </xf>
    <xf numFmtId="228" fontId="12" fillId="0" borderId="63" xfId="0" applyNumberFormat="1" applyFont="1" applyBorder="1" applyAlignment="1">
      <alignment horizontal="right" vertical="center"/>
    </xf>
    <xf numFmtId="211" fontId="12" fillId="0" borderId="0" xfId="38" applyNumberFormat="1" applyFont="1" applyFill="1" applyBorder="1" applyAlignment="1">
      <alignment horizontal="center"/>
    </xf>
    <xf numFmtId="38" fontId="12" fillId="0" borderId="0" xfId="38" applyFont="1" applyFill="1" applyBorder="1" applyAlignment="1">
      <alignment horizontal="right"/>
    </xf>
    <xf numFmtId="211" fontId="12" fillId="0" borderId="0" xfId="38" applyNumberFormat="1" applyFont="1" applyFill="1" applyBorder="1" applyAlignment="1">
      <alignment horizontal="right"/>
    </xf>
    <xf numFmtId="223" fontId="8" fillId="0" borderId="5" xfId="40" applyNumberFormat="1" applyFont="1" applyFill="1" applyBorder="1" applyAlignment="1">
      <alignment vertical="center" shrinkToFit="1"/>
    </xf>
    <xf numFmtId="199" fontId="8" fillId="0" borderId="0" xfId="40" applyNumberFormat="1" applyFont="1" applyFill="1" applyAlignment="1">
      <alignment vertical="center" shrinkToFit="1"/>
    </xf>
    <xf numFmtId="0" fontId="7" fillId="0" borderId="72" xfId="65" applyFont="1" applyBorder="1" applyAlignment="1">
      <alignment vertical="center"/>
    </xf>
    <xf numFmtId="225" fontId="7" fillId="0" borderId="0" xfId="65" applyNumberFormat="1" applyFont="1" applyAlignment="1">
      <alignment vertical="center"/>
    </xf>
    <xf numFmtId="49" fontId="12" fillId="0" borderId="0" xfId="65" applyNumberFormat="1" applyFont="1" applyAlignment="1" applyProtection="1">
      <alignment horizontal="right" vertical="center"/>
      <protection locked="0"/>
    </xf>
    <xf numFmtId="217" fontId="12" fillId="0" borderId="73" xfId="65" applyNumberFormat="1" applyFont="1" applyBorder="1" applyAlignment="1">
      <alignment vertical="center"/>
    </xf>
    <xf numFmtId="217" fontId="12" fillId="0" borderId="14" xfId="65" applyNumberFormat="1" applyFont="1" applyBorder="1" applyAlignment="1">
      <alignment vertical="center"/>
    </xf>
    <xf numFmtId="205" fontId="12" fillId="0" borderId="12" xfId="65" applyNumberFormat="1" applyFont="1" applyBorder="1" applyAlignment="1" applyProtection="1">
      <alignment vertical="center"/>
      <protection locked="0"/>
    </xf>
    <xf numFmtId="205" fontId="12" fillId="0" borderId="12" xfId="65" applyNumberFormat="1" applyFont="1" applyBorder="1" applyAlignment="1" applyProtection="1">
      <alignment horizontal="center" vertical="center"/>
      <protection locked="0"/>
    </xf>
    <xf numFmtId="226" fontId="8" fillId="0" borderId="2" xfId="76" applyNumberFormat="1" applyFont="1" applyBorder="1">
      <alignment vertical="center"/>
    </xf>
    <xf numFmtId="225" fontId="8" fillId="0" borderId="55" xfId="76" applyNumberFormat="1" applyFont="1" applyBorder="1">
      <alignment vertical="center"/>
    </xf>
    <xf numFmtId="226" fontId="8" fillId="0" borderId="22" xfId="76" applyNumberFormat="1" applyFont="1" applyBorder="1">
      <alignment vertical="center"/>
    </xf>
    <xf numFmtId="205" fontId="12" fillId="0" borderId="11" xfId="65" applyNumberFormat="1" applyFont="1" applyBorder="1" applyAlignment="1" applyProtection="1">
      <alignment vertical="center"/>
      <protection locked="0"/>
    </xf>
    <xf numFmtId="205" fontId="12" fillId="0" borderId="0" xfId="37" applyNumberFormat="1" applyFont="1" applyFill="1" applyBorder="1" applyAlignment="1" applyProtection="1">
      <alignment vertical="center"/>
      <protection locked="0"/>
    </xf>
    <xf numFmtId="2" fontId="12" fillId="0" borderId="0" xfId="76" applyNumberFormat="1" applyFont="1">
      <alignment vertical="center"/>
    </xf>
    <xf numFmtId="38" fontId="12" fillId="0" borderId="0" xfId="38" applyFont="1" applyFill="1" applyAlignment="1">
      <alignment vertical="center"/>
    </xf>
    <xf numFmtId="0" fontId="57" fillId="0" borderId="0" xfId="0" applyFont="1"/>
    <xf numFmtId="176" fontId="7" fillId="33" borderId="0" xfId="36" applyNumberFormat="1" applyFont="1" applyFill="1" applyBorder="1" applyAlignment="1">
      <alignment vertical="center" shrinkToFit="1"/>
    </xf>
    <xf numFmtId="182" fontId="38" fillId="0" borderId="0" xfId="65" applyNumberFormat="1" applyFont="1" applyAlignment="1">
      <alignment vertical="center"/>
    </xf>
    <xf numFmtId="177" fontId="8" fillId="0" borderId="30" xfId="38" applyNumberFormat="1" applyFont="1" applyFill="1" applyBorder="1" applyAlignment="1" applyProtection="1">
      <alignment horizontal="left" vertical="center"/>
    </xf>
    <xf numFmtId="177" fontId="8" fillId="0" borderId="78" xfId="38" applyNumberFormat="1" applyFont="1" applyFill="1" applyBorder="1" applyAlignment="1" applyProtection="1">
      <alignment horizontal="left" vertical="center"/>
      <protection locked="0"/>
    </xf>
    <xf numFmtId="177" fontId="8" fillId="0" borderId="0" xfId="38" applyNumberFormat="1" applyFont="1" applyFill="1" applyBorder="1" applyAlignment="1" applyProtection="1">
      <alignment horizontal="right" vertical="center"/>
    </xf>
    <xf numFmtId="177" fontId="8" fillId="0" borderId="11" xfId="38" applyNumberFormat="1" applyFont="1" applyFill="1" applyBorder="1" applyAlignment="1" applyProtection="1">
      <alignment horizontal="left" vertical="center"/>
      <protection locked="0"/>
    </xf>
    <xf numFmtId="177" fontId="8" fillId="0" borderId="81" xfId="38" applyNumberFormat="1" applyFont="1" applyFill="1" applyBorder="1" applyAlignment="1" applyProtection="1">
      <alignment horizontal="left" vertical="center"/>
    </xf>
    <xf numFmtId="183" fontId="8" fillId="0" borderId="30" xfId="38" applyNumberFormat="1" applyFont="1" applyFill="1" applyBorder="1" applyAlignment="1" applyProtection="1">
      <alignment horizontal="left" vertical="center"/>
    </xf>
    <xf numFmtId="183" fontId="8" fillId="0" borderId="0" xfId="38" applyNumberFormat="1" applyFont="1" applyFill="1" applyBorder="1" applyAlignment="1" applyProtection="1">
      <alignment horizontal="left" vertical="center"/>
      <protection locked="0"/>
    </xf>
    <xf numFmtId="0" fontId="8" fillId="0" borderId="0" xfId="38" applyNumberFormat="1" applyFont="1" applyFill="1" applyBorder="1" applyAlignment="1" applyProtection="1">
      <alignment horizontal="center" vertical="center"/>
      <protection locked="0"/>
    </xf>
    <xf numFmtId="183" fontId="15" fillId="0" borderId="77" xfId="38" applyNumberFormat="1" applyFont="1" applyFill="1" applyBorder="1" applyAlignment="1" applyProtection="1">
      <alignment horizontal="center" vertical="center" wrapText="1"/>
    </xf>
    <xf numFmtId="183" fontId="8" fillId="0" borderId="60" xfId="38" applyNumberFormat="1" applyFont="1" applyFill="1" applyBorder="1" applyAlignment="1" applyProtection="1">
      <alignment horizontal="left" vertical="center"/>
      <protection locked="0"/>
    </xf>
    <xf numFmtId="0" fontId="8" fillId="0" borderId="60" xfId="38" applyNumberFormat="1" applyFont="1" applyFill="1" applyBorder="1" applyAlignment="1" applyProtection="1">
      <alignment horizontal="right" vertical="center"/>
      <protection locked="0"/>
    </xf>
    <xf numFmtId="179" fontId="8" fillId="0" borderId="51" xfId="38" applyNumberFormat="1" applyFont="1" applyFill="1" applyBorder="1" applyAlignment="1" applyProtection="1">
      <alignment horizontal="left" vertical="center"/>
      <protection locked="0"/>
    </xf>
    <xf numFmtId="183" fontId="15" fillId="0" borderId="81" xfId="38" applyNumberFormat="1" applyFont="1" applyFill="1" applyBorder="1" applyAlignment="1" applyProtection="1">
      <alignment horizontal="center" vertical="center" wrapText="1"/>
    </xf>
    <xf numFmtId="179" fontId="8" fillId="0" borderId="58" xfId="38" applyNumberFormat="1" applyFont="1" applyFill="1" applyBorder="1" applyAlignment="1" applyProtection="1">
      <alignment horizontal="left" vertical="center"/>
      <protection locked="0"/>
    </xf>
    <xf numFmtId="0" fontId="8" fillId="0" borderId="58" xfId="38" applyNumberFormat="1" applyFont="1" applyFill="1" applyBorder="1" applyAlignment="1" applyProtection="1">
      <alignment horizontal="right" vertical="center"/>
      <protection locked="0"/>
    </xf>
    <xf numFmtId="193" fontId="8" fillId="0" borderId="0" xfId="38" applyNumberFormat="1" applyFont="1" applyFill="1" applyBorder="1" applyAlignment="1">
      <alignment vertical="center"/>
    </xf>
    <xf numFmtId="177" fontId="8" fillId="0" borderId="82" xfId="38" applyNumberFormat="1" applyFont="1" applyFill="1" applyBorder="1" applyAlignment="1" applyProtection="1">
      <alignment horizontal="left" vertical="center"/>
    </xf>
    <xf numFmtId="177" fontId="8" fillId="0" borderId="58" xfId="38" applyNumberFormat="1" applyFont="1" applyFill="1" applyBorder="1" applyAlignment="1" applyProtection="1">
      <alignment horizontal="left" vertical="center"/>
      <protection locked="0"/>
    </xf>
    <xf numFmtId="179" fontId="8" fillId="0" borderId="82" xfId="38" applyNumberFormat="1" applyFont="1" applyFill="1" applyBorder="1" applyAlignment="1" applyProtection="1">
      <alignment horizontal="left" vertical="center"/>
    </xf>
    <xf numFmtId="0" fontId="9" fillId="0" borderId="0" xfId="0" applyFont="1" applyAlignment="1">
      <alignment vertical="center"/>
    </xf>
    <xf numFmtId="184" fontId="8" fillId="0" borderId="81" xfId="38" applyNumberFormat="1" applyFont="1" applyFill="1" applyBorder="1" applyAlignment="1" applyProtection="1">
      <alignment horizontal="left" vertical="center"/>
    </xf>
    <xf numFmtId="184" fontId="8" fillId="0" borderId="51" xfId="38" applyNumberFormat="1" applyFont="1" applyFill="1" applyBorder="1" applyAlignment="1" applyProtection="1">
      <alignment horizontal="left" vertical="center"/>
      <protection locked="0"/>
    </xf>
    <xf numFmtId="178" fontId="8" fillId="0" borderId="81" xfId="38" applyNumberFormat="1" applyFont="1" applyFill="1" applyBorder="1" applyAlignment="1" applyProtection="1">
      <alignment horizontal="left" vertical="center"/>
    </xf>
    <xf numFmtId="178" fontId="8" fillId="0" borderId="51" xfId="38" applyNumberFormat="1" applyFont="1" applyFill="1" applyBorder="1" applyAlignment="1" applyProtection="1">
      <alignment horizontal="left" vertical="center"/>
      <protection locked="0"/>
    </xf>
    <xf numFmtId="0" fontId="8" fillId="0" borderId="51" xfId="38" applyNumberFormat="1" applyFont="1" applyFill="1" applyBorder="1" applyAlignment="1" applyProtection="1">
      <alignment horizontal="center" vertical="center"/>
      <protection locked="0"/>
    </xf>
    <xf numFmtId="177" fontId="8" fillId="0" borderId="77" xfId="38" applyNumberFormat="1" applyFont="1" applyFill="1" applyBorder="1" applyAlignment="1" applyProtection="1">
      <alignment horizontal="left" vertical="center"/>
    </xf>
    <xf numFmtId="177" fontId="8" fillId="0" borderId="76" xfId="38" applyNumberFormat="1" applyFont="1" applyFill="1" applyBorder="1" applyAlignment="1" applyProtection="1">
      <alignment horizontal="left" vertical="center"/>
      <protection locked="0"/>
    </xf>
    <xf numFmtId="0" fontId="8" fillId="0" borderId="60" xfId="38" applyNumberFormat="1" applyFont="1" applyFill="1" applyBorder="1" applyAlignment="1" applyProtection="1">
      <alignment horizontal="center" vertical="center"/>
      <protection locked="0"/>
    </xf>
    <xf numFmtId="177" fontId="8" fillId="0" borderId="3" xfId="38" applyNumberFormat="1" applyFont="1" applyFill="1" applyBorder="1" applyAlignment="1" applyProtection="1">
      <alignment horizontal="left" vertical="center"/>
    </xf>
    <xf numFmtId="177" fontId="8" fillId="0" borderId="2" xfId="38" applyNumberFormat="1" applyFont="1" applyFill="1" applyBorder="1" applyAlignment="1" applyProtection="1">
      <alignment horizontal="left" vertical="center"/>
      <protection locked="0"/>
    </xf>
    <xf numFmtId="0" fontId="8" fillId="0" borderId="1" xfId="38" applyNumberFormat="1" applyFont="1" applyFill="1" applyBorder="1" applyAlignment="1" applyProtection="1">
      <alignment horizontal="center" vertical="center"/>
      <protection locked="0"/>
    </xf>
    <xf numFmtId="38" fontId="8" fillId="0" borderId="0" xfId="38" applyFont="1" applyFill="1" applyBorder="1" applyAlignment="1" applyProtection="1">
      <alignment vertical="center"/>
      <protection locked="0"/>
    </xf>
    <xf numFmtId="38" fontId="8" fillId="0" borderId="0" xfId="38" applyFont="1" applyFill="1" applyBorder="1" applyAlignment="1" applyProtection="1">
      <alignment horizontal="left" vertical="center"/>
      <protection locked="0"/>
    </xf>
    <xf numFmtId="38" fontId="8" fillId="0" borderId="30" xfId="38" applyFont="1" applyFill="1" applyBorder="1" applyAlignment="1" applyProtection="1">
      <alignment horizontal="left" vertical="center"/>
      <protection locked="0"/>
    </xf>
    <xf numFmtId="237" fontId="12" fillId="0" borderId="0" xfId="65" applyNumberFormat="1" applyFont="1" applyAlignment="1" applyProtection="1">
      <alignment horizontal="right" vertical="center"/>
      <protection locked="0"/>
    </xf>
    <xf numFmtId="237" fontId="38" fillId="0" borderId="0" xfId="65" applyNumberFormat="1" applyFont="1" applyAlignment="1">
      <alignment horizontal="right" vertical="center" shrinkToFit="1"/>
    </xf>
    <xf numFmtId="237" fontId="7" fillId="0" borderId="0" xfId="65" applyNumberFormat="1" applyFont="1" applyAlignment="1" applyProtection="1">
      <alignment horizontal="right" vertical="center"/>
      <protection locked="0"/>
    </xf>
    <xf numFmtId="237" fontId="37" fillId="0" borderId="82" xfId="80" applyNumberFormat="1" applyFont="1" applyBorder="1" applyAlignment="1">
      <alignment horizontal="right" vertical="center"/>
    </xf>
    <xf numFmtId="0" fontId="7" fillId="0" borderId="12" xfId="65" applyFont="1" applyBorder="1" applyAlignment="1">
      <alignment horizontal="right" vertical="center"/>
    </xf>
    <xf numFmtId="49" fontId="7" fillId="0" borderId="0" xfId="65" applyNumberFormat="1" applyFont="1" applyAlignment="1" applyProtection="1">
      <alignment horizontal="right" vertical="center"/>
      <protection locked="0"/>
    </xf>
    <xf numFmtId="49" fontId="7" fillId="0" borderId="12" xfId="65" applyNumberFormat="1" applyFont="1" applyBorder="1" applyAlignment="1" applyProtection="1">
      <alignment horizontal="right" vertical="center"/>
      <protection locked="0"/>
    </xf>
    <xf numFmtId="0" fontId="57" fillId="0" borderId="11" xfId="0" applyFont="1" applyBorder="1"/>
    <xf numFmtId="0" fontId="7" fillId="0" borderId="8" xfId="65" applyFont="1" applyBorder="1" applyAlignment="1">
      <alignment vertical="center"/>
    </xf>
    <xf numFmtId="49" fontId="12" fillId="0" borderId="12" xfId="65" applyNumberFormat="1" applyFont="1" applyBorder="1" applyAlignment="1" applyProtection="1">
      <alignment horizontal="right" vertical="center" wrapText="1"/>
      <protection locked="0"/>
    </xf>
    <xf numFmtId="211" fontId="12" fillId="0" borderId="5" xfId="65" applyNumberFormat="1" applyFont="1" applyBorder="1" applyAlignment="1" applyProtection="1">
      <alignment vertical="center"/>
      <protection locked="0"/>
    </xf>
    <xf numFmtId="38" fontId="12" fillId="0" borderId="5" xfId="37" applyFont="1" applyFill="1" applyBorder="1" applyAlignment="1" applyProtection="1">
      <alignment vertical="center"/>
      <protection locked="0"/>
    </xf>
    <xf numFmtId="38" fontId="12" fillId="0" borderId="5" xfId="37" applyFont="1" applyBorder="1" applyAlignment="1" applyProtection="1">
      <alignment vertical="center"/>
      <protection locked="0"/>
    </xf>
    <xf numFmtId="183" fontId="38" fillId="0" borderId="30" xfId="65" applyNumberFormat="1" applyFont="1" applyBorder="1" applyAlignment="1">
      <alignment vertical="center"/>
    </xf>
    <xf numFmtId="182" fontId="38" fillId="0" borderId="30" xfId="65" applyNumberFormat="1" applyFont="1" applyBorder="1" applyAlignment="1">
      <alignment vertical="center"/>
    </xf>
    <xf numFmtId="49" fontId="38" fillId="0" borderId="0" xfId="65" applyNumberFormat="1" applyFont="1" applyAlignment="1" applyProtection="1">
      <alignment horizontal="right" vertical="center"/>
      <protection locked="0"/>
    </xf>
    <xf numFmtId="0" fontId="12" fillId="0" borderId="0" xfId="0" applyFont="1" applyAlignment="1">
      <alignment horizontal="center"/>
    </xf>
    <xf numFmtId="49" fontId="7" fillId="0" borderId="12" xfId="65" applyNumberFormat="1" applyFont="1" applyBorder="1" applyAlignment="1" applyProtection="1">
      <alignment vertical="center"/>
      <protection locked="0"/>
    </xf>
    <xf numFmtId="0" fontId="12" fillId="0" borderId="11" xfId="38" applyNumberFormat="1" applyFont="1" applyFill="1" applyBorder="1" applyAlignment="1" applyProtection="1">
      <alignment vertical="center"/>
      <protection locked="0"/>
    </xf>
    <xf numFmtId="0" fontId="12" fillId="0" borderId="0" xfId="38" applyNumberFormat="1" applyFont="1" applyFill="1" applyBorder="1" applyAlignment="1" applyProtection="1">
      <alignment vertical="center"/>
      <protection locked="0"/>
    </xf>
    <xf numFmtId="0" fontId="12" fillId="0" borderId="2" xfId="37" applyNumberFormat="1" applyFont="1" applyBorder="1" applyAlignment="1" applyProtection="1">
      <alignment vertical="center"/>
      <protection locked="0"/>
    </xf>
    <xf numFmtId="0" fontId="12" fillId="0" borderId="1" xfId="37" applyNumberFormat="1" applyFont="1" applyBorder="1" applyAlignment="1" applyProtection="1">
      <alignment vertical="center"/>
      <protection locked="0"/>
    </xf>
    <xf numFmtId="0" fontId="12" fillId="0" borderId="7" xfId="37" applyNumberFormat="1" applyFont="1" applyBorder="1" applyAlignment="1" applyProtection="1">
      <alignment vertical="center"/>
      <protection locked="0"/>
    </xf>
    <xf numFmtId="0" fontId="12" fillId="0" borderId="11" xfId="37" applyNumberFormat="1" applyFont="1" applyFill="1" applyBorder="1" applyAlignment="1" applyProtection="1">
      <alignment vertical="center"/>
      <protection locked="0"/>
    </xf>
    <xf numFmtId="0" fontId="12" fillId="0" borderId="0" xfId="37" applyNumberFormat="1" applyFont="1" applyFill="1" applyBorder="1" applyAlignment="1" applyProtection="1">
      <alignment vertical="center"/>
      <protection locked="0"/>
    </xf>
    <xf numFmtId="0" fontId="12" fillId="0" borderId="5" xfId="37" applyNumberFormat="1" applyFont="1" applyFill="1" applyBorder="1" applyAlignment="1" applyProtection="1">
      <alignment horizontal="right" vertical="center"/>
      <protection locked="0"/>
    </xf>
    <xf numFmtId="0" fontId="12" fillId="0" borderId="5" xfId="37" applyNumberFormat="1" applyFont="1" applyFill="1" applyBorder="1" applyAlignment="1" applyProtection="1">
      <alignment vertical="center"/>
      <protection locked="0"/>
    </xf>
    <xf numFmtId="0" fontId="12" fillId="0" borderId="11" xfId="37" applyNumberFormat="1" applyFont="1" applyFill="1" applyBorder="1" applyAlignment="1" applyProtection="1">
      <alignment horizontal="right" vertical="center"/>
      <protection locked="0"/>
    </xf>
    <xf numFmtId="0" fontId="12" fillId="0" borderId="0" xfId="37" applyNumberFormat="1" applyFont="1" applyFill="1" applyBorder="1" applyAlignment="1">
      <alignment vertical="center"/>
    </xf>
    <xf numFmtId="0" fontId="12" fillId="0" borderId="5" xfId="37" applyNumberFormat="1" applyFont="1" applyFill="1" applyBorder="1" applyAlignment="1">
      <alignment vertical="center"/>
    </xf>
    <xf numFmtId="0" fontId="12" fillId="0" borderId="2" xfId="37" applyNumberFormat="1" applyFont="1" applyFill="1" applyBorder="1" applyAlignment="1" applyProtection="1">
      <alignment vertical="center"/>
      <protection locked="0"/>
    </xf>
    <xf numFmtId="0" fontId="12" fillId="0" borderId="1" xfId="37" applyNumberFormat="1" applyFont="1" applyFill="1" applyBorder="1" applyAlignment="1" applyProtection="1">
      <alignment vertical="center"/>
      <protection locked="0"/>
    </xf>
    <xf numFmtId="0" fontId="12" fillId="0" borderId="7" xfId="37" applyNumberFormat="1" applyFont="1" applyFill="1" applyBorder="1" applyAlignment="1" applyProtection="1">
      <alignment vertical="center"/>
      <protection locked="0"/>
    </xf>
    <xf numFmtId="0" fontId="12" fillId="0" borderId="0" xfId="36" applyNumberFormat="1" applyFont="1" applyFill="1" applyBorder="1" applyAlignment="1" applyProtection="1">
      <alignment horizontal="right" vertical="center"/>
      <protection locked="0"/>
    </xf>
    <xf numFmtId="0" fontId="12" fillId="0" borderId="0" xfId="36" applyNumberFormat="1" applyFont="1" applyFill="1" applyBorder="1" applyAlignment="1" applyProtection="1">
      <alignment vertical="center"/>
      <protection locked="0"/>
    </xf>
    <xf numFmtId="0" fontId="12" fillId="0" borderId="5" xfId="36" applyNumberFormat="1" applyFont="1" applyFill="1" applyBorder="1" applyAlignment="1" applyProtection="1">
      <alignment vertical="center"/>
      <protection locked="0"/>
    </xf>
    <xf numFmtId="0" fontId="12" fillId="0" borderId="15" xfId="37" applyNumberFormat="1" applyFont="1" applyFill="1" applyBorder="1" applyAlignment="1" applyProtection="1">
      <alignment vertical="center"/>
      <protection locked="0"/>
    </xf>
    <xf numFmtId="0" fontId="12" fillId="0" borderId="13" xfId="37" applyNumberFormat="1" applyFont="1" applyFill="1" applyBorder="1" applyAlignment="1" applyProtection="1">
      <alignment vertical="center"/>
      <protection locked="0"/>
    </xf>
    <xf numFmtId="0" fontId="12" fillId="0" borderId="14" xfId="37" applyNumberFormat="1" applyFont="1" applyFill="1" applyBorder="1" applyAlignment="1" applyProtection="1">
      <alignment vertical="center"/>
      <protection locked="0"/>
    </xf>
    <xf numFmtId="0" fontId="8" fillId="0" borderId="11" xfId="76" applyFont="1" applyBorder="1" applyAlignment="1">
      <alignment horizontal="right" vertical="center" shrinkToFit="1"/>
    </xf>
    <xf numFmtId="0" fontId="8" fillId="0" borderId="9" xfId="76" applyFont="1" applyBorder="1" applyAlignment="1">
      <alignment vertical="center" shrinkToFit="1"/>
    </xf>
    <xf numFmtId="237" fontId="8" fillId="0" borderId="11" xfId="76" applyNumberFormat="1" applyFont="1" applyBorder="1" applyAlignment="1">
      <alignment horizontal="right" vertical="center" shrinkToFit="1"/>
    </xf>
    <xf numFmtId="0" fontId="8" fillId="0" borderId="2" xfId="76" applyFont="1" applyBorder="1" applyAlignment="1">
      <alignment horizontal="left" vertical="center" shrinkToFit="1"/>
    </xf>
    <xf numFmtId="208" fontId="12" fillId="0" borderId="0" xfId="37" applyNumberFormat="1" applyFont="1" applyFill="1" applyBorder="1" applyAlignment="1">
      <alignment vertical="center"/>
    </xf>
    <xf numFmtId="208" fontId="12" fillId="0" borderId="5" xfId="37" applyNumberFormat="1" applyFont="1" applyFill="1" applyBorder="1" applyAlignment="1">
      <alignment vertical="center"/>
    </xf>
    <xf numFmtId="38" fontId="12" fillId="0" borderId="5" xfId="36" applyFont="1" applyFill="1" applyBorder="1" applyAlignment="1" applyProtection="1">
      <alignment horizontal="right" vertical="center"/>
      <protection locked="0"/>
    </xf>
    <xf numFmtId="38" fontId="12" fillId="0" borderId="0" xfId="36" applyFont="1" applyFill="1" applyBorder="1" applyAlignment="1" applyProtection="1">
      <alignment vertical="center"/>
      <protection locked="0"/>
    </xf>
    <xf numFmtId="0" fontId="12" fillId="0" borderId="12" xfId="65" applyFont="1" applyBorder="1" applyAlignment="1">
      <alignment horizontal="right" vertical="center" wrapText="1"/>
    </xf>
    <xf numFmtId="0" fontId="12" fillId="0" borderId="11" xfId="37" applyNumberFormat="1" applyFont="1" applyFill="1" applyBorder="1" applyAlignment="1">
      <alignment vertical="center"/>
    </xf>
    <xf numFmtId="0" fontId="12" fillId="0" borderId="0" xfId="36" applyNumberFormat="1" applyFont="1" applyFill="1" applyBorder="1" applyAlignment="1">
      <alignment vertical="center"/>
    </xf>
    <xf numFmtId="0" fontId="12" fillId="0" borderId="35" xfId="65" applyFont="1" applyBorder="1" applyAlignment="1" applyProtection="1">
      <alignment horizontal="center" vertical="center"/>
      <protection locked="0"/>
    </xf>
    <xf numFmtId="207" fontId="12" fillId="0" borderId="5" xfId="65" applyNumberFormat="1" applyFont="1" applyBorder="1" applyAlignment="1">
      <alignment horizontal="right" vertical="center" shrinkToFit="1"/>
    </xf>
    <xf numFmtId="207" fontId="12" fillId="0" borderId="5" xfId="65" applyNumberFormat="1" applyFont="1" applyBorder="1" applyAlignment="1" applyProtection="1">
      <alignment vertical="center"/>
      <protection locked="0"/>
    </xf>
    <xf numFmtId="3" fontId="12" fillId="0" borderId="14" xfId="65" applyNumberFormat="1" applyFont="1" applyBorder="1" applyAlignment="1">
      <alignment horizontal="right" vertical="center" shrinkToFit="1"/>
    </xf>
    <xf numFmtId="3" fontId="12" fillId="0" borderId="24" xfId="65" applyNumberFormat="1" applyFont="1" applyBorder="1" applyAlignment="1">
      <alignment horizontal="right" vertical="center" shrinkToFit="1"/>
    </xf>
    <xf numFmtId="0" fontId="0" fillId="0" borderId="0" xfId="78" applyFont="1" applyAlignment="1">
      <alignment horizontal="right"/>
    </xf>
    <xf numFmtId="205" fontId="12" fillId="0" borderId="24" xfId="65" applyNumberFormat="1" applyFont="1" applyBorder="1" applyAlignment="1">
      <alignment horizontal="right" vertical="center"/>
    </xf>
    <xf numFmtId="39" fontId="12" fillId="0" borderId="0" xfId="68" applyNumberFormat="1" applyFont="1" applyAlignment="1">
      <alignment vertical="center"/>
    </xf>
    <xf numFmtId="39" fontId="33" fillId="0" borderId="0" xfId="68" applyNumberFormat="1" applyFont="1" applyAlignment="1">
      <alignment vertical="center"/>
    </xf>
    <xf numFmtId="39" fontId="9" fillId="0" borderId="0" xfId="68" applyNumberFormat="1" applyFont="1" applyAlignment="1">
      <alignment vertical="center"/>
    </xf>
    <xf numFmtId="39" fontId="8" fillId="0" borderId="0" xfId="68" applyNumberFormat="1" applyFont="1" applyAlignment="1">
      <alignment vertical="center"/>
    </xf>
    <xf numFmtId="0" fontId="81" fillId="0" borderId="62" xfId="28" applyNumberFormat="1" applyFont="1" applyFill="1" applyBorder="1" applyAlignment="1" applyProtection="1">
      <alignment vertical="center" wrapText="1"/>
      <protection locked="0"/>
    </xf>
    <xf numFmtId="0" fontId="81" fillId="0" borderId="0" xfId="28" applyNumberFormat="1" applyFont="1" applyFill="1" applyBorder="1" applyAlignment="1" applyProtection="1">
      <alignment vertical="center"/>
      <protection locked="0"/>
    </xf>
    <xf numFmtId="194" fontId="8" fillId="0" borderId="0" xfId="38" applyNumberFormat="1" applyFont="1" applyFill="1" applyBorder="1" applyAlignment="1">
      <alignment vertical="center"/>
    </xf>
    <xf numFmtId="200" fontId="8" fillId="0" borderId="0" xfId="38" applyNumberFormat="1" applyFont="1" applyFill="1" applyBorder="1" applyAlignment="1" applyProtection="1">
      <alignment vertical="center"/>
      <protection locked="0"/>
    </xf>
    <xf numFmtId="186" fontId="8" fillId="0" borderId="0" xfId="38" applyNumberFormat="1" applyFont="1" applyFill="1" applyBorder="1" applyAlignment="1" applyProtection="1">
      <alignment vertical="center"/>
      <protection locked="0"/>
    </xf>
    <xf numFmtId="201" fontId="8" fillId="0" borderId="0" xfId="38" applyNumberFormat="1" applyFont="1" applyFill="1" applyBorder="1" applyAlignment="1" applyProtection="1">
      <alignment vertical="center"/>
      <protection locked="0"/>
    </xf>
    <xf numFmtId="38" fontId="7" fillId="0" borderId="11" xfId="42" applyFont="1" applyFill="1" applyBorder="1" applyAlignment="1">
      <alignment vertical="center"/>
    </xf>
    <xf numFmtId="0" fontId="12" fillId="0" borderId="0" xfId="66" applyFont="1"/>
    <xf numFmtId="0" fontId="12" fillId="0" borderId="23" xfId="79" applyFont="1" applyBorder="1"/>
    <xf numFmtId="0" fontId="12" fillId="0" borderId="85" xfId="79" applyFont="1" applyBorder="1" applyAlignment="1">
      <alignment horizontal="left"/>
    </xf>
    <xf numFmtId="0" fontId="12" fillId="0" borderId="74" xfId="79" applyFont="1" applyBorder="1" applyAlignment="1" applyProtection="1">
      <alignment horizontal="center" vertical="center"/>
      <protection locked="0"/>
    </xf>
    <xf numFmtId="0" fontId="12" fillId="0" borderId="0" xfId="79" applyFont="1" applyAlignment="1" applyProtection="1">
      <alignment horizontal="distributed" vertical="center" textRotation="255"/>
      <protection locked="0"/>
    </xf>
    <xf numFmtId="0" fontId="23" fillId="0" borderId="0" xfId="66" applyFont="1" applyAlignment="1">
      <alignment vertical="center"/>
    </xf>
    <xf numFmtId="0" fontId="12" fillId="0" borderId="0" xfId="79" applyFont="1"/>
    <xf numFmtId="0" fontId="12" fillId="0" borderId="12" xfId="79" applyFont="1" applyBorder="1"/>
    <xf numFmtId="0" fontId="12" fillId="0" borderId="86" xfId="79" applyFont="1" applyBorder="1" applyAlignment="1" applyProtection="1">
      <alignment horizontal="left"/>
      <protection locked="0"/>
    </xf>
    <xf numFmtId="0" fontId="12" fillId="0" borderId="67" xfId="79" applyFont="1" applyBorder="1" applyAlignment="1" applyProtection="1">
      <alignment horizontal="center" vertical="center"/>
      <protection locked="0"/>
    </xf>
    <xf numFmtId="0" fontId="12" fillId="0" borderId="86" xfId="79" applyFont="1" applyBorder="1" applyAlignment="1" applyProtection="1">
      <alignment horizontal="center"/>
      <protection locked="0"/>
    </xf>
    <xf numFmtId="0" fontId="12" fillId="0" borderId="75" xfId="79" applyFont="1" applyBorder="1" applyAlignment="1">
      <alignment horizontal="distributed" vertical="center"/>
    </xf>
    <xf numFmtId="0" fontId="12" fillId="0" borderId="86" xfId="79" applyFont="1" applyBorder="1" applyAlignment="1">
      <alignment horizontal="left"/>
    </xf>
    <xf numFmtId="0" fontId="12" fillId="0" borderId="67" xfId="79" applyFont="1" applyBorder="1" applyAlignment="1">
      <alignment horizontal="distributed" vertical="center"/>
    </xf>
    <xf numFmtId="0" fontId="12" fillId="0" borderId="90" xfId="79" applyFont="1" applyBorder="1" applyAlignment="1">
      <alignment horizontal="left"/>
    </xf>
    <xf numFmtId="0" fontId="12" fillId="0" borderId="87" xfId="79" applyFont="1" applyBorder="1" applyAlignment="1">
      <alignment horizontal="left"/>
    </xf>
    <xf numFmtId="0" fontId="12" fillId="0" borderId="66" xfId="79" applyFont="1" applyBorder="1" applyAlignment="1" applyProtection="1">
      <alignment horizontal="center" vertical="center"/>
      <protection locked="0"/>
    </xf>
    <xf numFmtId="0" fontId="12" fillId="0" borderId="66" xfId="66" applyFont="1" applyBorder="1" applyAlignment="1">
      <alignment horizontal="center" vertical="center"/>
    </xf>
    <xf numFmtId="0" fontId="12" fillId="0" borderId="12" xfId="79" applyFont="1" applyBorder="1" applyAlignment="1">
      <alignment horizontal="right"/>
    </xf>
    <xf numFmtId="237" fontId="12" fillId="0" borderId="86" xfId="79" applyNumberFormat="1" applyFont="1" applyBorder="1" applyAlignment="1">
      <alignment horizontal="right"/>
    </xf>
    <xf numFmtId="38" fontId="12" fillId="0" borderId="67" xfId="38" applyFont="1" applyFill="1" applyBorder="1" applyAlignment="1" applyProtection="1">
      <protection locked="0"/>
    </xf>
    <xf numFmtId="203" fontId="12" fillId="0" borderId="68" xfId="38" applyNumberFormat="1" applyFont="1" applyFill="1" applyBorder="1" applyAlignment="1" applyProtection="1">
      <protection locked="0"/>
    </xf>
    <xf numFmtId="38" fontId="12" fillId="0" borderId="0" xfId="38" applyFont="1" applyFill="1" applyBorder="1" applyAlignment="1"/>
    <xf numFmtId="38" fontId="12" fillId="0" borderId="86" xfId="38" applyFont="1" applyFill="1" applyBorder="1" applyAlignment="1" applyProtection="1">
      <protection locked="0"/>
    </xf>
    <xf numFmtId="0" fontId="6" fillId="0" borderId="0" xfId="66" applyFont="1" applyAlignment="1">
      <alignment horizontal="distributed"/>
    </xf>
    <xf numFmtId="211" fontId="30" fillId="0" borderId="0" xfId="66" applyNumberFormat="1" applyFont="1" applyAlignment="1">
      <alignment shrinkToFit="1"/>
    </xf>
    <xf numFmtId="0" fontId="31" fillId="0" borderId="0" xfId="66" applyFont="1"/>
    <xf numFmtId="211" fontId="12" fillId="0" borderId="0" xfId="79" applyNumberFormat="1" applyFont="1" applyAlignment="1">
      <alignment horizontal="right"/>
    </xf>
    <xf numFmtId="211" fontId="12" fillId="0" borderId="0" xfId="66" applyNumberFormat="1" applyFont="1" applyAlignment="1">
      <alignment horizontal="right"/>
    </xf>
    <xf numFmtId="0" fontId="12" fillId="0" borderId="89" xfId="79" applyFont="1" applyBorder="1" applyAlignment="1">
      <alignment horizontal="right"/>
    </xf>
    <xf numFmtId="237" fontId="12" fillId="0" borderId="88" xfId="38" applyNumberFormat="1" applyFont="1" applyFill="1" applyBorder="1" applyAlignment="1" applyProtection="1">
      <protection locked="0"/>
    </xf>
    <xf numFmtId="38" fontId="12" fillId="0" borderId="88" xfId="38" applyFont="1" applyFill="1" applyBorder="1" applyAlignment="1" applyProtection="1">
      <protection locked="0"/>
    </xf>
    <xf numFmtId="38" fontId="12" fillId="0" borderId="69" xfId="38" applyFont="1" applyFill="1" applyBorder="1" applyAlignment="1" applyProtection="1">
      <protection locked="0"/>
    </xf>
    <xf numFmtId="203" fontId="12" fillId="0" borderId="70" xfId="38" applyNumberFormat="1" applyFont="1" applyFill="1" applyBorder="1" applyAlignment="1" applyProtection="1">
      <protection locked="0"/>
    </xf>
    <xf numFmtId="211" fontId="12" fillId="0" borderId="12" xfId="79" applyNumberFormat="1" applyFont="1" applyBorder="1" applyAlignment="1">
      <alignment horizontal="right"/>
    </xf>
    <xf numFmtId="0" fontId="12" fillId="0" borderId="86" xfId="79" applyFont="1" applyBorder="1" applyAlignment="1">
      <alignment horizontal="right"/>
    </xf>
    <xf numFmtId="203" fontId="12" fillId="0" borderId="68" xfId="38" applyNumberFormat="1" applyFont="1" applyFill="1" applyBorder="1" applyAlignment="1" applyProtection="1">
      <alignment horizontal="center"/>
      <protection locked="0"/>
    </xf>
    <xf numFmtId="211" fontId="12" fillId="0" borderId="12" xfId="66" applyNumberFormat="1" applyFont="1" applyBorder="1" applyAlignment="1">
      <alignment horizontal="right"/>
    </xf>
    <xf numFmtId="38" fontId="22" fillId="0" borderId="0" xfId="66" applyNumberFormat="1" applyFont="1"/>
    <xf numFmtId="211" fontId="12" fillId="0" borderId="29" xfId="66" applyNumberFormat="1" applyFont="1" applyBorder="1" applyAlignment="1">
      <alignment horizontal="right"/>
    </xf>
    <xf numFmtId="211" fontId="12" fillId="0" borderId="0" xfId="66" applyNumberFormat="1" applyFont="1" applyAlignment="1">
      <alignment horizontal="left"/>
    </xf>
    <xf numFmtId="49" fontId="12" fillId="0" borderId="0" xfId="66" applyNumberFormat="1" applyFont="1" applyAlignment="1">
      <alignment horizontal="right"/>
    </xf>
    <xf numFmtId="211" fontId="22" fillId="0" borderId="0" xfId="66" applyNumberFormat="1" applyFont="1" applyAlignment="1">
      <alignment horizontal="right"/>
    </xf>
    <xf numFmtId="49" fontId="22" fillId="0" borderId="0" xfId="66" applyNumberFormat="1" applyFont="1" applyAlignment="1">
      <alignment horizontal="right"/>
    </xf>
    <xf numFmtId="0" fontId="33" fillId="0" borderId="0" xfId="65" applyFont="1" applyAlignment="1" applyProtection="1">
      <alignment horizontal="center" vertical="center"/>
      <protection locked="0"/>
    </xf>
    <xf numFmtId="0" fontId="33" fillId="0" borderId="0" xfId="65" applyFont="1" applyAlignment="1" applyProtection="1">
      <alignment horizontal="right" vertical="center"/>
      <protection locked="0"/>
    </xf>
    <xf numFmtId="1" fontId="7" fillId="0" borderId="0" xfId="65" applyNumberFormat="1" applyFont="1" applyAlignment="1" applyProtection="1">
      <alignment horizontal="right" vertical="center"/>
      <protection locked="0"/>
    </xf>
    <xf numFmtId="1" fontId="7" fillId="0" borderId="0" xfId="65" applyNumberFormat="1" applyFont="1" applyAlignment="1">
      <alignment vertical="center"/>
    </xf>
    <xf numFmtId="1" fontId="8" fillId="0" borderId="0" xfId="65" applyNumberFormat="1" applyFont="1" applyAlignment="1" applyProtection="1">
      <alignment horizontal="right" vertical="center"/>
      <protection locked="0"/>
    </xf>
    <xf numFmtId="1" fontId="12" fillId="0" borderId="0" xfId="65" applyNumberFormat="1" applyFont="1" applyAlignment="1" applyProtection="1">
      <alignment horizontal="right" vertical="center"/>
      <protection locked="0"/>
    </xf>
    <xf numFmtId="1" fontId="7" fillId="0" borderId="4" xfId="65" applyNumberFormat="1" applyFont="1" applyBorder="1" applyAlignment="1" applyProtection="1">
      <alignment horizontal="center" vertical="center" wrapText="1"/>
      <protection locked="0"/>
    </xf>
    <xf numFmtId="1" fontId="7" fillId="0" borderId="5" xfId="65" applyNumberFormat="1" applyFont="1" applyBorder="1" applyAlignment="1" applyProtection="1">
      <alignment horizontal="center" vertical="center" wrapText="1"/>
      <protection locked="0"/>
    </xf>
    <xf numFmtId="1" fontId="7" fillId="0" borderId="7" xfId="65" applyNumberFormat="1" applyFont="1" applyBorder="1" applyAlignment="1" applyProtection="1">
      <alignment horizontal="center" vertical="center" wrapText="1"/>
      <protection locked="0"/>
    </xf>
    <xf numFmtId="1" fontId="7" fillId="0" borderId="30" xfId="65" applyNumberFormat="1" applyFont="1" applyBorder="1" applyAlignment="1" applyProtection="1">
      <alignment horizontal="right" vertical="center"/>
      <protection locked="0"/>
    </xf>
    <xf numFmtId="1" fontId="7" fillId="0" borderId="9" xfId="65" applyNumberFormat="1" applyFont="1" applyBorder="1" applyAlignment="1" applyProtection="1">
      <alignment horizontal="right" vertical="center"/>
      <protection locked="0"/>
    </xf>
    <xf numFmtId="3" fontId="7" fillId="0" borderId="10" xfId="65" applyNumberFormat="1" applyFont="1" applyBorder="1" applyAlignment="1" applyProtection="1">
      <alignment vertical="center"/>
      <protection locked="0"/>
    </xf>
    <xf numFmtId="3" fontId="7" fillId="0" borderId="16" xfId="65" applyNumberFormat="1" applyFont="1" applyBorder="1" applyAlignment="1" applyProtection="1">
      <alignment vertical="center"/>
      <protection locked="0"/>
    </xf>
    <xf numFmtId="0" fontId="7" fillId="0" borderId="30" xfId="65" applyFont="1" applyBorder="1" applyAlignment="1">
      <alignment horizontal="right" vertical="center"/>
    </xf>
    <xf numFmtId="203" fontId="7" fillId="0" borderId="5" xfId="65" applyNumberFormat="1" applyFont="1" applyBorder="1" applyAlignment="1" applyProtection="1">
      <alignment horizontal="right" vertical="center"/>
      <protection locked="0"/>
    </xf>
    <xf numFmtId="211" fontId="7" fillId="0" borderId="0" xfId="38" applyNumberFormat="1" applyFont="1" applyFill="1" applyBorder="1" applyAlignment="1" applyProtection="1">
      <alignment vertical="center"/>
      <protection locked="0"/>
    </xf>
    <xf numFmtId="211" fontId="7" fillId="0" borderId="61" xfId="38" applyNumberFormat="1" applyFont="1" applyFill="1" applyBorder="1" applyAlignment="1" applyProtection="1">
      <alignment vertical="center"/>
      <protection locked="0"/>
    </xf>
    <xf numFmtId="237" fontId="7" fillId="0" borderId="30" xfId="65" applyNumberFormat="1" applyFont="1" applyBorder="1" applyAlignment="1" applyProtection="1">
      <alignment horizontal="right" vertical="center"/>
      <protection locked="0"/>
    </xf>
    <xf numFmtId="3" fontId="7" fillId="0" borderId="13" xfId="65" applyNumberFormat="1" applyFont="1" applyBorder="1" applyAlignment="1">
      <alignment vertical="center"/>
    </xf>
    <xf numFmtId="203" fontId="7" fillId="0" borderId="13" xfId="65" applyNumberFormat="1" applyFont="1" applyBorder="1" applyAlignment="1">
      <alignment vertical="center"/>
    </xf>
    <xf numFmtId="3" fontId="7" fillId="0" borderId="18" xfId="65" applyNumberFormat="1" applyFont="1" applyBorder="1" applyAlignment="1" applyProtection="1">
      <alignment vertical="center"/>
      <protection locked="0"/>
    </xf>
    <xf numFmtId="203" fontId="7" fillId="0" borderId="0" xfId="65" applyNumberFormat="1" applyFont="1" applyAlignment="1">
      <alignment vertical="center"/>
    </xf>
    <xf numFmtId="0" fontId="7" fillId="0" borderId="0" xfId="65" applyFont="1" applyAlignment="1">
      <alignment horizontal="right" vertical="center"/>
    </xf>
    <xf numFmtId="203" fontId="7" fillId="0" borderId="0" xfId="65" applyNumberFormat="1" applyFont="1" applyAlignment="1" applyProtection="1">
      <alignment vertical="center"/>
      <protection locked="0"/>
    </xf>
    <xf numFmtId="203" fontId="7" fillId="0" borderId="11" xfId="38" applyNumberFormat="1" applyFont="1" applyFill="1" applyBorder="1" applyAlignment="1">
      <alignment vertical="center"/>
    </xf>
    <xf numFmtId="0" fontId="0" fillId="0" borderId="0" xfId="78" applyFont="1"/>
    <xf numFmtId="0" fontId="0" fillId="0" borderId="0" xfId="78" applyFont="1" applyProtection="1">
      <protection locked="0"/>
    </xf>
    <xf numFmtId="0" fontId="0" fillId="0" borderId="21" xfId="78" applyFont="1" applyBorder="1" applyAlignment="1">
      <alignment horizontal="right" vertical="center"/>
    </xf>
    <xf numFmtId="0" fontId="0" fillId="0" borderId="19" xfId="78" applyFont="1" applyBorder="1" applyAlignment="1">
      <alignment vertical="center"/>
    </xf>
    <xf numFmtId="0" fontId="0" fillId="0" borderId="20" xfId="78" applyFont="1" applyBorder="1" applyAlignment="1">
      <alignment horizontal="center" vertical="center"/>
    </xf>
    <xf numFmtId="0" fontId="0" fillId="0" borderId="19" xfId="78" applyFont="1" applyBorder="1" applyAlignment="1">
      <alignment horizontal="right" vertical="center"/>
    </xf>
    <xf numFmtId="0" fontId="0" fillId="0" borderId="20" xfId="78" applyFont="1" applyBorder="1" applyAlignment="1">
      <alignment horizontal="right" vertical="center"/>
    </xf>
    <xf numFmtId="38" fontId="0" fillId="0" borderId="0" xfId="78" applyNumberFormat="1" applyFont="1" applyProtection="1">
      <protection locked="0"/>
    </xf>
    <xf numFmtId="231" fontId="0" fillId="0" borderId="0" xfId="78" applyNumberFormat="1" applyFont="1" applyProtection="1">
      <protection locked="0"/>
    </xf>
    <xf numFmtId="214" fontId="0" fillId="0" borderId="0" xfId="78" applyNumberFormat="1" applyFont="1" applyProtection="1">
      <protection locked="0"/>
    </xf>
    <xf numFmtId="225" fontId="0" fillId="0" borderId="0" xfId="78" applyNumberFormat="1" applyFont="1" applyProtection="1">
      <protection locked="0"/>
    </xf>
    <xf numFmtId="215" fontId="0" fillId="0" borderId="0" xfId="78" applyNumberFormat="1" applyFont="1" applyProtection="1">
      <protection locked="0"/>
    </xf>
    <xf numFmtId="0" fontId="3" fillId="0" borderId="0" xfId="80" applyFont="1" applyAlignment="1">
      <alignment vertical="center"/>
    </xf>
    <xf numFmtId="0" fontId="3" fillId="0" borderId="0" xfId="80" applyFont="1"/>
    <xf numFmtId="0" fontId="83" fillId="0" borderId="0" xfId="80" applyFont="1" applyAlignment="1">
      <alignment vertical="center" textRotation="255"/>
    </xf>
    <xf numFmtId="0" fontId="3" fillId="0" borderId="0" xfId="0" applyFont="1"/>
    <xf numFmtId="0" fontId="3" fillId="0" borderId="21" xfId="80" applyFont="1" applyBorder="1"/>
    <xf numFmtId="0" fontId="3" fillId="0" borderId="19" xfId="80" applyFont="1" applyBorder="1" applyAlignment="1">
      <alignment horizontal="center"/>
    </xf>
    <xf numFmtId="215" fontId="3" fillId="0" borderId="19" xfId="80" applyNumberFormat="1" applyFont="1" applyBorder="1" applyAlignment="1">
      <alignment horizontal="center"/>
    </xf>
    <xf numFmtId="0" fontId="3" fillId="0" borderId="19" xfId="80" applyFont="1" applyBorder="1"/>
    <xf numFmtId="0" fontId="3" fillId="0" borderId="3" xfId="80" applyFont="1" applyBorder="1" applyAlignment="1">
      <alignment horizontal="center"/>
    </xf>
    <xf numFmtId="181" fontId="3" fillId="0" borderId="22" xfId="80" applyNumberFormat="1" applyFont="1" applyBorder="1"/>
    <xf numFmtId="236" fontId="3" fillId="0" borderId="22" xfId="80" applyNumberFormat="1" applyFont="1" applyBorder="1"/>
    <xf numFmtId="233" fontId="3" fillId="0" borderId="22" xfId="80" applyNumberFormat="1" applyFont="1" applyBorder="1"/>
    <xf numFmtId="181" fontId="3" fillId="0" borderId="22" xfId="38" applyNumberFormat="1" applyFont="1" applyFill="1" applyBorder="1" applyProtection="1"/>
    <xf numFmtId="181" fontId="3" fillId="0" borderId="80" xfId="80" applyNumberFormat="1" applyFont="1" applyBorder="1" applyAlignment="1">
      <alignment vertical="center"/>
    </xf>
    <xf numFmtId="181" fontId="3" fillId="0" borderId="83" xfId="80" applyNumberFormat="1" applyFont="1" applyBorder="1" applyAlignment="1">
      <alignment vertical="center"/>
    </xf>
    <xf numFmtId="181" fontId="3" fillId="0" borderId="58" xfId="38" applyNumberFormat="1" applyFont="1" applyFill="1" applyBorder="1" applyAlignment="1" applyProtection="1">
      <alignment vertical="center"/>
    </xf>
    <xf numFmtId="233" fontId="3" fillId="0" borderId="83" xfId="80" applyNumberFormat="1" applyFont="1" applyBorder="1" applyAlignment="1">
      <alignment vertical="center"/>
    </xf>
    <xf numFmtId="236" fontId="3" fillId="0" borderId="83" xfId="80" applyNumberFormat="1" applyFont="1" applyBorder="1" applyAlignment="1">
      <alignment vertical="center"/>
    </xf>
    <xf numFmtId="216" fontId="3" fillId="0" borderId="0" xfId="80" applyNumberFormat="1" applyFont="1"/>
    <xf numFmtId="0" fontId="3" fillId="0" borderId="0" xfId="80" applyFont="1" applyAlignment="1">
      <alignment horizontal="right"/>
    </xf>
    <xf numFmtId="38" fontId="7" fillId="0" borderId="0" xfId="36" applyFont="1" applyBorder="1" applyAlignment="1" applyProtection="1">
      <alignment horizontal="right" vertical="center"/>
      <protection locked="0"/>
    </xf>
    <xf numFmtId="240" fontId="38" fillId="0" borderId="0" xfId="65" applyNumberFormat="1" applyFont="1" applyAlignment="1">
      <alignment vertical="center"/>
    </xf>
    <xf numFmtId="0" fontId="23" fillId="0" borderId="0" xfId="0" applyFont="1" applyAlignment="1">
      <alignment horizontal="center"/>
    </xf>
    <xf numFmtId="0" fontId="22" fillId="0" borderId="91" xfId="0" applyFont="1" applyBorder="1" applyAlignment="1">
      <alignment horizontal="left" vertical="center" indent="2"/>
    </xf>
    <xf numFmtId="0" fontId="22" fillId="0" borderId="91" xfId="0" applyFont="1" applyBorder="1" applyAlignment="1">
      <alignment vertical="center"/>
    </xf>
    <xf numFmtId="0" fontId="22" fillId="0" borderId="92" xfId="0" applyFont="1" applyBorder="1" applyAlignment="1">
      <alignment horizontal="left" vertical="center" indent="4"/>
    </xf>
    <xf numFmtId="0" fontId="22" fillId="0" borderId="25" xfId="0" applyFont="1" applyBorder="1" applyAlignment="1">
      <alignment vertical="center"/>
    </xf>
    <xf numFmtId="208" fontId="12" fillId="0" borderId="11" xfId="37" applyNumberFormat="1" applyFont="1" applyFill="1" applyBorder="1" applyAlignment="1" applyProtection="1">
      <alignment horizontal="right" vertical="center"/>
      <protection locked="0"/>
    </xf>
    <xf numFmtId="249" fontId="38" fillId="0" borderId="0" xfId="65" applyNumberFormat="1" applyFont="1" applyAlignment="1">
      <alignment vertical="center"/>
    </xf>
    <xf numFmtId="250" fontId="38" fillId="0" borderId="30" xfId="65" applyNumberFormat="1" applyFont="1" applyBorder="1" applyAlignment="1">
      <alignment vertical="center"/>
    </xf>
    <xf numFmtId="211" fontId="12" fillId="0" borderId="13" xfId="375" applyNumberFormat="1" applyFont="1" applyBorder="1" applyAlignment="1">
      <alignment horizontal="right"/>
    </xf>
    <xf numFmtId="211" fontId="12" fillId="0" borderId="71" xfId="375" applyNumberFormat="1" applyFont="1" applyBorder="1" applyAlignment="1">
      <alignment horizontal="right"/>
    </xf>
    <xf numFmtId="211" fontId="12" fillId="0" borderId="14" xfId="375" applyNumberFormat="1" applyFont="1" applyBorder="1" applyAlignment="1">
      <alignment horizontal="right"/>
    </xf>
    <xf numFmtId="0" fontId="12" fillId="0" borderId="31" xfId="37" applyNumberFormat="1" applyFont="1" applyFill="1" applyBorder="1" applyAlignment="1" applyProtection="1">
      <alignment horizontal="right" vertical="center"/>
      <protection locked="0"/>
    </xf>
    <xf numFmtId="203" fontId="7" fillId="0" borderId="13" xfId="38" applyNumberFormat="1" applyFont="1" applyFill="1" applyBorder="1" applyAlignment="1">
      <alignment vertical="center"/>
    </xf>
    <xf numFmtId="213" fontId="46" fillId="0" borderId="27" xfId="0" applyNumberFormat="1" applyFont="1" applyBorder="1" applyAlignment="1">
      <alignment vertical="center"/>
    </xf>
    <xf numFmtId="213" fontId="46" fillId="0" borderId="42" xfId="0" applyNumberFormat="1" applyFont="1" applyBorder="1" applyAlignment="1">
      <alignment vertical="center"/>
    </xf>
    <xf numFmtId="213" fontId="46" fillId="0" borderId="45" xfId="0" applyNumberFormat="1" applyFont="1" applyBorder="1" applyAlignment="1">
      <alignment vertical="center"/>
    </xf>
    <xf numFmtId="237" fontId="12" fillId="0" borderId="30" xfId="65" applyNumberFormat="1" applyFont="1" applyBorder="1" applyAlignment="1" applyProtection="1">
      <alignment horizontal="right" vertical="center"/>
      <protection locked="0"/>
    </xf>
    <xf numFmtId="203" fontId="7" fillId="0" borderId="15" xfId="38" applyNumberFormat="1" applyFont="1" applyFill="1" applyBorder="1" applyAlignment="1">
      <alignment vertical="center"/>
    </xf>
    <xf numFmtId="237" fontId="7" fillId="0" borderId="12" xfId="65" applyNumberFormat="1" applyFont="1" applyBorder="1" applyAlignment="1" applyProtection="1">
      <alignment horizontal="right" vertical="center"/>
      <protection locked="0"/>
    </xf>
    <xf numFmtId="0" fontId="9" fillId="0" borderId="12" xfId="65" applyFont="1" applyBorder="1" applyAlignment="1" applyProtection="1">
      <alignment vertical="center"/>
      <protection locked="0"/>
    </xf>
    <xf numFmtId="0" fontId="23" fillId="0" borderId="0" xfId="65" applyFont="1" applyAlignment="1">
      <alignment vertical="center"/>
    </xf>
    <xf numFmtId="0" fontId="12" fillId="0" borderId="5" xfId="65" applyFont="1" applyBorder="1" applyAlignment="1" applyProtection="1">
      <alignment vertical="center"/>
      <protection locked="0"/>
    </xf>
    <xf numFmtId="0" fontId="9" fillId="0" borderId="12" xfId="65" quotePrefix="1" applyFont="1" applyBorder="1" applyAlignment="1" applyProtection="1">
      <alignment vertical="center"/>
      <protection locked="0"/>
    </xf>
    <xf numFmtId="0" fontId="9" fillId="0" borderId="29" xfId="65" applyFont="1" applyBorder="1" applyAlignment="1">
      <alignment vertical="center"/>
    </xf>
    <xf numFmtId="0" fontId="23" fillId="0" borderId="13" xfId="65" applyFont="1" applyBorder="1" applyAlignment="1">
      <alignment vertical="center"/>
    </xf>
    <xf numFmtId="0" fontId="22" fillId="0" borderId="13" xfId="65" applyFont="1" applyBorder="1" applyAlignment="1" applyProtection="1">
      <alignment vertical="center"/>
      <protection locked="0"/>
    </xf>
    <xf numFmtId="0" fontId="12" fillId="0" borderId="14" xfId="65" applyFont="1" applyBorder="1" applyAlignment="1" applyProtection="1">
      <alignment vertical="center"/>
      <protection locked="0"/>
    </xf>
    <xf numFmtId="0" fontId="50" fillId="0" borderId="12" xfId="65" applyFont="1" applyBorder="1" applyAlignment="1" applyProtection="1">
      <alignment vertical="center"/>
      <protection locked="0"/>
    </xf>
    <xf numFmtId="0" fontId="50" fillId="0" borderId="29" xfId="65" applyFont="1" applyBorder="1" applyAlignment="1">
      <alignment vertical="center"/>
    </xf>
    <xf numFmtId="203" fontId="12" fillId="0" borderId="5" xfId="38" applyNumberFormat="1" applyFont="1" applyFill="1" applyBorder="1" applyAlignment="1" applyProtection="1">
      <protection locked="0"/>
    </xf>
    <xf numFmtId="211" fontId="12" fillId="0" borderId="5" xfId="375" applyNumberFormat="1" applyFont="1" applyBorder="1" applyAlignment="1">
      <alignment horizontal="right"/>
    </xf>
    <xf numFmtId="3" fontId="7" fillId="0" borderId="6" xfId="65" applyNumberFormat="1" applyFont="1" applyBorder="1" applyAlignment="1" applyProtection="1">
      <alignment vertical="center"/>
      <protection locked="0"/>
    </xf>
    <xf numFmtId="211" fontId="7" fillId="0" borderId="5" xfId="38" applyNumberFormat="1" applyFont="1" applyFill="1" applyBorder="1" applyAlignment="1" applyProtection="1">
      <alignment horizontal="right" vertical="center"/>
      <protection locked="0"/>
    </xf>
    <xf numFmtId="211" fontId="7" fillId="0" borderId="5" xfId="38" applyNumberFormat="1" applyFont="1" applyFill="1" applyBorder="1" applyAlignment="1" applyProtection="1">
      <alignment vertical="center"/>
      <protection locked="0"/>
    </xf>
    <xf numFmtId="203" fontId="7" fillId="0" borderId="0" xfId="38" applyNumberFormat="1" applyFont="1" applyFill="1" applyBorder="1" applyAlignment="1">
      <alignment vertical="center"/>
    </xf>
    <xf numFmtId="38" fontId="7" fillId="0" borderId="5" xfId="38" applyFont="1" applyFill="1" applyBorder="1" applyAlignment="1" applyProtection="1">
      <alignment horizontal="right" vertical="center"/>
      <protection locked="0"/>
    </xf>
    <xf numFmtId="205" fontId="12" fillId="0" borderId="5" xfId="37" applyNumberFormat="1" applyFont="1" applyFill="1" applyBorder="1" applyAlignment="1" applyProtection="1">
      <alignment vertical="center"/>
      <protection locked="0"/>
    </xf>
    <xf numFmtId="3" fontId="12" fillId="0" borderId="5" xfId="65" applyNumberFormat="1" applyFont="1" applyBorder="1" applyAlignment="1" applyProtection="1">
      <alignment vertical="center"/>
      <protection locked="0"/>
    </xf>
    <xf numFmtId="205" fontId="12" fillId="0" borderId="5" xfId="65" applyNumberFormat="1" applyFont="1" applyBorder="1" applyAlignment="1">
      <alignment horizontal="right" vertical="center"/>
    </xf>
    <xf numFmtId="49" fontId="12" fillId="0" borderId="13" xfId="65" applyNumberFormat="1" applyFont="1" applyBorder="1" applyAlignment="1" applyProtection="1">
      <alignment horizontal="right" vertical="center"/>
      <protection locked="0"/>
    </xf>
    <xf numFmtId="49" fontId="12" fillId="0" borderId="17" xfId="65" applyNumberFormat="1" applyFont="1" applyBorder="1" applyAlignment="1" applyProtection="1">
      <alignment vertical="center"/>
      <protection locked="0"/>
    </xf>
    <xf numFmtId="211" fontId="12" fillId="0" borderId="0" xfId="375" applyNumberFormat="1" applyFont="1" applyAlignment="1">
      <alignment horizontal="right"/>
    </xf>
    <xf numFmtId="0" fontId="8" fillId="0" borderId="0" xfId="0" applyFont="1" applyAlignment="1">
      <alignment horizontal="right"/>
    </xf>
    <xf numFmtId="208" fontId="12" fillId="0" borderId="11" xfId="37" applyNumberFormat="1" applyFont="1" applyFill="1" applyBorder="1" applyAlignment="1">
      <alignment vertical="center"/>
    </xf>
    <xf numFmtId="205" fontId="7" fillId="0" borderId="0" xfId="65" applyNumberFormat="1" applyFont="1" applyAlignment="1">
      <alignment horizontal="right" vertical="center"/>
    </xf>
    <xf numFmtId="206" fontId="7" fillId="0" borderId="0" xfId="65" applyNumberFormat="1" applyFont="1" applyAlignment="1">
      <alignment horizontal="right" vertical="center"/>
    </xf>
    <xf numFmtId="204" fontId="7" fillId="0" borderId="0" xfId="65" quotePrefix="1" applyNumberFormat="1" applyFont="1" applyAlignment="1" applyProtection="1">
      <alignment horizontal="right" vertical="center"/>
      <protection locked="0"/>
    </xf>
    <xf numFmtId="204" fontId="7" fillId="0" borderId="5" xfId="65" quotePrefix="1" applyNumberFormat="1" applyFont="1" applyBorder="1" applyAlignment="1" applyProtection="1">
      <alignment horizontal="right" vertical="center"/>
      <protection locked="0"/>
    </xf>
    <xf numFmtId="205" fontId="7" fillId="0" borderId="5" xfId="65" applyNumberFormat="1" applyFont="1" applyBorder="1" applyAlignment="1">
      <alignment horizontal="right" vertical="center"/>
    </xf>
    <xf numFmtId="3" fontId="7" fillId="0" borderId="0" xfId="65" applyNumberFormat="1" applyFont="1" applyAlignment="1">
      <alignment horizontal="right" vertical="center"/>
    </xf>
    <xf numFmtId="206" fontId="7" fillId="0" borderId="0" xfId="65" quotePrefix="1" applyNumberFormat="1" applyFont="1" applyAlignment="1" applyProtection="1">
      <alignment horizontal="right" vertical="center"/>
      <protection locked="0"/>
    </xf>
    <xf numFmtId="3" fontId="8" fillId="0" borderId="6" xfId="65" applyNumberFormat="1" applyFont="1" applyBorder="1" applyAlignment="1" applyProtection="1">
      <alignment horizontal="right" vertical="center"/>
      <protection locked="0"/>
    </xf>
    <xf numFmtId="185" fontId="7" fillId="0" borderId="0" xfId="65" applyNumberFormat="1" applyFont="1" applyAlignment="1" applyProtection="1">
      <alignment horizontal="right" vertical="center"/>
      <protection locked="0"/>
    </xf>
    <xf numFmtId="206" fontId="7" fillId="0" borderId="0" xfId="65" applyNumberFormat="1" applyFont="1" applyAlignment="1" applyProtection="1">
      <alignment horizontal="right" vertical="center"/>
      <protection locked="0"/>
    </xf>
    <xf numFmtId="205" fontId="7" fillId="0" borderId="0" xfId="65" applyNumberFormat="1" applyFont="1" applyAlignment="1" applyProtection="1">
      <alignment vertical="center"/>
      <protection locked="0"/>
    </xf>
    <xf numFmtId="205" fontId="7" fillId="0" borderId="5" xfId="65" applyNumberFormat="1" applyFont="1" applyBorder="1" applyAlignment="1" applyProtection="1">
      <alignment horizontal="right" vertical="center"/>
      <protection locked="0"/>
    </xf>
    <xf numFmtId="205" fontId="7" fillId="0" borderId="5" xfId="42" applyNumberFormat="1" applyFont="1" applyFill="1" applyBorder="1" applyAlignment="1" applyProtection="1">
      <alignment horizontal="right" vertical="center"/>
      <protection locked="0"/>
    </xf>
    <xf numFmtId="205" fontId="7" fillId="0" borderId="14" xfId="42" applyNumberFormat="1" applyFont="1" applyFill="1" applyBorder="1" applyAlignment="1" applyProtection="1">
      <alignment horizontal="right" vertical="center"/>
      <protection locked="0"/>
    </xf>
    <xf numFmtId="0" fontId="9" fillId="0" borderId="0" xfId="0" applyFont="1" applyAlignment="1" applyProtection="1">
      <alignment horizontal="left"/>
      <protection locked="0"/>
    </xf>
    <xf numFmtId="0" fontId="3" fillId="0" borderId="31" xfId="80" applyFont="1" applyBorder="1" applyAlignment="1">
      <alignment horizontal="center"/>
    </xf>
    <xf numFmtId="0" fontId="3" fillId="0" borderId="107" xfId="80" applyFont="1" applyBorder="1" applyAlignment="1">
      <alignment horizontal="center" vertical="center"/>
    </xf>
    <xf numFmtId="0" fontId="4" fillId="0" borderId="40" xfId="80" applyFont="1" applyBorder="1" applyAlignment="1">
      <alignment horizontal="center" wrapText="1"/>
    </xf>
    <xf numFmtId="0" fontId="3" fillId="0" borderId="108" xfId="80" applyFont="1" applyBorder="1" applyAlignment="1">
      <alignment horizontal="center"/>
    </xf>
    <xf numFmtId="233" fontId="3" fillId="0" borderId="40" xfId="80" applyNumberFormat="1" applyFont="1" applyBorder="1"/>
    <xf numFmtId="218" fontId="37" fillId="0" borderId="12" xfId="80" applyNumberFormat="1" applyFont="1" applyBorder="1" applyAlignment="1">
      <alignment horizontal="right"/>
    </xf>
    <xf numFmtId="233" fontId="3" fillId="0" borderId="139" xfId="80" applyNumberFormat="1" applyFont="1" applyBorder="1" applyAlignment="1">
      <alignment vertical="center"/>
    </xf>
    <xf numFmtId="211" fontId="12" fillId="0" borderId="0" xfId="65" applyNumberFormat="1" applyFont="1" applyAlignment="1" applyProtection="1">
      <alignment vertical="center"/>
      <protection locked="0"/>
    </xf>
    <xf numFmtId="211" fontId="12" fillId="0" borderId="67" xfId="375" applyNumberFormat="1" applyFont="1" applyBorder="1" applyAlignment="1">
      <alignment horizontal="right"/>
    </xf>
    <xf numFmtId="38" fontId="12" fillId="0" borderId="0" xfId="36" applyFont="1" applyAlignment="1">
      <alignment horizontal="right" shrinkToFit="1"/>
    </xf>
    <xf numFmtId="38" fontId="8" fillId="0" borderId="118" xfId="36" applyFont="1" applyFill="1" applyBorder="1" applyAlignment="1" applyProtection="1">
      <alignment horizontal="center" vertical="center"/>
      <protection locked="0"/>
    </xf>
    <xf numFmtId="3" fontId="7" fillId="56" borderId="5" xfId="42" applyNumberFormat="1" applyFont="1" applyFill="1" applyBorder="1" applyAlignment="1" applyProtection="1">
      <alignment horizontal="right" vertical="center"/>
      <protection locked="0"/>
    </xf>
    <xf numFmtId="3" fontId="7" fillId="56" borderId="0" xfId="65" applyNumberFormat="1" applyFont="1" applyFill="1" applyAlignment="1" applyProtection="1">
      <alignment vertical="center"/>
      <protection locked="0"/>
    </xf>
    <xf numFmtId="0" fontId="7" fillId="56" borderId="0" xfId="65" applyFont="1" applyFill="1" applyAlignment="1">
      <alignment vertical="center"/>
    </xf>
    <xf numFmtId="237" fontId="12" fillId="0" borderId="0" xfId="65" quotePrefix="1" applyNumberFormat="1" applyFont="1" applyAlignment="1" applyProtection="1">
      <alignment vertical="center"/>
      <protection locked="0"/>
    </xf>
    <xf numFmtId="0" fontId="12" fillId="0" borderId="10" xfId="65" applyFont="1" applyBorder="1" applyAlignment="1" applyProtection="1">
      <alignment horizontal="right" vertical="center"/>
      <protection locked="0"/>
    </xf>
    <xf numFmtId="0" fontId="12" fillId="0" borderId="13" xfId="65" applyFont="1" applyBorder="1" applyAlignment="1" applyProtection="1">
      <alignment horizontal="right" vertical="center"/>
      <protection locked="0"/>
    </xf>
    <xf numFmtId="237" fontId="12" fillId="0" borderId="0" xfId="65" applyNumberFormat="1" applyFont="1" applyAlignment="1">
      <alignment horizontal="right" vertical="center"/>
    </xf>
    <xf numFmtId="237" fontId="12" fillId="0" borderId="30" xfId="65" applyNumberFormat="1" applyFont="1" applyBorder="1" applyAlignment="1" applyProtection="1">
      <alignment vertical="center"/>
      <protection locked="0"/>
    </xf>
    <xf numFmtId="237" fontId="7" fillId="0" borderId="30" xfId="65" applyNumberFormat="1" applyFont="1" applyBorder="1" applyAlignment="1" applyProtection="1">
      <alignment vertical="center"/>
      <protection locked="0"/>
    </xf>
    <xf numFmtId="237" fontId="8" fillId="0" borderId="30" xfId="76" applyNumberFormat="1" applyFont="1" applyBorder="1" applyAlignment="1">
      <alignment horizontal="center" vertical="center" shrinkToFit="1"/>
    </xf>
    <xf numFmtId="237" fontId="38" fillId="0" borderId="30" xfId="65" applyNumberFormat="1" applyFont="1" applyBorder="1" applyAlignment="1">
      <alignment horizontal="right" vertical="center" shrinkToFit="1"/>
    </xf>
    <xf numFmtId="3" fontId="7" fillId="0" borderId="13" xfId="65" applyNumberFormat="1" applyFont="1" applyBorder="1" applyAlignment="1" applyProtection="1">
      <alignment horizontal="center" vertical="center"/>
      <protection locked="0"/>
    </xf>
    <xf numFmtId="203" fontId="7" fillId="0" borderId="13" xfId="79" applyNumberFormat="1" applyFont="1" applyBorder="1" applyAlignment="1">
      <alignment vertical="center"/>
    </xf>
    <xf numFmtId="3" fontId="7" fillId="0" borderId="13" xfId="42" applyNumberFormat="1" applyFont="1" applyFill="1" applyBorder="1" applyAlignment="1" applyProtection="1">
      <alignment horizontal="right" vertical="center"/>
      <protection locked="0"/>
    </xf>
    <xf numFmtId="182" fontId="7" fillId="0" borderId="13" xfId="65" applyNumberFormat="1" applyFont="1" applyBorder="1" applyAlignment="1" applyProtection="1">
      <alignment horizontal="right" vertical="center"/>
      <protection locked="0"/>
    </xf>
    <xf numFmtId="203" fontId="7" fillId="0" borderId="0" xfId="79" applyNumberFormat="1" applyFont="1" applyAlignment="1">
      <alignment vertical="center"/>
    </xf>
    <xf numFmtId="182" fontId="7" fillId="0" borderId="0" xfId="65" applyNumberFormat="1" applyFont="1" applyAlignment="1" applyProtection="1">
      <alignment horizontal="right" vertical="center"/>
      <protection locked="0"/>
    </xf>
    <xf numFmtId="208" fontId="7" fillId="0" borderId="15" xfId="65" applyNumberFormat="1" applyFont="1" applyBorder="1" applyAlignment="1" applyProtection="1">
      <alignment vertical="center"/>
      <protection locked="0"/>
    </xf>
    <xf numFmtId="208" fontId="7" fillId="0" borderId="13" xfId="65" applyNumberFormat="1" applyFont="1" applyBorder="1" applyAlignment="1" applyProtection="1">
      <alignment vertical="center"/>
      <protection locked="0"/>
    </xf>
    <xf numFmtId="237" fontId="12" fillId="0" borderId="143" xfId="79" applyNumberFormat="1" applyFont="1" applyBorder="1" applyAlignment="1">
      <alignment horizontal="right"/>
    </xf>
    <xf numFmtId="208" fontId="12" fillId="0" borderId="0" xfId="37" applyNumberFormat="1" applyFont="1" applyFill="1" applyBorder="1" applyAlignment="1" applyProtection="1">
      <alignment horizontal="right" vertical="center"/>
      <protection locked="0"/>
    </xf>
    <xf numFmtId="0" fontId="6" fillId="0" borderId="0" xfId="666" applyFont="1"/>
    <xf numFmtId="177" fontId="8" fillId="0" borderId="60" xfId="38" applyNumberFormat="1" applyFont="1" applyFill="1" applyBorder="1" applyAlignment="1" applyProtection="1">
      <alignment horizontal="right" vertical="center"/>
    </xf>
    <xf numFmtId="177" fontId="8" fillId="0" borderId="51" xfId="38" applyNumberFormat="1" applyFont="1" applyFill="1" applyBorder="1" applyAlignment="1" applyProtection="1">
      <alignment horizontal="right" vertical="center"/>
    </xf>
    <xf numFmtId="178" fontId="8" fillId="0" borderId="51" xfId="38" applyNumberFormat="1" applyFont="1" applyFill="1" applyBorder="1" applyAlignment="1" applyProtection="1">
      <alignment horizontal="right" vertical="center"/>
    </xf>
    <xf numFmtId="179" fontId="8" fillId="0" borderId="51" xfId="38" applyNumberFormat="1" applyFont="1" applyFill="1" applyBorder="1" applyAlignment="1" applyProtection="1">
      <alignment horizontal="right" vertical="center"/>
    </xf>
    <xf numFmtId="179" fontId="8" fillId="0" borderId="58" xfId="38" applyNumberFormat="1" applyFont="1" applyFill="1" applyBorder="1" applyAlignment="1" applyProtection="1">
      <alignment horizontal="right" vertical="center"/>
    </xf>
    <xf numFmtId="178" fontId="8" fillId="0" borderId="51" xfId="38" applyNumberFormat="1" applyFont="1" applyFill="1" applyBorder="1" applyAlignment="1" applyProtection="1">
      <alignment horizontal="right" vertical="center"/>
      <protection locked="0"/>
    </xf>
    <xf numFmtId="177" fontId="8" fillId="0" borderId="58" xfId="38" applyNumberFormat="1" applyFont="1" applyFill="1" applyBorder="1" applyAlignment="1" applyProtection="1">
      <alignment horizontal="right" vertical="center"/>
    </xf>
    <xf numFmtId="177" fontId="8" fillId="0" borderId="1" xfId="38" applyNumberFormat="1" applyFont="1" applyFill="1" applyBorder="1" applyAlignment="1" applyProtection="1">
      <alignment horizontal="right" vertical="center"/>
    </xf>
    <xf numFmtId="0" fontId="13" fillId="0" borderId="0" xfId="0" applyFont="1" applyAlignment="1">
      <alignment vertical="center"/>
    </xf>
    <xf numFmtId="0" fontId="5" fillId="0" borderId="0" xfId="0" applyFont="1" applyAlignment="1">
      <alignment horizontal="center" vertical="center"/>
    </xf>
    <xf numFmtId="0" fontId="56" fillId="0" borderId="0" xfId="0" applyFont="1" applyAlignment="1">
      <alignment horizontal="center" vertical="center"/>
    </xf>
    <xf numFmtId="0" fontId="11" fillId="0" borderId="20"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protection locked="0"/>
    </xf>
    <xf numFmtId="0" fontId="8" fillId="0" borderId="60" xfId="0" applyFont="1" applyBorder="1" applyAlignment="1" applyProtection="1">
      <alignment vertical="center"/>
      <protection locked="0"/>
    </xf>
    <xf numFmtId="0" fontId="9" fillId="0" borderId="0" xfId="0" applyFont="1" applyAlignment="1" applyProtection="1">
      <alignment horizontal="right" vertical="center"/>
      <protection locked="0"/>
    </xf>
    <xf numFmtId="0" fontId="9" fillId="0" borderId="60" xfId="0" applyFont="1" applyBorder="1" applyAlignment="1" applyProtection="1">
      <alignment vertical="center"/>
      <protection locked="0"/>
    </xf>
    <xf numFmtId="0" fontId="8" fillId="0" borderId="76" xfId="0" applyFont="1" applyBorder="1" applyAlignment="1">
      <alignment vertical="center"/>
    </xf>
    <xf numFmtId="0" fontId="8" fillId="0" borderId="77" xfId="0" applyFont="1" applyBorder="1" applyAlignment="1">
      <alignment vertical="center"/>
    </xf>
    <xf numFmtId="0" fontId="8" fillId="0" borderId="76" xfId="0" applyFont="1" applyBorder="1" applyAlignment="1">
      <alignment horizontal="right" vertical="center"/>
    </xf>
    <xf numFmtId="0" fontId="8" fillId="0" borderId="79" xfId="0" applyFont="1" applyBorder="1" applyAlignment="1" applyProtection="1">
      <alignment vertical="center"/>
      <protection locked="0"/>
    </xf>
    <xf numFmtId="0" fontId="8" fillId="0" borderId="19"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lignment horizontal="center" vertical="center"/>
    </xf>
    <xf numFmtId="0" fontId="8" fillId="0" borderId="11" xfId="0" applyFont="1" applyBorder="1" applyAlignment="1">
      <alignment vertical="center"/>
    </xf>
    <xf numFmtId="0" fontId="8" fillId="0" borderId="30" xfId="0" applyFont="1" applyBorder="1" applyAlignment="1">
      <alignment vertical="center"/>
    </xf>
    <xf numFmtId="0" fontId="8" fillId="0" borderId="11" xfId="0" applyFont="1" applyBorder="1" applyAlignment="1">
      <alignment horizontal="right" vertical="center"/>
    </xf>
    <xf numFmtId="0" fontId="8" fillId="0" borderId="30" xfId="0" applyFont="1" applyBorder="1" applyAlignment="1" applyProtection="1">
      <alignment vertical="center"/>
      <protection locked="0"/>
    </xf>
    <xf numFmtId="0" fontId="8" fillId="0" borderId="83" xfId="0" applyFont="1" applyBorder="1" applyAlignment="1" applyProtection="1">
      <alignment horizontal="center" vertical="center"/>
      <protection locked="0"/>
    </xf>
    <xf numFmtId="0" fontId="9" fillId="0" borderId="58" xfId="0" applyFont="1" applyBorder="1" applyAlignment="1">
      <alignment horizontal="center" vertical="center"/>
    </xf>
    <xf numFmtId="0" fontId="8" fillId="0" borderId="80" xfId="0" applyFont="1" applyBorder="1" applyAlignment="1">
      <alignment horizontal="right" vertical="center"/>
    </xf>
    <xf numFmtId="0" fontId="8" fillId="0" borderId="118"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1" xfId="0" applyFont="1" applyBorder="1" applyAlignment="1" applyProtection="1">
      <alignment vertical="center"/>
      <protection locked="0"/>
    </xf>
    <xf numFmtId="0" fontId="9" fillId="0" borderId="51" xfId="0" applyFont="1" applyBorder="1" applyAlignment="1" applyProtection="1">
      <alignment horizontal="right" vertical="center"/>
      <protection locked="0"/>
    </xf>
    <xf numFmtId="0" fontId="9" fillId="0" borderId="51" xfId="0" applyFont="1" applyBorder="1" applyAlignment="1" applyProtection="1">
      <alignment vertical="center"/>
      <protection locked="0"/>
    </xf>
    <xf numFmtId="0" fontId="8" fillId="0" borderId="59" xfId="0" applyFont="1" applyBorder="1" applyAlignment="1">
      <alignment vertical="center"/>
    </xf>
    <xf numFmtId="0" fontId="8" fillId="0" borderId="81" xfId="0" applyFont="1" applyBorder="1" applyAlignment="1">
      <alignment vertical="center"/>
    </xf>
    <xf numFmtId="0" fontId="8" fillId="0" borderId="81" xfId="0" applyFont="1" applyBorder="1" applyAlignment="1" applyProtection="1">
      <alignment vertical="center"/>
      <protection locked="0"/>
    </xf>
    <xf numFmtId="0" fontId="8" fillId="0" borderId="59" xfId="0" applyFont="1" applyBorder="1" applyAlignment="1">
      <alignment horizontal="right" vertical="center"/>
    </xf>
    <xf numFmtId="0" fontId="8" fillId="0" borderId="119" xfId="0" applyFont="1" applyBorder="1" applyAlignment="1" applyProtection="1">
      <alignment horizontal="center" vertical="center"/>
      <protection locked="0"/>
    </xf>
    <xf numFmtId="0" fontId="8" fillId="0" borderId="60" xfId="0" applyFont="1" applyBorder="1" applyAlignment="1" applyProtection="1">
      <alignment horizontal="center" vertical="center" wrapText="1"/>
      <protection locked="0"/>
    </xf>
    <xf numFmtId="0" fontId="8" fillId="0" borderId="77" xfId="0" applyFont="1" applyBorder="1" applyAlignment="1" applyProtection="1">
      <alignment vertical="center"/>
      <protection locked="0"/>
    </xf>
    <xf numFmtId="0" fontId="8" fillId="0" borderId="58" xfId="0" applyFont="1" applyBorder="1" applyAlignment="1" applyProtection="1">
      <alignment horizontal="center" vertical="center"/>
      <protection locked="0"/>
    </xf>
    <xf numFmtId="0" fontId="8" fillId="0" borderId="82" xfId="0" applyFont="1" applyBorder="1" applyAlignment="1" applyProtection="1">
      <alignment vertical="center"/>
      <protection locked="0"/>
    </xf>
    <xf numFmtId="0" fontId="8" fillId="0" borderId="11" xfId="0" applyFont="1" applyBorder="1" applyAlignment="1">
      <alignment horizontal="left" vertical="center"/>
    </xf>
    <xf numFmtId="0" fontId="9" fillId="0" borderId="0" xfId="0" applyFont="1" applyAlignment="1" applyProtection="1">
      <alignment horizontal="left" vertical="center"/>
      <protection locked="0"/>
    </xf>
    <xf numFmtId="0" fontId="8" fillId="0" borderId="58" xfId="0" applyFont="1" applyBorder="1" applyAlignment="1" applyProtection="1">
      <alignment vertical="center"/>
      <protection locked="0"/>
    </xf>
    <xf numFmtId="0" fontId="9" fillId="0" borderId="58" xfId="0" applyFont="1" applyBorder="1" applyAlignment="1" applyProtection="1">
      <alignment horizontal="right" vertical="center"/>
      <protection locked="0"/>
    </xf>
    <xf numFmtId="0" fontId="9" fillId="0" borderId="58" xfId="0" applyFont="1" applyBorder="1" applyAlignment="1" applyProtection="1">
      <alignment vertical="center"/>
      <protection locked="0"/>
    </xf>
    <xf numFmtId="0" fontId="8" fillId="0" borderId="80" xfId="0" applyFont="1" applyBorder="1" applyAlignment="1">
      <alignment horizontal="left" vertical="center"/>
    </xf>
    <xf numFmtId="0" fontId="8" fillId="0" borderId="82" xfId="0" applyFont="1" applyBorder="1" applyAlignment="1">
      <alignment vertical="center"/>
    </xf>
    <xf numFmtId="0" fontId="8" fillId="0" borderId="60" xfId="0" applyFont="1" applyBorder="1" applyAlignment="1" applyProtection="1">
      <alignment horizontal="left" vertical="center"/>
      <protection locked="0"/>
    </xf>
    <xf numFmtId="0" fontId="9" fillId="0" borderId="60" xfId="0" applyFont="1" applyBorder="1" applyAlignment="1" applyProtection="1">
      <alignment horizontal="right" vertical="center"/>
      <protection locked="0"/>
    </xf>
    <xf numFmtId="0" fontId="8" fillId="0" borderId="80" xfId="0" applyFont="1" applyBorder="1" applyAlignment="1">
      <alignment vertical="center"/>
    </xf>
    <xf numFmtId="0" fontId="82" fillId="0" borderId="51" xfId="0" applyFont="1" applyBorder="1" applyAlignment="1">
      <alignment vertical="center" shrinkToFit="1"/>
    </xf>
    <xf numFmtId="0" fontId="9" fillId="0" borderId="81" xfId="0" applyFont="1" applyBorder="1" applyAlignment="1" applyProtection="1">
      <alignment vertical="center"/>
      <protection locked="0"/>
    </xf>
    <xf numFmtId="0" fontId="8" fillId="0" borderId="59" xfId="0" applyFont="1" applyBorder="1" applyAlignment="1">
      <alignment horizontal="left"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vertical="center"/>
      <protection locked="0"/>
    </xf>
    <xf numFmtId="0" fontId="9" fillId="0" borderId="1" xfId="0" applyFont="1" applyBorder="1" applyAlignment="1" applyProtection="1">
      <alignment horizontal="right" vertical="center"/>
      <protection locked="0"/>
    </xf>
    <xf numFmtId="0" fontId="9" fillId="0" borderId="1" xfId="0" applyFont="1" applyBorder="1" applyAlignment="1" applyProtection="1">
      <alignment vertical="center"/>
      <protection locked="0"/>
    </xf>
    <xf numFmtId="0" fontId="8" fillId="0" borderId="2" xfId="0" applyFont="1" applyBorder="1" applyAlignment="1">
      <alignment vertical="center"/>
    </xf>
    <xf numFmtId="0" fontId="8" fillId="0" borderId="3" xfId="0" applyFont="1" applyBorder="1" applyAlignment="1">
      <alignment vertical="center"/>
    </xf>
    <xf numFmtId="0" fontId="8" fillId="0" borderId="2" xfId="0" applyFont="1" applyBorder="1" applyAlignment="1">
      <alignment horizontal="right" vertical="center"/>
    </xf>
    <xf numFmtId="0" fontId="8" fillId="0" borderId="3"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11" xfId="0" applyFont="1" applyBorder="1" applyAlignment="1" applyProtection="1">
      <alignment vertical="center"/>
      <protection locked="0"/>
    </xf>
    <xf numFmtId="58" fontId="9" fillId="0" borderId="0" xfId="0" quotePrefix="1" applyNumberFormat="1" applyFont="1" applyAlignment="1" applyProtection="1">
      <alignment horizontal="center" vertical="center"/>
      <protection locked="0"/>
    </xf>
    <xf numFmtId="179" fontId="8" fillId="0" borderId="0" xfId="0" applyNumberFormat="1" applyFont="1" applyAlignment="1" applyProtection="1">
      <alignment horizontal="right" vertical="center"/>
      <protection locked="0"/>
    </xf>
    <xf numFmtId="0" fontId="8" fillId="0" borderId="3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57" fontId="8" fillId="0" borderId="11" xfId="0" applyNumberFormat="1" applyFont="1" applyBorder="1" applyAlignment="1" applyProtection="1">
      <alignment vertical="center"/>
      <protection locked="0"/>
    </xf>
    <xf numFmtId="0" fontId="8" fillId="0" borderId="30"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177" fontId="8" fillId="0" borderId="0" xfId="0" applyNumberFormat="1" applyFont="1" applyAlignment="1" applyProtection="1">
      <alignment vertical="center"/>
      <protection locked="0"/>
    </xf>
    <xf numFmtId="0" fontId="8" fillId="0" borderId="22" xfId="0" applyFont="1" applyBorder="1" applyAlignment="1" applyProtection="1">
      <alignment vertical="center"/>
      <protection locked="0"/>
    </xf>
    <xf numFmtId="0" fontId="8" fillId="0" borderId="2" xfId="0" applyFont="1" applyBorder="1" applyAlignment="1" applyProtection="1">
      <alignment vertical="center"/>
      <protection locked="0"/>
    </xf>
    <xf numFmtId="38" fontId="8" fillId="0" borderId="1" xfId="38" applyFont="1" applyFill="1" applyBorder="1" applyAlignment="1" applyProtection="1">
      <alignment vertical="center"/>
      <protection locked="0"/>
    </xf>
    <xf numFmtId="0" fontId="8" fillId="0" borderId="1" xfId="0" applyFont="1" applyBorder="1" applyAlignment="1" applyProtection="1">
      <alignment horizontal="right" vertical="center"/>
      <protection locked="0"/>
    </xf>
    <xf numFmtId="38" fontId="8" fillId="0" borderId="1" xfId="38" applyFont="1" applyFill="1" applyBorder="1" applyAlignment="1" applyProtection="1">
      <alignment horizontal="left" vertical="center"/>
      <protection locked="0"/>
    </xf>
    <xf numFmtId="38" fontId="8" fillId="0" borderId="3" xfId="38" applyFont="1" applyFill="1" applyBorder="1" applyAlignment="1" applyProtection="1">
      <alignment horizontal="left" vertical="center"/>
      <protection locked="0"/>
    </xf>
    <xf numFmtId="227" fontId="7" fillId="0" borderId="30" xfId="65" applyNumberFormat="1" applyFont="1" applyBorder="1" applyAlignment="1" applyProtection="1">
      <alignment vertical="center" shrinkToFit="1"/>
      <protection locked="0"/>
    </xf>
    <xf numFmtId="205" fontId="12" fillId="0" borderId="0" xfId="37" applyNumberFormat="1" applyFont="1" applyFill="1" applyBorder="1" applyAlignment="1">
      <alignment horizontal="right" vertical="center" shrinkToFit="1"/>
    </xf>
    <xf numFmtId="0" fontId="0" fillId="0" borderId="21" xfId="78" applyFont="1" applyBorder="1" applyAlignment="1">
      <alignment horizontal="left" vertical="center"/>
    </xf>
    <xf numFmtId="38" fontId="0" fillId="0" borderId="118" xfId="36" applyFont="1" applyFill="1" applyBorder="1" applyAlignment="1" applyProtection="1">
      <alignment horizontal="right"/>
    </xf>
    <xf numFmtId="38" fontId="0" fillId="0" borderId="118" xfId="38" applyFont="1" applyFill="1" applyBorder="1" applyAlignment="1" applyProtection="1">
      <alignment horizontal="right"/>
    </xf>
    <xf numFmtId="231" fontId="0" fillId="0" borderId="118" xfId="78" applyNumberFormat="1" applyFont="1" applyBorder="1"/>
    <xf numFmtId="231" fontId="0" fillId="33" borderId="118" xfId="78" applyNumberFormat="1" applyFont="1" applyFill="1" applyBorder="1"/>
    <xf numFmtId="38" fontId="0" fillId="0" borderId="118" xfId="38" applyFont="1" applyFill="1" applyBorder="1" applyProtection="1"/>
    <xf numFmtId="231" fontId="0" fillId="0" borderId="118" xfId="78" applyNumberFormat="1" applyFont="1" applyBorder="1" applyProtection="1">
      <protection locked="0"/>
    </xf>
    <xf numFmtId="231" fontId="0" fillId="33" borderId="118" xfId="78" applyNumberFormat="1" applyFont="1" applyFill="1" applyBorder="1" applyProtection="1">
      <protection locked="0"/>
    </xf>
    <xf numFmtId="219" fontId="0" fillId="0" borderId="118" xfId="78" applyNumberFormat="1" applyFont="1" applyBorder="1"/>
    <xf numFmtId="219" fontId="0" fillId="33" borderId="118" xfId="78" applyNumberFormat="1" applyFont="1" applyFill="1" applyBorder="1"/>
    <xf numFmtId="219" fontId="0" fillId="0" borderId="118" xfId="78" applyNumberFormat="1" applyFont="1" applyBorder="1" applyAlignment="1">
      <alignment horizontal="right"/>
    </xf>
    <xf numFmtId="219" fontId="0" fillId="33" borderId="118" xfId="78" applyNumberFormat="1" applyFont="1" applyFill="1" applyBorder="1" applyAlignment="1">
      <alignment horizontal="right"/>
    </xf>
    <xf numFmtId="214" fontId="0" fillId="0" borderId="118" xfId="78" applyNumberFormat="1" applyFont="1" applyBorder="1"/>
    <xf numFmtId="214" fontId="0" fillId="33" borderId="118" xfId="78" applyNumberFormat="1" applyFont="1" applyFill="1" applyBorder="1"/>
    <xf numFmtId="222" fontId="0" fillId="0" borderId="118" xfId="78" applyNumberFormat="1" applyFont="1" applyBorder="1" applyAlignment="1">
      <alignment horizontal="right"/>
    </xf>
    <xf numFmtId="222" fontId="0" fillId="33" borderId="118" xfId="78" applyNumberFormat="1" applyFont="1" applyFill="1" applyBorder="1" applyAlignment="1">
      <alignment horizontal="right"/>
    </xf>
    <xf numFmtId="222" fontId="0" fillId="0" borderId="81" xfId="78" applyNumberFormat="1" applyFont="1" applyBorder="1" applyAlignment="1">
      <alignment horizontal="right"/>
    </xf>
    <xf numFmtId="237" fontId="0" fillId="0" borderId="81" xfId="78" applyNumberFormat="1" applyFont="1" applyBorder="1" applyAlignment="1">
      <alignment horizontal="right"/>
    </xf>
    <xf numFmtId="237" fontId="0" fillId="33" borderId="81" xfId="78" applyNumberFormat="1" applyFont="1" applyFill="1" applyBorder="1" applyAlignment="1">
      <alignment horizontal="right"/>
    </xf>
    <xf numFmtId="38" fontId="12" fillId="0" borderId="5" xfId="36" applyFont="1" applyFill="1" applyBorder="1" applyAlignment="1" applyProtection="1">
      <alignment vertical="center"/>
      <protection locked="0"/>
    </xf>
    <xf numFmtId="38" fontId="0" fillId="0" borderId="10" xfId="78" applyNumberFormat="1" applyFont="1" applyBorder="1" applyProtection="1">
      <protection locked="0"/>
    </xf>
    <xf numFmtId="231" fontId="0" fillId="33" borderId="0" xfId="78" applyNumberFormat="1" applyFont="1" applyFill="1"/>
    <xf numFmtId="0" fontId="50" fillId="0" borderId="12" xfId="65" quotePrefix="1" applyFont="1" applyBorder="1" applyAlignment="1" applyProtection="1">
      <alignment vertical="center"/>
      <protection locked="0"/>
    </xf>
    <xf numFmtId="237" fontId="0" fillId="0" borderId="11" xfId="78" applyNumberFormat="1" applyFont="1" applyBorder="1" applyAlignment="1">
      <alignment horizontal="right"/>
    </xf>
    <xf numFmtId="0" fontId="3" fillId="0" borderId="8" xfId="80" applyFont="1" applyBorder="1"/>
    <xf numFmtId="0" fontId="3" fillId="0" borderId="72" xfId="80" applyFont="1" applyBorder="1"/>
    <xf numFmtId="0" fontId="3" fillId="0" borderId="12" xfId="0" applyFont="1" applyBorder="1"/>
    <xf numFmtId="0" fontId="27" fillId="33" borderId="0" xfId="0" applyFont="1" applyFill="1" applyAlignment="1">
      <alignment horizontal="right" vertical="center"/>
    </xf>
    <xf numFmtId="0" fontId="27" fillId="33" borderId="0" xfId="0" applyFont="1" applyFill="1" applyAlignment="1">
      <alignment horizontal="center" vertical="center"/>
    </xf>
    <xf numFmtId="0" fontId="12" fillId="33" borderId="0" xfId="79" applyFont="1" applyFill="1"/>
    <xf numFmtId="210" fontId="29" fillId="33" borderId="0" xfId="0" applyNumberFormat="1" applyFont="1" applyFill="1" applyAlignment="1">
      <alignment vertical="center"/>
    </xf>
    <xf numFmtId="0" fontId="22" fillId="33" borderId="0" xfId="0" applyFont="1" applyFill="1" applyAlignment="1">
      <alignment horizontal="center" vertical="center"/>
    </xf>
    <xf numFmtId="0" fontId="13" fillId="33" borderId="0" xfId="0" applyFont="1" applyFill="1" applyAlignment="1">
      <alignment horizontal="right" vertical="center"/>
    </xf>
    <xf numFmtId="0" fontId="12" fillId="33" borderId="1" xfId="79" applyFont="1" applyFill="1" applyBorder="1"/>
    <xf numFmtId="212" fontId="29" fillId="33" borderId="1" xfId="0" applyNumberFormat="1" applyFont="1" applyFill="1" applyBorder="1" applyAlignment="1">
      <alignment vertical="center"/>
    </xf>
    <xf numFmtId="211" fontId="12" fillId="33" borderId="0" xfId="79" applyNumberFormat="1" applyFont="1" applyFill="1"/>
    <xf numFmtId="0" fontId="6" fillId="33" borderId="0" xfId="375" applyFont="1" applyFill="1" applyAlignment="1">
      <alignment horizontal="distributed" justifyLastLine="1"/>
    </xf>
    <xf numFmtId="211" fontId="30" fillId="33" borderId="0" xfId="375" applyNumberFormat="1" applyFont="1" applyFill="1" applyAlignment="1">
      <alignment shrinkToFit="1"/>
    </xf>
    <xf numFmtId="0" fontId="31" fillId="33" borderId="0" xfId="375" applyFont="1" applyFill="1"/>
    <xf numFmtId="211" fontId="12" fillId="33" borderId="0" xfId="375" applyNumberFormat="1" applyFont="1" applyFill="1" applyAlignment="1">
      <alignment horizontal="right"/>
    </xf>
    <xf numFmtId="0" fontId="22" fillId="33" borderId="0" xfId="375" applyFont="1" applyFill="1" applyAlignment="1">
      <alignment horizontal="right" vertical="center"/>
    </xf>
    <xf numFmtId="38" fontId="30" fillId="33" borderId="0" xfId="295" applyFont="1" applyFill="1" applyAlignment="1">
      <alignment vertical="center"/>
    </xf>
    <xf numFmtId="0" fontId="31" fillId="33" borderId="0" xfId="375" applyFont="1" applyFill="1" applyAlignment="1">
      <alignment vertical="center"/>
    </xf>
    <xf numFmtId="211" fontId="12" fillId="33" borderId="0" xfId="79" applyNumberFormat="1" applyFont="1" applyFill="1" applyAlignment="1">
      <alignment horizontal="right"/>
    </xf>
    <xf numFmtId="211" fontId="30" fillId="33" borderId="0" xfId="375" applyNumberFormat="1" applyFont="1" applyFill="1" applyAlignment="1">
      <alignment vertical="center"/>
    </xf>
    <xf numFmtId="211" fontId="22" fillId="33" borderId="0" xfId="375" applyNumberFormat="1" applyFont="1" applyFill="1"/>
    <xf numFmtId="0" fontId="6" fillId="33" borderId="0" xfId="375" applyFont="1" applyFill="1" applyAlignment="1">
      <alignment horizontal="center"/>
    </xf>
    <xf numFmtId="0" fontId="6" fillId="33" borderId="0" xfId="375" applyFont="1" applyFill="1" applyAlignment="1">
      <alignment horizontal="distributed"/>
    </xf>
    <xf numFmtId="0" fontId="32" fillId="33" borderId="0" xfId="375" applyFont="1" applyFill="1"/>
    <xf numFmtId="38" fontId="22" fillId="33" borderId="0" xfId="375" applyNumberFormat="1" applyFont="1" applyFill="1"/>
    <xf numFmtId="204" fontId="7" fillId="33" borderId="0" xfId="65" quotePrefix="1" applyNumberFormat="1" applyFont="1" applyFill="1" applyAlignment="1" applyProtection="1">
      <alignment horizontal="right" vertical="center"/>
      <protection locked="0"/>
    </xf>
    <xf numFmtId="0" fontId="8" fillId="33" borderId="0" xfId="65" applyFont="1" applyFill="1" applyAlignment="1">
      <alignment vertical="center"/>
    </xf>
    <xf numFmtId="0" fontId="8" fillId="33" borderId="0" xfId="65" applyFont="1" applyFill="1" applyAlignment="1" applyProtection="1">
      <alignment vertical="center"/>
      <protection locked="0"/>
    </xf>
    <xf numFmtId="0" fontId="7" fillId="0" borderId="12" xfId="0" applyFont="1" applyBorder="1" applyAlignment="1">
      <alignment horizontal="right" vertical="center"/>
    </xf>
    <xf numFmtId="0" fontId="12" fillId="0" borderId="12" xfId="0" applyFont="1" applyBorder="1"/>
    <xf numFmtId="0" fontId="3" fillId="0" borderId="26" xfId="80" applyFont="1" applyBorder="1"/>
    <xf numFmtId="38" fontId="12" fillId="0" borderId="0" xfId="36" applyFont="1" applyAlignment="1" applyProtection="1">
      <alignment vertical="center"/>
      <protection locked="0"/>
    </xf>
    <xf numFmtId="38" fontId="9" fillId="0" borderId="0" xfId="36" applyFont="1" applyAlignment="1" applyProtection="1">
      <alignment horizontal="right" vertical="center"/>
      <protection locked="0"/>
    </xf>
    <xf numFmtId="38" fontId="12" fillId="0" borderId="31" xfId="36" applyFont="1" applyBorder="1" applyAlignment="1" applyProtection="1">
      <alignment vertical="center"/>
      <protection locked="0"/>
    </xf>
    <xf numFmtId="38" fontId="12" fillId="0" borderId="11" xfId="36" applyFont="1" applyBorder="1" applyAlignment="1" applyProtection="1">
      <alignment horizontal="center" vertical="center"/>
      <protection locked="0"/>
    </xf>
    <xf numFmtId="38" fontId="12" fillId="0" borderId="11" xfId="36" applyFont="1" applyBorder="1" applyAlignment="1" applyProtection="1">
      <alignment vertical="center"/>
      <protection locked="0"/>
    </xf>
    <xf numFmtId="38" fontId="12" fillId="0" borderId="9" xfId="36" applyFont="1" applyBorder="1" applyAlignment="1" applyProtection="1">
      <alignment vertical="center"/>
      <protection locked="0"/>
    </xf>
    <xf numFmtId="38" fontId="12" fillId="0" borderId="10" xfId="36" applyFont="1" applyBorder="1" applyAlignment="1" applyProtection="1">
      <alignment vertical="center"/>
      <protection locked="0"/>
    </xf>
    <xf numFmtId="38" fontId="12" fillId="0" borderId="6" xfId="36" applyFont="1" applyBorder="1" applyAlignment="1" applyProtection="1">
      <alignment vertical="center"/>
      <protection locked="0"/>
    </xf>
    <xf numFmtId="38" fontId="12" fillId="0" borderId="0" xfId="36" applyFont="1" applyAlignment="1" applyProtection="1">
      <alignment horizontal="center" vertical="center"/>
      <protection locked="0"/>
    </xf>
    <xf numFmtId="38" fontId="12" fillId="0" borderId="5" xfId="36" applyFont="1" applyBorder="1" applyAlignment="1" applyProtection="1">
      <alignment horizontal="center" vertical="center"/>
      <protection locked="0"/>
    </xf>
    <xf numFmtId="38" fontId="12" fillId="0" borderId="5" xfId="36" applyFont="1" applyBorder="1" applyAlignment="1" applyProtection="1">
      <alignment vertical="center"/>
      <protection locked="0"/>
    </xf>
    <xf numFmtId="38" fontId="12" fillId="0" borderId="11" xfId="36" applyFont="1" applyBorder="1" applyAlignment="1">
      <alignment horizontal="right"/>
    </xf>
    <xf numFmtId="38" fontId="12" fillId="0" borderId="0" xfId="36" applyFont="1" applyAlignment="1">
      <alignment horizontal="right"/>
    </xf>
    <xf numFmtId="38" fontId="12" fillId="0" borderId="0" xfId="36" applyFont="1" applyAlignment="1">
      <alignment horizontal="right" vertical="center" shrinkToFit="1"/>
    </xf>
    <xf numFmtId="38" fontId="12" fillId="0" borderId="5" xfId="36" applyFont="1" applyBorder="1" applyAlignment="1">
      <alignment horizontal="right"/>
    </xf>
    <xf numFmtId="38" fontId="12" fillId="0" borderId="11" xfId="36" applyFont="1" applyBorder="1" applyAlignment="1" applyProtection="1">
      <alignment horizontal="right" vertical="center"/>
      <protection locked="0"/>
    </xf>
    <xf numFmtId="38" fontId="12" fillId="0" borderId="15" xfId="36" applyFont="1" applyBorder="1" applyAlignment="1">
      <alignment vertical="center"/>
    </xf>
    <xf numFmtId="38" fontId="12" fillId="0" borderId="13" xfId="36" applyFont="1" applyBorder="1" applyAlignment="1" applyProtection="1">
      <alignment vertical="center"/>
      <protection locked="0"/>
    </xf>
    <xf numFmtId="38" fontId="12" fillId="0" borderId="0" xfId="36" applyFont="1" applyAlignment="1">
      <alignment vertical="center"/>
    </xf>
    <xf numFmtId="38" fontId="8" fillId="0" borderId="0" xfId="36" applyFont="1" applyAlignment="1" applyProtection="1">
      <alignment vertical="center"/>
      <protection locked="0"/>
    </xf>
    <xf numFmtId="38" fontId="12" fillId="0" borderId="14" xfId="36" applyFont="1" applyBorder="1" applyAlignment="1" applyProtection="1">
      <alignment vertical="center"/>
      <protection locked="0"/>
    </xf>
    <xf numFmtId="38" fontId="0" fillId="33" borderId="118" xfId="38" applyFont="1" applyFill="1" applyBorder="1" applyAlignment="1" applyProtection="1">
      <alignment horizontal="right"/>
    </xf>
    <xf numFmtId="0" fontId="16" fillId="0" borderId="23" xfId="65" applyBorder="1" applyAlignment="1">
      <alignment vertical="center"/>
    </xf>
    <xf numFmtId="0" fontId="16" fillId="0" borderId="0" xfId="65" applyAlignment="1" applyProtection="1">
      <alignment vertical="center"/>
      <protection locked="0"/>
    </xf>
    <xf numFmtId="205" fontId="7" fillId="0" borderId="11" xfId="79" applyNumberFormat="1" applyFont="1" applyBorder="1" applyAlignment="1">
      <alignment vertical="center"/>
    </xf>
    <xf numFmtId="0" fontId="3" fillId="0" borderId="29" xfId="0" applyFont="1" applyBorder="1"/>
    <xf numFmtId="0" fontId="16" fillId="0" borderId="13" xfId="65" applyBorder="1" applyAlignment="1">
      <alignment vertical="center"/>
    </xf>
    <xf numFmtId="38" fontId="3" fillId="0" borderId="0" xfId="38" applyFont="1"/>
    <xf numFmtId="0" fontId="14" fillId="0" borderId="60" xfId="0" applyFont="1" applyBorder="1" applyAlignment="1">
      <alignment horizontal="center" vertical="center"/>
    </xf>
    <xf numFmtId="188" fontId="8" fillId="0" borderId="60" xfId="38" applyNumberFormat="1" applyFont="1" applyFill="1" applyBorder="1" applyAlignment="1">
      <alignment vertical="center"/>
    </xf>
    <xf numFmtId="189" fontId="8" fillId="0" borderId="0" xfId="38" applyNumberFormat="1" applyFont="1" applyFill="1" applyBorder="1" applyAlignment="1">
      <alignment vertical="center"/>
    </xf>
    <xf numFmtId="190" fontId="8" fillId="0" borderId="58" xfId="38" applyNumberFormat="1" applyFont="1" applyFill="1" applyBorder="1" applyAlignment="1">
      <alignment vertical="center"/>
    </xf>
    <xf numFmtId="0" fontId="9" fillId="0" borderId="51" xfId="0" applyFont="1" applyBorder="1" applyAlignment="1">
      <alignment horizontal="center" vertical="center"/>
    </xf>
    <xf numFmtId="189" fontId="8" fillId="0" borderId="51" xfId="38" applyNumberFormat="1" applyFont="1" applyFill="1" applyBorder="1" applyAlignment="1">
      <alignment vertical="center"/>
    </xf>
    <xf numFmtId="191" fontId="8" fillId="0" borderId="51" xfId="77" quotePrefix="1" applyNumberFormat="1" applyFont="1" applyBorder="1" applyAlignment="1">
      <alignment horizontal="right" vertical="center" shrinkToFit="1"/>
    </xf>
    <xf numFmtId="235" fontId="8" fillId="0" borderId="51" xfId="77" quotePrefix="1" applyNumberFormat="1" applyFont="1" applyBorder="1" applyAlignment="1">
      <alignment horizontal="right" vertical="center" shrinkToFit="1"/>
    </xf>
    <xf numFmtId="192" fontId="8" fillId="0" borderId="51" xfId="38" applyNumberFormat="1" applyFont="1" applyFill="1" applyBorder="1" applyAlignment="1">
      <alignment vertical="center"/>
    </xf>
    <xf numFmtId="193" fontId="8" fillId="0" borderId="58" xfId="38" applyNumberFormat="1" applyFont="1" applyFill="1" applyBorder="1" applyAlignment="1">
      <alignment vertical="center"/>
    </xf>
    <xf numFmtId="176" fontId="8" fillId="0" borderId="0" xfId="38" applyNumberFormat="1" applyFont="1" applyFill="1" applyBorder="1" applyAlignment="1">
      <alignment vertical="center"/>
    </xf>
    <xf numFmtId="193" fontId="8" fillId="0" borderId="60" xfId="38" applyNumberFormat="1" applyFont="1" applyFill="1" applyBorder="1" applyAlignment="1">
      <alignment vertical="center"/>
    </xf>
    <xf numFmtId="190" fontId="8" fillId="0" borderId="51" xfId="38" applyNumberFormat="1" applyFont="1" applyFill="1" applyBorder="1" applyAlignment="1">
      <alignment vertical="center"/>
    </xf>
    <xf numFmtId="195" fontId="8" fillId="0" borderId="0" xfId="38" applyNumberFormat="1" applyFont="1" applyFill="1" applyBorder="1" applyAlignment="1">
      <alignment vertical="center"/>
    </xf>
    <xf numFmtId="196" fontId="8" fillId="0" borderId="0" xfId="38" applyNumberFormat="1" applyFont="1" applyFill="1" applyBorder="1" applyAlignment="1">
      <alignment vertical="center"/>
    </xf>
    <xf numFmtId="187" fontId="8" fillId="0" borderId="51" xfId="38" applyNumberFormat="1" applyFont="1" applyFill="1" applyBorder="1" applyAlignment="1">
      <alignment vertical="center"/>
    </xf>
    <xf numFmtId="188" fontId="8" fillId="0" borderId="51" xfId="38" applyNumberFormat="1" applyFont="1" applyFill="1" applyBorder="1" applyAlignment="1">
      <alignment vertical="center"/>
    </xf>
    <xf numFmtId="176" fontId="8" fillId="0" borderId="51" xfId="38" applyNumberFormat="1" applyFont="1" applyFill="1" applyBorder="1" applyAlignment="1">
      <alignment vertical="center"/>
    </xf>
    <xf numFmtId="197" fontId="8" fillId="0" borderId="51" xfId="38" applyNumberFormat="1" applyFont="1" applyFill="1" applyBorder="1" applyAlignment="1">
      <alignment vertical="center"/>
    </xf>
    <xf numFmtId="202" fontId="8" fillId="0" borderId="51" xfId="38" applyNumberFormat="1" applyFont="1" applyFill="1" applyBorder="1" applyAlignment="1">
      <alignment vertical="center"/>
    </xf>
    <xf numFmtId="0" fontId="9" fillId="0" borderId="51" xfId="0" applyFont="1" applyBorder="1" applyAlignment="1">
      <alignment horizontal="center" vertical="center" shrinkToFit="1"/>
    </xf>
    <xf numFmtId="233" fontId="8" fillId="0" borderId="51" xfId="38" applyNumberFormat="1" applyFont="1" applyFill="1" applyBorder="1" applyAlignment="1">
      <alignment vertical="center"/>
    </xf>
    <xf numFmtId="198" fontId="8" fillId="0" borderId="51" xfId="38" applyNumberFormat="1" applyFont="1" applyFill="1" applyBorder="1" applyAlignment="1">
      <alignment vertical="center"/>
    </xf>
    <xf numFmtId="0" fontId="9" fillId="0" borderId="60" xfId="0" applyFont="1" applyBorder="1" applyAlignment="1">
      <alignment horizontal="center" vertical="center"/>
    </xf>
    <xf numFmtId="186" fontId="8" fillId="0" borderId="0" xfId="38" applyNumberFormat="1" applyFont="1" applyFill="1" applyBorder="1" applyAlignment="1">
      <alignment vertical="center"/>
    </xf>
    <xf numFmtId="187" fontId="8" fillId="0" borderId="60" xfId="38" applyNumberFormat="1" applyFont="1" applyFill="1" applyBorder="1" applyAlignment="1">
      <alignment vertical="center"/>
    </xf>
    <xf numFmtId="0" fontId="9" fillId="0" borderId="1" xfId="0" applyFont="1" applyBorder="1" applyAlignment="1">
      <alignment horizontal="center" vertical="center"/>
    </xf>
    <xf numFmtId="187" fontId="8" fillId="0" borderId="1" xfId="38" applyNumberFormat="1" applyFont="1" applyFill="1" applyBorder="1" applyAlignment="1">
      <alignment vertical="center"/>
    </xf>
    <xf numFmtId="205" fontId="121" fillId="0" borderId="0" xfId="42" applyNumberFormat="1" applyFont="1" applyFill="1" applyBorder="1" applyAlignment="1" applyProtection="1">
      <alignment horizontal="right" vertical="center"/>
      <protection locked="0"/>
    </xf>
    <xf numFmtId="0" fontId="122" fillId="0" borderId="12" xfId="65" applyFont="1" applyBorder="1" applyAlignment="1" applyProtection="1">
      <alignment vertical="center"/>
      <protection locked="0"/>
    </xf>
    <xf numFmtId="0" fontId="3" fillId="0" borderId="0" xfId="66" applyFont="1" applyAlignment="1">
      <alignment vertical="center" textRotation="255"/>
    </xf>
    <xf numFmtId="0" fontId="3" fillId="33" borderId="0" xfId="375" applyFill="1" applyAlignment="1">
      <alignment vertical="center"/>
    </xf>
    <xf numFmtId="0" fontId="3" fillId="0" borderId="0" xfId="66" applyFont="1"/>
    <xf numFmtId="0" fontId="3" fillId="33" borderId="9" xfId="0" applyFont="1" applyFill="1" applyBorder="1" applyAlignment="1">
      <alignment vertical="center"/>
    </xf>
    <xf numFmtId="0" fontId="3" fillId="33" borderId="10" xfId="0" applyFont="1" applyFill="1" applyBorder="1" applyAlignment="1">
      <alignment vertical="center"/>
    </xf>
    <xf numFmtId="0" fontId="3" fillId="33" borderId="21" xfId="0" applyFont="1" applyFill="1" applyBorder="1" applyAlignment="1">
      <alignment vertical="center"/>
    </xf>
    <xf numFmtId="0" fontId="3" fillId="0" borderId="0" xfId="66" applyFont="1" applyAlignment="1">
      <alignment vertical="center"/>
    </xf>
    <xf numFmtId="0" fontId="3" fillId="33" borderId="11" xfId="0" applyFont="1" applyFill="1" applyBorder="1" applyAlignment="1">
      <alignment vertical="center"/>
    </xf>
    <xf numFmtId="0" fontId="3" fillId="33" borderId="0" xfId="0" applyFont="1" applyFill="1" applyAlignment="1">
      <alignment vertical="center"/>
    </xf>
    <xf numFmtId="0" fontId="3" fillId="33" borderId="30" xfId="0" applyFont="1" applyFill="1" applyBorder="1" applyAlignment="1">
      <alignment vertical="center"/>
    </xf>
    <xf numFmtId="0" fontId="3" fillId="33" borderId="2" xfId="0" applyFont="1" applyFill="1" applyBorder="1" applyAlignment="1">
      <alignment vertical="center"/>
    </xf>
    <xf numFmtId="0" fontId="3" fillId="33" borderId="3" xfId="0" applyFont="1" applyFill="1" applyBorder="1" applyAlignment="1">
      <alignment vertical="center"/>
    </xf>
    <xf numFmtId="0" fontId="3" fillId="33" borderId="10" xfId="375" applyFill="1" applyBorder="1"/>
    <xf numFmtId="211" fontId="3" fillId="33" borderId="10" xfId="375" applyNumberFormat="1" applyFill="1" applyBorder="1"/>
    <xf numFmtId="0" fontId="3" fillId="33" borderId="0" xfId="375" applyFill="1"/>
    <xf numFmtId="38" fontId="3" fillId="0" borderId="0" xfId="38" applyFont="1" applyFill="1" applyAlignment="1"/>
    <xf numFmtId="0" fontId="3" fillId="33" borderId="0" xfId="375" applyFill="1" applyAlignment="1">
      <alignment horizontal="right"/>
    </xf>
    <xf numFmtId="211" fontId="12" fillId="33" borderId="71" xfId="375" applyNumberFormat="1" applyFont="1" applyFill="1" applyBorder="1" applyAlignment="1">
      <alignment horizontal="right"/>
    </xf>
    <xf numFmtId="0" fontId="16" fillId="0" borderId="0" xfId="66" quotePrefix="1" applyFont="1" applyAlignment="1">
      <alignment horizontal="center"/>
    </xf>
    <xf numFmtId="237" fontId="7" fillId="0" borderId="142" xfId="65" applyNumberFormat="1" applyFont="1" applyBorder="1" applyAlignment="1" applyProtection="1">
      <alignment horizontal="right" vertical="center"/>
      <protection locked="0"/>
    </xf>
    <xf numFmtId="0" fontId="0" fillId="0" borderId="9" xfId="0" applyBorder="1"/>
    <xf numFmtId="0" fontId="0" fillId="0" borderId="11" xfId="0" applyBorder="1"/>
    <xf numFmtId="0" fontId="0" fillId="0" borderId="11" xfId="0" applyBorder="1" applyAlignment="1">
      <alignment horizontal="right"/>
    </xf>
    <xf numFmtId="222" fontId="0" fillId="33" borderId="81" xfId="78" applyNumberFormat="1" applyFont="1" applyFill="1" applyBorder="1" applyAlignment="1">
      <alignment horizontal="right"/>
    </xf>
    <xf numFmtId="0" fontId="0" fillId="0" borderId="151" xfId="0" applyBorder="1" applyAlignment="1">
      <alignment horizontal="right"/>
    </xf>
    <xf numFmtId="237" fontId="0" fillId="33" borderId="150" xfId="78" applyNumberFormat="1" applyFont="1" applyFill="1" applyBorder="1" applyAlignment="1">
      <alignment horizontal="right"/>
    </xf>
    <xf numFmtId="38" fontId="0" fillId="33" borderId="149" xfId="38" applyFont="1" applyFill="1" applyBorder="1" applyAlignment="1" applyProtection="1">
      <alignment horizontal="right"/>
    </xf>
    <xf numFmtId="231" fontId="0" fillId="33" borderId="149" xfId="78" applyNumberFormat="1" applyFont="1" applyFill="1" applyBorder="1"/>
    <xf numFmtId="38" fontId="0" fillId="33" borderId="149" xfId="38" applyFont="1" applyFill="1" applyBorder="1" applyProtection="1"/>
    <xf numFmtId="231" fontId="0" fillId="33" borderId="149" xfId="78" applyNumberFormat="1" applyFont="1" applyFill="1" applyBorder="1" applyProtection="1">
      <protection locked="0"/>
    </xf>
    <xf numFmtId="219" fontId="0" fillId="33" borderId="149" xfId="78" applyNumberFormat="1" applyFont="1" applyFill="1" applyBorder="1"/>
    <xf numFmtId="219" fontId="0" fillId="33" borderId="149" xfId="78" applyNumberFormat="1" applyFont="1" applyFill="1" applyBorder="1" applyAlignment="1">
      <alignment horizontal="right"/>
    </xf>
    <xf numFmtId="214" fontId="0" fillId="33" borderId="149" xfId="78" applyNumberFormat="1" applyFont="1" applyFill="1" applyBorder="1"/>
    <xf numFmtId="222" fontId="0" fillId="33" borderId="149" xfId="78" applyNumberFormat="1" applyFont="1" applyFill="1" applyBorder="1" applyAlignment="1">
      <alignment horizontal="right"/>
    </xf>
    <xf numFmtId="222" fontId="0" fillId="33" borderId="138" xfId="78" applyNumberFormat="1" applyFont="1" applyFill="1" applyBorder="1" applyAlignment="1">
      <alignment horizontal="right"/>
    </xf>
    <xf numFmtId="0" fontId="0" fillId="0" borderId="2" xfId="0" applyBorder="1" applyAlignment="1">
      <alignment horizontal="right"/>
    </xf>
    <xf numFmtId="237" fontId="0" fillId="33" borderId="141" xfId="78" applyNumberFormat="1" applyFont="1" applyFill="1" applyBorder="1" applyAlignment="1">
      <alignment horizontal="right"/>
    </xf>
    <xf numFmtId="38" fontId="0" fillId="33" borderId="22" xfId="38" applyFont="1" applyFill="1" applyBorder="1" applyAlignment="1" applyProtection="1">
      <alignment horizontal="right"/>
    </xf>
    <xf numFmtId="231" fontId="0" fillId="33" borderId="22" xfId="78" applyNumberFormat="1" applyFont="1" applyFill="1" applyBorder="1" applyProtection="1">
      <protection locked="0"/>
    </xf>
    <xf numFmtId="38" fontId="0" fillId="33" borderId="22" xfId="38" applyFont="1" applyFill="1" applyBorder="1" applyProtection="1"/>
    <xf numFmtId="219" fontId="0" fillId="33" borderId="22" xfId="78" applyNumberFormat="1" applyFont="1" applyFill="1" applyBorder="1"/>
    <xf numFmtId="219" fontId="0" fillId="33" borderId="22" xfId="78" applyNumberFormat="1" applyFont="1" applyFill="1" applyBorder="1" applyAlignment="1">
      <alignment horizontal="right"/>
    </xf>
    <xf numFmtId="214" fontId="0" fillId="33" borderId="22" xfId="78" applyNumberFormat="1" applyFont="1" applyFill="1" applyBorder="1"/>
    <xf numFmtId="222" fontId="0" fillId="33" borderId="22" xfId="78" applyNumberFormat="1" applyFont="1" applyFill="1" applyBorder="1" applyAlignment="1">
      <alignment horizontal="right"/>
    </xf>
    <xf numFmtId="0" fontId="3" fillId="0" borderId="0" xfId="78" applyFont="1" applyAlignment="1">
      <alignment horizontal="right"/>
    </xf>
    <xf numFmtId="235" fontId="3" fillId="0" borderId="84" xfId="0" applyNumberFormat="1" applyFont="1" applyBorder="1"/>
    <xf numFmtId="238" fontId="3" fillId="0" borderId="19" xfId="80" applyNumberFormat="1" applyFont="1" applyBorder="1" applyAlignment="1">
      <alignment horizontal="right" vertical="center"/>
    </xf>
    <xf numFmtId="235" fontId="3" fillId="0" borderId="0" xfId="0" applyNumberFormat="1" applyFont="1"/>
    <xf numFmtId="239" fontId="3" fillId="0" borderId="19" xfId="80" applyNumberFormat="1" applyFont="1" applyBorder="1" applyAlignment="1">
      <alignment horizontal="right" vertical="center"/>
    </xf>
    <xf numFmtId="235" fontId="3" fillId="0" borderId="46" xfId="80" applyNumberFormat="1" applyFont="1" applyBorder="1"/>
    <xf numFmtId="235" fontId="3" fillId="0" borderId="45" xfId="80" applyNumberFormat="1" applyFont="1" applyBorder="1"/>
    <xf numFmtId="3" fontId="16" fillId="0" borderId="0" xfId="65" applyNumberFormat="1" applyAlignment="1">
      <alignment vertical="center"/>
    </xf>
    <xf numFmtId="0" fontId="16" fillId="0" borderId="0" xfId="65" applyAlignment="1">
      <alignment horizontal="center" vertical="center"/>
    </xf>
    <xf numFmtId="0" fontId="16" fillId="0" borderId="25" xfId="65" applyBorder="1" applyAlignment="1">
      <alignment vertical="center"/>
    </xf>
    <xf numFmtId="0" fontId="16" fillId="0" borderId="26" xfId="65" applyBorder="1" applyAlignment="1">
      <alignment vertical="center"/>
    </xf>
    <xf numFmtId="0" fontId="16" fillId="0" borderId="28" xfId="65" applyBorder="1" applyAlignment="1">
      <alignment vertical="center"/>
    </xf>
    <xf numFmtId="0" fontId="16" fillId="0" borderId="12" xfId="65" applyBorder="1" applyAlignment="1">
      <alignment vertical="center"/>
    </xf>
    <xf numFmtId="0" fontId="16" fillId="0" borderId="5" xfId="65" applyBorder="1" applyAlignment="1">
      <alignment vertical="center"/>
    </xf>
    <xf numFmtId="0" fontId="16" fillId="0" borderId="29" xfId="65" applyBorder="1" applyAlignment="1">
      <alignment vertical="center"/>
    </xf>
    <xf numFmtId="0" fontId="16" fillId="0" borderId="14" xfId="65" applyBorder="1" applyAlignment="1">
      <alignment vertical="center"/>
    </xf>
    <xf numFmtId="0" fontId="12" fillId="33" borderId="0" xfId="76" applyFont="1" applyFill="1">
      <alignment vertical="center"/>
    </xf>
    <xf numFmtId="2" fontId="8" fillId="33" borderId="0" xfId="76" applyNumberFormat="1" applyFont="1" applyFill="1">
      <alignment vertical="center"/>
    </xf>
    <xf numFmtId="38" fontId="7" fillId="0" borderId="0" xfId="44" applyFont="1" applyFill="1" applyBorder="1" applyAlignment="1" applyProtection="1">
      <alignment horizontal="right" vertical="center"/>
      <protection locked="0"/>
    </xf>
    <xf numFmtId="38" fontId="7" fillId="0" borderId="5" xfId="44" applyFont="1" applyFill="1" applyBorder="1" applyAlignment="1" applyProtection="1">
      <alignment horizontal="right" vertical="center"/>
      <protection locked="0"/>
    </xf>
    <xf numFmtId="234" fontId="7" fillId="0" borderId="27" xfId="65" applyNumberFormat="1" applyFont="1" applyBorder="1" applyAlignment="1">
      <alignment vertical="center"/>
    </xf>
    <xf numFmtId="234" fontId="7" fillId="0" borderId="42" xfId="65" applyNumberFormat="1" applyFont="1" applyBorder="1" applyAlignment="1">
      <alignment vertical="center"/>
    </xf>
    <xf numFmtId="234" fontId="7" fillId="0" borderId="15" xfId="65" applyNumberFormat="1" applyFont="1" applyBorder="1" applyAlignment="1">
      <alignment vertical="center"/>
    </xf>
    <xf numFmtId="234" fontId="7" fillId="0" borderId="38" xfId="65" applyNumberFormat="1" applyFont="1" applyBorder="1" applyAlignment="1">
      <alignment vertical="center"/>
    </xf>
    <xf numFmtId="205" fontId="12" fillId="0" borderId="13" xfId="65" applyNumberFormat="1" applyFont="1" applyBorder="1" applyAlignment="1">
      <alignment vertical="center"/>
    </xf>
    <xf numFmtId="205" fontId="12" fillId="0" borderId="14" xfId="65" applyNumberFormat="1" applyFont="1" applyBorder="1" applyAlignment="1">
      <alignment vertical="center"/>
    </xf>
    <xf numFmtId="0" fontId="16" fillId="0" borderId="4" xfId="65" applyBorder="1" applyAlignment="1">
      <alignment vertical="center"/>
    </xf>
    <xf numFmtId="0" fontId="16" fillId="0" borderId="6" xfId="65" applyBorder="1" applyAlignment="1">
      <alignment vertical="center"/>
    </xf>
    <xf numFmtId="0" fontId="16" fillId="0" borderId="7" xfId="65" applyBorder="1" applyAlignment="1">
      <alignment vertical="center"/>
    </xf>
    <xf numFmtId="221" fontId="16" fillId="0" borderId="0" xfId="65" applyNumberFormat="1" applyAlignment="1">
      <alignment vertical="center"/>
    </xf>
    <xf numFmtId="0" fontId="16" fillId="0" borderId="10" xfId="65" applyBorder="1" applyAlignment="1">
      <alignment vertical="center"/>
    </xf>
    <xf numFmtId="205" fontId="12" fillId="0" borderId="51" xfId="37" applyNumberFormat="1" applyFont="1" applyFill="1" applyBorder="1" applyAlignment="1">
      <alignment horizontal="right" vertical="center" shrinkToFit="1"/>
    </xf>
    <xf numFmtId="228" fontId="12" fillId="0" borderId="13" xfId="37" applyNumberFormat="1" applyFont="1" applyFill="1" applyBorder="1" applyAlignment="1">
      <alignment horizontal="right" vertical="center" shrinkToFit="1"/>
    </xf>
    <xf numFmtId="228" fontId="12" fillId="0" borderId="65" xfId="37" applyNumberFormat="1" applyFont="1" applyFill="1" applyBorder="1" applyAlignment="1">
      <alignment horizontal="right" vertical="center" shrinkToFit="1"/>
    </xf>
    <xf numFmtId="228" fontId="12" fillId="0" borderId="64" xfId="0" applyNumberFormat="1" applyFont="1" applyBorder="1" applyAlignment="1">
      <alignment horizontal="right" vertical="center"/>
    </xf>
    <xf numFmtId="0" fontId="8" fillId="0" borderId="93" xfId="0" applyFont="1" applyBorder="1" applyAlignment="1" applyProtection="1">
      <alignment horizontal="center" vertical="center"/>
      <protection locked="0"/>
    </xf>
    <xf numFmtId="0" fontId="8" fillId="0" borderId="94"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Border="1" applyAlignment="1">
      <alignment horizontal="center" vertical="center"/>
    </xf>
    <xf numFmtId="0" fontId="8" fillId="0" borderId="94" xfId="0" applyFont="1" applyBorder="1" applyAlignment="1">
      <alignment horizontal="center" vertical="center" shrinkToFit="1"/>
    </xf>
    <xf numFmtId="0" fontId="8" fillId="0" borderId="93"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93" xfId="0" applyFont="1" applyBorder="1" applyAlignment="1" applyProtection="1">
      <alignment horizontal="center" vertical="center" shrinkToFit="1"/>
      <protection locked="0"/>
    </xf>
    <xf numFmtId="0" fontId="8" fillId="0" borderId="95" xfId="0" applyFont="1" applyBorder="1" applyAlignment="1" applyProtection="1">
      <alignment horizontal="center" vertical="center" shrinkToFit="1"/>
      <protection locked="0"/>
    </xf>
    <xf numFmtId="0" fontId="13" fillId="0" borderId="0" xfId="0" applyFont="1" applyAlignment="1">
      <alignment horizontal="center" vertical="center"/>
    </xf>
    <xf numFmtId="0" fontId="8" fillId="0" borderId="117"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83" xfId="0" applyFont="1" applyBorder="1" applyAlignment="1" applyProtection="1">
      <alignment horizontal="center" vertical="center"/>
      <protection locked="0"/>
    </xf>
    <xf numFmtId="0" fontId="8" fillId="0" borderId="119" xfId="0" applyFont="1" applyBorder="1" applyAlignment="1" applyProtection="1">
      <alignment horizontal="center" vertical="center"/>
      <protection locked="0"/>
    </xf>
    <xf numFmtId="0" fontId="8" fillId="0" borderId="119" xfId="0" applyFont="1" applyBorder="1" applyAlignment="1" applyProtection="1">
      <alignment horizontal="center" vertical="center" wrapText="1"/>
      <protection locked="0"/>
    </xf>
    <xf numFmtId="0" fontId="8" fillId="0" borderId="83"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17" fillId="0" borderId="24" xfId="65" applyFont="1" applyBorder="1" applyAlignment="1" applyProtection="1">
      <alignment horizontal="center" vertical="center"/>
      <protection locked="0"/>
    </xf>
    <xf numFmtId="0" fontId="17" fillId="0" borderId="4" xfId="65" applyFont="1" applyBorder="1" applyAlignment="1" applyProtection="1">
      <alignment horizontal="center" vertical="center"/>
      <protection locked="0"/>
    </xf>
    <xf numFmtId="3" fontId="7" fillId="0" borderId="96" xfId="65" applyNumberFormat="1" applyFont="1" applyBorder="1" applyAlignment="1" applyProtection="1">
      <alignment horizontal="center" vertical="center"/>
      <protection locked="0"/>
    </xf>
    <xf numFmtId="3" fontId="7" fillId="0" borderId="19" xfId="65" applyNumberFormat="1" applyFont="1" applyBorder="1" applyAlignment="1" applyProtection="1">
      <alignment horizontal="center" vertical="center"/>
      <protection locked="0"/>
    </xf>
    <xf numFmtId="3" fontId="7" fillId="0" borderId="22" xfId="65" applyNumberFormat="1" applyFont="1" applyBorder="1" applyAlignment="1" applyProtection="1">
      <alignment horizontal="center" vertical="center"/>
      <protection locked="0"/>
    </xf>
    <xf numFmtId="0" fontId="7" fillId="0" borderId="31" xfId="65" applyFont="1" applyBorder="1" applyAlignment="1" applyProtection="1">
      <alignment horizontal="center" vertical="center"/>
      <protection locked="0"/>
    </xf>
    <xf numFmtId="0" fontId="7" fillId="0" borderId="24" xfId="65" applyFont="1" applyBorder="1" applyAlignment="1" applyProtection="1">
      <alignment horizontal="center" vertical="center"/>
      <protection locked="0"/>
    </xf>
    <xf numFmtId="0" fontId="7" fillId="0" borderId="57" xfId="65" applyFont="1" applyBorder="1" applyAlignment="1" applyProtection="1">
      <alignment horizontal="center" vertical="center"/>
      <protection locked="0"/>
    </xf>
    <xf numFmtId="0" fontId="7" fillId="0" borderId="11" xfId="65" applyFont="1" applyBorder="1" applyAlignment="1" applyProtection="1">
      <alignment horizontal="center" vertical="center"/>
      <protection locked="0"/>
    </xf>
    <xf numFmtId="0" fontId="7" fillId="0" borderId="0" xfId="65" applyFont="1" applyAlignment="1" applyProtection="1">
      <alignment horizontal="center" vertical="center"/>
      <protection locked="0"/>
    </xf>
    <xf numFmtId="0" fontId="7" fillId="0" borderId="30" xfId="65" applyFont="1" applyBorder="1" applyAlignment="1" applyProtection="1">
      <alignment horizontal="center" vertical="center"/>
      <protection locked="0"/>
    </xf>
    <xf numFmtId="0" fontId="7" fillId="0" borderId="2" xfId="65" applyFont="1" applyBorder="1" applyAlignment="1" applyProtection="1">
      <alignment horizontal="center" vertical="center"/>
      <protection locked="0"/>
    </xf>
    <xf numFmtId="0" fontId="7" fillId="0" borderId="1" xfId="65" applyFont="1" applyBorder="1" applyAlignment="1" applyProtection="1">
      <alignment horizontal="center" vertical="center"/>
      <protection locked="0"/>
    </xf>
    <xf numFmtId="0" fontId="7" fillId="0" borderId="3" xfId="65" applyFont="1" applyBorder="1" applyAlignment="1" applyProtection="1">
      <alignment horizontal="center" vertical="center"/>
      <protection locked="0"/>
    </xf>
    <xf numFmtId="3" fontId="7" fillId="0" borderId="31" xfId="65" applyNumberFormat="1" applyFont="1" applyBorder="1" applyAlignment="1" applyProtection="1">
      <alignment horizontal="center" vertical="center"/>
      <protection locked="0"/>
    </xf>
    <xf numFmtId="3" fontId="7" fillId="0" borderId="57" xfId="65" applyNumberFormat="1" applyFont="1" applyBorder="1" applyAlignment="1" applyProtection="1">
      <alignment horizontal="center" vertical="center"/>
      <protection locked="0"/>
    </xf>
    <xf numFmtId="3" fontId="7" fillId="0" borderId="11" xfId="65" applyNumberFormat="1" applyFont="1" applyBorder="1" applyAlignment="1" applyProtection="1">
      <alignment horizontal="center" vertical="center"/>
      <protection locked="0"/>
    </xf>
    <xf numFmtId="3" fontId="7" fillId="0" borderId="30" xfId="65" applyNumberFormat="1" applyFont="1" applyBorder="1" applyAlignment="1" applyProtection="1">
      <alignment horizontal="center" vertical="center"/>
      <protection locked="0"/>
    </xf>
    <xf numFmtId="3" fontId="7" fillId="0" borderId="2" xfId="65" applyNumberFormat="1" applyFont="1" applyBorder="1" applyAlignment="1" applyProtection="1">
      <alignment horizontal="center" vertical="center"/>
      <protection locked="0"/>
    </xf>
    <xf numFmtId="3" fontId="7" fillId="0" borderId="3" xfId="65" applyNumberFormat="1" applyFont="1" applyBorder="1" applyAlignment="1" applyProtection="1">
      <alignment horizontal="center" vertical="center"/>
      <protection locked="0"/>
    </xf>
    <xf numFmtId="0" fontId="7" fillId="0" borderId="4" xfId="65" applyFont="1" applyBorder="1" applyAlignment="1" applyProtection="1">
      <alignment horizontal="center" vertical="center"/>
      <protection locked="0"/>
    </xf>
    <xf numFmtId="0" fontId="7" fillId="0" borderId="5" xfId="65" applyFont="1" applyBorder="1" applyAlignment="1" applyProtection="1">
      <alignment horizontal="center" vertical="center"/>
      <protection locked="0"/>
    </xf>
    <xf numFmtId="0" fontId="7" fillId="0" borderId="7" xfId="65"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wrapText="1"/>
      <protection locked="0"/>
    </xf>
    <xf numFmtId="3" fontId="7" fillId="0" borderId="19" xfId="65" applyNumberFormat="1" applyFont="1" applyBorder="1" applyAlignment="1" applyProtection="1">
      <alignment horizontal="center" vertical="center" wrapText="1"/>
      <protection locked="0"/>
    </xf>
    <xf numFmtId="3" fontId="7" fillId="0" borderId="22" xfId="65" applyNumberFormat="1" applyFont="1" applyBorder="1" applyAlignment="1" applyProtection="1">
      <alignment horizontal="center" vertical="center" wrapText="1"/>
      <protection locked="0"/>
    </xf>
    <xf numFmtId="0" fontId="7" fillId="0" borderId="0" xfId="65" applyFont="1" applyAlignment="1" applyProtection="1">
      <alignment vertical="center"/>
      <protection locked="0"/>
    </xf>
    <xf numFmtId="3" fontId="8" fillId="0" borderId="20" xfId="65" applyNumberFormat="1" applyFont="1" applyBorder="1" applyAlignment="1" applyProtection="1">
      <alignment horizontal="center" vertical="center" wrapText="1"/>
      <protection locked="0"/>
    </xf>
    <xf numFmtId="3" fontId="8" fillId="0" borderId="19" xfId="65" applyNumberFormat="1" applyFont="1" applyBorder="1" applyAlignment="1" applyProtection="1">
      <alignment horizontal="center" vertical="center"/>
      <protection locked="0"/>
    </xf>
    <xf numFmtId="3" fontId="8" fillId="0" borderId="22" xfId="65" applyNumberFormat="1" applyFont="1" applyBorder="1" applyAlignment="1" applyProtection="1">
      <alignment horizontal="center" vertical="center"/>
      <protection locked="0"/>
    </xf>
    <xf numFmtId="3" fontId="7" fillId="0" borderId="35" xfId="65" applyNumberFormat="1" applyFont="1" applyBorder="1" applyAlignment="1" applyProtection="1">
      <alignment horizontal="center" vertical="center" wrapText="1"/>
      <protection locked="0"/>
    </xf>
    <xf numFmtId="3" fontId="7" fillId="0" borderId="108" xfId="65" applyNumberFormat="1" applyFont="1" applyBorder="1" applyAlignment="1" applyProtection="1">
      <alignment horizontal="center" vertical="center" wrapText="1"/>
      <protection locked="0"/>
    </xf>
    <xf numFmtId="3" fontId="7" fillId="0" borderId="40" xfId="65" applyNumberFormat="1" applyFont="1" applyBorder="1" applyAlignment="1" applyProtection="1">
      <alignment horizontal="center" vertical="center" wrapText="1"/>
      <protection locked="0"/>
    </xf>
    <xf numFmtId="3" fontId="7" fillId="0" borderId="23" xfId="65" applyNumberFormat="1" applyFont="1" applyBorder="1" applyAlignment="1" applyProtection="1">
      <alignment horizontal="center" vertical="center"/>
      <protection locked="0"/>
    </xf>
    <xf numFmtId="3" fontId="7" fillId="0" borderId="12" xfId="65" applyNumberFormat="1" applyFont="1" applyBorder="1" applyAlignment="1" applyProtection="1">
      <alignment horizontal="center" vertical="center"/>
      <protection locked="0"/>
    </xf>
    <xf numFmtId="3" fontId="7" fillId="0" borderId="26" xfId="65" applyNumberFormat="1" applyFont="1" applyBorder="1" applyAlignment="1" applyProtection="1">
      <alignment horizontal="center" vertical="center"/>
      <protection locked="0"/>
    </xf>
    <xf numFmtId="3" fontId="7" fillId="0" borderId="97" xfId="65" applyNumberFormat="1" applyFont="1" applyBorder="1" applyAlignment="1" applyProtection="1">
      <alignment horizontal="center" vertical="center" wrapText="1"/>
      <protection locked="0"/>
    </xf>
    <xf numFmtId="3" fontId="7" fillId="0" borderId="32" xfId="65" applyNumberFormat="1" applyFont="1" applyBorder="1" applyAlignment="1" applyProtection="1">
      <alignment horizontal="center" vertical="center" wrapText="1"/>
      <protection locked="0"/>
    </xf>
    <xf numFmtId="3" fontId="7" fillId="0" borderId="96" xfId="65" applyNumberFormat="1" applyFont="1" applyBorder="1" applyAlignment="1" applyProtection="1">
      <alignment horizontal="center" vertical="center" wrapText="1"/>
      <protection locked="0"/>
    </xf>
    <xf numFmtId="0" fontId="24" fillId="0" borderId="31" xfId="65" applyFont="1" applyBorder="1" applyAlignment="1" applyProtection="1">
      <alignment horizontal="center" vertical="center"/>
      <protection locked="0"/>
    </xf>
    <xf numFmtId="0" fontId="24" fillId="0" borderId="24" xfId="65" applyFont="1" applyBorder="1" applyAlignment="1" applyProtection="1">
      <alignment horizontal="center" vertical="center"/>
      <protection locked="0"/>
    </xf>
    <xf numFmtId="0" fontId="24" fillId="0" borderId="57" xfId="65" applyFont="1" applyBorder="1" applyAlignment="1" applyProtection="1">
      <alignment horizontal="center" vertical="center"/>
      <protection locked="0"/>
    </xf>
    <xf numFmtId="0" fontId="24" fillId="0" borderId="11" xfId="65" applyFont="1" applyBorder="1" applyAlignment="1" applyProtection="1">
      <alignment horizontal="center" vertical="center"/>
      <protection locked="0"/>
    </xf>
    <xf numFmtId="0" fontId="24" fillId="0" borderId="0" xfId="65" applyFont="1" applyAlignment="1" applyProtection="1">
      <alignment horizontal="center" vertical="center"/>
      <protection locked="0"/>
    </xf>
    <xf numFmtId="0" fontId="24" fillId="0" borderId="30" xfId="65" applyFont="1" applyBorder="1" applyAlignment="1" applyProtection="1">
      <alignment horizontal="center" vertical="center"/>
      <protection locked="0"/>
    </xf>
    <xf numFmtId="0" fontId="24" fillId="0" borderId="2" xfId="65" applyFont="1" applyBorder="1" applyAlignment="1" applyProtection="1">
      <alignment horizontal="center" vertical="center"/>
      <protection locked="0"/>
    </xf>
    <xf numFmtId="0" fontId="24" fillId="0" borderId="1" xfId="65" applyFont="1" applyBorder="1" applyAlignment="1" applyProtection="1">
      <alignment horizontal="center" vertical="center"/>
      <protection locked="0"/>
    </xf>
    <xf numFmtId="0" fontId="24" fillId="0" borderId="3" xfId="65" applyFont="1" applyBorder="1" applyAlignment="1" applyProtection="1">
      <alignment horizontal="center" vertical="center"/>
      <protection locked="0"/>
    </xf>
    <xf numFmtId="3" fontId="7" fillId="0" borderId="107" xfId="65" applyNumberFormat="1" applyFont="1" applyBorder="1" applyAlignment="1" applyProtection="1">
      <alignment horizontal="center" vertical="center" wrapText="1"/>
      <protection locked="0"/>
    </xf>
    <xf numFmtId="0" fontId="7" fillId="0" borderId="9" xfId="65" applyFont="1" applyBorder="1" applyAlignment="1" applyProtection="1">
      <alignment horizontal="center" vertical="center"/>
      <protection locked="0"/>
    </xf>
    <xf numFmtId="0" fontId="7" fillId="0" borderId="10" xfId="65" applyFont="1" applyBorder="1" applyAlignment="1" applyProtection="1">
      <alignment horizontal="center" vertical="center"/>
      <protection locked="0"/>
    </xf>
    <xf numFmtId="0" fontId="7" fillId="0" borderId="21" xfId="65" applyFont="1" applyBorder="1" applyAlignment="1" applyProtection="1">
      <alignment horizontal="center" vertical="center"/>
      <protection locked="0"/>
    </xf>
    <xf numFmtId="0" fontId="7" fillId="0" borderId="20" xfId="65" applyFont="1" applyBorder="1" applyAlignment="1" applyProtection="1">
      <alignment horizontal="center" vertical="center" wrapText="1"/>
      <protection locked="0"/>
    </xf>
    <xf numFmtId="0" fontId="7" fillId="0" borderId="19" xfId="65" applyFont="1" applyBorder="1" applyAlignment="1" applyProtection="1">
      <alignment horizontal="center" vertical="center"/>
      <protection locked="0"/>
    </xf>
    <xf numFmtId="0" fontId="7" fillId="0" borderId="22" xfId="65" applyFont="1" applyBorder="1" applyAlignment="1" applyProtection="1">
      <alignment horizontal="center" vertical="center"/>
      <protection locked="0"/>
    </xf>
    <xf numFmtId="0" fontId="6" fillId="33" borderId="0" xfId="375" applyFont="1" applyFill="1" applyAlignment="1">
      <alignment horizontal="left" vertical="center"/>
    </xf>
    <xf numFmtId="0" fontId="59" fillId="0" borderId="0" xfId="66" applyFont="1" applyAlignment="1">
      <alignment horizontal="center" vertical="top"/>
    </xf>
    <xf numFmtId="212" fontId="123" fillId="33" borderId="0" xfId="0" applyNumberFormat="1" applyFont="1" applyFill="1" applyAlignment="1">
      <alignment vertical="center"/>
    </xf>
    <xf numFmtId="209" fontId="6" fillId="33" borderId="0" xfId="375" applyNumberFormat="1" applyFont="1" applyFill="1" applyAlignment="1">
      <alignment horizontal="left" vertical="center" shrinkToFit="1"/>
    </xf>
    <xf numFmtId="58" fontId="12" fillId="0" borderId="98" xfId="79" applyNumberFormat="1" applyFont="1" applyBorder="1" applyAlignment="1" applyProtection="1">
      <alignment horizontal="center" vertical="center"/>
      <protection locked="0"/>
    </xf>
    <xf numFmtId="58" fontId="12" fillId="0" borderId="24" xfId="79" applyNumberFormat="1" applyFont="1" applyBorder="1" applyAlignment="1" applyProtection="1">
      <alignment horizontal="center" vertical="center"/>
      <protection locked="0"/>
    </xf>
    <xf numFmtId="58" fontId="12" fillId="0" borderId="85" xfId="79" applyNumberFormat="1" applyFont="1" applyBorder="1" applyAlignment="1" applyProtection="1">
      <alignment horizontal="center" vertical="center"/>
      <protection locked="0"/>
    </xf>
    <xf numFmtId="0" fontId="12" fillId="0" borderId="99" xfId="79" applyFont="1" applyBorder="1" applyAlignment="1">
      <alignment horizontal="center" vertical="center"/>
    </xf>
    <xf numFmtId="0" fontId="12" fillId="0" borderId="58" xfId="79" applyFont="1" applyBorder="1" applyAlignment="1">
      <alignment horizontal="center" vertical="center"/>
    </xf>
    <xf numFmtId="0" fontId="12" fillId="0" borderId="87" xfId="79" applyFont="1" applyBorder="1" applyAlignment="1">
      <alignment horizontal="center" vertical="center"/>
    </xf>
    <xf numFmtId="0" fontId="12" fillId="0" borderId="100" xfId="79" applyFont="1" applyBorder="1" applyAlignment="1" applyProtection="1">
      <alignment horizontal="center" vertical="center" textRotation="255"/>
      <protection locked="0"/>
    </xf>
    <xf numFmtId="0" fontId="12" fillId="0" borderId="68" xfId="79" applyFont="1" applyBorder="1" applyAlignment="1" applyProtection="1">
      <alignment horizontal="center" vertical="center" textRotation="255"/>
      <protection locked="0"/>
    </xf>
    <xf numFmtId="0" fontId="12" fillId="0" borderId="101" xfId="79" applyFont="1" applyBorder="1" applyAlignment="1" applyProtection="1">
      <alignment horizontal="center" vertical="center" textRotation="255"/>
      <protection locked="0"/>
    </xf>
    <xf numFmtId="210" fontId="28" fillId="33" borderId="0" xfId="0" applyNumberFormat="1" applyFont="1" applyFill="1" applyAlignment="1">
      <alignment vertical="center"/>
    </xf>
    <xf numFmtId="1" fontId="7" fillId="0" borderId="102" xfId="65" applyNumberFormat="1" applyFont="1" applyBorder="1" applyAlignment="1" applyProtection="1">
      <alignment horizontal="center" vertical="center" shrinkToFit="1"/>
      <protection locked="0"/>
    </xf>
    <xf numFmtId="1" fontId="7" fillId="0" borderId="103" xfId="65" applyNumberFormat="1" applyFont="1" applyBorder="1" applyAlignment="1" applyProtection="1">
      <alignment horizontal="center" vertical="center" shrinkToFit="1"/>
      <protection locked="0"/>
    </xf>
    <xf numFmtId="1" fontId="7" fillId="0" borderId="104" xfId="65" applyNumberFormat="1" applyFont="1" applyBorder="1" applyAlignment="1" applyProtection="1">
      <alignment horizontal="center" vertical="center" shrinkToFit="1"/>
      <protection locked="0"/>
    </xf>
    <xf numFmtId="1" fontId="7" fillId="0" borderId="96" xfId="65" applyNumberFormat="1" applyFont="1" applyBorder="1" applyAlignment="1" applyProtection="1">
      <alignment horizontal="center" vertical="center" wrapText="1"/>
      <protection locked="0"/>
    </xf>
    <xf numFmtId="1" fontId="7" fillId="0" borderId="19" xfId="65" applyNumberFormat="1" applyFont="1" applyBorder="1" applyAlignment="1" applyProtection="1">
      <alignment horizontal="center" vertical="center" wrapText="1"/>
      <protection locked="0"/>
    </xf>
    <xf numFmtId="1" fontId="7" fillId="0" borderId="22" xfId="65" applyNumberFormat="1" applyFont="1" applyBorder="1" applyAlignment="1" applyProtection="1">
      <alignment horizontal="center" vertical="center" wrapText="1"/>
      <protection locked="0"/>
    </xf>
    <xf numFmtId="1" fontId="7" fillId="0" borderId="107" xfId="65" applyNumberFormat="1" applyFont="1" applyBorder="1" applyAlignment="1" applyProtection="1">
      <alignment horizontal="center" vertical="center" wrapText="1"/>
      <protection locked="0"/>
    </xf>
    <xf numFmtId="1" fontId="7" fillId="0" borderId="108" xfId="65" applyNumberFormat="1" applyFont="1" applyBorder="1" applyAlignment="1" applyProtection="1">
      <alignment horizontal="center" vertical="center" wrapText="1"/>
      <protection locked="0"/>
    </xf>
    <xf numFmtId="1" fontId="7" fillId="0" borderId="40" xfId="65" applyNumberFormat="1" applyFont="1" applyBorder="1" applyAlignment="1" applyProtection="1">
      <alignment horizontal="center" vertical="center" wrapText="1"/>
      <protection locked="0"/>
    </xf>
    <xf numFmtId="1" fontId="7" fillId="0" borderId="20" xfId="65" applyNumberFormat="1" applyFont="1" applyBorder="1" applyAlignment="1" applyProtection="1">
      <alignment horizontal="center" vertical="center"/>
      <protection locked="0"/>
    </xf>
    <xf numFmtId="1" fontId="7" fillId="0" borderId="19" xfId="65" applyNumberFormat="1" applyFont="1" applyBorder="1" applyAlignment="1" applyProtection="1">
      <alignment horizontal="center" vertical="center"/>
      <protection locked="0"/>
    </xf>
    <xf numFmtId="1" fontId="7" fillId="0" borderId="22" xfId="65" applyNumberFormat="1" applyFont="1" applyBorder="1" applyAlignment="1" applyProtection="1">
      <alignment horizontal="center" vertical="center"/>
      <protection locked="0"/>
    </xf>
    <xf numFmtId="0" fontId="33" fillId="0" borderId="0" xfId="65" applyFont="1" applyAlignment="1" applyProtection="1">
      <alignment horizontal="center" vertical="center"/>
      <protection locked="0"/>
    </xf>
    <xf numFmtId="1" fontId="7" fillId="0" borderId="23" xfId="65" applyNumberFormat="1" applyFont="1" applyBorder="1" applyAlignment="1" applyProtection="1">
      <alignment horizontal="center" vertical="center"/>
      <protection locked="0"/>
    </xf>
    <xf numFmtId="1" fontId="7" fillId="0" borderId="57" xfId="65" applyNumberFormat="1" applyFont="1" applyBorder="1" applyAlignment="1" applyProtection="1">
      <alignment horizontal="center" vertical="center"/>
      <protection locked="0"/>
    </xf>
    <xf numFmtId="1" fontId="7" fillId="0" borderId="12" xfId="65" applyNumberFormat="1" applyFont="1" applyBorder="1" applyAlignment="1" applyProtection="1">
      <alignment horizontal="center" vertical="center"/>
      <protection locked="0"/>
    </xf>
    <xf numFmtId="1" fontId="7" fillId="0" borderId="30" xfId="65" applyNumberFormat="1" applyFont="1" applyBorder="1" applyAlignment="1" applyProtection="1">
      <alignment horizontal="center" vertical="center"/>
      <protection locked="0"/>
    </xf>
    <xf numFmtId="1" fontId="7" fillId="0" borderId="26" xfId="65" applyNumberFormat="1" applyFont="1" applyBorder="1" applyAlignment="1" applyProtection="1">
      <alignment horizontal="center" vertical="center"/>
      <protection locked="0"/>
    </xf>
    <xf numFmtId="1" fontId="7" fillId="0" borderId="3" xfId="65" applyNumberFormat="1" applyFont="1" applyBorder="1" applyAlignment="1" applyProtection="1">
      <alignment horizontal="center" vertical="center"/>
      <protection locked="0"/>
    </xf>
    <xf numFmtId="1" fontId="7" fillId="0" borderId="20" xfId="65" applyNumberFormat="1" applyFont="1" applyBorder="1" applyAlignment="1" applyProtection="1">
      <alignment horizontal="center" vertical="center" wrapText="1"/>
      <protection locked="0"/>
    </xf>
    <xf numFmtId="0" fontId="7" fillId="0" borderId="20" xfId="65" applyFont="1" applyBorder="1" applyAlignment="1">
      <alignment horizontal="center" vertical="center"/>
    </xf>
    <xf numFmtId="0" fontId="7" fillId="0" borderId="19" xfId="65" applyFont="1" applyBorder="1" applyAlignment="1">
      <alignment horizontal="center" vertical="center"/>
    </xf>
    <xf numFmtId="0" fontId="7" fillId="0" borderId="22" xfId="65" applyFont="1" applyBorder="1" applyAlignment="1">
      <alignment horizontal="center" vertical="center"/>
    </xf>
    <xf numFmtId="1" fontId="7" fillId="0" borderId="31" xfId="65" applyNumberFormat="1" applyFont="1" applyBorder="1" applyAlignment="1" applyProtection="1">
      <alignment horizontal="center" vertical="center" wrapText="1" shrinkToFit="1"/>
      <protection locked="0"/>
    </xf>
    <xf numFmtId="1" fontId="7" fillId="0" borderId="11" xfId="65" applyNumberFormat="1" applyFont="1" applyBorder="1" applyAlignment="1" applyProtection="1">
      <alignment horizontal="center" vertical="center" shrinkToFit="1"/>
      <protection locked="0"/>
    </xf>
    <xf numFmtId="1" fontId="7" fillId="0" borderId="2" xfId="65" applyNumberFormat="1" applyFont="1" applyBorder="1" applyAlignment="1" applyProtection="1">
      <alignment horizontal="center" vertical="center" shrinkToFit="1"/>
      <protection locked="0"/>
    </xf>
    <xf numFmtId="0" fontId="0" fillId="0" borderId="2" xfId="78" applyFont="1" applyBorder="1" applyAlignment="1">
      <alignment horizontal="center" vertical="center"/>
    </xf>
    <xf numFmtId="0" fontId="0" fillId="0" borderId="3" xfId="78" applyFont="1" applyBorder="1" applyAlignment="1">
      <alignment horizontal="center" vertical="center"/>
    </xf>
    <xf numFmtId="0" fontId="36" fillId="0" borderId="0" xfId="78" applyFont="1" applyAlignment="1">
      <alignment horizontal="center"/>
    </xf>
    <xf numFmtId="0" fontId="0" fillId="0" borderId="9" xfId="78" applyFont="1" applyBorder="1" applyAlignment="1">
      <alignment horizontal="center" vertical="center"/>
    </xf>
    <xf numFmtId="0" fontId="0" fillId="0" borderId="21" xfId="78" applyFont="1" applyBorder="1"/>
    <xf numFmtId="0" fontId="0" fillId="0" borderId="21" xfId="78" applyFont="1" applyBorder="1" applyAlignment="1">
      <alignment horizontal="center" vertical="center"/>
    </xf>
    <xf numFmtId="0" fontId="36" fillId="0" borderId="0" xfId="80" applyFont="1" applyAlignment="1">
      <alignment horizontal="center" vertical="center"/>
    </xf>
    <xf numFmtId="0" fontId="3" fillId="0" borderId="23" xfId="80" applyFont="1" applyBorder="1" applyAlignment="1">
      <alignment horizontal="center" vertical="center"/>
    </xf>
    <xf numFmtId="0" fontId="3" fillId="0" borderId="57" xfId="80" applyFont="1" applyBorder="1" applyAlignment="1">
      <alignment horizontal="center" vertical="center"/>
    </xf>
    <xf numFmtId="0" fontId="3" fillId="0" borderId="26" xfId="80" applyFont="1" applyBorder="1" applyAlignment="1">
      <alignment horizontal="center" vertical="center"/>
    </xf>
    <xf numFmtId="0" fontId="3" fillId="0" borderId="3" xfId="80" applyFont="1" applyBorder="1" applyAlignment="1">
      <alignment horizontal="center" vertical="center"/>
    </xf>
    <xf numFmtId="0" fontId="3" fillId="0" borderId="96" xfId="80" applyFont="1" applyBorder="1" applyAlignment="1">
      <alignment horizontal="center" vertical="center" wrapText="1"/>
    </xf>
    <xf numFmtId="0" fontId="3" fillId="0" borderId="22" xfId="80" applyFont="1" applyBorder="1" applyAlignment="1">
      <alignment horizontal="center" vertical="center" wrapText="1"/>
    </xf>
    <xf numFmtId="0" fontId="3" fillId="0" borderId="96" xfId="80" applyFont="1" applyBorder="1" applyAlignment="1">
      <alignment horizontal="center" vertical="center"/>
    </xf>
    <xf numFmtId="0" fontId="3" fillId="0" borderId="22" xfId="80" applyFont="1" applyBorder="1" applyAlignment="1">
      <alignment horizontal="center" vertical="center"/>
    </xf>
    <xf numFmtId="0" fontId="28" fillId="0" borderId="0" xfId="0" applyFont="1" applyAlignment="1">
      <alignment horizontal="left" vertical="center"/>
    </xf>
    <xf numFmtId="218" fontId="3" fillId="0" borderId="12" xfId="80" applyNumberFormat="1" applyFont="1" applyBorder="1" applyAlignment="1">
      <alignment horizontal="center" vertical="center" justifyLastLine="1"/>
    </xf>
    <xf numFmtId="218" fontId="3" fillId="0" borderId="30" xfId="80" applyNumberFormat="1" applyFont="1" applyBorder="1" applyAlignment="1">
      <alignment horizontal="center" vertical="center" justifyLastLine="1"/>
    </xf>
    <xf numFmtId="0" fontId="3" fillId="0" borderId="140" xfId="80" applyFont="1" applyBorder="1" applyAlignment="1">
      <alignment horizontal="center" justifyLastLine="1"/>
    </xf>
    <xf numFmtId="0" fontId="3" fillId="0" borderId="47" xfId="80" applyFont="1" applyBorder="1" applyAlignment="1">
      <alignment horizontal="center" justifyLastLine="1"/>
    </xf>
    <xf numFmtId="0" fontId="17" fillId="0" borderId="0" xfId="65" applyFont="1" applyAlignment="1" applyProtection="1">
      <alignment horizontal="center" vertical="center"/>
      <protection locked="0"/>
    </xf>
    <xf numFmtId="0" fontId="12" fillId="0" borderId="105" xfId="65" applyFont="1" applyBorder="1" applyAlignment="1" applyProtection="1">
      <alignment horizontal="center" vertical="center"/>
      <protection locked="0"/>
    </xf>
    <xf numFmtId="0" fontId="12" fillId="0" borderId="106" xfId="65" applyFont="1" applyBorder="1" applyAlignment="1" applyProtection="1">
      <alignment horizontal="center" vertical="center"/>
      <protection locked="0"/>
    </xf>
    <xf numFmtId="0" fontId="12" fillId="0" borderId="91" xfId="65" applyFont="1" applyBorder="1" applyAlignment="1" applyProtection="1">
      <alignment horizontal="center" vertical="center"/>
      <protection locked="0"/>
    </xf>
    <xf numFmtId="0" fontId="12" fillId="0" borderId="23" xfId="65" applyFont="1" applyBorder="1" applyAlignment="1" applyProtection="1">
      <alignment horizontal="center" vertical="center"/>
      <protection locked="0"/>
    </xf>
    <xf numFmtId="0" fontId="12" fillId="0" borderId="57" xfId="65" applyFont="1" applyBorder="1" applyAlignment="1" applyProtection="1">
      <alignment horizontal="center" vertical="center"/>
      <protection locked="0"/>
    </xf>
    <xf numFmtId="0" fontId="12" fillId="0" borderId="26" xfId="65" applyFont="1" applyBorder="1" applyAlignment="1" applyProtection="1">
      <alignment horizontal="center" vertical="center"/>
      <protection locked="0"/>
    </xf>
    <xf numFmtId="0" fontId="12" fillId="0" borderId="3" xfId="65" applyFont="1" applyBorder="1" applyAlignment="1" applyProtection="1">
      <alignment horizontal="center" vertical="center"/>
      <protection locked="0"/>
    </xf>
    <xf numFmtId="0" fontId="7" fillId="0" borderId="0" xfId="65" applyFont="1" applyAlignment="1" applyProtection="1">
      <alignment horizontal="center" vertical="center" wrapText="1"/>
      <protection locked="0"/>
    </xf>
    <xf numFmtId="0" fontId="7" fillId="0" borderId="0" xfId="65" applyFont="1" applyAlignment="1">
      <alignment horizontal="center" vertical="center" textRotation="255"/>
    </xf>
    <xf numFmtId="0" fontId="7" fillId="0" borderId="0" xfId="65" applyFont="1" applyAlignment="1" applyProtection="1">
      <alignment horizontal="center" vertical="center" textRotation="255"/>
      <protection locked="0"/>
    </xf>
    <xf numFmtId="0" fontId="12" fillId="0" borderId="34" xfId="65" applyFont="1" applyBorder="1" applyAlignment="1">
      <alignment horizontal="center" vertical="center" textRotation="255"/>
    </xf>
    <xf numFmtId="0" fontId="12" fillId="0" borderId="39" xfId="65" applyFont="1" applyBorder="1" applyAlignment="1">
      <alignment horizontal="center" vertical="center" textRotation="255"/>
    </xf>
    <xf numFmtId="0" fontId="12" fillId="0" borderId="37" xfId="65" applyFont="1" applyBorder="1" applyAlignment="1">
      <alignment horizontal="center" vertical="center" textRotation="255"/>
    </xf>
    <xf numFmtId="0" fontId="12" fillId="0" borderId="24" xfId="65" applyFont="1" applyBorder="1" applyAlignment="1" applyProtection="1">
      <alignment horizontal="center" vertical="center"/>
      <protection locked="0"/>
    </xf>
    <xf numFmtId="0" fontId="12" fillId="0" borderId="1" xfId="65" applyFont="1" applyBorder="1" applyAlignment="1" applyProtection="1">
      <alignment horizontal="center" vertical="center"/>
      <protection locked="0"/>
    </xf>
    <xf numFmtId="0" fontId="12" fillId="0" borderId="96"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protection locked="0"/>
    </xf>
    <xf numFmtId="0" fontId="12" fillId="0" borderId="107" xfId="65" applyFont="1" applyBorder="1" applyAlignment="1" applyProtection="1">
      <alignment horizontal="center" vertical="center"/>
      <protection locked="0"/>
    </xf>
    <xf numFmtId="0" fontId="12" fillId="0" borderId="40"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12" fillId="0" borderId="43" xfId="65" applyFont="1" applyBorder="1" applyAlignment="1" applyProtection="1">
      <alignment horizontal="center" vertical="center"/>
      <protection locked="0"/>
    </xf>
    <xf numFmtId="0" fontId="12" fillId="0" borderId="39" xfId="65" applyFont="1" applyBorder="1" applyAlignment="1">
      <alignment horizontal="center" vertical="center" wrapText="1"/>
    </xf>
    <xf numFmtId="0" fontId="12" fillId="0" borderId="39" xfId="65" applyFont="1" applyBorder="1" applyAlignment="1">
      <alignment horizontal="center" vertical="center"/>
    </xf>
    <xf numFmtId="0" fontId="12" fillId="0" borderId="41" xfId="65" applyFont="1" applyBorder="1" applyAlignment="1">
      <alignment horizontal="center" vertical="center"/>
    </xf>
    <xf numFmtId="0" fontId="12" fillId="0" borderId="41" xfId="65" applyFont="1" applyBorder="1" applyAlignment="1">
      <alignment horizontal="center" vertical="center" textRotation="255"/>
    </xf>
    <xf numFmtId="38" fontId="12" fillId="0" borderId="107" xfId="36" applyFont="1" applyBorder="1" applyAlignment="1" applyProtection="1">
      <alignment horizontal="center" vertical="center"/>
      <protection locked="0"/>
    </xf>
    <xf numFmtId="38" fontId="12" fillId="0" borderId="108" xfId="36" applyFont="1" applyBorder="1" applyAlignment="1" applyProtection="1">
      <alignment horizontal="center" vertical="center"/>
      <protection locked="0"/>
    </xf>
    <xf numFmtId="38" fontId="12" fillId="0" borderId="40" xfId="36" applyFont="1" applyBorder="1" applyAlignment="1" applyProtection="1">
      <alignment horizontal="center" vertical="center"/>
      <protection locked="0"/>
    </xf>
    <xf numFmtId="38" fontId="12" fillId="0" borderId="11" xfId="36" applyFont="1" applyBorder="1" applyAlignment="1" applyProtection="1">
      <alignment horizontal="center" vertical="center"/>
      <protection locked="0"/>
    </xf>
    <xf numFmtId="38" fontId="12" fillId="0" borderId="0" xfId="36" applyFont="1" applyAlignment="1" applyProtection="1">
      <alignment horizontal="center" vertical="center"/>
      <protection locked="0"/>
    </xf>
    <xf numFmtId="38" fontId="12" fillId="0" borderId="5" xfId="36" applyFont="1" applyBorder="1" applyAlignment="1" applyProtection="1">
      <alignment horizontal="center" vertical="center"/>
      <protection locked="0"/>
    </xf>
    <xf numFmtId="0" fontId="12" fillId="0" borderId="0" xfId="65" applyFont="1" applyAlignment="1" applyProtection="1">
      <alignment horizontal="center" vertical="center"/>
      <protection locked="0"/>
    </xf>
    <xf numFmtId="38" fontId="12" fillId="0" borderId="96" xfId="36" applyFont="1" applyBorder="1" applyAlignment="1" applyProtection="1">
      <alignment horizontal="center" vertical="center"/>
      <protection locked="0"/>
    </xf>
    <xf numFmtId="38" fontId="12" fillId="0" borderId="19" xfId="36" applyFont="1" applyBorder="1" applyAlignment="1" applyProtection="1">
      <alignment horizontal="center" vertical="center"/>
      <protection locked="0"/>
    </xf>
    <xf numFmtId="38" fontId="12" fillId="0" borderId="22" xfId="36" applyFont="1" applyBorder="1" applyAlignment="1" applyProtection="1">
      <alignment horizontal="center" vertical="center"/>
      <protection locked="0"/>
    </xf>
    <xf numFmtId="38" fontId="12" fillId="0" borderId="96" xfId="36" applyFont="1" applyBorder="1" applyAlignment="1" applyProtection="1">
      <alignment horizontal="center" vertical="center" wrapText="1"/>
      <protection locked="0"/>
    </xf>
    <xf numFmtId="38" fontId="12" fillId="0" borderId="19" xfId="36" applyFont="1" applyBorder="1" applyAlignment="1" applyProtection="1">
      <alignment horizontal="center" vertical="center" wrapText="1"/>
      <protection locked="0"/>
    </xf>
    <xf numFmtId="38" fontId="12" fillId="0" borderId="22" xfId="36" applyFont="1" applyBorder="1" applyAlignment="1" applyProtection="1">
      <alignment horizontal="center" vertical="center" wrapText="1"/>
      <protection locked="0"/>
    </xf>
    <xf numFmtId="0" fontId="17" fillId="0" borderId="0" xfId="65" applyFont="1" applyAlignment="1">
      <alignment horizontal="center" vertical="center"/>
    </xf>
    <xf numFmtId="0" fontId="8" fillId="0" borderId="24" xfId="65" applyFont="1" applyBorder="1" applyAlignment="1">
      <alignment horizontal="center" vertical="center" shrinkToFit="1"/>
    </xf>
    <xf numFmtId="0" fontId="8" fillId="0" borderId="57" xfId="65" applyFont="1" applyBorder="1" applyAlignment="1">
      <alignment horizontal="center" vertical="center" shrinkToFit="1"/>
    </xf>
    <xf numFmtId="0" fontId="8" fillId="0" borderId="1" xfId="65" applyFont="1" applyBorder="1" applyAlignment="1">
      <alignment horizontal="center" vertical="center" shrinkToFit="1"/>
    </xf>
    <xf numFmtId="0" fontId="8" fillId="0" borderId="3" xfId="65" applyFont="1" applyBorder="1" applyAlignment="1">
      <alignment horizontal="center" vertical="center" shrinkToFit="1"/>
    </xf>
    <xf numFmtId="0" fontId="8" fillId="0" borderId="97" xfId="65" applyFont="1" applyBorder="1" applyAlignment="1">
      <alignment horizontal="distributed" vertical="center" justifyLastLine="1" shrinkToFit="1"/>
    </xf>
    <xf numFmtId="0" fontId="8" fillId="0" borderId="105" xfId="65" applyFont="1" applyBorder="1" applyAlignment="1">
      <alignment horizontal="distributed" vertical="center" justifyLastLine="1" shrinkToFit="1"/>
    </xf>
    <xf numFmtId="0" fontId="8" fillId="0" borderId="91" xfId="65" applyFont="1" applyBorder="1" applyAlignment="1">
      <alignment horizontal="distributed" vertical="center" justifyLastLine="1" shrinkToFit="1"/>
    </xf>
    <xf numFmtId="0" fontId="17" fillId="0" borderId="0" xfId="65" applyFont="1" applyAlignment="1" applyProtection="1">
      <alignment horizontal="center" vertical="center" shrinkToFit="1"/>
      <protection locked="0"/>
    </xf>
    <xf numFmtId="0" fontId="12" fillId="0" borderId="25" xfId="65" applyFont="1" applyBorder="1" applyAlignment="1" applyProtection="1">
      <alignment horizontal="center" vertical="center"/>
      <protection locked="0"/>
    </xf>
    <xf numFmtId="0" fontId="22" fillId="0" borderId="109" xfId="0" applyFont="1" applyBorder="1" applyAlignment="1">
      <alignment horizontal="center"/>
    </xf>
    <xf numFmtId="0" fontId="22" fillId="0" borderId="110" xfId="0" applyFont="1" applyBorder="1" applyAlignment="1">
      <alignment horizontal="center"/>
    </xf>
    <xf numFmtId="0" fontId="22" fillId="0" borderId="111" xfId="0" applyFont="1" applyBorder="1" applyAlignment="1">
      <alignment horizontal="center"/>
    </xf>
    <xf numFmtId="0" fontId="42" fillId="0" borderId="0" xfId="0" applyFont="1" applyAlignment="1">
      <alignment horizontal="center" vertical="top"/>
    </xf>
    <xf numFmtId="0" fontId="5" fillId="0" borderId="0" xfId="0" applyFont="1" applyAlignment="1">
      <alignment horizontal="center"/>
    </xf>
    <xf numFmtId="0" fontId="44" fillId="0" borderId="0" xfId="0" applyFont="1" applyAlignment="1">
      <alignment horizontal="center"/>
    </xf>
    <xf numFmtId="0" fontId="67" fillId="0" borderId="0" xfId="28" applyAlignment="1">
      <alignment horizontal="center"/>
    </xf>
    <xf numFmtId="0" fontId="107" fillId="0" borderId="0" xfId="28" applyFont="1" applyAlignment="1">
      <alignment horizontal="center"/>
    </xf>
    <xf numFmtId="0" fontId="43" fillId="0" borderId="0" xfId="0" applyFont="1" applyAlignment="1">
      <alignment horizontal="center"/>
    </xf>
    <xf numFmtId="0" fontId="22" fillId="0" borderId="0" xfId="0" applyFont="1" applyAlignment="1">
      <alignment horizontal="center"/>
    </xf>
    <xf numFmtId="0" fontId="43" fillId="0" borderId="62" xfId="0" applyFont="1" applyBorder="1" applyAlignment="1">
      <alignment horizontal="center"/>
    </xf>
    <xf numFmtId="0" fontId="7" fillId="0" borderId="0" xfId="76" applyFont="1" applyAlignment="1">
      <alignment horizontal="center" vertical="center" shrinkToFit="1"/>
    </xf>
    <xf numFmtId="0" fontId="8" fillId="0" borderId="27" xfId="76" applyFont="1" applyBorder="1" applyAlignment="1">
      <alignment horizontal="center" vertical="center"/>
    </xf>
    <xf numFmtId="0" fontId="8" fillId="0" borderId="43" xfId="76" applyFont="1" applyBorder="1" applyAlignment="1">
      <alignment horizontal="center" vertical="center"/>
    </xf>
    <xf numFmtId="0" fontId="7" fillId="0" borderId="23" xfId="65" applyFont="1" applyBorder="1" applyAlignment="1" applyProtection="1">
      <alignment horizontal="center" vertical="center"/>
      <protection locked="0"/>
    </xf>
    <xf numFmtId="0" fontId="7" fillId="0" borderId="26" xfId="65" applyFont="1" applyBorder="1" applyAlignment="1" applyProtection="1">
      <alignment horizontal="center" vertical="center"/>
      <protection locked="0"/>
    </xf>
    <xf numFmtId="0" fontId="7" fillId="0" borderId="96" xfId="65" applyFont="1" applyBorder="1" applyAlignment="1" applyProtection="1">
      <alignment horizontal="center" vertical="center"/>
      <protection locked="0"/>
    </xf>
    <xf numFmtId="0" fontId="7" fillId="0" borderId="105" xfId="65" applyFont="1" applyBorder="1" applyAlignment="1" applyProtection="1">
      <alignment horizontal="center" vertical="center"/>
      <protection locked="0"/>
    </xf>
    <xf numFmtId="0" fontId="7" fillId="0" borderId="91" xfId="65" applyFont="1" applyBorder="1" applyAlignment="1" applyProtection="1">
      <alignment horizontal="center" vertical="center"/>
      <protection locked="0"/>
    </xf>
    <xf numFmtId="0" fontId="7" fillId="0" borderId="25" xfId="65" applyFont="1" applyBorder="1" applyAlignment="1" applyProtection="1">
      <alignment horizontal="center" vertical="center"/>
      <protection locked="0"/>
    </xf>
    <xf numFmtId="0" fontId="12" fillId="0" borderId="20" xfId="65" applyFont="1" applyBorder="1" applyAlignment="1" applyProtection="1">
      <alignment horizontal="center" vertical="center" wrapText="1"/>
      <protection locked="0"/>
    </xf>
    <xf numFmtId="0" fontId="12" fillId="0" borderId="19"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protection locked="0"/>
    </xf>
    <xf numFmtId="0" fontId="12" fillId="0" borderId="19" xfId="65" applyFont="1" applyBorder="1" applyAlignment="1" applyProtection="1">
      <alignment horizontal="center" vertical="center"/>
      <protection locked="0"/>
    </xf>
    <xf numFmtId="0" fontId="12" fillId="0" borderId="35" xfId="65" applyFont="1" applyBorder="1" applyAlignment="1" applyProtection="1">
      <alignment horizontal="center" vertical="center" wrapText="1"/>
      <protection locked="0"/>
    </xf>
    <xf numFmtId="0" fontId="12" fillId="0" borderId="108" xfId="65" applyFont="1" applyBorder="1" applyAlignment="1" applyProtection="1">
      <alignment horizontal="center" vertical="center" wrapText="1"/>
      <protection locked="0"/>
    </xf>
    <xf numFmtId="0" fontId="12" fillId="0" borderId="4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wrapText="1" shrinkToFit="1"/>
      <protection locked="0"/>
    </xf>
    <xf numFmtId="0" fontId="12" fillId="0" borderId="19" xfId="65" applyFont="1" applyBorder="1" applyAlignment="1" applyProtection="1">
      <alignment horizontal="center" vertical="center" wrapText="1" shrinkToFit="1"/>
      <protection locked="0"/>
    </xf>
    <xf numFmtId="0" fontId="12" fillId="0" borderId="22" xfId="65" applyFont="1" applyBorder="1" applyAlignment="1" applyProtection="1">
      <alignment horizontal="center" vertical="center" wrapText="1" shrinkToFit="1"/>
      <protection locked="0"/>
    </xf>
    <xf numFmtId="0" fontId="12" fillId="0" borderId="12" xfId="65" applyFont="1" applyBorder="1" applyAlignment="1" applyProtection="1">
      <alignment horizontal="center" vertical="center"/>
      <protection locked="0"/>
    </xf>
    <xf numFmtId="0" fontId="12" fillId="0" borderId="30" xfId="65" applyFont="1" applyBorder="1" applyAlignment="1" applyProtection="1">
      <alignment horizontal="center" vertical="center"/>
      <protection locked="0"/>
    </xf>
    <xf numFmtId="0" fontId="12" fillId="0" borderId="96" xfId="65" applyFont="1" applyBorder="1" applyAlignment="1" applyProtection="1">
      <alignment horizontal="center" vertical="center"/>
      <protection locked="0"/>
    </xf>
    <xf numFmtId="41" fontId="12" fillId="0" borderId="9" xfId="46" applyFont="1" applyFill="1" applyBorder="1" applyAlignment="1" applyProtection="1">
      <alignment horizontal="center" vertical="center" wrapText="1"/>
      <protection locked="0"/>
    </xf>
    <xf numFmtId="0" fontId="12" fillId="0" borderId="2" xfId="65" applyFont="1" applyBorder="1" applyAlignment="1">
      <alignment vertical="center" wrapText="1"/>
    </xf>
    <xf numFmtId="0" fontId="12" fillId="0" borderId="12" xfId="65" applyFont="1" applyBorder="1" applyAlignment="1">
      <alignment vertical="center"/>
    </xf>
    <xf numFmtId="0" fontId="12" fillId="0" borderId="0" xfId="65" applyFont="1" applyAlignment="1">
      <alignment vertical="center"/>
    </xf>
    <xf numFmtId="0" fontId="12" fillId="0" borderId="12" xfId="65" applyFont="1" applyBorder="1" applyAlignment="1">
      <alignment horizontal="right" vertical="center"/>
    </xf>
    <xf numFmtId="0" fontId="12" fillId="0" borderId="0" xfId="65" applyFont="1" applyAlignment="1">
      <alignment horizontal="right" vertical="center"/>
    </xf>
    <xf numFmtId="0" fontId="12" fillId="0" borderId="23" xfId="65" applyFont="1" applyBorder="1" applyAlignment="1">
      <alignment horizontal="center" vertical="center"/>
    </xf>
    <xf numFmtId="0" fontId="12" fillId="0" borderId="24" xfId="65" applyFont="1" applyBorder="1" applyAlignment="1">
      <alignment horizontal="center" vertical="center"/>
    </xf>
    <xf numFmtId="0" fontId="12" fillId="0" borderId="57" xfId="65" applyFont="1" applyBorder="1" applyAlignment="1">
      <alignment horizontal="center" vertical="center"/>
    </xf>
    <xf numFmtId="0" fontId="12" fillId="0" borderId="12" xfId="65" applyFont="1" applyBorder="1" applyAlignment="1">
      <alignment horizontal="center"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26" xfId="65" applyFont="1" applyBorder="1" applyAlignment="1">
      <alignment horizontal="center" vertical="center"/>
    </xf>
    <xf numFmtId="0" fontId="12" fillId="0" borderId="1" xfId="65" applyFont="1" applyBorder="1" applyAlignment="1">
      <alignment horizontal="center" vertical="center"/>
    </xf>
    <xf numFmtId="0" fontId="12" fillId="0" borderId="3" xfId="65" applyFont="1" applyBorder="1" applyAlignment="1">
      <alignment horizontal="center" vertical="center"/>
    </xf>
    <xf numFmtId="41" fontId="12" fillId="0" borderId="96" xfId="46" applyFont="1" applyFill="1" applyBorder="1" applyAlignment="1" applyProtection="1">
      <alignment horizontal="center" vertical="center" wrapText="1"/>
      <protection locked="0"/>
    </xf>
    <xf numFmtId="0" fontId="12" fillId="0" borderId="19" xfId="65" applyFont="1" applyBorder="1" applyAlignment="1">
      <alignment vertical="center" wrapText="1"/>
    </xf>
    <xf numFmtId="0" fontId="12" fillId="0" borderId="22" xfId="65" applyFont="1" applyBorder="1" applyAlignment="1">
      <alignment vertical="center" wrapText="1"/>
    </xf>
    <xf numFmtId="41" fontId="8" fillId="0" borderId="96" xfId="46" applyFont="1" applyFill="1" applyBorder="1" applyAlignment="1" applyProtection="1">
      <alignment horizontal="center" vertical="center"/>
      <protection locked="0"/>
    </xf>
    <xf numFmtId="0" fontId="8" fillId="0" borderId="19" xfId="65" applyFont="1" applyBorder="1" applyAlignment="1">
      <alignment horizontal="center" vertical="center"/>
    </xf>
    <xf numFmtId="0" fontId="8" fillId="0" borderId="22" xfId="65" applyFont="1" applyBorder="1" applyAlignment="1">
      <alignment horizontal="center" vertical="center"/>
    </xf>
    <xf numFmtId="41" fontId="9" fillId="0" borderId="31" xfId="46" applyFont="1" applyFill="1" applyBorder="1" applyAlignment="1" applyProtection="1">
      <alignment horizontal="center" vertical="center" shrinkToFit="1"/>
      <protection locked="0"/>
    </xf>
    <xf numFmtId="0" fontId="9" fillId="0" borderId="11" xfId="65" applyFont="1" applyBorder="1" applyAlignment="1">
      <alignment horizontal="center" vertical="center" shrinkToFit="1"/>
    </xf>
    <xf numFmtId="0" fontId="9" fillId="0" borderId="2" xfId="65" applyFont="1" applyBorder="1" applyAlignment="1">
      <alignment horizontal="center" vertical="center" shrinkToFit="1"/>
    </xf>
    <xf numFmtId="41" fontId="12" fillId="0" borderId="20" xfId="46" applyFont="1" applyFill="1" applyBorder="1" applyAlignment="1" applyProtection="1">
      <alignment horizontal="center" vertical="center" wrapText="1"/>
      <protection locked="0"/>
    </xf>
    <xf numFmtId="41" fontId="12" fillId="0" borderId="22" xfId="46" applyFont="1" applyFill="1" applyBorder="1" applyAlignment="1" applyProtection="1">
      <alignment horizontal="center" vertical="center" wrapText="1"/>
      <protection locked="0"/>
    </xf>
    <xf numFmtId="0" fontId="12" fillId="0" borderId="112" xfId="65" applyFont="1" applyBorder="1" applyAlignment="1">
      <alignment horizontal="center" vertical="center"/>
    </xf>
    <xf numFmtId="0" fontId="12" fillId="0" borderId="113" xfId="65" applyFont="1" applyBorder="1" applyAlignment="1">
      <alignment horizontal="center" vertical="center"/>
    </xf>
    <xf numFmtId="0" fontId="12" fillId="0" borderId="114" xfId="65" applyFont="1" applyBorder="1" applyAlignment="1">
      <alignment horizontal="center" vertical="center"/>
    </xf>
    <xf numFmtId="0" fontId="12" fillId="0" borderId="81" xfId="65" applyFont="1" applyBorder="1" applyAlignment="1">
      <alignment horizontal="center" vertical="center"/>
    </xf>
    <xf numFmtId="0" fontId="12" fillId="0" borderId="115" xfId="65" applyFont="1" applyBorder="1" applyAlignment="1">
      <alignment horizontal="center" vertical="center"/>
    </xf>
    <xf numFmtId="0" fontId="12" fillId="0" borderId="116" xfId="65" applyFont="1" applyBorder="1" applyAlignment="1">
      <alignment horizontal="center" vertical="center"/>
    </xf>
    <xf numFmtId="0" fontId="12" fillId="0" borderId="19" xfId="65" applyFont="1" applyBorder="1" applyAlignment="1">
      <alignment horizontal="center" vertical="center" wrapText="1"/>
    </xf>
    <xf numFmtId="0" fontId="12" fillId="0" borderId="22" xfId="65" applyFont="1" applyBorder="1" applyAlignment="1">
      <alignment horizontal="center" vertical="center" wrapText="1"/>
    </xf>
    <xf numFmtId="0" fontId="33" fillId="0" borderId="0" xfId="68" applyNumberFormat="1" applyFont="1" applyAlignment="1">
      <alignment horizontal="center" vertical="center"/>
    </xf>
    <xf numFmtId="0" fontId="9" fillId="0" borderId="24" xfId="68" applyNumberFormat="1" applyFont="1" applyBorder="1" applyAlignment="1">
      <alignment horizontal="center" vertical="center"/>
    </xf>
    <xf numFmtId="0" fontId="9" fillId="0" borderId="57" xfId="68" applyNumberFormat="1" applyFont="1" applyBorder="1" applyAlignment="1">
      <alignment horizontal="center" vertical="center"/>
    </xf>
    <xf numFmtId="0" fontId="9" fillId="0" borderId="0" xfId="68" applyNumberFormat="1" applyFont="1" applyAlignment="1">
      <alignment horizontal="center" vertical="center"/>
    </xf>
    <xf numFmtId="0" fontId="9" fillId="0" borderId="30" xfId="68" applyNumberFormat="1" applyFont="1" applyBorder="1" applyAlignment="1">
      <alignment horizontal="center" vertical="center"/>
    </xf>
    <xf numFmtId="0" fontId="9" fillId="0" borderId="1" xfId="68" applyNumberFormat="1" applyFont="1" applyBorder="1" applyAlignment="1">
      <alignment horizontal="center" vertical="center"/>
    </xf>
    <xf numFmtId="0" fontId="9" fillId="0" borderId="3" xfId="68" applyNumberFormat="1" applyFont="1" applyBorder="1" applyAlignment="1">
      <alignment horizontal="center" vertical="center"/>
    </xf>
    <xf numFmtId="0" fontId="9" fillId="0" borderId="97" xfId="68" applyNumberFormat="1" applyFont="1" applyBorder="1" applyAlignment="1">
      <alignment horizontal="center" vertical="center"/>
    </xf>
    <xf numFmtId="0" fontId="9" fillId="0" borderId="32" xfId="68" applyNumberFormat="1" applyFont="1" applyBorder="1" applyAlignment="1">
      <alignment horizontal="center" vertical="center"/>
    </xf>
    <xf numFmtId="0" fontId="9" fillId="0" borderId="31" xfId="68" applyNumberFormat="1" applyFont="1" applyBorder="1" applyAlignment="1">
      <alignment horizontal="center" vertical="center"/>
    </xf>
    <xf numFmtId="0" fontId="9" fillId="0" borderId="2" xfId="68" applyNumberFormat="1" applyFont="1" applyBorder="1" applyAlignment="1">
      <alignment horizontal="center" vertical="center"/>
    </xf>
    <xf numFmtId="58" fontId="9" fillId="0" borderId="19" xfId="68" quotePrefix="1" applyNumberFormat="1" applyFont="1" applyBorder="1" applyAlignment="1">
      <alignment horizontal="center" vertical="center"/>
    </xf>
    <xf numFmtId="0" fontId="9" fillId="0" borderId="22" xfId="68" applyNumberFormat="1" applyFont="1" applyBorder="1" applyAlignment="1">
      <alignment horizontal="center" vertical="center"/>
    </xf>
    <xf numFmtId="0" fontId="9" fillId="0" borderId="32" xfId="68" applyNumberFormat="1" applyFont="1" applyBorder="1" applyAlignment="1">
      <alignment horizontal="center" vertical="center" wrapText="1"/>
    </xf>
  </cellXfs>
  <cellStyles count="670">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1 5" xfId="575" xr:uid="{EB361011-9F33-4F2E-9760-39FAC9806200}"/>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2 5" xfId="576" xr:uid="{85D7BEFA-B68B-4EBB-99C8-972634C86F53}"/>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3 5" xfId="577" xr:uid="{80257ABD-8400-4ABB-9CAB-8368D4AD8A35}"/>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4 5" xfId="578" xr:uid="{B4D10334-8256-459E-8C0F-61425EB11361}"/>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1 5" xfId="579" xr:uid="{2658CC7D-8404-4D73-BA80-C6134960C86C}"/>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3 5" xfId="580" xr:uid="{A6F91C19-2772-4122-ADB3-CD38B3B9D9A7}"/>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4 5" xfId="581" xr:uid="{3A59C742-D4B5-42B7-B286-4D38628AE6A7}"/>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5 5" xfId="582" xr:uid="{200A78B0-F48E-4A37-856B-AB8982F3B5F4}"/>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0% - アクセント 6 5" xfId="583" xr:uid="{C09E581D-26D4-43C8-8763-B229819CA203}"/>
    <cellStyle name="4-3内燃力燃料" xfId="555" xr:uid="{02E0BB0C-BE36-479C-A895-99109666D07A}"/>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1 5" xfId="584" xr:uid="{CDD09CA9-1993-4687-B218-ACF4DE3A2BA9}"/>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2 5" xfId="585" xr:uid="{F37C8117-0A0D-4443-A06E-3DD4199D9E87}"/>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3 5" xfId="586" xr:uid="{3DDCFFA3-2D5D-4A45-8A80-80A62EDCE71C}"/>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4 5" xfId="587" xr:uid="{78A7A2DD-5DCA-470B-BD69-E1E69B71CBE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5 5" xfId="588" xr:uid="{BF123117-991A-44F5-989A-80A02AEBF5A6}"/>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0% - アクセント 6 5" xfId="589" xr:uid="{AFE850DF-91C8-42F9-AC3D-630A48B92510}"/>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1 5" xfId="590" xr:uid="{AEB223E0-DAF4-4E28-A68C-8568D015DE55}"/>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2 5" xfId="591" xr:uid="{093ACF9D-391D-4451-8192-FC37ACEB9A42}"/>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3 5" xfId="592" xr:uid="{A92C9A5B-4979-4618-B54B-87CA650E0E85}"/>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4 5" xfId="593" xr:uid="{1C060800-6BB3-41B0-BEB3-73B994A290DA}"/>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アクセント 6 5" xfId="594" xr:uid="{4159E98D-0187-463B-B4A1-90D303254AF7}"/>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タイトル 5" xfId="595" xr:uid="{28DC9C7D-6B76-40EB-9B6A-47290C9F5DBF}"/>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どちらでもない 5" xfId="596" xr:uid="{5DC77370-8DBA-4CD5-AC0A-C5A28EF668CB}"/>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メモ 8" xfId="535" xr:uid="{D0C48FB1-6698-4C61-9D47-BC74383CFAA3}"/>
    <cellStyle name="メモ 9" xfId="597" xr:uid="{E156F8FA-50A1-4CC8-9BD0-3C9EEE81A3D8}"/>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リンク セル 5" xfId="598" xr:uid="{447BD38E-E016-4B4A-93B4-C9D1A8F79D62}"/>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一般燃料月報" xfId="556" xr:uid="{2FD00BD1-A28F-4EF4-A4BA-E0A29E226857}"/>
    <cellStyle name="卸燃料月報" xfId="557" xr:uid="{A57C1F95-6438-4892-8D42-25A919D3B0C2}"/>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計算 5" xfId="599" xr:uid="{096D5D05-E199-4002-88EF-B6995715FB2C}"/>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1 5" xfId="600" xr:uid="{50EE1A46-CE8D-4008-A595-E39FE94497EA}"/>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2 5" xfId="601" xr:uid="{587EF92B-9A13-4A4E-A229-2D27823F6132}"/>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3 5" xfId="602" xr:uid="{E0A0DB52-C944-4CD1-8BF5-115AA2DB131B}"/>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見出し 4 5" xfId="603" xr:uid="{4E35C00B-F690-464D-9ABD-7A146D9D13D9}"/>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集計 5" xfId="604" xr:uid="{4DA2D2C6-66BD-4B75-97F8-EE5F17A89FBF}"/>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出力 5" xfId="605" xr:uid="{037CBAB1-9343-45B8-927E-71D5D6403BEB}"/>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0 3" xfId="545" xr:uid="{363DC901-B48F-4437-90E8-3E4ECE1D42C0}"/>
    <cellStyle name="標準 10 4" xfId="606" xr:uid="{11078E29-8FA9-43F2-B91D-6CDFBED6BC75}"/>
    <cellStyle name="標準 11" xfId="62" xr:uid="{00000000-0005-0000-0000-00003E000000}"/>
    <cellStyle name="標準 11 2" xfId="372" xr:uid="{0EAFF086-6AD8-4BFD-9B1A-BBC804D5C0F7}"/>
    <cellStyle name="標準 11 2 2" xfId="564" xr:uid="{F7AA77E1-DD85-40B3-A864-251343BEFB3E}"/>
    <cellStyle name="標準 11 3" xfId="552" xr:uid="{3CE321E7-F8A7-4367-97F6-71B1441B6063}"/>
    <cellStyle name="標準 11 4" xfId="607" xr:uid="{DC2C6A4D-7FB4-4C58-BCF0-988B2325F821}"/>
    <cellStyle name="標準 12" xfId="63" xr:uid="{00000000-0005-0000-0000-00003F000000}"/>
    <cellStyle name="標準 12 2" xfId="373" xr:uid="{63AB7518-970B-4A6A-A347-5E67EB3C28FD}"/>
    <cellStyle name="標準 12 3" xfId="554" xr:uid="{B2B35ABD-7397-41DD-B62F-322767DE8078}"/>
    <cellStyle name="標準 13" xfId="64" xr:uid="{00000000-0005-0000-0000-000040000000}"/>
    <cellStyle name="標準 13 2" xfId="374" xr:uid="{30B0F159-9608-459D-AE49-2498198C499B}"/>
    <cellStyle name="標準 13 3" xfId="560" xr:uid="{BCF51A44-5971-4176-8590-0308D18F8C87}"/>
    <cellStyle name="標準 13 4" xfId="608" xr:uid="{A895C0B8-2F73-4761-9AF6-5CA26E5DCF53}"/>
    <cellStyle name="標準 14" xfId="83" xr:uid="{7D772ED8-48D2-4C0B-B25C-2575F21A80A7}"/>
    <cellStyle name="標準 14 2" xfId="568" xr:uid="{509D6D74-325B-406D-8B3E-A6B113FF2D25}"/>
    <cellStyle name="標準 14 3" xfId="609" xr:uid="{10855F8F-9FE8-42A2-9771-A77DD8F93D3A}"/>
    <cellStyle name="標準 15" xfId="534" xr:uid="{933FF689-B084-4C0D-9BEA-3200016F5F2E}"/>
    <cellStyle name="標準 15 2" xfId="569" xr:uid="{F52612BC-6099-4A11-BE5A-783772780DA9}"/>
    <cellStyle name="標準 15 3" xfId="610" xr:uid="{E8D9602C-64D8-4CF8-8D13-8CBF61979DA6}"/>
    <cellStyle name="標準 16" xfId="540" xr:uid="{DF59853F-8659-4538-B36A-9D45A849D909}"/>
    <cellStyle name="標準 16 2" xfId="611" xr:uid="{76149A3D-2528-4F44-BDB1-D40CF4889396}"/>
    <cellStyle name="標準 17" xfId="612" xr:uid="{0F00299A-DFE6-43C5-9CB4-05154BDCBF11}"/>
    <cellStyle name="標準 18" xfId="613" xr:uid="{A5912FA3-72AA-4451-BB15-20DD102BA1B6}"/>
    <cellStyle name="標準 19" xfId="614" xr:uid="{5D720DB5-2BE7-4E48-960C-FDA174DD9CBD}"/>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12" xfId="536" xr:uid="{C03539D7-7E56-40B0-91F4-5CECDB310360}"/>
    <cellStyle name="標準 2 13" xfId="541" xr:uid="{2570C5A4-7A7D-4AA4-8B83-CCBAED5978C7}"/>
    <cellStyle name="標準 2 14" xfId="615" xr:uid="{40FC2BCB-2021-482D-840E-611F46C6B836}"/>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 7" xfId="617" xr:uid="{450F1974-9EE0-42A0-A75D-66609F0DD07B}"/>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 5" xfId="544" xr:uid="{C8EE1E12-A8E3-459C-B795-0DF5A0DC5EFF}"/>
    <cellStyle name="標準 2 2 6" xfId="616" xr:uid="{AD06EF11-8965-404F-B39A-2A834698EE68}"/>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 6" xfId="618" xr:uid="{9F7503E7-A00F-46B0-9DB6-78A6BFA6EF65}"/>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 4" xfId="619" xr:uid="{B7E9B769-757C-4634-AF9E-79A619E26E3A}"/>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 5" xfId="620" xr:uid="{14876631-1CFE-4DDF-A8D7-9B52641C70C1}"/>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20" xfId="621" xr:uid="{2F6A1ED3-0C05-4EFB-9CD9-C0A4D5C1888B}"/>
    <cellStyle name="標準 21" xfId="622" xr:uid="{53A4BDF4-EEDD-4F65-8BB4-11952005EB90}"/>
    <cellStyle name="標準 22" xfId="623" xr:uid="{AD726764-744F-4E14-9581-891214719D2F}"/>
    <cellStyle name="標準 23" xfId="624" xr:uid="{547F8BF3-F7D0-4713-A291-FF8C9C63703A}"/>
    <cellStyle name="標準 24" xfId="625" xr:uid="{A30624DE-8E2E-4B9B-8B94-F31C18F02067}"/>
    <cellStyle name="標準 25" xfId="626" xr:uid="{71D3E423-92A5-4E97-BEEB-31720E7B642D}"/>
    <cellStyle name="標準 26" xfId="627" xr:uid="{F7AC0014-BCA0-4F29-BBCC-CA278396A34F}"/>
    <cellStyle name="標準 27" xfId="628" xr:uid="{B436DBDA-E04A-4C0C-9F9E-B2415552296B}"/>
    <cellStyle name="標準 28" xfId="629" xr:uid="{69B33CCA-82E7-4078-ADC7-C9A128C8E882}"/>
    <cellStyle name="標準 29" xfId="630" xr:uid="{DE9C80C3-9350-44A6-82EA-0DF29198B624}"/>
    <cellStyle name="標準 3" xfId="67" xr:uid="{00000000-0005-0000-0000-000044000000}"/>
    <cellStyle name="標準 3 10" xfId="533" xr:uid="{9729A235-CB87-47E9-89F1-2669CB20F1A0}"/>
    <cellStyle name="標準 3 11" xfId="542" xr:uid="{FBBF63E8-9DD2-44D0-941B-7CEB8555B821}"/>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 5" xfId="537" xr:uid="{4FE5A9AE-CE54-478F-BA5F-4BD6D652A48D}"/>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30" xfId="631" xr:uid="{1A381F3B-5306-450E-BBB6-3905ECE306B6}"/>
    <cellStyle name="標準 31" xfId="632" xr:uid="{E00D2828-6A9F-4918-9355-0696DDADBBA3}"/>
    <cellStyle name="標準 32" xfId="633" xr:uid="{5A9DD70F-93FF-4581-97FD-CA1C3B5CCEA4}"/>
    <cellStyle name="標準 33" xfId="634" xr:uid="{F3B4EBA4-823F-48E7-8283-44547C155F12}"/>
    <cellStyle name="標準 34" xfId="635" xr:uid="{EA3DB73D-99CF-4C02-824A-10DE2E65322F}"/>
    <cellStyle name="標準 34 2" xfId="636" xr:uid="{005A5900-C304-4079-9BE5-235E0D99FFE8}"/>
    <cellStyle name="標準 35" xfId="637" xr:uid="{28F4F3B7-AC88-49A9-95AE-D1B0EB1ED8BB}"/>
    <cellStyle name="標準 36" xfId="638" xr:uid="{5E9905CF-7B74-40A7-B5A0-78EA1BCAFC22}"/>
    <cellStyle name="標準 37" xfId="639" xr:uid="{737C322A-2966-4FEB-96A5-B64A9EE6500F}"/>
    <cellStyle name="標準 38" xfId="640" xr:uid="{1BD919E2-C7C1-45C4-B87F-B23E3E1A5B6B}"/>
    <cellStyle name="標準 39" xfId="641" xr:uid="{E5329AC3-0A07-44FA-B687-9E18C4A1D245}"/>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 5" xfId="558" xr:uid="{11B4DD64-E504-4C9C-B72F-4F32FB69F89F}"/>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 6" xfId="543" xr:uid="{ADCABB0C-B156-4B5C-A26D-56FDC903CFC3}"/>
    <cellStyle name="標準 4 7" xfId="642" xr:uid="{BAB552E7-745A-4A06-9A77-307DFE453AEB}"/>
    <cellStyle name="標準 4_★120409混在率算出" xfId="501" xr:uid="{22327BF2-6A7D-435F-9AF4-8D378FCAA200}"/>
    <cellStyle name="標準 40" xfId="643" xr:uid="{FA0CC312-806A-4B03-91EF-F575C709C084}"/>
    <cellStyle name="標準 41" xfId="644" xr:uid="{7B7E62B6-C795-49AA-82B7-EDDF9F2D51BD}"/>
    <cellStyle name="標準 42" xfId="645" xr:uid="{070BE960-9EC1-49E3-A5B0-879DF0E04123}"/>
    <cellStyle name="標準 43" xfId="646" xr:uid="{E3CF346D-BFC6-4438-A6FA-877DB682004A}"/>
    <cellStyle name="標準 44" xfId="647" xr:uid="{216FB417-709B-4469-87F6-780A94EA7CE8}"/>
    <cellStyle name="標準 45" xfId="648" xr:uid="{2D59D0B3-20B9-4FAA-A50F-8DAA6B93C58C}"/>
    <cellStyle name="標準 46" xfId="649" xr:uid="{60E9CD88-450A-4998-98D7-3F7F297D4077}"/>
    <cellStyle name="標準 47" xfId="650" xr:uid="{2E0B587E-9096-48A3-A1D4-DEE7544021B9}"/>
    <cellStyle name="標準 48" xfId="651" xr:uid="{CCFD3529-6C55-4C38-BE9E-B86E8DA1304B}"/>
    <cellStyle name="標準 49" xfId="652" xr:uid="{05225664-B6A0-4950-BD21-C2F0ED49AC3E}"/>
    <cellStyle name="標準 5" xfId="70" xr:uid="{00000000-0005-0000-0000-000048000000}"/>
    <cellStyle name="標準 5 2" xfId="503" xr:uid="{17B20330-AC01-4720-A1B3-22EC2B8D79CB}"/>
    <cellStyle name="標準 5 2 2" xfId="504" xr:uid="{BE38ABDA-8E2E-444F-A5CF-F32CD7038F8D}"/>
    <cellStyle name="標準 5 2 3" xfId="559" xr:uid="{86189B30-0A38-4368-8F21-437877D77A68}"/>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5 5" xfId="538" xr:uid="{92809727-BA7F-4DCF-9D61-2E1F25239760}"/>
    <cellStyle name="標準 5 6" xfId="546" xr:uid="{47F20AC7-2096-4BF7-BD6A-DE713E482D75}"/>
    <cellStyle name="標準 5 7" xfId="653" xr:uid="{73E77302-E148-40AB-B2C1-5D44B5145B49}"/>
    <cellStyle name="標準 50" xfId="654" xr:uid="{52BDA32C-AA40-42FC-A3A8-7D7B81554AB3}"/>
    <cellStyle name="標準 51" xfId="655" xr:uid="{0EC53233-E143-49DF-9AFC-64EA599F6E5A}"/>
    <cellStyle name="標準 52" xfId="656" xr:uid="{A3E32063-992E-4ACE-8CA7-A99100870146}"/>
    <cellStyle name="標準 53" xfId="657" xr:uid="{B6139F40-FE8D-45D9-B37B-C9CB88296D1B}"/>
    <cellStyle name="標準 54" xfId="658" xr:uid="{B53D5B39-8A89-4C1D-8649-7FA27D4EDAAB}"/>
    <cellStyle name="標準 55" xfId="659" xr:uid="{48E9E5E4-3F55-41A4-A21D-CED563594A32}"/>
    <cellStyle name="標準 56" xfId="660" xr:uid="{CEC683F4-7A5F-4F19-B29E-33FDC28A9DDE}"/>
    <cellStyle name="標準 57" xfId="661" xr:uid="{BB65C158-9E62-46AB-8A82-065AE65CD54E}"/>
    <cellStyle name="標準 58" xfId="662" xr:uid="{C8578C65-A4B8-4A6D-915A-CEC0EAA6E398}"/>
    <cellStyle name="標準 59" xfId="663" xr:uid="{CEAE8E6D-1BAE-43B7-BAFB-F1B0FDAE4121}"/>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 2 2 2" xfId="573" xr:uid="{5201CBCB-5BC5-43D6-B5C1-D915F46E9E9A}"/>
    <cellStyle name="標準 6 2 2 3" xfId="571" xr:uid="{1B7DB282-BE15-4B3D-9279-32BDCAB12EF1}"/>
    <cellStyle name="標準 6 2 2 4" xfId="562" xr:uid="{F4BAF2E7-9A04-40AE-A4A1-0F268C3A133E}"/>
    <cellStyle name="標準 6 2 3" xfId="566" xr:uid="{60291EF0-7755-4ABB-8FEF-A0C5DC6A7618}"/>
    <cellStyle name="標準 6 2 4" xfId="551" xr:uid="{11482AE5-807A-4F61-BBA8-B8EB774F1EE3}"/>
    <cellStyle name="標準 6 2_★120409混在率算出" xfId="512" xr:uid="{64839C97-BD93-4260-9DDB-54996CD57AF6}"/>
    <cellStyle name="標準 6 3" xfId="513" xr:uid="{747BB716-317D-4FF2-A444-43BF65DAA577}"/>
    <cellStyle name="標準 6 3 2" xfId="514" xr:uid="{D8D1BAC7-CDFB-4DF5-B313-317887E3331D}"/>
    <cellStyle name="標準 6 3 3" xfId="561" xr:uid="{B6B12BCB-C253-4BD6-A802-74223B9ED2E5}"/>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6 6" xfId="539" xr:uid="{8EF78BBB-948A-4F71-8DBC-A9256DBA7886}"/>
    <cellStyle name="標準 6 7" xfId="547" xr:uid="{25A3FC05-86E9-402C-850C-2F23768DD109}"/>
    <cellStyle name="標準 6 8" xfId="664" xr:uid="{70E2311E-B949-40B1-A501-5BB2C342F96E}"/>
    <cellStyle name="標準 60" xfId="665" xr:uid="{4D9BEA58-539D-456B-A99A-53CEC4AC7BCE}"/>
    <cellStyle name="標準 61" xfId="574" xr:uid="{F84192A1-77D4-4B91-86DA-A4F4831B8E1D}"/>
    <cellStyle name="標準 7" xfId="73" xr:uid="{00000000-0005-0000-0000-00004B000000}"/>
    <cellStyle name="標準 7 2" xfId="519" xr:uid="{F13FA7B3-20F7-4D27-AB6C-00C6DB7A2C60}"/>
    <cellStyle name="標準 7 2 2" xfId="563" xr:uid="{26B64DD8-141F-41C6-B1DF-8942C57B8B4D}"/>
    <cellStyle name="標準 7 21" xfId="567" xr:uid="{5EEFF7C7-9C03-46D6-9B37-E4ED6E45892B}"/>
    <cellStyle name="標準 7 21 2" xfId="572" xr:uid="{213779D9-71C9-488C-BB1A-845D52E64BD3}"/>
    <cellStyle name="標準 7 21 3" xfId="570" xr:uid="{7870D1ED-FB8A-4CED-B3FE-48725CA52634}"/>
    <cellStyle name="標準 7 3" xfId="565" xr:uid="{8F4E7AA0-D734-4A9D-B157-586A17F2E59C}"/>
    <cellStyle name="標準 7 4" xfId="548" xr:uid="{D8EF2154-F631-4177-8918-5698A11A8645}"/>
    <cellStyle name="標準 7 5" xfId="666" xr:uid="{1F4F6DE0-1A2B-4A1C-A376-10AEF8CF583B}"/>
    <cellStyle name="標準 8" xfId="74" xr:uid="{00000000-0005-0000-0000-00004C000000}"/>
    <cellStyle name="標準 8 2" xfId="520" xr:uid="{B1EC6C25-138A-4E43-8B9E-9717F7016BDC}"/>
    <cellStyle name="標準 8 3" xfId="549" xr:uid="{B64C9CCB-E1B3-483B-A5A7-AD175628340B}"/>
    <cellStyle name="標準 8 4" xfId="667" xr:uid="{485C2E86-4D42-452F-B840-73352303F102}"/>
    <cellStyle name="標準 9" xfId="75" xr:uid="{00000000-0005-0000-0000-00004D000000}"/>
    <cellStyle name="標準 9 2" xfId="521" xr:uid="{C45EE550-D10E-4E75-8A08-F38BB693D36F}"/>
    <cellStyle name="標準 9 3" xfId="550" xr:uid="{2F74ECCB-7B5C-4882-9471-5367ACFAE167}"/>
    <cellStyle name="標準 9 4" xfId="668" xr:uid="{FF0C201D-7E07-4B4F-BF68-7CFED1FB090E}"/>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未定義 2" xfId="553" xr:uid="{E3EB1764-C253-48D0-97D8-FFC0057C040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良い 5" xfId="669" xr:uid="{A2A2EFEE-CA10-481F-9BF3-5670580E3B7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4AF5"/>
      <color rgb="FF406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5-1&#65380;2'!A1"/></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10</xdr:col>
      <xdr:colOff>112410</xdr:colOff>
      <xdr:row>18</xdr:row>
      <xdr:rowOff>28575</xdr:rowOff>
    </xdr:from>
    <xdr:to>
      <xdr:col>11</xdr:col>
      <xdr:colOff>266700</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684535" y="4619625"/>
          <a:ext cx="278115" cy="23423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10</xdr:col>
      <xdr:colOff>120650</xdr:colOff>
      <xdr:row>7</xdr:row>
      <xdr:rowOff>39266</xdr:rowOff>
    </xdr:from>
    <xdr:to>
      <xdr:col>11</xdr:col>
      <xdr:colOff>321148</xdr:colOff>
      <xdr:row>7</xdr:row>
      <xdr:rowOff>234005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692775" y="1906166"/>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14</xdr:col>
      <xdr:colOff>146958</xdr:colOff>
      <xdr:row>36</xdr:row>
      <xdr:rowOff>16782</xdr:rowOff>
    </xdr:from>
    <xdr:to>
      <xdr:col>14</xdr:col>
      <xdr:colOff>391182</xdr:colOff>
      <xdr:row>38</xdr:row>
      <xdr:rowOff>2587</xdr:rowOff>
    </xdr:to>
    <xdr:sp macro="" textlink="">
      <xdr:nvSpPr>
        <xdr:cNvPr id="52" name="右矢印 51">
          <a:hlinkClick xmlns:r="http://schemas.openxmlformats.org/officeDocument/2006/relationships" r:id="rId1"/>
          <a:extLst>
            <a:ext uri="{FF2B5EF4-FFF2-40B4-BE49-F238E27FC236}">
              <a16:creationId xmlns:a16="http://schemas.microsoft.com/office/drawing/2014/main" id="{C5A32F2D-AD53-86A2-CD7D-BDF85F86F2AB}"/>
            </a:ext>
          </a:extLst>
        </xdr:cNvPr>
        <xdr:cNvSpPr/>
      </xdr:nvSpPr>
      <xdr:spPr>
        <a:xfrm>
          <a:off x="6538911" y="9241120"/>
          <a:ext cx="219175" cy="432000"/>
        </a:xfrm>
        <a:prstGeom prst="rightArrow">
          <a:avLst/>
        </a:prstGeom>
        <a:solidFill>
          <a:srgbClr val="FFFF00"/>
        </a:solidFill>
        <a:ln>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396875</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396875</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92075</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92075</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225425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34925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73025</xdr:colOff>
      <xdr:row>18</xdr:row>
      <xdr:rowOff>225425</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73025</xdr:colOff>
      <xdr:row>19</xdr:row>
      <xdr:rowOff>15875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149225</xdr:colOff>
      <xdr:row>18</xdr:row>
      <xdr:rowOff>225425</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149225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149225</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111125</xdr:colOff>
      <xdr:row>18</xdr:row>
      <xdr:rowOff>225425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225425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34925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73025</xdr:colOff>
      <xdr:row>28</xdr:row>
      <xdr:rowOff>225425</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73025</xdr:colOff>
      <xdr:row>29</xdr:row>
      <xdr:rowOff>15875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149225</xdr:colOff>
      <xdr:row>28</xdr:row>
      <xdr:rowOff>225425</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149225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149225</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111125</xdr:colOff>
      <xdr:row>28</xdr:row>
      <xdr:rowOff>225425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225425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34925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225425</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225425</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15875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301625</xdr:colOff>
      <xdr:row>19</xdr:row>
      <xdr:rowOff>92075</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225425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34925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225425</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225425</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15875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111125</xdr:colOff>
      <xdr:row>29</xdr:row>
      <xdr:rowOff>15875</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225425</xdr:colOff>
      <xdr:row>28</xdr:row>
      <xdr:rowOff>225425</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495301</xdr:colOff>
      <xdr:row>15</xdr:row>
      <xdr:rowOff>66675</xdr:rowOff>
    </xdr:from>
    <xdr:to>
      <xdr:col>17</xdr:col>
      <xdr:colOff>1</xdr:colOff>
      <xdr:row>16</xdr:row>
      <xdr:rowOff>190500</xdr:rowOff>
    </xdr:to>
    <xdr:sp macro="" textlink="">
      <xdr:nvSpPr>
        <xdr:cNvPr id="52" name="AutoShape 1046">
          <a:extLst>
            <a:ext uri="{FF2B5EF4-FFF2-40B4-BE49-F238E27FC236}">
              <a16:creationId xmlns:a16="http://schemas.microsoft.com/office/drawing/2014/main" id="{ED6E848D-AB9E-4DF0-84C2-FB8B54B1CDC0}"/>
            </a:ext>
          </a:extLst>
        </xdr:cNvPr>
        <xdr:cNvSpPr>
          <a:spLocks noChangeArrowheads="1"/>
        </xdr:cNvSpPr>
      </xdr:nvSpPr>
      <xdr:spPr bwMode="auto">
        <a:xfrm>
          <a:off x="5219701" y="3254375"/>
          <a:ext cx="1714500" cy="355600"/>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495300</xdr:colOff>
      <xdr:row>24</xdr:row>
      <xdr:rowOff>200026</xdr:rowOff>
    </xdr:from>
    <xdr:to>
      <xdr:col>17</xdr:col>
      <xdr:colOff>0</xdr:colOff>
      <xdr:row>26</xdr:row>
      <xdr:rowOff>219076</xdr:rowOff>
    </xdr:to>
    <xdr:sp macro="" textlink="">
      <xdr:nvSpPr>
        <xdr:cNvPr id="53" name="AutoShape 1049">
          <a:extLst>
            <a:ext uri="{FF2B5EF4-FFF2-40B4-BE49-F238E27FC236}">
              <a16:creationId xmlns:a16="http://schemas.microsoft.com/office/drawing/2014/main" id="{FFDF9B4C-D3AB-4E30-B69E-0B1EAEDA4839}"/>
            </a:ext>
          </a:extLst>
        </xdr:cNvPr>
        <xdr:cNvSpPr>
          <a:spLocks noChangeArrowheads="1"/>
        </xdr:cNvSpPr>
      </xdr:nvSpPr>
      <xdr:spPr bwMode="auto">
        <a:xfrm>
          <a:off x="5219700" y="5445126"/>
          <a:ext cx="17145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0354" name="AutoShape 1058">
          <a:extLst>
            <a:ext uri="{FF2B5EF4-FFF2-40B4-BE49-F238E27FC236}">
              <a16:creationId xmlns:a16="http://schemas.microsoft.com/office/drawing/2014/main" id="{AE064017-C1D5-436B-8A52-4DE8A6DC7A87}"/>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0967" name="AutoShape 1059">
          <a:extLst>
            <a:ext uri="{FF2B5EF4-FFF2-40B4-BE49-F238E27FC236}">
              <a16:creationId xmlns:a16="http://schemas.microsoft.com/office/drawing/2014/main" id="{63580A28-7EBE-4DFF-AA69-6038DA732D75}"/>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0995" name="AutoShape 1060">
          <a:extLst>
            <a:ext uri="{FF2B5EF4-FFF2-40B4-BE49-F238E27FC236}">
              <a16:creationId xmlns:a16="http://schemas.microsoft.com/office/drawing/2014/main" id="{4ED4E2A7-DF57-4129-AB92-A41EC581F3A9}"/>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0996" name="AutoShape 1061">
          <a:extLst>
            <a:ext uri="{FF2B5EF4-FFF2-40B4-BE49-F238E27FC236}">
              <a16:creationId xmlns:a16="http://schemas.microsoft.com/office/drawing/2014/main" id="{82C75B5D-15CA-4659-BA9D-FBC36794C9DC}"/>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0997" name="AutoShape 1062">
          <a:extLst>
            <a:ext uri="{FF2B5EF4-FFF2-40B4-BE49-F238E27FC236}">
              <a16:creationId xmlns:a16="http://schemas.microsoft.com/office/drawing/2014/main" id="{4AFD083F-E8ED-4E52-8D40-A607F6CFC43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0998" name="AutoShape 1063">
          <a:extLst>
            <a:ext uri="{FF2B5EF4-FFF2-40B4-BE49-F238E27FC236}">
              <a16:creationId xmlns:a16="http://schemas.microsoft.com/office/drawing/2014/main" id="{0637C856-1501-4045-B4F9-CCFE022EAA1C}"/>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0999" name="AutoShape 1064">
          <a:extLst>
            <a:ext uri="{FF2B5EF4-FFF2-40B4-BE49-F238E27FC236}">
              <a16:creationId xmlns:a16="http://schemas.microsoft.com/office/drawing/2014/main" id="{8A6635DC-2B80-4E90-B5AA-FCDC841CA58E}"/>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00" name="AutoShape 1065">
          <a:extLst>
            <a:ext uri="{FF2B5EF4-FFF2-40B4-BE49-F238E27FC236}">
              <a16:creationId xmlns:a16="http://schemas.microsoft.com/office/drawing/2014/main" id="{2CFBF2CD-80AE-4FA7-AA11-9C39DAD5F284}"/>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01" name="AutoShape 1068">
          <a:extLst>
            <a:ext uri="{FF2B5EF4-FFF2-40B4-BE49-F238E27FC236}">
              <a16:creationId xmlns:a16="http://schemas.microsoft.com/office/drawing/2014/main" id="{A701B20C-97F2-4853-9149-E366A1D6E2EA}"/>
            </a:ext>
          </a:extLst>
        </xdr:cNvPr>
        <xdr:cNvSpPr>
          <a:spLocks noChangeArrowheads="1"/>
        </xdr:cNvSpPr>
      </xdr:nvSpPr>
      <xdr:spPr bwMode="auto">
        <a:xfrm>
          <a:off x="5353050" y="3676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02" name="AutoShape 1069">
          <a:extLst>
            <a:ext uri="{FF2B5EF4-FFF2-40B4-BE49-F238E27FC236}">
              <a16:creationId xmlns:a16="http://schemas.microsoft.com/office/drawing/2014/main" id="{EBCD377C-08E8-4F4F-BAD4-5EEF7C6FD62F}"/>
            </a:ext>
          </a:extLst>
        </xdr:cNvPr>
        <xdr:cNvSpPr>
          <a:spLocks noChangeArrowheads="1"/>
        </xdr:cNvSpPr>
      </xdr:nvSpPr>
      <xdr:spPr bwMode="auto">
        <a:xfrm>
          <a:off x="5705475" y="3971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03" name="AutoShape 1072">
          <a:extLst>
            <a:ext uri="{FF2B5EF4-FFF2-40B4-BE49-F238E27FC236}">
              <a16:creationId xmlns:a16="http://schemas.microsoft.com/office/drawing/2014/main" id="{D1C5B623-B26F-4712-B71F-92D0285DE3FB}"/>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05" name="AutoShape 1076">
          <a:extLst>
            <a:ext uri="{FF2B5EF4-FFF2-40B4-BE49-F238E27FC236}">
              <a16:creationId xmlns:a16="http://schemas.microsoft.com/office/drawing/2014/main" id="{37E9D052-5C6E-44A1-953F-A6EE6DE3BB2C}"/>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06" name="AutoShape 1077">
          <a:extLst>
            <a:ext uri="{FF2B5EF4-FFF2-40B4-BE49-F238E27FC236}">
              <a16:creationId xmlns:a16="http://schemas.microsoft.com/office/drawing/2014/main" id="{460ADE43-9D56-4D4F-A6FB-518BB473E2C9}"/>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07" name="AutoShape 1078">
          <a:extLst>
            <a:ext uri="{FF2B5EF4-FFF2-40B4-BE49-F238E27FC236}">
              <a16:creationId xmlns:a16="http://schemas.microsoft.com/office/drawing/2014/main" id="{CCEC5BAC-21A5-47B9-86E7-CA4D9C3D4511}"/>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08" name="AutoShape 1079">
          <a:extLst>
            <a:ext uri="{FF2B5EF4-FFF2-40B4-BE49-F238E27FC236}">
              <a16:creationId xmlns:a16="http://schemas.microsoft.com/office/drawing/2014/main" id="{0476D137-1ABF-43AB-8125-CD5EA3FA7975}"/>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09" name="AutoShape 1081">
          <a:extLst>
            <a:ext uri="{FF2B5EF4-FFF2-40B4-BE49-F238E27FC236}">
              <a16:creationId xmlns:a16="http://schemas.microsoft.com/office/drawing/2014/main" id="{67CB0D9B-B363-463A-877E-4E0B50F561DC}"/>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10" name="AutoShape 1082">
          <a:extLst>
            <a:ext uri="{FF2B5EF4-FFF2-40B4-BE49-F238E27FC236}">
              <a16:creationId xmlns:a16="http://schemas.microsoft.com/office/drawing/2014/main" id="{939A387A-5AEF-4BD5-B4C0-36AA47575734}"/>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11" name="AutoShape 1083">
          <a:extLst>
            <a:ext uri="{FF2B5EF4-FFF2-40B4-BE49-F238E27FC236}">
              <a16:creationId xmlns:a16="http://schemas.microsoft.com/office/drawing/2014/main" id="{3C209731-48E5-494F-B571-F3FDCF1E46E7}"/>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12" name="AutoShape 1084">
          <a:extLst>
            <a:ext uri="{FF2B5EF4-FFF2-40B4-BE49-F238E27FC236}">
              <a16:creationId xmlns:a16="http://schemas.microsoft.com/office/drawing/2014/main" id="{CA49478F-4125-430B-939E-1F0D9FFC3383}"/>
            </a:ext>
          </a:extLst>
        </xdr:cNvPr>
        <xdr:cNvSpPr>
          <a:spLocks noChangeArrowheads="1"/>
        </xdr:cNvSpPr>
      </xdr:nvSpPr>
      <xdr:spPr bwMode="auto">
        <a:xfrm>
          <a:off x="5353050" y="5962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13" name="AutoShape 1085">
          <a:extLst>
            <a:ext uri="{FF2B5EF4-FFF2-40B4-BE49-F238E27FC236}">
              <a16:creationId xmlns:a16="http://schemas.microsoft.com/office/drawing/2014/main" id="{E8CBA89B-247E-4CAA-8BDD-33952542CA54}"/>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14" name="AutoShape 1087">
          <a:extLst>
            <a:ext uri="{FF2B5EF4-FFF2-40B4-BE49-F238E27FC236}">
              <a16:creationId xmlns:a16="http://schemas.microsoft.com/office/drawing/2014/main" id="{20D0D2BE-902E-4A80-97FB-76A331E2A4F2}"/>
            </a:ext>
          </a:extLst>
        </xdr:cNvPr>
        <xdr:cNvSpPr>
          <a:spLocks noChangeArrowheads="1"/>
        </xdr:cNvSpPr>
      </xdr:nvSpPr>
      <xdr:spPr bwMode="auto">
        <a:xfrm>
          <a:off x="5705475" y="6257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15" name="AutoShape 1049">
          <a:extLst>
            <a:ext uri="{FF2B5EF4-FFF2-40B4-BE49-F238E27FC236}">
              <a16:creationId xmlns:a16="http://schemas.microsoft.com/office/drawing/2014/main" id="{11CC5821-C02B-48CD-80B9-BA66B9819AA3}"/>
            </a:ext>
          </a:extLst>
        </xdr:cNvPr>
        <xdr:cNvSpPr>
          <a:spLocks noChangeArrowheads="1"/>
        </xdr:cNvSpPr>
      </xdr:nvSpPr>
      <xdr:spPr bwMode="auto">
        <a:xfrm>
          <a:off x="8223250" y="63944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16" name="AutoShape 1058">
          <a:extLst>
            <a:ext uri="{FF2B5EF4-FFF2-40B4-BE49-F238E27FC236}">
              <a16:creationId xmlns:a16="http://schemas.microsoft.com/office/drawing/2014/main" id="{02CC57CB-3B9D-47AA-86EA-513E1BE786D3}"/>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17" name="AutoShape 1059">
          <a:extLst>
            <a:ext uri="{FF2B5EF4-FFF2-40B4-BE49-F238E27FC236}">
              <a16:creationId xmlns:a16="http://schemas.microsoft.com/office/drawing/2014/main" id="{3579F59B-14E0-4341-9091-C3F9671C973D}"/>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18" name="AutoShape 1060">
          <a:extLst>
            <a:ext uri="{FF2B5EF4-FFF2-40B4-BE49-F238E27FC236}">
              <a16:creationId xmlns:a16="http://schemas.microsoft.com/office/drawing/2014/main" id="{2D34CA00-0229-41A4-BFF4-45039F5FD68A}"/>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19" name="AutoShape 1061">
          <a:extLst>
            <a:ext uri="{FF2B5EF4-FFF2-40B4-BE49-F238E27FC236}">
              <a16:creationId xmlns:a16="http://schemas.microsoft.com/office/drawing/2014/main" id="{A1F04E82-EA05-4474-A195-E628D4070BDE}"/>
            </a:ext>
          </a:extLst>
        </xdr:cNvPr>
        <xdr:cNvSpPr>
          <a:spLocks noChangeArrowheads="1"/>
        </xdr:cNvSpPr>
      </xdr:nvSpPr>
      <xdr:spPr bwMode="auto">
        <a:xfrm>
          <a:off x="5381625" y="3648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20" name="AutoShape 1062">
          <a:extLst>
            <a:ext uri="{FF2B5EF4-FFF2-40B4-BE49-F238E27FC236}">
              <a16:creationId xmlns:a16="http://schemas.microsoft.com/office/drawing/2014/main" id="{049BB8C7-440D-4CEC-A257-AD68A66EEDC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21" name="AutoShape 1063">
          <a:extLst>
            <a:ext uri="{FF2B5EF4-FFF2-40B4-BE49-F238E27FC236}">
              <a16:creationId xmlns:a16="http://schemas.microsoft.com/office/drawing/2014/main" id="{56FA2B67-36B6-44E0-BA5E-1CF08FC796BA}"/>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22" name="AutoShape 1064">
          <a:extLst>
            <a:ext uri="{FF2B5EF4-FFF2-40B4-BE49-F238E27FC236}">
              <a16:creationId xmlns:a16="http://schemas.microsoft.com/office/drawing/2014/main" id="{D9490252-5631-4344-A7A0-1B3DC95BE75F}"/>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23" name="AutoShape 1065">
          <a:extLst>
            <a:ext uri="{FF2B5EF4-FFF2-40B4-BE49-F238E27FC236}">
              <a16:creationId xmlns:a16="http://schemas.microsoft.com/office/drawing/2014/main" id="{10F951A0-374C-4B51-B33E-E9FA94BF520F}"/>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24" name="AutoShape 1068">
          <a:extLst>
            <a:ext uri="{FF2B5EF4-FFF2-40B4-BE49-F238E27FC236}">
              <a16:creationId xmlns:a16="http://schemas.microsoft.com/office/drawing/2014/main" id="{771C8C79-401A-40F6-ABF4-A60FD2F93E5F}"/>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25" name="AutoShape 1069">
          <a:extLst>
            <a:ext uri="{FF2B5EF4-FFF2-40B4-BE49-F238E27FC236}">
              <a16:creationId xmlns:a16="http://schemas.microsoft.com/office/drawing/2014/main" id="{7634329F-AF4D-46DC-9D70-E4E0A64FC797}"/>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26" name="AutoShape 1072">
          <a:extLst>
            <a:ext uri="{FF2B5EF4-FFF2-40B4-BE49-F238E27FC236}">
              <a16:creationId xmlns:a16="http://schemas.microsoft.com/office/drawing/2014/main" id="{75B98C2F-0F9A-40F9-A3DD-444405842DDF}"/>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27" name="AutoShape 1076">
          <a:extLst>
            <a:ext uri="{FF2B5EF4-FFF2-40B4-BE49-F238E27FC236}">
              <a16:creationId xmlns:a16="http://schemas.microsoft.com/office/drawing/2014/main" id="{ECFC5A7F-8C86-4E3F-8B1D-577726FF8D95}"/>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28" name="AutoShape 1077">
          <a:extLst>
            <a:ext uri="{FF2B5EF4-FFF2-40B4-BE49-F238E27FC236}">
              <a16:creationId xmlns:a16="http://schemas.microsoft.com/office/drawing/2014/main" id="{FF919FAC-A2C7-426E-98F5-EAA6B3D1D6EB}"/>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29" name="AutoShape 1078">
          <a:extLst>
            <a:ext uri="{FF2B5EF4-FFF2-40B4-BE49-F238E27FC236}">
              <a16:creationId xmlns:a16="http://schemas.microsoft.com/office/drawing/2014/main" id="{53685725-21D4-4ABB-B0C4-85578D65F05A}"/>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30" name="AutoShape 1079">
          <a:extLst>
            <a:ext uri="{FF2B5EF4-FFF2-40B4-BE49-F238E27FC236}">
              <a16:creationId xmlns:a16="http://schemas.microsoft.com/office/drawing/2014/main" id="{A410C79A-32F9-46F5-ADAB-DA3B2A1A55E3}"/>
            </a:ext>
          </a:extLst>
        </xdr:cNvPr>
        <xdr:cNvSpPr>
          <a:spLocks noChangeArrowheads="1"/>
        </xdr:cNvSpPr>
      </xdr:nvSpPr>
      <xdr:spPr bwMode="auto">
        <a:xfrm>
          <a:off x="5381625" y="5934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31" name="AutoShape 1081">
          <a:extLst>
            <a:ext uri="{FF2B5EF4-FFF2-40B4-BE49-F238E27FC236}">
              <a16:creationId xmlns:a16="http://schemas.microsoft.com/office/drawing/2014/main" id="{05482EBA-76D5-44F1-ABD4-24E09AD1A52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32" name="AutoShape 1082">
          <a:extLst>
            <a:ext uri="{FF2B5EF4-FFF2-40B4-BE49-F238E27FC236}">
              <a16:creationId xmlns:a16="http://schemas.microsoft.com/office/drawing/2014/main" id="{DB6D56C4-BC09-4773-9202-0268A8A8391F}"/>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225425</xdr:colOff>
      <xdr:row>29</xdr:row>
      <xdr:rowOff>15875</xdr:rowOff>
    </xdr:to>
    <xdr:sp macro="" textlink="">
      <xdr:nvSpPr>
        <xdr:cNvPr id="951033" name="AutoShape 1083">
          <a:extLst>
            <a:ext uri="{FF2B5EF4-FFF2-40B4-BE49-F238E27FC236}">
              <a16:creationId xmlns:a16="http://schemas.microsoft.com/office/drawing/2014/main" id="{BBC8A34A-C3B5-44C1-A668-36C9D2EDC85B}"/>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34" name="AutoShape 1084">
          <a:extLst>
            <a:ext uri="{FF2B5EF4-FFF2-40B4-BE49-F238E27FC236}">
              <a16:creationId xmlns:a16="http://schemas.microsoft.com/office/drawing/2014/main" id="{6C5D4445-D67B-4937-9CD0-EEB3F81128D1}"/>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1035" name="AutoShape 1085">
          <a:extLst>
            <a:ext uri="{FF2B5EF4-FFF2-40B4-BE49-F238E27FC236}">
              <a16:creationId xmlns:a16="http://schemas.microsoft.com/office/drawing/2014/main" id="{9261ADC3-F12F-457D-A2A3-63F0B9D26E36}"/>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36" name="AutoShape 1087">
          <a:extLst>
            <a:ext uri="{FF2B5EF4-FFF2-40B4-BE49-F238E27FC236}">
              <a16:creationId xmlns:a16="http://schemas.microsoft.com/office/drawing/2014/main" id="{BB1BCF4C-B718-47D2-A926-6CC4E8B48AD1}"/>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175" name="AutoShape 1058">
          <a:extLst>
            <a:ext uri="{FF2B5EF4-FFF2-40B4-BE49-F238E27FC236}">
              <a16:creationId xmlns:a16="http://schemas.microsoft.com/office/drawing/2014/main" id="{CD85B6A6-98C5-4F38-8BD5-60D5ADA3FF75}"/>
            </a:ext>
          </a:extLst>
        </xdr:cNvPr>
        <xdr:cNvSpPr>
          <a:spLocks noChangeArrowheads="1"/>
        </xdr:cNvSpPr>
      </xdr:nvSpPr>
      <xdr:spPr bwMode="auto">
        <a:xfrm>
          <a:off x="6426200" y="3679825"/>
          <a:ext cx="187007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176" name="AutoShape 1059">
          <a:extLst>
            <a:ext uri="{FF2B5EF4-FFF2-40B4-BE49-F238E27FC236}">
              <a16:creationId xmlns:a16="http://schemas.microsoft.com/office/drawing/2014/main" id="{CA1D82DC-AFCA-4836-82A5-07047534332E}"/>
            </a:ext>
          </a:extLst>
        </xdr:cNvPr>
        <xdr:cNvSpPr>
          <a:spLocks noChangeArrowheads="1"/>
        </xdr:cNvSpPr>
      </xdr:nvSpPr>
      <xdr:spPr bwMode="auto">
        <a:xfrm>
          <a:off x="6426200" y="3660775"/>
          <a:ext cx="187007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177" name="AutoShape 1060">
          <a:extLst>
            <a:ext uri="{FF2B5EF4-FFF2-40B4-BE49-F238E27FC236}">
              <a16:creationId xmlns:a16="http://schemas.microsoft.com/office/drawing/2014/main" id="{9E02510C-1D10-4017-9FC5-F00EB70D7D91}"/>
            </a:ext>
          </a:extLst>
        </xdr:cNvPr>
        <xdr:cNvSpPr>
          <a:spLocks noChangeArrowheads="1"/>
        </xdr:cNvSpPr>
      </xdr:nvSpPr>
      <xdr:spPr bwMode="auto">
        <a:xfrm>
          <a:off x="6457950" y="3660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178" name="AutoShape 1061">
          <a:extLst>
            <a:ext uri="{FF2B5EF4-FFF2-40B4-BE49-F238E27FC236}">
              <a16:creationId xmlns:a16="http://schemas.microsoft.com/office/drawing/2014/main" id="{032F8E83-3445-485C-8291-A5D14816C91B}"/>
            </a:ext>
          </a:extLst>
        </xdr:cNvPr>
        <xdr:cNvSpPr>
          <a:spLocks noChangeArrowheads="1"/>
        </xdr:cNvSpPr>
      </xdr:nvSpPr>
      <xdr:spPr bwMode="auto">
        <a:xfrm>
          <a:off x="6445250" y="3648075"/>
          <a:ext cx="18065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179" name="AutoShape 1062">
          <a:extLst>
            <a:ext uri="{FF2B5EF4-FFF2-40B4-BE49-F238E27FC236}">
              <a16:creationId xmlns:a16="http://schemas.microsoft.com/office/drawing/2014/main" id="{6F0B2E1F-CCA3-4F03-A6A9-2DF7ED3498FF}"/>
            </a:ext>
          </a:extLst>
        </xdr:cNvPr>
        <xdr:cNvSpPr>
          <a:spLocks noChangeArrowheads="1"/>
        </xdr:cNvSpPr>
      </xdr:nvSpPr>
      <xdr:spPr bwMode="auto">
        <a:xfrm>
          <a:off x="6457950" y="3648075"/>
          <a:ext cx="18319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180" name="AutoShape 1063">
          <a:extLst>
            <a:ext uri="{FF2B5EF4-FFF2-40B4-BE49-F238E27FC236}">
              <a16:creationId xmlns:a16="http://schemas.microsoft.com/office/drawing/2014/main" id="{76B02C5C-2EAE-4568-855A-3CE5F1509040}"/>
            </a:ext>
          </a:extLst>
        </xdr:cNvPr>
        <xdr:cNvSpPr>
          <a:spLocks noChangeArrowheads="1"/>
        </xdr:cNvSpPr>
      </xdr:nvSpPr>
      <xdr:spPr bwMode="auto">
        <a:xfrm>
          <a:off x="6483350" y="3635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181" name="AutoShape 1064">
          <a:extLst>
            <a:ext uri="{FF2B5EF4-FFF2-40B4-BE49-F238E27FC236}">
              <a16:creationId xmlns:a16="http://schemas.microsoft.com/office/drawing/2014/main" id="{3DB95962-6B08-4BDF-A84E-B66BA346A4CE}"/>
            </a:ext>
          </a:extLst>
        </xdr:cNvPr>
        <xdr:cNvSpPr>
          <a:spLocks noChangeArrowheads="1"/>
        </xdr:cNvSpPr>
      </xdr:nvSpPr>
      <xdr:spPr bwMode="auto">
        <a:xfrm>
          <a:off x="6464300" y="36671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182" name="AutoShape 1065">
          <a:extLst>
            <a:ext uri="{FF2B5EF4-FFF2-40B4-BE49-F238E27FC236}">
              <a16:creationId xmlns:a16="http://schemas.microsoft.com/office/drawing/2014/main" id="{2B231586-5727-492F-B689-82400850A1F2}"/>
            </a:ext>
          </a:extLst>
        </xdr:cNvPr>
        <xdr:cNvSpPr>
          <a:spLocks noChangeArrowheads="1"/>
        </xdr:cNvSpPr>
      </xdr:nvSpPr>
      <xdr:spPr bwMode="auto">
        <a:xfrm>
          <a:off x="6464300" y="36798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183" name="AutoShape 1068">
          <a:extLst>
            <a:ext uri="{FF2B5EF4-FFF2-40B4-BE49-F238E27FC236}">
              <a16:creationId xmlns:a16="http://schemas.microsoft.com/office/drawing/2014/main" id="{83726AAF-86DB-4CA6-9099-E2625DA55454}"/>
            </a:ext>
          </a:extLst>
        </xdr:cNvPr>
        <xdr:cNvSpPr>
          <a:spLocks noChangeArrowheads="1"/>
        </xdr:cNvSpPr>
      </xdr:nvSpPr>
      <xdr:spPr bwMode="auto">
        <a:xfrm>
          <a:off x="6419850" y="3679825"/>
          <a:ext cx="1908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184" name="AutoShape 1069">
          <a:extLst>
            <a:ext uri="{FF2B5EF4-FFF2-40B4-BE49-F238E27FC236}">
              <a16:creationId xmlns:a16="http://schemas.microsoft.com/office/drawing/2014/main" id="{8C8180E0-5D39-4052-82AB-273347374EAB}"/>
            </a:ext>
          </a:extLst>
        </xdr:cNvPr>
        <xdr:cNvSpPr>
          <a:spLocks noChangeArrowheads="1"/>
        </xdr:cNvSpPr>
      </xdr:nvSpPr>
      <xdr:spPr bwMode="auto">
        <a:xfrm>
          <a:off x="6769100" y="3971925"/>
          <a:ext cx="1603375"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185" name="AutoShape 1072">
          <a:extLst>
            <a:ext uri="{FF2B5EF4-FFF2-40B4-BE49-F238E27FC236}">
              <a16:creationId xmlns:a16="http://schemas.microsoft.com/office/drawing/2014/main" id="{6EC71E95-CC39-4620-89C4-830A5E1395AD}"/>
            </a:ext>
          </a:extLst>
        </xdr:cNvPr>
        <xdr:cNvSpPr>
          <a:spLocks noChangeArrowheads="1"/>
        </xdr:cNvSpPr>
      </xdr:nvSpPr>
      <xdr:spPr bwMode="auto">
        <a:xfrm>
          <a:off x="6438900" y="3679825"/>
          <a:ext cx="18637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187" name="AutoShape 1076">
          <a:extLst>
            <a:ext uri="{FF2B5EF4-FFF2-40B4-BE49-F238E27FC236}">
              <a16:creationId xmlns:a16="http://schemas.microsoft.com/office/drawing/2014/main" id="{8A9FADE4-630B-42C7-94F1-8E32C1FC8C49}"/>
            </a:ext>
          </a:extLst>
        </xdr:cNvPr>
        <xdr:cNvSpPr>
          <a:spLocks noChangeArrowheads="1"/>
        </xdr:cNvSpPr>
      </xdr:nvSpPr>
      <xdr:spPr bwMode="auto">
        <a:xfrm>
          <a:off x="6426200" y="5965825"/>
          <a:ext cx="187007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188" name="AutoShape 1077">
          <a:extLst>
            <a:ext uri="{FF2B5EF4-FFF2-40B4-BE49-F238E27FC236}">
              <a16:creationId xmlns:a16="http://schemas.microsoft.com/office/drawing/2014/main" id="{37D5C730-099C-4E3A-B223-4D7EF2263FCC}"/>
            </a:ext>
          </a:extLst>
        </xdr:cNvPr>
        <xdr:cNvSpPr>
          <a:spLocks noChangeArrowheads="1"/>
        </xdr:cNvSpPr>
      </xdr:nvSpPr>
      <xdr:spPr bwMode="auto">
        <a:xfrm>
          <a:off x="6426200" y="5946775"/>
          <a:ext cx="187007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189" name="AutoShape 1078">
          <a:extLst>
            <a:ext uri="{FF2B5EF4-FFF2-40B4-BE49-F238E27FC236}">
              <a16:creationId xmlns:a16="http://schemas.microsoft.com/office/drawing/2014/main" id="{D2C34971-0DF0-4866-9004-8BFACB42228B}"/>
            </a:ext>
          </a:extLst>
        </xdr:cNvPr>
        <xdr:cNvSpPr>
          <a:spLocks noChangeArrowheads="1"/>
        </xdr:cNvSpPr>
      </xdr:nvSpPr>
      <xdr:spPr bwMode="auto">
        <a:xfrm>
          <a:off x="6457950" y="5946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190" name="AutoShape 1079">
          <a:extLst>
            <a:ext uri="{FF2B5EF4-FFF2-40B4-BE49-F238E27FC236}">
              <a16:creationId xmlns:a16="http://schemas.microsoft.com/office/drawing/2014/main" id="{DCB75C6F-3EC6-40AA-907F-06B63B42789B}"/>
            </a:ext>
          </a:extLst>
        </xdr:cNvPr>
        <xdr:cNvSpPr>
          <a:spLocks noChangeArrowheads="1"/>
        </xdr:cNvSpPr>
      </xdr:nvSpPr>
      <xdr:spPr bwMode="auto">
        <a:xfrm>
          <a:off x="6445250" y="5934075"/>
          <a:ext cx="18065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191" name="AutoShape 1081">
          <a:extLst>
            <a:ext uri="{FF2B5EF4-FFF2-40B4-BE49-F238E27FC236}">
              <a16:creationId xmlns:a16="http://schemas.microsoft.com/office/drawing/2014/main" id="{9D591DEC-C908-450D-8E52-5A72690D7405}"/>
            </a:ext>
          </a:extLst>
        </xdr:cNvPr>
        <xdr:cNvSpPr>
          <a:spLocks noChangeArrowheads="1"/>
        </xdr:cNvSpPr>
      </xdr:nvSpPr>
      <xdr:spPr bwMode="auto">
        <a:xfrm>
          <a:off x="6483350" y="5921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192" name="AutoShape 1082">
          <a:extLst>
            <a:ext uri="{FF2B5EF4-FFF2-40B4-BE49-F238E27FC236}">
              <a16:creationId xmlns:a16="http://schemas.microsoft.com/office/drawing/2014/main" id="{72D3808A-D2A1-4049-987D-8C5D1FDDBC77}"/>
            </a:ext>
          </a:extLst>
        </xdr:cNvPr>
        <xdr:cNvSpPr>
          <a:spLocks noChangeArrowheads="1"/>
        </xdr:cNvSpPr>
      </xdr:nvSpPr>
      <xdr:spPr bwMode="auto">
        <a:xfrm>
          <a:off x="6464300" y="59531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193" name="AutoShape 1083">
          <a:extLst>
            <a:ext uri="{FF2B5EF4-FFF2-40B4-BE49-F238E27FC236}">
              <a16:creationId xmlns:a16="http://schemas.microsoft.com/office/drawing/2014/main" id="{7AF9C864-A240-4F7F-9500-3415F32A63CB}"/>
            </a:ext>
          </a:extLst>
        </xdr:cNvPr>
        <xdr:cNvSpPr>
          <a:spLocks noChangeArrowheads="1"/>
        </xdr:cNvSpPr>
      </xdr:nvSpPr>
      <xdr:spPr bwMode="auto">
        <a:xfrm>
          <a:off x="6464300" y="59658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194" name="AutoShape 1084">
          <a:extLst>
            <a:ext uri="{FF2B5EF4-FFF2-40B4-BE49-F238E27FC236}">
              <a16:creationId xmlns:a16="http://schemas.microsoft.com/office/drawing/2014/main" id="{BF92C1C4-00C3-4162-81FB-27BFC94AB373}"/>
            </a:ext>
          </a:extLst>
        </xdr:cNvPr>
        <xdr:cNvSpPr>
          <a:spLocks noChangeArrowheads="1"/>
        </xdr:cNvSpPr>
      </xdr:nvSpPr>
      <xdr:spPr bwMode="auto">
        <a:xfrm>
          <a:off x="6419850" y="5965825"/>
          <a:ext cx="1908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195" name="AutoShape 1085">
          <a:extLst>
            <a:ext uri="{FF2B5EF4-FFF2-40B4-BE49-F238E27FC236}">
              <a16:creationId xmlns:a16="http://schemas.microsoft.com/office/drawing/2014/main" id="{19AE4C44-00E5-46D6-8469-B5ACDCBE1E19}"/>
            </a:ext>
          </a:extLst>
        </xdr:cNvPr>
        <xdr:cNvSpPr>
          <a:spLocks noChangeArrowheads="1"/>
        </xdr:cNvSpPr>
      </xdr:nvSpPr>
      <xdr:spPr bwMode="auto">
        <a:xfrm>
          <a:off x="6438900" y="5965825"/>
          <a:ext cx="18637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196" name="AutoShape 1087">
          <a:extLst>
            <a:ext uri="{FF2B5EF4-FFF2-40B4-BE49-F238E27FC236}">
              <a16:creationId xmlns:a16="http://schemas.microsoft.com/office/drawing/2014/main" id="{9E432DF0-9979-4608-8832-A99C68C1BE58}"/>
            </a:ext>
          </a:extLst>
        </xdr:cNvPr>
        <xdr:cNvSpPr>
          <a:spLocks noChangeArrowheads="1"/>
        </xdr:cNvSpPr>
      </xdr:nvSpPr>
      <xdr:spPr bwMode="auto">
        <a:xfrm>
          <a:off x="6769100" y="6257925"/>
          <a:ext cx="1603375"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31750</xdr:rowOff>
    </xdr:from>
    <xdr:to>
      <xdr:col>16</xdr:col>
      <xdr:colOff>387350</xdr:colOff>
      <xdr:row>18</xdr:row>
      <xdr:rowOff>215900</xdr:rowOff>
    </xdr:to>
    <xdr:sp macro="" textlink="">
      <xdr:nvSpPr>
        <xdr:cNvPr id="951198" name="AutoShape 1058">
          <a:extLst>
            <a:ext uri="{FF2B5EF4-FFF2-40B4-BE49-F238E27FC236}">
              <a16:creationId xmlns:a16="http://schemas.microsoft.com/office/drawing/2014/main" id="{79B9127B-247E-4B97-A947-BB433DEB946E}"/>
            </a:ext>
          </a:extLst>
        </xdr:cNvPr>
        <xdr:cNvSpPr>
          <a:spLocks noChangeArrowheads="1"/>
        </xdr:cNvSpPr>
      </xdr:nvSpPr>
      <xdr:spPr bwMode="auto">
        <a:xfrm>
          <a:off x="6426200" y="3679825"/>
          <a:ext cx="18764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387350</xdr:colOff>
      <xdr:row>19</xdr:row>
      <xdr:rowOff>31750</xdr:rowOff>
    </xdr:to>
    <xdr:sp macro="" textlink="">
      <xdr:nvSpPr>
        <xdr:cNvPr id="951199" name="AutoShape 1059">
          <a:extLst>
            <a:ext uri="{FF2B5EF4-FFF2-40B4-BE49-F238E27FC236}">
              <a16:creationId xmlns:a16="http://schemas.microsoft.com/office/drawing/2014/main" id="{D2DB1DD9-1B4C-4BDF-A610-357095CC4F3E}"/>
            </a:ext>
          </a:extLst>
        </xdr:cNvPr>
        <xdr:cNvSpPr>
          <a:spLocks noChangeArrowheads="1"/>
        </xdr:cNvSpPr>
      </xdr:nvSpPr>
      <xdr:spPr bwMode="auto">
        <a:xfrm>
          <a:off x="6426200" y="3660775"/>
          <a:ext cx="18764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374650</xdr:colOff>
      <xdr:row>19</xdr:row>
      <xdr:rowOff>0</xdr:rowOff>
    </xdr:to>
    <xdr:sp macro="" textlink="">
      <xdr:nvSpPr>
        <xdr:cNvPr id="951200" name="AutoShape 1060">
          <a:extLst>
            <a:ext uri="{FF2B5EF4-FFF2-40B4-BE49-F238E27FC236}">
              <a16:creationId xmlns:a16="http://schemas.microsoft.com/office/drawing/2014/main" id="{5E8CE1F4-10D9-4A10-AB81-5F7E7B6FAF1C}"/>
            </a:ext>
          </a:extLst>
        </xdr:cNvPr>
        <xdr:cNvSpPr>
          <a:spLocks noChangeArrowheads="1"/>
        </xdr:cNvSpPr>
      </xdr:nvSpPr>
      <xdr:spPr bwMode="auto">
        <a:xfrm>
          <a:off x="6457950" y="3660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336550</xdr:colOff>
      <xdr:row>18</xdr:row>
      <xdr:rowOff>215900</xdr:rowOff>
    </xdr:to>
    <xdr:sp macro="" textlink="">
      <xdr:nvSpPr>
        <xdr:cNvPr id="951201" name="AutoShape 1061">
          <a:extLst>
            <a:ext uri="{FF2B5EF4-FFF2-40B4-BE49-F238E27FC236}">
              <a16:creationId xmlns:a16="http://schemas.microsoft.com/office/drawing/2014/main" id="{2F873B8A-31C9-4B19-96E0-455CCE9B05D2}"/>
            </a:ext>
          </a:extLst>
        </xdr:cNvPr>
        <xdr:cNvSpPr>
          <a:spLocks noChangeArrowheads="1"/>
        </xdr:cNvSpPr>
      </xdr:nvSpPr>
      <xdr:spPr bwMode="auto">
        <a:xfrm>
          <a:off x="6445250" y="3648075"/>
          <a:ext cx="18065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374650</xdr:colOff>
      <xdr:row>19</xdr:row>
      <xdr:rowOff>0</xdr:rowOff>
    </xdr:to>
    <xdr:sp macro="" textlink="">
      <xdr:nvSpPr>
        <xdr:cNvPr id="951202" name="AutoShape 1062">
          <a:extLst>
            <a:ext uri="{FF2B5EF4-FFF2-40B4-BE49-F238E27FC236}">
              <a16:creationId xmlns:a16="http://schemas.microsoft.com/office/drawing/2014/main" id="{FC79457A-E3DB-417E-B103-20A8F583111D}"/>
            </a:ext>
          </a:extLst>
        </xdr:cNvPr>
        <xdr:cNvSpPr>
          <a:spLocks noChangeArrowheads="1"/>
        </xdr:cNvSpPr>
      </xdr:nvSpPr>
      <xdr:spPr bwMode="auto">
        <a:xfrm>
          <a:off x="6457950" y="3648075"/>
          <a:ext cx="18319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336550</xdr:colOff>
      <xdr:row>19</xdr:row>
      <xdr:rowOff>0</xdr:rowOff>
    </xdr:to>
    <xdr:sp macro="" textlink="">
      <xdr:nvSpPr>
        <xdr:cNvPr id="951203" name="AutoShape 1063">
          <a:extLst>
            <a:ext uri="{FF2B5EF4-FFF2-40B4-BE49-F238E27FC236}">
              <a16:creationId xmlns:a16="http://schemas.microsoft.com/office/drawing/2014/main" id="{8FCFF50C-ED57-40EE-A489-7DA05E4D5699}"/>
            </a:ext>
          </a:extLst>
        </xdr:cNvPr>
        <xdr:cNvSpPr>
          <a:spLocks noChangeArrowheads="1"/>
        </xdr:cNvSpPr>
      </xdr:nvSpPr>
      <xdr:spPr bwMode="auto">
        <a:xfrm>
          <a:off x="6483350" y="3635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17</xdr:col>
      <xdr:colOff>0</xdr:colOff>
      <xdr:row>18</xdr:row>
      <xdr:rowOff>215900</xdr:rowOff>
    </xdr:to>
    <xdr:sp macro="" textlink="">
      <xdr:nvSpPr>
        <xdr:cNvPr id="951204" name="AutoShape 1064">
          <a:extLst>
            <a:ext uri="{FF2B5EF4-FFF2-40B4-BE49-F238E27FC236}">
              <a16:creationId xmlns:a16="http://schemas.microsoft.com/office/drawing/2014/main" id="{6FF75063-D148-453D-9630-B536E6070462}"/>
            </a:ext>
          </a:extLst>
        </xdr:cNvPr>
        <xdr:cNvSpPr>
          <a:spLocks noChangeArrowheads="1"/>
        </xdr:cNvSpPr>
      </xdr:nvSpPr>
      <xdr:spPr bwMode="auto">
        <a:xfrm>
          <a:off x="6464300" y="36671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17</xdr:col>
      <xdr:colOff>0</xdr:colOff>
      <xdr:row>19</xdr:row>
      <xdr:rowOff>0</xdr:rowOff>
    </xdr:to>
    <xdr:sp macro="" textlink="">
      <xdr:nvSpPr>
        <xdr:cNvPr id="951205" name="AutoShape 1065">
          <a:extLst>
            <a:ext uri="{FF2B5EF4-FFF2-40B4-BE49-F238E27FC236}">
              <a16:creationId xmlns:a16="http://schemas.microsoft.com/office/drawing/2014/main" id="{A4B0BC45-BB4A-43ED-ADDD-66FC1C46BFF3}"/>
            </a:ext>
          </a:extLst>
        </xdr:cNvPr>
        <xdr:cNvSpPr>
          <a:spLocks noChangeArrowheads="1"/>
        </xdr:cNvSpPr>
      </xdr:nvSpPr>
      <xdr:spPr bwMode="auto">
        <a:xfrm>
          <a:off x="6464300" y="36798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17</xdr:col>
      <xdr:colOff>0</xdr:colOff>
      <xdr:row>19</xdr:row>
      <xdr:rowOff>19050</xdr:rowOff>
    </xdr:to>
    <xdr:sp macro="" textlink="">
      <xdr:nvSpPr>
        <xdr:cNvPr id="951206" name="AutoShape 1068">
          <a:extLst>
            <a:ext uri="{FF2B5EF4-FFF2-40B4-BE49-F238E27FC236}">
              <a16:creationId xmlns:a16="http://schemas.microsoft.com/office/drawing/2014/main" id="{9B0817C1-A2BC-42EB-8516-C0184ABE8C39}"/>
            </a:ext>
          </a:extLst>
        </xdr:cNvPr>
        <xdr:cNvSpPr>
          <a:spLocks noChangeArrowheads="1"/>
        </xdr:cNvSpPr>
      </xdr:nvSpPr>
      <xdr:spPr bwMode="auto">
        <a:xfrm>
          <a:off x="6419850" y="3679825"/>
          <a:ext cx="1914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17</xdr:col>
      <xdr:colOff>44450</xdr:colOff>
      <xdr:row>20</xdr:row>
      <xdr:rowOff>76200</xdr:rowOff>
    </xdr:to>
    <xdr:sp macro="" textlink="">
      <xdr:nvSpPr>
        <xdr:cNvPr id="951207" name="AutoShape 1069">
          <a:extLst>
            <a:ext uri="{FF2B5EF4-FFF2-40B4-BE49-F238E27FC236}">
              <a16:creationId xmlns:a16="http://schemas.microsoft.com/office/drawing/2014/main" id="{1D9FB759-B06B-498B-842B-C74AFB1332D8}"/>
            </a:ext>
          </a:extLst>
        </xdr:cNvPr>
        <xdr:cNvSpPr>
          <a:spLocks noChangeArrowheads="1"/>
        </xdr:cNvSpPr>
      </xdr:nvSpPr>
      <xdr:spPr bwMode="auto">
        <a:xfrm>
          <a:off x="6769100" y="3971925"/>
          <a:ext cx="16097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387350</xdr:colOff>
      <xdr:row>28</xdr:row>
      <xdr:rowOff>215900</xdr:rowOff>
    </xdr:to>
    <xdr:sp macro="" textlink="">
      <xdr:nvSpPr>
        <xdr:cNvPr id="951209" name="AutoShape 1076">
          <a:extLst>
            <a:ext uri="{FF2B5EF4-FFF2-40B4-BE49-F238E27FC236}">
              <a16:creationId xmlns:a16="http://schemas.microsoft.com/office/drawing/2014/main" id="{C66631F2-8159-4B13-BA30-693D9190073A}"/>
            </a:ext>
          </a:extLst>
        </xdr:cNvPr>
        <xdr:cNvSpPr>
          <a:spLocks noChangeArrowheads="1"/>
        </xdr:cNvSpPr>
      </xdr:nvSpPr>
      <xdr:spPr bwMode="auto">
        <a:xfrm>
          <a:off x="6426200" y="5965825"/>
          <a:ext cx="18764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387350</xdr:colOff>
      <xdr:row>29</xdr:row>
      <xdr:rowOff>31750</xdr:rowOff>
    </xdr:to>
    <xdr:sp macro="" textlink="">
      <xdr:nvSpPr>
        <xdr:cNvPr id="951210" name="AutoShape 1077">
          <a:extLst>
            <a:ext uri="{FF2B5EF4-FFF2-40B4-BE49-F238E27FC236}">
              <a16:creationId xmlns:a16="http://schemas.microsoft.com/office/drawing/2014/main" id="{B1A27736-61EB-4EBA-9BF0-CF9F05962C7B}"/>
            </a:ext>
          </a:extLst>
        </xdr:cNvPr>
        <xdr:cNvSpPr>
          <a:spLocks noChangeArrowheads="1"/>
        </xdr:cNvSpPr>
      </xdr:nvSpPr>
      <xdr:spPr bwMode="auto">
        <a:xfrm>
          <a:off x="6426200" y="5946775"/>
          <a:ext cx="18764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374650</xdr:colOff>
      <xdr:row>29</xdr:row>
      <xdr:rowOff>0</xdr:rowOff>
    </xdr:to>
    <xdr:sp macro="" textlink="">
      <xdr:nvSpPr>
        <xdr:cNvPr id="951211" name="AutoShape 1078">
          <a:extLst>
            <a:ext uri="{FF2B5EF4-FFF2-40B4-BE49-F238E27FC236}">
              <a16:creationId xmlns:a16="http://schemas.microsoft.com/office/drawing/2014/main" id="{BAA83D16-D8BA-45CD-87E5-1A41AB41AAFC}"/>
            </a:ext>
          </a:extLst>
        </xdr:cNvPr>
        <xdr:cNvSpPr>
          <a:spLocks noChangeArrowheads="1"/>
        </xdr:cNvSpPr>
      </xdr:nvSpPr>
      <xdr:spPr bwMode="auto">
        <a:xfrm>
          <a:off x="6457950" y="5946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336550</xdr:colOff>
      <xdr:row>28</xdr:row>
      <xdr:rowOff>215900</xdr:rowOff>
    </xdr:to>
    <xdr:sp macro="" textlink="">
      <xdr:nvSpPr>
        <xdr:cNvPr id="951212" name="AutoShape 1079">
          <a:extLst>
            <a:ext uri="{FF2B5EF4-FFF2-40B4-BE49-F238E27FC236}">
              <a16:creationId xmlns:a16="http://schemas.microsoft.com/office/drawing/2014/main" id="{9371846B-DB49-49E4-9084-B94C0884A5F8}"/>
            </a:ext>
          </a:extLst>
        </xdr:cNvPr>
        <xdr:cNvSpPr>
          <a:spLocks noChangeArrowheads="1"/>
        </xdr:cNvSpPr>
      </xdr:nvSpPr>
      <xdr:spPr bwMode="auto">
        <a:xfrm>
          <a:off x="6445250" y="5934075"/>
          <a:ext cx="18065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336550</xdr:colOff>
      <xdr:row>29</xdr:row>
      <xdr:rowOff>0</xdr:rowOff>
    </xdr:to>
    <xdr:sp macro="" textlink="">
      <xdr:nvSpPr>
        <xdr:cNvPr id="951213" name="AutoShape 1081">
          <a:extLst>
            <a:ext uri="{FF2B5EF4-FFF2-40B4-BE49-F238E27FC236}">
              <a16:creationId xmlns:a16="http://schemas.microsoft.com/office/drawing/2014/main" id="{EE839B03-4692-41E4-B2F1-4E6AB510D655}"/>
            </a:ext>
          </a:extLst>
        </xdr:cNvPr>
        <xdr:cNvSpPr>
          <a:spLocks noChangeArrowheads="1"/>
        </xdr:cNvSpPr>
      </xdr:nvSpPr>
      <xdr:spPr bwMode="auto">
        <a:xfrm>
          <a:off x="6483350" y="5921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17</xdr:col>
      <xdr:colOff>0</xdr:colOff>
      <xdr:row>28</xdr:row>
      <xdr:rowOff>215900</xdr:rowOff>
    </xdr:to>
    <xdr:sp macro="" textlink="">
      <xdr:nvSpPr>
        <xdr:cNvPr id="951214" name="AutoShape 1082">
          <a:extLst>
            <a:ext uri="{FF2B5EF4-FFF2-40B4-BE49-F238E27FC236}">
              <a16:creationId xmlns:a16="http://schemas.microsoft.com/office/drawing/2014/main" id="{6BF8DF71-D1E7-47FF-BA11-6CC1CFDB4340}"/>
            </a:ext>
          </a:extLst>
        </xdr:cNvPr>
        <xdr:cNvSpPr>
          <a:spLocks noChangeArrowheads="1"/>
        </xdr:cNvSpPr>
      </xdr:nvSpPr>
      <xdr:spPr bwMode="auto">
        <a:xfrm>
          <a:off x="6464300" y="59531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17</xdr:col>
      <xdr:colOff>0</xdr:colOff>
      <xdr:row>29</xdr:row>
      <xdr:rowOff>0</xdr:rowOff>
    </xdr:to>
    <xdr:sp macro="" textlink="">
      <xdr:nvSpPr>
        <xdr:cNvPr id="951215" name="AutoShape 1083">
          <a:extLst>
            <a:ext uri="{FF2B5EF4-FFF2-40B4-BE49-F238E27FC236}">
              <a16:creationId xmlns:a16="http://schemas.microsoft.com/office/drawing/2014/main" id="{0DFAD9C8-C405-4F21-9B14-F83CB487A1BD}"/>
            </a:ext>
          </a:extLst>
        </xdr:cNvPr>
        <xdr:cNvSpPr>
          <a:spLocks noChangeArrowheads="1"/>
        </xdr:cNvSpPr>
      </xdr:nvSpPr>
      <xdr:spPr bwMode="auto">
        <a:xfrm>
          <a:off x="6464300" y="59658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17</xdr:col>
      <xdr:colOff>0</xdr:colOff>
      <xdr:row>29</xdr:row>
      <xdr:rowOff>19050</xdr:rowOff>
    </xdr:to>
    <xdr:sp macro="" textlink="">
      <xdr:nvSpPr>
        <xdr:cNvPr id="951216" name="AutoShape 1084">
          <a:extLst>
            <a:ext uri="{FF2B5EF4-FFF2-40B4-BE49-F238E27FC236}">
              <a16:creationId xmlns:a16="http://schemas.microsoft.com/office/drawing/2014/main" id="{51081AF4-42F9-4A0C-A6F7-2CB12A393A8D}"/>
            </a:ext>
          </a:extLst>
        </xdr:cNvPr>
        <xdr:cNvSpPr>
          <a:spLocks noChangeArrowheads="1"/>
        </xdr:cNvSpPr>
      </xdr:nvSpPr>
      <xdr:spPr bwMode="auto">
        <a:xfrm>
          <a:off x="6419850" y="5965825"/>
          <a:ext cx="1914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387350</xdr:colOff>
      <xdr:row>28</xdr:row>
      <xdr:rowOff>215900</xdr:rowOff>
    </xdr:to>
    <xdr:sp macro="" textlink="">
      <xdr:nvSpPr>
        <xdr:cNvPr id="951217" name="AutoShape 1085">
          <a:extLst>
            <a:ext uri="{FF2B5EF4-FFF2-40B4-BE49-F238E27FC236}">
              <a16:creationId xmlns:a16="http://schemas.microsoft.com/office/drawing/2014/main" id="{7C633DBB-436C-45F1-B1C8-CE70444BE4FC}"/>
            </a:ext>
          </a:extLst>
        </xdr:cNvPr>
        <xdr:cNvSpPr>
          <a:spLocks noChangeArrowheads="1"/>
        </xdr:cNvSpPr>
      </xdr:nvSpPr>
      <xdr:spPr bwMode="auto">
        <a:xfrm>
          <a:off x="6438900" y="5965825"/>
          <a:ext cx="18637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17</xdr:col>
      <xdr:colOff>44450</xdr:colOff>
      <xdr:row>30</xdr:row>
      <xdr:rowOff>76200</xdr:rowOff>
    </xdr:to>
    <xdr:sp macro="" textlink="">
      <xdr:nvSpPr>
        <xdr:cNvPr id="951218" name="AutoShape 1087">
          <a:extLst>
            <a:ext uri="{FF2B5EF4-FFF2-40B4-BE49-F238E27FC236}">
              <a16:creationId xmlns:a16="http://schemas.microsoft.com/office/drawing/2014/main" id="{DB754A63-D00D-4330-9131-32989DFE9191}"/>
            </a:ext>
          </a:extLst>
        </xdr:cNvPr>
        <xdr:cNvSpPr>
          <a:spLocks noChangeArrowheads="1"/>
        </xdr:cNvSpPr>
      </xdr:nvSpPr>
      <xdr:spPr bwMode="auto">
        <a:xfrm>
          <a:off x="6769100" y="6257925"/>
          <a:ext cx="16097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228599</xdr:colOff>
      <xdr:row>52</xdr:row>
      <xdr:rowOff>196849</xdr:rowOff>
    </xdr:from>
    <xdr:to>
      <xdr:col>10</xdr:col>
      <xdr:colOff>149659</xdr:colOff>
      <xdr:row>57</xdr:row>
      <xdr:rowOff>15874</xdr:rowOff>
    </xdr:to>
    <xdr:pic>
      <xdr:nvPicPr>
        <xdr:cNvPr id="4" name="図 3">
          <a:extLst>
            <a:ext uri="{FF2B5EF4-FFF2-40B4-BE49-F238E27FC236}">
              <a16:creationId xmlns:a16="http://schemas.microsoft.com/office/drawing/2014/main" id="{88A9F03E-8182-B6CD-010B-70548EDB9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4" y="11217274"/>
          <a:ext cx="762435" cy="6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301626</xdr:colOff>
      <xdr:row>52</xdr:row>
      <xdr:rowOff>123825</xdr:rowOff>
    </xdr:from>
    <xdr:to>
      <xdr:col>13</xdr:col>
      <xdr:colOff>382412</xdr:colOff>
      <xdr:row>53</xdr:row>
      <xdr:rowOff>0</xdr:rowOff>
    </xdr:to>
    <xdr:pic>
      <xdr:nvPicPr>
        <xdr:cNvPr id="2" name="Picture 1039">
          <a:extLst>
            <a:ext uri="{FF2B5EF4-FFF2-40B4-BE49-F238E27FC236}">
              <a16:creationId xmlns:a16="http://schemas.microsoft.com/office/drawing/2014/main" id="{A7FD02F1-840F-4355-B536-E3755645B1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02626" y="11144250"/>
          <a:ext cx="80786"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11</xdr:col>
      <xdr:colOff>311150</xdr:colOff>
      <xdr:row>27</xdr:row>
      <xdr:rowOff>152400</xdr:rowOff>
    </xdr:to>
    <xdr:pic>
      <xdr:nvPicPr>
        <xdr:cNvPr id="439002" name="図 2">
          <a:extLst>
            <a:ext uri="{FF2B5EF4-FFF2-40B4-BE49-F238E27FC236}">
              <a16:creationId xmlns:a16="http://schemas.microsoft.com/office/drawing/2014/main" id="{B0EA908B-4AF5-CF95-818E-B8D22CBC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14" t="3667" r="1573" b="3078"/>
        <a:stretch>
          <a:fillRect/>
        </a:stretch>
      </xdr:blipFill>
      <xdr:spPr bwMode="auto">
        <a:xfrm>
          <a:off x="184150" y="69850"/>
          <a:ext cx="68326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S50"/>
  <sheetViews>
    <sheetView tabSelected="1" zoomScaleNormal="100" zoomScaleSheetLayoutView="115" workbookViewId="0">
      <pane xSplit="3" ySplit="3" topLeftCell="D4" activePane="bottomRight" state="frozen"/>
      <selection pane="topRight" activeCell="D1" sqref="D1"/>
      <selection pane="bottomLeft" activeCell="A4" sqref="A4"/>
      <selection pane="bottomRight"/>
    </sheetView>
  </sheetViews>
  <sheetFormatPr defaultColWidth="9" defaultRowHeight="14.25"/>
  <cols>
    <col min="1" max="1" width="2.625" style="1" customWidth="1"/>
    <col min="2" max="2" width="5.375" style="1" customWidth="1"/>
    <col min="3" max="3" width="3" style="1" customWidth="1"/>
    <col min="4" max="4" width="27" style="1" customWidth="1"/>
    <col min="5" max="5" width="1.625" style="1" customWidth="1"/>
    <col min="6" max="6" width="13.875" style="1" customWidth="1"/>
    <col min="7" max="7" width="2.75" style="1" customWidth="1"/>
    <col min="8" max="8" width="1.625" style="1" customWidth="1"/>
    <col min="9" max="9" width="13.625" style="236" customWidth="1"/>
    <col min="10" max="10" width="1.625" style="1" customWidth="1"/>
    <col min="11" max="11" width="1.625" style="3" customWidth="1"/>
    <col min="12" max="12" width="13.875" style="237" customWidth="1"/>
    <col min="13" max="13" width="2.75" style="237" customWidth="1"/>
    <col min="14" max="14" width="0.875" style="237" customWidth="1"/>
    <col min="15" max="16" width="5.625" style="237" customWidth="1"/>
    <col min="17" max="17" width="0.875" style="1" customWidth="1"/>
    <col min="18" max="16384" width="9" style="1"/>
  </cols>
  <sheetData>
    <row r="1" spans="2:17" ht="24.75" customHeight="1">
      <c r="B1" s="1079" t="s">
        <v>578</v>
      </c>
      <c r="C1" s="1079"/>
      <c r="D1" s="1079"/>
      <c r="E1" s="1079"/>
      <c r="F1" s="1079"/>
      <c r="G1" s="1079"/>
      <c r="H1" s="1079"/>
      <c r="I1" s="1079"/>
      <c r="J1" s="1079"/>
      <c r="K1" s="1079"/>
      <c r="L1" s="1079"/>
      <c r="M1" s="1079"/>
      <c r="N1" s="802"/>
      <c r="O1" s="802"/>
      <c r="P1" s="802"/>
      <c r="Q1" s="802"/>
    </row>
    <row r="2" spans="2:17" ht="20.100000000000001" customHeight="1">
      <c r="B2" s="803"/>
      <c r="C2" s="803"/>
      <c r="D2" s="803"/>
      <c r="E2" s="803"/>
      <c r="F2" s="803"/>
      <c r="G2" s="803"/>
      <c r="H2" s="803"/>
      <c r="I2" s="804"/>
      <c r="J2" s="803"/>
      <c r="K2" s="803"/>
      <c r="L2" s="804" t="s">
        <v>284</v>
      </c>
      <c r="M2" s="803"/>
      <c r="N2" s="803"/>
      <c r="O2" s="803"/>
      <c r="P2" s="803"/>
      <c r="Q2" s="803"/>
    </row>
    <row r="3" spans="2:17" s="4" customFormat="1" ht="24.95" customHeight="1" thickBot="1">
      <c r="B3" s="805" t="s">
        <v>206</v>
      </c>
      <c r="C3" s="1070" t="s">
        <v>207</v>
      </c>
      <c r="D3" s="1070"/>
      <c r="E3" s="1070"/>
      <c r="F3" s="1070"/>
      <c r="G3" s="1070"/>
      <c r="H3" s="1071" t="s">
        <v>208</v>
      </c>
      <c r="I3" s="1072"/>
      <c r="J3" s="1073"/>
      <c r="K3" s="1074" t="s">
        <v>209</v>
      </c>
      <c r="L3" s="1075"/>
      <c r="M3" s="1076"/>
      <c r="N3" s="1077" t="s">
        <v>2</v>
      </c>
      <c r="O3" s="1077"/>
      <c r="P3" s="1077"/>
      <c r="Q3" s="1078"/>
    </row>
    <row r="4" spans="2:17" s="4" customFormat="1" ht="20.100000000000001" customHeight="1" thickTop="1">
      <c r="B4" s="1080">
        <v>1</v>
      </c>
      <c r="C4" s="806">
        <v>-1</v>
      </c>
      <c r="D4" s="807" t="s">
        <v>458</v>
      </c>
      <c r="E4" s="808" t="s">
        <v>210</v>
      </c>
      <c r="F4" s="961" t="s">
        <v>553</v>
      </c>
      <c r="G4" s="809" t="s">
        <v>0</v>
      </c>
      <c r="H4" s="810"/>
      <c r="I4" s="962">
        <f>'1_1,2'!G32</f>
        <v>1467541</v>
      </c>
      <c r="J4" s="811"/>
      <c r="K4" s="812"/>
      <c r="L4" s="794">
        <f>'1_1,2'!G32 - '1_1,2'!G20</f>
        <v>268</v>
      </c>
      <c r="M4" s="497"/>
      <c r="N4" s="498"/>
      <c r="O4" s="592"/>
      <c r="P4" s="592"/>
      <c r="Q4" s="813"/>
    </row>
    <row r="5" spans="2:17" s="4" customFormat="1" ht="20.100000000000001" customHeight="1">
      <c r="B5" s="1081"/>
      <c r="C5" s="815">
        <v>-2</v>
      </c>
      <c r="D5" s="9" t="s">
        <v>467</v>
      </c>
      <c r="E5" s="808" t="s">
        <v>210</v>
      </c>
      <c r="F5" s="816" t="s">
        <v>1</v>
      </c>
      <c r="G5" s="8" t="s">
        <v>0</v>
      </c>
      <c r="H5" s="817"/>
      <c r="I5" s="963">
        <f>'1_1,2'!F32</f>
        <v>662478</v>
      </c>
      <c r="J5" s="818"/>
      <c r="K5" s="819"/>
      <c r="L5" s="499">
        <f>'1_1,2'!F32 - '1_1,2'!F20</f>
        <v>8579</v>
      </c>
      <c r="M5" s="497"/>
      <c r="N5" s="500"/>
      <c r="O5" s="593"/>
      <c r="P5" s="593"/>
      <c r="Q5" s="820"/>
    </row>
    <row r="6" spans="2:17" s="4" customFormat="1" ht="20.100000000000001" customHeight="1">
      <c r="B6" s="1082"/>
      <c r="C6" s="815">
        <v>-3</v>
      </c>
      <c r="D6" s="9" t="s">
        <v>468</v>
      </c>
      <c r="E6" s="808" t="s">
        <v>210</v>
      </c>
      <c r="F6" s="822" t="s">
        <v>507</v>
      </c>
      <c r="G6" s="8" t="s">
        <v>0</v>
      </c>
      <c r="H6" s="817"/>
      <c r="I6" s="964">
        <f>'1_3'!L30</f>
        <v>586</v>
      </c>
      <c r="J6" s="818"/>
      <c r="K6" s="823"/>
      <c r="L6" s="499">
        <f>'1_3'!L30 - '1_3'!L18</f>
        <v>34</v>
      </c>
      <c r="M6" s="497"/>
      <c r="N6" s="228"/>
      <c r="O6" s="229"/>
      <c r="P6" s="229"/>
      <c r="Q6" s="820"/>
    </row>
    <row r="7" spans="2:17" s="4" customFormat="1" ht="20.100000000000001" customHeight="1">
      <c r="B7" s="824">
        <v>2</v>
      </c>
      <c r="C7" s="825"/>
      <c r="D7" s="826" t="s">
        <v>211</v>
      </c>
      <c r="E7" s="827" t="s">
        <v>210</v>
      </c>
      <c r="F7" s="965" t="s">
        <v>506</v>
      </c>
      <c r="G7" s="828" t="s">
        <v>0</v>
      </c>
      <c r="H7" s="829"/>
      <c r="I7" s="966">
        <f>主要指標1!K28</f>
        <v>32822</v>
      </c>
      <c r="J7" s="830"/>
      <c r="K7" s="823"/>
      <c r="L7" s="795">
        <f>主要指標1!K28 - 主要指標1!K16</f>
        <v>315</v>
      </c>
      <c r="M7" s="501"/>
      <c r="N7" s="230"/>
      <c r="O7" s="231"/>
      <c r="P7" s="231"/>
      <c r="Q7" s="831"/>
    </row>
    <row r="8" spans="2:17" s="4" customFormat="1" ht="20.100000000000001" customHeight="1">
      <c r="B8" s="824">
        <v>3</v>
      </c>
      <c r="C8" s="825"/>
      <c r="D8" s="826" t="s">
        <v>476</v>
      </c>
      <c r="E8" s="827" t="s">
        <v>210</v>
      </c>
      <c r="F8" s="965" t="s">
        <v>556</v>
      </c>
      <c r="G8" s="828" t="s">
        <v>0</v>
      </c>
      <c r="H8" s="829"/>
      <c r="I8" s="967">
        <f>主要指標2!C29</f>
        <v>18.2</v>
      </c>
      <c r="J8" s="830"/>
      <c r="K8" s="832"/>
      <c r="L8" s="796">
        <f>I8 - 主要指標2!D29</f>
        <v>0.69999999999999929</v>
      </c>
      <c r="M8" s="502"/>
      <c r="N8" s="503"/>
      <c r="O8" s="504"/>
      <c r="P8" s="504"/>
      <c r="Q8" s="831"/>
    </row>
    <row r="9" spans="2:17" s="4" customFormat="1" ht="20.100000000000001" customHeight="1">
      <c r="B9" s="833">
        <v>4</v>
      </c>
      <c r="C9" s="834"/>
      <c r="D9" s="826" t="s">
        <v>472</v>
      </c>
      <c r="E9" s="827" t="s">
        <v>210</v>
      </c>
      <c r="F9" s="965" t="s">
        <v>555</v>
      </c>
      <c r="G9" s="828" t="s">
        <v>0</v>
      </c>
      <c r="H9" s="829"/>
      <c r="I9" s="968">
        <f>主要指標1!F29</f>
        <v>3.2</v>
      </c>
      <c r="J9" s="830"/>
      <c r="K9" s="812"/>
      <c r="L9" s="796">
        <f>主要指標1!F29 - 主要指標1!F17</f>
        <v>0.90000000000000036</v>
      </c>
      <c r="M9" s="505"/>
      <c r="N9" s="506"/>
      <c r="O9" s="507"/>
      <c r="P9" s="507"/>
      <c r="Q9" s="835"/>
    </row>
    <row r="10" spans="2:17" s="4" customFormat="1" ht="20.100000000000001" customHeight="1">
      <c r="B10" s="824">
        <v>5</v>
      </c>
      <c r="C10" s="825"/>
      <c r="D10" s="826" t="s">
        <v>403</v>
      </c>
      <c r="E10" s="827" t="s">
        <v>210</v>
      </c>
      <c r="F10" s="965" t="s">
        <v>556</v>
      </c>
      <c r="G10" s="828" t="s">
        <v>0</v>
      </c>
      <c r="H10" s="829"/>
      <c r="I10" s="969">
        <f>'5'!M20</f>
        <v>0.94</v>
      </c>
      <c r="J10" s="830"/>
      <c r="K10" s="832"/>
      <c r="L10" s="797">
        <f>'5'!M20 - '5'!M8</f>
        <v>-3.0000000000000027E-2</v>
      </c>
      <c r="M10" s="505"/>
      <c r="N10" s="508"/>
      <c r="O10" s="231"/>
      <c r="P10" s="231"/>
      <c r="Q10" s="831"/>
    </row>
    <row r="11" spans="2:17" s="4" customFormat="1" ht="20.100000000000001" customHeight="1">
      <c r="B11" s="821">
        <v>6</v>
      </c>
      <c r="C11" s="836"/>
      <c r="D11" s="826" t="s">
        <v>212</v>
      </c>
      <c r="E11" s="827" t="s">
        <v>210</v>
      </c>
      <c r="F11" s="965" t="s">
        <v>556</v>
      </c>
      <c r="G11" s="828" t="s">
        <v>0</v>
      </c>
      <c r="H11" s="829"/>
      <c r="I11" s="969">
        <f>'6'!H23</f>
        <v>1.1100000000000001</v>
      </c>
      <c r="J11" s="830"/>
      <c r="K11" s="823"/>
      <c r="L11" s="798">
        <f>'6'!H23 - '6'!H11</f>
        <v>2.0000000000000018E-2</v>
      </c>
      <c r="M11" s="509"/>
      <c r="N11" s="510"/>
      <c r="O11" s="511"/>
      <c r="P11" s="511"/>
      <c r="Q11" s="837"/>
    </row>
    <row r="12" spans="2:17" s="4" customFormat="1" ht="20.100000000000001" customHeight="1">
      <c r="B12" s="1083">
        <v>7</v>
      </c>
      <c r="C12" s="806"/>
      <c r="D12" s="9" t="s">
        <v>213</v>
      </c>
      <c r="E12" s="808"/>
      <c r="F12" s="816"/>
      <c r="G12" s="8"/>
      <c r="H12" s="838"/>
      <c r="I12" s="512"/>
      <c r="J12" s="818"/>
      <c r="K12" s="812"/>
      <c r="L12" s="499"/>
      <c r="M12" s="497"/>
      <c r="N12" s="228"/>
      <c r="O12" s="229"/>
      <c r="P12" s="229"/>
      <c r="Q12" s="835"/>
    </row>
    <row r="13" spans="2:17" s="4" customFormat="1" ht="20.100000000000001" customHeight="1">
      <c r="B13" s="1081"/>
      <c r="C13" s="815">
        <v>-1</v>
      </c>
      <c r="D13" s="9" t="s">
        <v>473</v>
      </c>
      <c r="E13" s="808" t="s">
        <v>210</v>
      </c>
      <c r="F13" s="965" t="s">
        <v>506</v>
      </c>
      <c r="G13" s="839" t="s">
        <v>0</v>
      </c>
      <c r="H13" s="838"/>
      <c r="I13" s="512">
        <f>主要指標1!I28</f>
        <v>250500</v>
      </c>
      <c r="J13" s="818"/>
      <c r="K13" s="819"/>
      <c r="L13" s="499">
        <f>主要指標1!I28- 主要指標1!I16</f>
        <v>29592</v>
      </c>
      <c r="M13" s="497"/>
      <c r="N13" s="228"/>
      <c r="O13" s="229"/>
      <c r="P13" s="229"/>
      <c r="Q13" s="820"/>
    </row>
    <row r="14" spans="2:17" s="4" customFormat="1" ht="20.100000000000001" customHeight="1">
      <c r="B14" s="1082"/>
      <c r="C14" s="836">
        <v>-2</v>
      </c>
      <c r="D14" s="840" t="s">
        <v>214</v>
      </c>
      <c r="E14" s="841" t="s">
        <v>210</v>
      </c>
      <c r="F14" s="822" t="s">
        <v>406</v>
      </c>
      <c r="G14" s="842" t="s">
        <v>0</v>
      </c>
      <c r="H14" s="843"/>
      <c r="I14" s="970">
        <f>主要指標1!J28</f>
        <v>269492</v>
      </c>
      <c r="J14" s="844"/>
      <c r="K14" s="823"/>
      <c r="L14" s="499">
        <f>主要指標1!J28 - 主要指標1!J16</f>
        <v>28357</v>
      </c>
      <c r="M14" s="513"/>
      <c r="N14" s="514"/>
      <c r="O14" s="511"/>
      <c r="P14" s="511"/>
      <c r="Q14" s="837"/>
    </row>
    <row r="15" spans="2:17" s="4" customFormat="1" ht="20.100000000000001" customHeight="1">
      <c r="B15" s="814">
        <v>8</v>
      </c>
      <c r="C15" s="815"/>
      <c r="D15" s="9" t="s">
        <v>215</v>
      </c>
      <c r="E15" s="808" t="s">
        <v>210</v>
      </c>
      <c r="F15" s="965" t="s">
        <v>556</v>
      </c>
      <c r="G15" s="8" t="s">
        <v>0</v>
      </c>
      <c r="H15" s="817"/>
      <c r="I15" s="971">
        <f>主要指標2!E29</f>
        <v>113.7</v>
      </c>
      <c r="J15" s="818"/>
      <c r="K15" s="819"/>
      <c r="L15" s="799">
        <f>主要指標2!E29 - 主要指標2!E17</f>
        <v>0.60000000000000853</v>
      </c>
      <c r="M15" s="515"/>
      <c r="N15" s="508"/>
      <c r="O15" s="231"/>
      <c r="P15" s="231"/>
      <c r="Q15" s="820"/>
    </row>
    <row r="16" spans="2:17" s="4" customFormat="1" ht="20.100000000000001" customHeight="1">
      <c r="B16" s="1083">
        <v>9</v>
      </c>
      <c r="C16" s="806">
        <v>-1</v>
      </c>
      <c r="D16" s="845" t="s">
        <v>216</v>
      </c>
      <c r="E16" s="846" t="s">
        <v>404</v>
      </c>
      <c r="F16" s="816" t="s">
        <v>506</v>
      </c>
      <c r="G16" s="809" t="s">
        <v>0</v>
      </c>
      <c r="H16" s="810"/>
      <c r="I16" s="972">
        <f>主要指標2!F28</f>
        <v>229325</v>
      </c>
      <c r="J16" s="811"/>
      <c r="K16" s="812"/>
      <c r="L16" s="499">
        <f>主要指標2!F28 - 主要指標2!F16</f>
        <v>-59815</v>
      </c>
      <c r="M16" s="497"/>
      <c r="N16" s="228"/>
      <c r="O16" s="229"/>
      <c r="P16" s="229"/>
      <c r="Q16" s="835"/>
    </row>
    <row r="17" spans="2:19" s="4" customFormat="1" ht="20.100000000000001" customHeight="1">
      <c r="B17" s="1082"/>
      <c r="C17" s="836">
        <v>-2</v>
      </c>
      <c r="D17" s="840" t="s">
        <v>217</v>
      </c>
      <c r="E17" s="841" t="s">
        <v>210</v>
      </c>
      <c r="F17" s="822" t="s">
        <v>1</v>
      </c>
      <c r="G17" s="842" t="s">
        <v>0</v>
      </c>
      <c r="H17" s="847"/>
      <c r="I17" s="970">
        <f>主要指標2!I28</f>
        <v>249368</v>
      </c>
      <c r="J17" s="844"/>
      <c r="K17" s="823"/>
      <c r="L17" s="800">
        <f>主要指標2!I28 - 主要指標2!I16</f>
        <v>-100073</v>
      </c>
      <c r="M17" s="513"/>
      <c r="N17" s="514"/>
      <c r="O17" s="511"/>
      <c r="P17" s="511"/>
      <c r="Q17" s="837"/>
    </row>
    <row r="18" spans="2:19" s="4" customFormat="1" ht="20.100000000000001" customHeight="1">
      <c r="B18" s="814">
        <v>10</v>
      </c>
      <c r="C18" s="815"/>
      <c r="D18" s="9" t="s">
        <v>218</v>
      </c>
      <c r="E18" s="808" t="s">
        <v>210</v>
      </c>
      <c r="F18" s="822" t="s">
        <v>504</v>
      </c>
      <c r="G18" s="8" t="s">
        <v>0</v>
      </c>
      <c r="H18" s="817"/>
      <c r="I18" s="594">
        <f>'10'!G30</f>
        <v>27158</v>
      </c>
      <c r="J18" s="818"/>
      <c r="K18" s="819"/>
      <c r="L18" s="499">
        <f>'10'!G30 - '10'!G18</f>
        <v>760</v>
      </c>
      <c r="M18" s="497"/>
      <c r="N18" s="228"/>
      <c r="O18" s="229"/>
      <c r="P18" s="229"/>
      <c r="Q18" s="820"/>
    </row>
    <row r="19" spans="2:19" s="4" customFormat="1" ht="20.100000000000001" customHeight="1">
      <c r="B19" s="824">
        <v>11</v>
      </c>
      <c r="C19" s="825"/>
      <c r="D19" s="826" t="s">
        <v>386</v>
      </c>
      <c r="E19" s="827" t="s">
        <v>210</v>
      </c>
      <c r="F19" s="848" t="s">
        <v>508</v>
      </c>
      <c r="G19" s="849" t="s">
        <v>0</v>
      </c>
      <c r="H19" s="850"/>
      <c r="I19" s="973">
        <f>'11'!D47</f>
        <v>140</v>
      </c>
      <c r="J19" s="830"/>
      <c r="K19" s="832"/>
      <c r="L19" s="795">
        <f>'11'!D47-'11'!D41</f>
        <v>11</v>
      </c>
      <c r="M19" s="501"/>
      <c r="N19" s="230"/>
      <c r="O19" s="231"/>
      <c r="P19" s="231"/>
      <c r="Q19" s="831"/>
      <c r="S19" s="516"/>
    </row>
    <row r="20" spans="2:19" s="4" customFormat="1" ht="20.100000000000001" customHeight="1">
      <c r="B20" s="1083">
        <v>12</v>
      </c>
      <c r="C20" s="806">
        <v>-1</v>
      </c>
      <c r="D20" s="845" t="s">
        <v>219</v>
      </c>
      <c r="E20" s="808" t="s">
        <v>210</v>
      </c>
      <c r="F20" s="965" t="s">
        <v>556</v>
      </c>
      <c r="G20" s="8" t="s">
        <v>0</v>
      </c>
      <c r="H20" s="817"/>
      <c r="I20" s="974">
        <f>'12'!D25</f>
        <v>385</v>
      </c>
      <c r="J20" s="818"/>
      <c r="K20" s="819"/>
      <c r="L20" s="499">
        <f>'12'!D25- '12'!D13</f>
        <v>24</v>
      </c>
      <c r="M20" s="497"/>
      <c r="N20" s="228"/>
      <c r="O20" s="229"/>
      <c r="P20" s="229"/>
      <c r="Q20" s="820"/>
    </row>
    <row r="21" spans="2:19" s="4" customFormat="1" ht="20.100000000000001" customHeight="1">
      <c r="B21" s="1082"/>
      <c r="C21" s="815">
        <v>-2</v>
      </c>
      <c r="D21" s="9" t="s">
        <v>220</v>
      </c>
      <c r="E21" s="808" t="s">
        <v>210</v>
      </c>
      <c r="F21" s="816" t="s">
        <v>1</v>
      </c>
      <c r="G21" s="8" t="s">
        <v>0</v>
      </c>
      <c r="H21" s="817"/>
      <c r="I21" s="975">
        <f>'12'!D45</f>
        <v>90023</v>
      </c>
      <c r="J21" s="818"/>
      <c r="K21" s="819"/>
      <c r="L21" s="499">
        <f>'12'!D45- '12'!D33</f>
        <v>26246</v>
      </c>
      <c r="M21" s="497"/>
      <c r="N21" s="228"/>
      <c r="O21" s="229"/>
      <c r="P21" s="229"/>
      <c r="Q21" s="820"/>
    </row>
    <row r="22" spans="2:19" s="4" customFormat="1" ht="20.100000000000001" customHeight="1">
      <c r="B22" s="824">
        <v>13</v>
      </c>
      <c r="C22" s="825"/>
      <c r="D22" s="826" t="s">
        <v>221</v>
      </c>
      <c r="E22" s="827" t="s">
        <v>210</v>
      </c>
      <c r="F22" s="816" t="s">
        <v>506</v>
      </c>
      <c r="G22" s="828" t="s">
        <v>0</v>
      </c>
      <c r="H22" s="829"/>
      <c r="I22" s="976">
        <f>主要指標2!J28</f>
        <v>22936</v>
      </c>
      <c r="J22" s="830"/>
      <c r="K22" s="832"/>
      <c r="L22" s="795">
        <f>主要指標2!J28 - 主要指標2!J16</f>
        <v>1394</v>
      </c>
      <c r="M22" s="501"/>
      <c r="N22" s="230"/>
      <c r="O22" s="231"/>
      <c r="P22" s="231"/>
      <c r="Q22" s="831"/>
    </row>
    <row r="23" spans="2:19" s="4" customFormat="1" ht="20.100000000000001" customHeight="1">
      <c r="B23" s="824">
        <v>14</v>
      </c>
      <c r="C23" s="825"/>
      <c r="D23" s="826" t="s">
        <v>222</v>
      </c>
      <c r="E23" s="827" t="s">
        <v>210</v>
      </c>
      <c r="F23" s="965" t="s">
        <v>556</v>
      </c>
      <c r="G23" s="828" t="s">
        <v>0</v>
      </c>
      <c r="H23" s="829"/>
      <c r="I23" s="973">
        <f>'14'!D26</f>
        <v>8</v>
      </c>
      <c r="J23" s="830"/>
      <c r="K23" s="819"/>
      <c r="L23" s="795">
        <f>'14'!D26 - '14'!D14</f>
        <v>6</v>
      </c>
      <c r="M23" s="517"/>
      <c r="N23" s="518"/>
      <c r="O23" s="231"/>
      <c r="P23" s="231"/>
      <c r="Q23" s="831"/>
    </row>
    <row r="24" spans="2:19" s="4" customFormat="1" ht="20.100000000000001" customHeight="1">
      <c r="B24" s="824">
        <v>15</v>
      </c>
      <c r="C24" s="825"/>
      <c r="D24" s="826" t="s">
        <v>223</v>
      </c>
      <c r="E24" s="827" t="s">
        <v>210</v>
      </c>
      <c r="F24" s="965" t="s">
        <v>555</v>
      </c>
      <c r="G24" s="828" t="s">
        <v>0</v>
      </c>
      <c r="H24" s="829"/>
      <c r="I24" s="977">
        <f>'15'!D26</f>
        <v>860200</v>
      </c>
      <c r="J24" s="830"/>
      <c r="K24" s="832"/>
      <c r="L24" s="795">
        <f>'15'!D26 - '15'!D14</f>
        <v>78900</v>
      </c>
      <c r="M24" s="501"/>
      <c r="N24" s="230"/>
      <c r="O24" s="231"/>
      <c r="P24" s="231"/>
      <c r="Q24" s="831"/>
    </row>
    <row r="25" spans="2:19" s="4" customFormat="1" ht="20.100000000000001" customHeight="1">
      <c r="B25" s="824">
        <v>16</v>
      </c>
      <c r="C25" s="825"/>
      <c r="D25" s="826" t="s">
        <v>224</v>
      </c>
      <c r="E25" s="827" t="s">
        <v>210</v>
      </c>
      <c r="F25" s="816" t="s">
        <v>506</v>
      </c>
      <c r="G25" s="828" t="s">
        <v>0</v>
      </c>
      <c r="H25" s="829"/>
      <c r="I25" s="978">
        <f>'16'!E14</f>
        <v>92.7</v>
      </c>
      <c r="J25" s="830"/>
      <c r="K25" s="832"/>
      <c r="L25" s="799">
        <f>'16'!G14</f>
        <v>-1.2</v>
      </c>
      <c r="M25" s="519"/>
      <c r="N25" s="520"/>
      <c r="O25" s="521"/>
      <c r="P25" s="521"/>
      <c r="Q25" s="831"/>
    </row>
    <row r="26" spans="2:19" s="4" customFormat="1" ht="20.100000000000001" customHeight="1">
      <c r="B26" s="824">
        <v>17</v>
      </c>
      <c r="C26" s="825"/>
      <c r="D26" s="826" t="s">
        <v>225</v>
      </c>
      <c r="E26" s="827" t="s">
        <v>210</v>
      </c>
      <c r="F26" s="965" t="s">
        <v>555</v>
      </c>
      <c r="G26" s="828" t="s">
        <v>0</v>
      </c>
      <c r="H26" s="829"/>
      <c r="I26" s="977">
        <f>'17'!D34</f>
        <v>1979768</v>
      </c>
      <c r="J26" s="830"/>
      <c r="K26" s="832"/>
      <c r="L26" s="499">
        <f>'17'!D34 -'17'!D22</f>
        <v>126549</v>
      </c>
      <c r="M26" s="497"/>
      <c r="N26" s="228"/>
      <c r="O26" s="229"/>
      <c r="P26" s="229"/>
      <c r="Q26" s="831"/>
    </row>
    <row r="27" spans="2:19" s="4" customFormat="1" ht="20.100000000000001" customHeight="1">
      <c r="B27" s="824">
        <v>18</v>
      </c>
      <c r="C27" s="825"/>
      <c r="D27" s="826" t="s">
        <v>226</v>
      </c>
      <c r="E27" s="827" t="s">
        <v>210</v>
      </c>
      <c r="F27" s="965" t="s">
        <v>576</v>
      </c>
      <c r="G27" s="828" t="s">
        <v>0</v>
      </c>
      <c r="H27" s="829"/>
      <c r="I27" s="979">
        <f>主要指標2!M27</f>
        <v>1257035</v>
      </c>
      <c r="J27" s="830"/>
      <c r="K27" s="832"/>
      <c r="L27" s="795">
        <f>主要指標2!M27 - 主要指標2!M15</f>
        <v>16522</v>
      </c>
      <c r="M27" s="501"/>
      <c r="N27" s="230"/>
      <c r="O27" s="231"/>
      <c r="P27" s="231"/>
      <c r="Q27" s="831"/>
    </row>
    <row r="28" spans="2:19" s="4" customFormat="1" ht="20.100000000000001" customHeight="1">
      <c r="B28" s="824">
        <v>19</v>
      </c>
      <c r="C28" s="825"/>
      <c r="D28" s="826" t="s">
        <v>227</v>
      </c>
      <c r="E28" s="827" t="s">
        <v>210</v>
      </c>
      <c r="F28" s="965" t="s">
        <v>504</v>
      </c>
      <c r="G28" s="828" t="s">
        <v>0</v>
      </c>
      <c r="H28" s="829"/>
      <c r="I28" s="980">
        <f>'19'!D25</f>
        <v>552896</v>
      </c>
      <c r="J28" s="830"/>
      <c r="K28" s="819"/>
      <c r="L28" s="795">
        <f>'19'!D25 - '19'!D13</f>
        <v>-174395</v>
      </c>
      <c r="M28" s="501"/>
      <c r="N28" s="230"/>
      <c r="O28" s="231"/>
      <c r="P28" s="231"/>
      <c r="Q28" s="831"/>
    </row>
    <row r="29" spans="2:19" s="4" customFormat="1" ht="20.100000000000001" customHeight="1">
      <c r="B29" s="824">
        <v>20</v>
      </c>
      <c r="C29" s="825"/>
      <c r="D29" s="826" t="s">
        <v>511</v>
      </c>
      <c r="E29" s="827" t="s">
        <v>210</v>
      </c>
      <c r="F29" s="965" t="s">
        <v>555</v>
      </c>
      <c r="G29" s="828" t="s">
        <v>0</v>
      </c>
      <c r="H29" s="829"/>
      <c r="I29" s="973">
        <f>'20'!D27</f>
        <v>214</v>
      </c>
      <c r="J29" s="830"/>
      <c r="K29" s="832"/>
      <c r="L29" s="795">
        <f>'20'!D27 - '20'!D15</f>
        <v>33</v>
      </c>
      <c r="M29" s="501"/>
      <c r="N29" s="230"/>
      <c r="O29" s="231"/>
      <c r="P29" s="231"/>
      <c r="Q29" s="831"/>
    </row>
    <row r="30" spans="2:19" s="4" customFormat="1" ht="20.100000000000001" customHeight="1">
      <c r="B30" s="824">
        <v>21</v>
      </c>
      <c r="C30" s="825"/>
      <c r="D30" s="826" t="s">
        <v>497</v>
      </c>
      <c r="E30" s="827" t="s">
        <v>210</v>
      </c>
      <c r="F30" s="981" t="s">
        <v>575</v>
      </c>
      <c r="G30" s="828" t="s">
        <v>0</v>
      </c>
      <c r="H30" s="829"/>
      <c r="I30" s="982">
        <f>'21'!R24</f>
        <v>71.7</v>
      </c>
      <c r="J30" s="830"/>
      <c r="K30" s="819"/>
      <c r="L30" s="796">
        <f>'21'!R24 - '21'!R12</f>
        <v>-17.700000000000003</v>
      </c>
      <c r="M30" s="509"/>
      <c r="N30" s="520"/>
      <c r="O30" s="231"/>
      <c r="P30" s="231"/>
      <c r="Q30" s="831"/>
    </row>
    <row r="31" spans="2:19" s="4" customFormat="1" ht="20.100000000000001" customHeight="1">
      <c r="B31" s="771">
        <v>22</v>
      </c>
      <c r="C31" s="825"/>
      <c r="D31" s="826" t="s">
        <v>228</v>
      </c>
      <c r="E31" s="827" t="s">
        <v>210</v>
      </c>
      <c r="F31" s="965" t="s">
        <v>555</v>
      </c>
      <c r="G31" s="849" t="s">
        <v>0</v>
      </c>
      <c r="H31" s="829"/>
      <c r="I31" s="983">
        <f>'22'!D26</f>
        <v>155815</v>
      </c>
      <c r="J31" s="830"/>
      <c r="K31" s="832"/>
      <c r="L31" s="795">
        <f>'22'!D26 - '22'!D14</f>
        <v>-7171</v>
      </c>
      <c r="M31" s="501"/>
      <c r="N31" s="230"/>
      <c r="O31" s="231"/>
      <c r="P31" s="231"/>
      <c r="Q31" s="835"/>
    </row>
    <row r="32" spans="2:19" s="4" customFormat="1" ht="20.100000000000001" customHeight="1">
      <c r="B32" s="1084">
        <v>23</v>
      </c>
      <c r="C32" s="806">
        <v>-1</v>
      </c>
      <c r="D32" s="9" t="s">
        <v>229</v>
      </c>
      <c r="E32" s="808" t="s">
        <v>210</v>
      </c>
      <c r="F32" s="984" t="s">
        <v>555</v>
      </c>
      <c r="G32" s="8" t="s">
        <v>0</v>
      </c>
      <c r="H32" s="817"/>
      <c r="I32" s="985">
        <f>主要指標1!G29</f>
        <v>63545</v>
      </c>
      <c r="J32" s="818"/>
      <c r="K32" s="819"/>
      <c r="L32" s="499">
        <f>主要指標1!G29 - 主要指標1!G17</f>
        <v>935</v>
      </c>
      <c r="M32" s="497"/>
      <c r="N32" s="228"/>
      <c r="O32" s="504"/>
      <c r="P32" s="504"/>
      <c r="Q32" s="835"/>
    </row>
    <row r="33" spans="2:17" s="4" customFormat="1" ht="20.100000000000001" customHeight="1">
      <c r="B33" s="1085"/>
      <c r="C33" s="836">
        <v>-2</v>
      </c>
      <c r="D33" s="840" t="s">
        <v>230</v>
      </c>
      <c r="E33" s="841" t="s">
        <v>210</v>
      </c>
      <c r="F33" s="822" t="s">
        <v>1</v>
      </c>
      <c r="G33" s="842" t="s">
        <v>0</v>
      </c>
      <c r="H33" s="817"/>
      <c r="I33" s="985">
        <f>主要指標1!H29</f>
        <v>46680</v>
      </c>
      <c r="J33" s="818"/>
      <c r="K33" s="823"/>
      <c r="L33" s="800">
        <f>主要指標1!H29 - 主要指標1!H17</f>
        <v>1445</v>
      </c>
      <c r="M33" s="513"/>
      <c r="N33" s="228"/>
      <c r="O33" s="504"/>
      <c r="P33" s="504"/>
      <c r="Q33" s="820"/>
    </row>
    <row r="34" spans="2:17" s="4" customFormat="1" ht="20.100000000000001" customHeight="1">
      <c r="B34" s="1084">
        <v>24</v>
      </c>
      <c r="C34" s="806">
        <v>-1</v>
      </c>
      <c r="D34" s="807" t="s">
        <v>231</v>
      </c>
      <c r="E34" s="846" t="s">
        <v>210</v>
      </c>
      <c r="F34" s="965" t="s">
        <v>555</v>
      </c>
      <c r="G34" s="809" t="s">
        <v>0</v>
      </c>
      <c r="H34" s="810"/>
      <c r="I34" s="986">
        <f>主要指標2!K29</f>
        <v>2091</v>
      </c>
      <c r="J34" s="811"/>
      <c r="K34" s="812"/>
      <c r="L34" s="794">
        <f>主要指標2!K29 - 主要指標2!K17</f>
        <v>-116</v>
      </c>
      <c r="M34" s="522"/>
      <c r="N34" s="523"/>
      <c r="O34" s="524"/>
      <c r="P34" s="524"/>
      <c r="Q34" s="835"/>
    </row>
    <row r="35" spans="2:17" s="4" customFormat="1" ht="20.100000000000001" customHeight="1">
      <c r="B35" s="1086"/>
      <c r="C35" s="851">
        <v>-2</v>
      </c>
      <c r="D35" s="852" t="s">
        <v>232</v>
      </c>
      <c r="E35" s="853" t="s">
        <v>210</v>
      </c>
      <c r="F35" s="987" t="s">
        <v>1</v>
      </c>
      <c r="G35" s="854" t="s">
        <v>0</v>
      </c>
      <c r="H35" s="855"/>
      <c r="I35" s="988">
        <f>主要指標2!L29</f>
        <v>16145</v>
      </c>
      <c r="J35" s="856"/>
      <c r="K35" s="857"/>
      <c r="L35" s="801">
        <f>主要指標2!L29 - 主要指標2!L17</f>
        <v>4712</v>
      </c>
      <c r="M35" s="525"/>
      <c r="N35" s="526"/>
      <c r="O35" s="527"/>
      <c r="P35" s="527"/>
      <c r="Q35" s="858"/>
    </row>
    <row r="36" spans="2:17" s="4" customFormat="1" ht="9.9499999999999993" customHeight="1">
      <c r="B36" s="859"/>
      <c r="C36" s="9"/>
      <c r="D36" s="9"/>
      <c r="E36" s="8"/>
      <c r="F36" s="8"/>
      <c r="G36" s="8"/>
      <c r="H36" s="860"/>
      <c r="I36" s="528"/>
      <c r="J36" s="820"/>
      <c r="K36" s="10"/>
      <c r="L36" s="529"/>
      <c r="M36" s="530"/>
      <c r="N36" s="529"/>
      <c r="O36" s="529"/>
      <c r="P36" s="529"/>
      <c r="Q36" s="820"/>
    </row>
    <row r="37" spans="2:17" s="4" customFormat="1" ht="20.100000000000001" customHeight="1">
      <c r="B37" s="1081">
        <v>25</v>
      </c>
      <c r="C37" s="9">
        <v>-1</v>
      </c>
      <c r="D37" s="9" t="s">
        <v>233</v>
      </c>
      <c r="E37" s="808" t="s">
        <v>210</v>
      </c>
      <c r="F37" s="861">
        <v>45931</v>
      </c>
      <c r="G37" s="8" t="s">
        <v>0</v>
      </c>
      <c r="H37" s="860"/>
      <c r="I37" s="595">
        <f>'25-1､2'!E57</f>
        <v>2282.11</v>
      </c>
      <c r="J37" s="820"/>
      <c r="K37" s="9"/>
      <c r="L37" s="862">
        <f>+'25-1､2'!E57-'25-1､2'!D57</f>
        <v>0</v>
      </c>
      <c r="M37" s="863"/>
      <c r="N37" s="815"/>
      <c r="O37" s="815"/>
      <c r="P37" s="815"/>
      <c r="Q37" s="820"/>
    </row>
    <row r="38" spans="2:17" s="4" customFormat="1" ht="20.100000000000001" customHeight="1">
      <c r="B38" s="1081"/>
      <c r="C38" s="9">
        <v>-2</v>
      </c>
      <c r="D38" s="9" t="s">
        <v>234</v>
      </c>
      <c r="E38" s="808" t="s">
        <v>210</v>
      </c>
      <c r="F38" s="864" t="s">
        <v>466</v>
      </c>
      <c r="G38" s="8" t="s">
        <v>0</v>
      </c>
      <c r="H38" s="860"/>
      <c r="I38" s="596">
        <f>'25-1､2'!G57</f>
        <v>44615</v>
      </c>
      <c r="J38" s="820"/>
      <c r="K38" s="865"/>
      <c r="L38" s="499">
        <f>+'25-1､2'!G57-'25-1､2'!F57</f>
        <v>913</v>
      </c>
      <c r="M38" s="866"/>
      <c r="N38" s="867"/>
      <c r="O38" s="867"/>
      <c r="P38" s="867"/>
      <c r="Q38" s="820"/>
    </row>
    <row r="39" spans="2:17" s="4" customFormat="1" ht="20.100000000000001" customHeight="1">
      <c r="B39" s="1081"/>
      <c r="C39" s="9">
        <v>-3</v>
      </c>
      <c r="D39" s="9" t="s">
        <v>346</v>
      </c>
      <c r="E39" s="10" t="s">
        <v>210</v>
      </c>
      <c r="F39" s="864" t="s">
        <v>466</v>
      </c>
      <c r="G39" s="820" t="s">
        <v>0</v>
      </c>
      <c r="H39" s="860"/>
      <c r="I39" s="597">
        <v>2249</v>
      </c>
      <c r="J39" s="820"/>
      <c r="K39" s="860"/>
      <c r="L39" s="868">
        <v>9</v>
      </c>
      <c r="M39" s="866"/>
      <c r="N39" s="867"/>
      <c r="O39" s="867"/>
      <c r="P39" s="867"/>
      <c r="Q39" s="820"/>
    </row>
    <row r="40" spans="2:17" s="4" customFormat="1" ht="9.9499999999999993" customHeight="1">
      <c r="B40" s="869"/>
      <c r="C40" s="852"/>
      <c r="D40" s="852"/>
      <c r="E40" s="852"/>
      <c r="F40" s="852"/>
      <c r="G40" s="852"/>
      <c r="H40" s="870"/>
      <c r="I40" s="871"/>
      <c r="J40" s="858"/>
      <c r="K40" s="872"/>
      <c r="L40" s="873"/>
      <c r="M40" s="874"/>
      <c r="N40" s="873"/>
      <c r="O40" s="873"/>
      <c r="P40" s="873"/>
      <c r="Q40" s="858"/>
    </row>
    <row r="41" spans="2:17" s="4" customFormat="1" ht="14.1" customHeight="1">
      <c r="B41" s="760" t="s">
        <v>577</v>
      </c>
      <c r="C41" s="11"/>
      <c r="D41" s="11"/>
      <c r="E41" s="11"/>
      <c r="F41" s="11"/>
      <c r="G41" s="11"/>
      <c r="H41" s="11"/>
      <c r="I41" s="11"/>
      <c r="J41" s="11"/>
      <c r="K41" s="11"/>
      <c r="L41" s="11"/>
      <c r="M41" s="11"/>
      <c r="N41" s="11"/>
      <c r="O41" s="11"/>
      <c r="P41" s="11"/>
      <c r="Q41" s="11"/>
    </row>
    <row r="42" spans="2:17" s="4" customFormat="1" ht="5.0999999999999996" customHeight="1">
      <c r="B42" s="9"/>
      <c r="C42" s="9"/>
      <c r="D42" s="9"/>
      <c r="E42" s="9"/>
      <c r="F42" s="9"/>
      <c r="G42" s="9"/>
      <c r="H42" s="9"/>
      <c r="I42" s="233"/>
      <c r="J42" s="9"/>
      <c r="K42" s="10"/>
      <c r="L42" s="232"/>
      <c r="M42" s="232"/>
      <c r="N42" s="232"/>
      <c r="O42" s="232"/>
      <c r="P42" s="232"/>
      <c r="Q42" s="9"/>
    </row>
    <row r="43" spans="2:17" s="6" customFormat="1" ht="12" customHeight="1">
      <c r="B43" s="8" t="s">
        <v>385</v>
      </c>
      <c r="C43" s="8"/>
      <c r="D43" s="8"/>
      <c r="E43" s="8"/>
      <c r="F43" s="8"/>
      <c r="G43" s="8"/>
      <c r="H43" s="8"/>
      <c r="I43" s="8"/>
      <c r="J43" s="8"/>
      <c r="K43" s="8"/>
      <c r="L43" s="8"/>
      <c r="M43" s="8"/>
      <c r="N43" s="8"/>
      <c r="O43" s="8"/>
      <c r="P43" s="8"/>
      <c r="Q43" s="8"/>
    </row>
    <row r="44" spans="2:17" s="6" customFormat="1" ht="12" customHeight="1">
      <c r="B44" s="8" t="s">
        <v>541</v>
      </c>
      <c r="C44" s="8"/>
      <c r="D44" s="8"/>
      <c r="E44" s="8"/>
      <c r="F44" s="8"/>
      <c r="G44" s="8"/>
      <c r="H44" s="8"/>
      <c r="I44" s="8"/>
      <c r="J44" s="8"/>
      <c r="K44" s="8"/>
      <c r="L44" s="8"/>
      <c r="M44" s="8"/>
      <c r="N44" s="8"/>
      <c r="O44" s="8"/>
      <c r="P44" s="8"/>
      <c r="Q44" s="8"/>
    </row>
    <row r="45" spans="2:17" s="6" customFormat="1" ht="12" customHeight="1">
      <c r="B45" s="8" t="s">
        <v>342</v>
      </c>
      <c r="C45" s="8"/>
      <c r="D45" s="8"/>
      <c r="E45" s="8"/>
      <c r="F45" s="8"/>
      <c r="G45" s="8"/>
      <c r="H45" s="8"/>
      <c r="I45" s="8"/>
      <c r="J45" s="8"/>
      <c r="K45" s="8"/>
      <c r="L45" s="8"/>
      <c r="M45" s="8"/>
      <c r="N45" s="8"/>
      <c r="O45" s="8"/>
      <c r="P45" s="8"/>
      <c r="Q45" s="8"/>
    </row>
    <row r="46" spans="2:17" s="6" customFormat="1" ht="12" customHeight="1">
      <c r="B46" s="8" t="s">
        <v>343</v>
      </c>
      <c r="C46" s="8"/>
      <c r="E46" s="8"/>
      <c r="F46" s="8"/>
      <c r="G46" s="8"/>
      <c r="H46" s="8"/>
      <c r="I46" s="8"/>
      <c r="J46" s="8"/>
      <c r="K46" s="8"/>
      <c r="L46" s="8"/>
      <c r="M46" s="8"/>
      <c r="N46" s="8"/>
      <c r="O46" s="8"/>
      <c r="P46" s="8"/>
      <c r="Q46" s="8"/>
    </row>
    <row r="47" spans="2:17" s="6" customFormat="1" ht="12" customHeight="1">
      <c r="B47" s="8"/>
      <c r="C47" s="8"/>
      <c r="D47" s="8"/>
      <c r="E47" s="8"/>
      <c r="F47" s="8"/>
      <c r="G47" s="8"/>
      <c r="H47" s="8"/>
      <c r="I47" s="8"/>
      <c r="J47" s="8"/>
      <c r="K47" s="8"/>
      <c r="L47" s="8"/>
      <c r="M47" s="8"/>
      <c r="N47" s="8"/>
      <c r="O47" s="8"/>
      <c r="P47" s="8"/>
      <c r="Q47" s="8"/>
    </row>
    <row r="48" spans="2:17" s="6" customFormat="1" ht="8.1" customHeight="1">
      <c r="B48" s="7"/>
      <c r="C48" s="7"/>
      <c r="D48" s="7"/>
      <c r="E48" s="7"/>
      <c r="F48" s="7"/>
      <c r="G48" s="7"/>
      <c r="H48" s="7"/>
      <c r="I48" s="7"/>
      <c r="J48" s="7"/>
      <c r="K48" s="7"/>
      <c r="L48" s="7"/>
      <c r="M48" s="7"/>
      <c r="N48" s="7"/>
      <c r="O48" s="7"/>
      <c r="P48" s="7"/>
      <c r="Q48" s="7"/>
    </row>
    <row r="49" spans="2:17" s="4" customFormat="1">
      <c r="I49" s="234"/>
      <c r="K49" s="5"/>
      <c r="L49" s="235"/>
      <c r="M49" s="235"/>
      <c r="N49" s="235"/>
      <c r="O49" s="235"/>
      <c r="P49" s="235"/>
    </row>
    <row r="50" spans="2:17" s="2" customFormat="1">
      <c r="B50" s="4"/>
      <c r="C50" s="4"/>
      <c r="D50" s="4"/>
      <c r="E50" s="4"/>
      <c r="F50" s="4"/>
      <c r="G50" s="4"/>
      <c r="H50" s="4"/>
      <c r="I50" s="234"/>
      <c r="J50" s="4"/>
      <c r="K50" s="5"/>
      <c r="L50" s="235"/>
      <c r="M50" s="235"/>
      <c r="N50" s="235"/>
      <c r="O50" s="235"/>
      <c r="P50" s="235"/>
      <c r="Q50" s="4"/>
    </row>
  </sheetData>
  <sheetProtection formatCells="0" formatColumns="0" formatRows="0" insertColumns="0" insertRows="0" deleteColumns="0" deleteRows="0"/>
  <mergeCells count="12">
    <mergeCell ref="B4:B6"/>
    <mergeCell ref="B37:B39"/>
    <mergeCell ref="B12:B14"/>
    <mergeCell ref="B16:B17"/>
    <mergeCell ref="B20:B21"/>
    <mergeCell ref="B32:B33"/>
    <mergeCell ref="B34:B35"/>
    <mergeCell ref="C3:G3"/>
    <mergeCell ref="H3:J3"/>
    <mergeCell ref="K3:M3"/>
    <mergeCell ref="N3:Q3"/>
    <mergeCell ref="B1:M1"/>
  </mergeCells>
  <phoneticPr fontId="4"/>
  <printOptions horizontalCentered="1" verticalCentered="1"/>
  <pageMargins left="0.59055118110236227" right="0.19685039370078741" top="0.19685039370078741" bottom="0.19685039370078741" header="0.31496062992125984" footer="0.11811023622047245"/>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L77"/>
  <sheetViews>
    <sheetView zoomScaleNormal="100" zoomScaleSheetLayoutView="70" workbookViewId="0">
      <pane xSplit="10" ySplit="5" topLeftCell="K6" activePane="bottomRight" state="frozen"/>
      <selection sqref="A1:Q1"/>
      <selection pane="topRight" sqref="A1:Q1"/>
      <selection pane="bottomLeft" sqref="A1:Q1"/>
      <selection pane="bottomRight" sqref="A1:J1"/>
    </sheetView>
  </sheetViews>
  <sheetFormatPr defaultColWidth="13.625" defaultRowHeight="13.5"/>
  <cols>
    <col min="1" max="1" width="2.125" style="46" customWidth="1"/>
    <col min="2" max="2" width="8.375" style="334" customWidth="1"/>
    <col min="3" max="3" width="5.5" style="46" bestFit="1" customWidth="1"/>
    <col min="4" max="10" width="14" style="951" customWidth="1"/>
    <col min="11" max="11" width="8.125" style="46" customWidth="1"/>
    <col min="12" max="12" width="11.5" style="46" customWidth="1"/>
    <col min="13" max="16384" width="13.625" style="46"/>
  </cols>
  <sheetData>
    <row r="1" spans="1:12" ht="30" customHeight="1">
      <c r="A1" s="1203" t="s">
        <v>116</v>
      </c>
      <c r="B1" s="1203"/>
      <c r="C1" s="1203"/>
      <c r="D1" s="1203"/>
      <c r="E1" s="1203"/>
      <c r="F1" s="1203"/>
      <c r="G1" s="1203"/>
      <c r="H1" s="1203"/>
      <c r="I1" s="1203"/>
      <c r="J1" s="1203"/>
      <c r="K1" s="104"/>
    </row>
    <row r="2" spans="1:12" ht="24.95" customHeight="1" thickBot="1">
      <c r="B2" s="93"/>
      <c r="C2" s="44"/>
      <c r="D2" s="933"/>
      <c r="E2" s="933"/>
      <c r="F2" s="933"/>
      <c r="G2" s="933"/>
      <c r="H2" s="933"/>
      <c r="I2" s="933"/>
      <c r="J2" s="934" t="s">
        <v>362</v>
      </c>
    </row>
    <row r="3" spans="1:12" ht="20.100000000000001" customHeight="1">
      <c r="A3" s="140"/>
      <c r="B3" s="1217" t="s">
        <v>296</v>
      </c>
      <c r="C3" s="141"/>
      <c r="D3" s="1237" t="s">
        <v>363</v>
      </c>
      <c r="E3" s="1237" t="s">
        <v>364</v>
      </c>
      <c r="F3" s="1240" t="s">
        <v>365</v>
      </c>
      <c r="G3" s="1240" t="s">
        <v>366</v>
      </c>
      <c r="H3" s="935"/>
      <c r="I3" s="1240" t="s">
        <v>367</v>
      </c>
      <c r="J3" s="1230" t="s">
        <v>117</v>
      </c>
      <c r="K3" s="44"/>
    </row>
    <row r="4" spans="1:12" ht="20.100000000000001" customHeight="1">
      <c r="A4" s="142"/>
      <c r="B4" s="1236"/>
      <c r="C4" s="44"/>
      <c r="D4" s="1238"/>
      <c r="E4" s="1238"/>
      <c r="F4" s="1241"/>
      <c r="G4" s="1241"/>
      <c r="H4" s="936" t="s">
        <v>368</v>
      </c>
      <c r="I4" s="1241"/>
      <c r="J4" s="1231"/>
      <c r="K4" s="44"/>
    </row>
    <row r="5" spans="1:12" ht="20.100000000000001" customHeight="1">
      <c r="A5" s="143"/>
      <c r="B5" s="1218"/>
      <c r="C5" s="44"/>
      <c r="D5" s="1239"/>
      <c r="E5" s="1239"/>
      <c r="F5" s="1242"/>
      <c r="G5" s="1242"/>
      <c r="H5" s="937"/>
      <c r="I5" s="1242"/>
      <c r="J5" s="1232"/>
      <c r="K5" s="44"/>
    </row>
    <row r="6" spans="1:12" ht="9" customHeight="1">
      <c r="A6" s="142"/>
      <c r="B6" s="776"/>
      <c r="C6" s="134"/>
      <c r="D6" s="938"/>
      <c r="E6" s="939"/>
      <c r="F6" s="939"/>
      <c r="G6" s="939"/>
      <c r="H6" s="939"/>
      <c r="I6" s="939"/>
      <c r="J6" s="940"/>
      <c r="K6" s="44"/>
    </row>
    <row r="7" spans="1:12" ht="18" customHeight="1">
      <c r="A7" s="142"/>
      <c r="B7" s="93"/>
      <c r="C7" s="44"/>
      <c r="D7" s="1233" t="s">
        <v>369</v>
      </c>
      <c r="E7" s="1234"/>
      <c r="F7" s="1234"/>
      <c r="G7" s="1234"/>
      <c r="H7" s="1234"/>
      <c r="I7" s="1234"/>
      <c r="J7" s="1235"/>
      <c r="K7" s="94"/>
    </row>
    <row r="8" spans="1:12" ht="9" customHeight="1">
      <c r="A8" s="142"/>
      <c r="B8" s="93"/>
      <c r="C8" s="44"/>
      <c r="D8" s="936"/>
      <c r="E8" s="941"/>
      <c r="F8" s="941"/>
      <c r="G8" s="941"/>
      <c r="H8" s="941"/>
      <c r="I8" s="941"/>
      <c r="J8" s="942"/>
      <c r="K8" s="94"/>
    </row>
    <row r="9" spans="1:12" ht="15" customHeight="1">
      <c r="A9" s="142"/>
      <c r="B9" s="93" t="s">
        <v>517</v>
      </c>
      <c r="C9" s="94"/>
      <c r="D9" s="937">
        <v>5371</v>
      </c>
      <c r="E9" s="933">
        <v>1829</v>
      </c>
      <c r="F9" s="933">
        <v>16</v>
      </c>
      <c r="G9" s="933">
        <v>2254</v>
      </c>
      <c r="H9" s="933">
        <v>563</v>
      </c>
      <c r="I9" s="933">
        <v>438</v>
      </c>
      <c r="J9" s="943">
        <v>254</v>
      </c>
      <c r="K9" s="145"/>
      <c r="L9" s="146"/>
    </row>
    <row r="10" spans="1:12" ht="15" customHeight="1">
      <c r="A10" s="142"/>
      <c r="B10" s="93" t="s">
        <v>518</v>
      </c>
      <c r="C10" s="94"/>
      <c r="D10" s="937">
        <v>4970</v>
      </c>
      <c r="E10" s="933">
        <v>1598</v>
      </c>
      <c r="F10" s="933">
        <v>25</v>
      </c>
      <c r="G10" s="933">
        <v>2381</v>
      </c>
      <c r="H10" s="933">
        <v>565</v>
      </c>
      <c r="I10" s="933">
        <v>322</v>
      </c>
      <c r="J10" s="943">
        <v>79</v>
      </c>
      <c r="K10" s="145"/>
      <c r="L10" s="146"/>
    </row>
    <row r="11" spans="1:12" ht="15" customHeight="1">
      <c r="A11" s="142"/>
      <c r="B11" s="93" t="s">
        <v>519</v>
      </c>
      <c r="C11" s="94"/>
      <c r="D11" s="937">
        <v>4758</v>
      </c>
      <c r="E11" s="933">
        <v>1720</v>
      </c>
      <c r="F11" s="933">
        <v>43</v>
      </c>
      <c r="G11" s="933">
        <v>2123</v>
      </c>
      <c r="H11" s="933">
        <v>588</v>
      </c>
      <c r="I11" s="933">
        <v>265</v>
      </c>
      <c r="J11" s="943">
        <v>19</v>
      </c>
      <c r="K11" s="145"/>
      <c r="L11" s="146"/>
    </row>
    <row r="12" spans="1:12" ht="9" customHeight="1">
      <c r="A12" s="142"/>
      <c r="B12" s="93"/>
      <c r="C12" s="44"/>
      <c r="D12" s="937" t="s">
        <v>118</v>
      </c>
      <c r="E12" s="933"/>
      <c r="F12" s="933" t="s">
        <v>118</v>
      </c>
      <c r="G12" s="933" t="s">
        <v>118</v>
      </c>
      <c r="H12" s="933" t="s">
        <v>118</v>
      </c>
      <c r="I12" s="933" t="s">
        <v>118</v>
      </c>
      <c r="J12" s="943" t="s">
        <v>118</v>
      </c>
      <c r="K12" s="145"/>
      <c r="L12" s="146"/>
    </row>
    <row r="13" spans="1:12" ht="15" customHeight="1">
      <c r="A13" s="142"/>
      <c r="B13" s="531" t="s">
        <v>475</v>
      </c>
      <c r="C13" s="775">
        <v>2</v>
      </c>
      <c r="D13" s="944">
        <v>361</v>
      </c>
      <c r="E13" s="945">
        <v>115</v>
      </c>
      <c r="F13" s="946">
        <v>5</v>
      </c>
      <c r="G13" s="945">
        <v>175</v>
      </c>
      <c r="H13" s="945">
        <v>30</v>
      </c>
      <c r="I13" s="945">
        <v>28</v>
      </c>
      <c r="J13" s="947">
        <v>8</v>
      </c>
      <c r="K13" s="486"/>
    </row>
    <row r="14" spans="1:12" ht="15" customHeight="1">
      <c r="A14" s="142"/>
      <c r="B14" s="531"/>
      <c r="C14" s="775">
        <v>3</v>
      </c>
      <c r="D14" s="944">
        <v>461</v>
      </c>
      <c r="E14" s="945">
        <v>145</v>
      </c>
      <c r="F14" s="946">
        <v>2</v>
      </c>
      <c r="G14" s="945">
        <v>231</v>
      </c>
      <c r="H14" s="945">
        <v>57</v>
      </c>
      <c r="I14" s="945">
        <v>25</v>
      </c>
      <c r="J14" s="947">
        <v>1</v>
      </c>
      <c r="K14" s="486"/>
    </row>
    <row r="15" spans="1:12" ht="15" customHeight="1">
      <c r="A15" s="142"/>
      <c r="B15" s="531"/>
      <c r="C15" s="775">
        <v>4</v>
      </c>
      <c r="D15" s="944">
        <v>452</v>
      </c>
      <c r="E15" s="945">
        <v>154</v>
      </c>
      <c r="F15" s="946">
        <v>3</v>
      </c>
      <c r="G15" s="945">
        <v>185</v>
      </c>
      <c r="H15" s="945">
        <v>78</v>
      </c>
      <c r="I15" s="945">
        <v>31</v>
      </c>
      <c r="J15" s="947">
        <v>1</v>
      </c>
      <c r="K15" s="486"/>
    </row>
    <row r="16" spans="1:12" ht="15" customHeight="1">
      <c r="A16" s="142"/>
      <c r="C16" s="775">
        <v>5</v>
      </c>
      <c r="D16" s="944">
        <v>313</v>
      </c>
      <c r="E16" s="945">
        <v>93</v>
      </c>
      <c r="F16" s="946">
        <v>0</v>
      </c>
      <c r="G16" s="945">
        <v>143</v>
      </c>
      <c r="H16" s="945">
        <v>47</v>
      </c>
      <c r="I16" s="945">
        <v>30</v>
      </c>
      <c r="J16" s="947">
        <v>0</v>
      </c>
      <c r="K16" s="486"/>
    </row>
    <row r="17" spans="1:12" ht="15" customHeight="1">
      <c r="A17" s="142"/>
      <c r="B17" s="531"/>
      <c r="C17" s="775">
        <v>6</v>
      </c>
      <c r="D17" s="944">
        <v>311</v>
      </c>
      <c r="E17" s="945">
        <v>137</v>
      </c>
      <c r="F17" s="946">
        <v>0</v>
      </c>
      <c r="G17" s="945">
        <v>129</v>
      </c>
      <c r="H17" s="945">
        <v>29</v>
      </c>
      <c r="I17" s="945">
        <v>16</v>
      </c>
      <c r="J17" s="947">
        <v>0</v>
      </c>
      <c r="K17" s="486"/>
    </row>
    <row r="18" spans="1:12" ht="15" customHeight="1">
      <c r="A18" s="142"/>
      <c r="B18" s="531"/>
      <c r="C18" s="775">
        <v>7</v>
      </c>
      <c r="D18" s="944">
        <v>382</v>
      </c>
      <c r="E18" s="945">
        <v>131</v>
      </c>
      <c r="F18" s="946">
        <v>6</v>
      </c>
      <c r="G18" s="945">
        <v>176</v>
      </c>
      <c r="H18" s="945">
        <v>46</v>
      </c>
      <c r="I18" s="945">
        <v>23</v>
      </c>
      <c r="J18" s="947">
        <v>0</v>
      </c>
      <c r="K18" s="486"/>
    </row>
    <row r="19" spans="1:12" ht="15" customHeight="1">
      <c r="A19" s="142"/>
      <c r="B19" s="531"/>
      <c r="C19" s="775">
        <v>8</v>
      </c>
      <c r="D19" s="944">
        <v>382</v>
      </c>
      <c r="E19" s="945">
        <v>158</v>
      </c>
      <c r="F19" s="946">
        <v>7</v>
      </c>
      <c r="G19" s="945">
        <v>156</v>
      </c>
      <c r="H19" s="945">
        <v>35</v>
      </c>
      <c r="I19" s="945">
        <v>26</v>
      </c>
      <c r="J19" s="947">
        <v>0</v>
      </c>
      <c r="K19" s="486"/>
    </row>
    <row r="20" spans="1:12" ht="15" customHeight="1">
      <c r="A20" s="142"/>
      <c r="B20" s="531"/>
      <c r="C20" s="775">
        <v>9</v>
      </c>
      <c r="D20" s="944">
        <v>415</v>
      </c>
      <c r="E20" s="945">
        <v>150</v>
      </c>
      <c r="F20" s="946">
        <v>4</v>
      </c>
      <c r="G20" s="945">
        <v>179</v>
      </c>
      <c r="H20" s="945">
        <v>66</v>
      </c>
      <c r="I20" s="945">
        <v>14</v>
      </c>
      <c r="J20" s="947">
        <v>2</v>
      </c>
      <c r="K20" s="486"/>
    </row>
    <row r="21" spans="1:12" ht="15" customHeight="1">
      <c r="A21" s="142"/>
      <c r="B21" s="531"/>
      <c r="C21" s="775">
        <v>10</v>
      </c>
      <c r="D21" s="944">
        <v>455</v>
      </c>
      <c r="E21" s="945">
        <v>165</v>
      </c>
      <c r="F21" s="946">
        <v>3</v>
      </c>
      <c r="G21" s="945">
        <v>211</v>
      </c>
      <c r="H21" s="945">
        <v>58</v>
      </c>
      <c r="I21" s="945">
        <v>18</v>
      </c>
      <c r="J21" s="947">
        <v>0</v>
      </c>
      <c r="K21" s="486"/>
    </row>
    <row r="22" spans="1:12" ht="15" customHeight="1">
      <c r="A22" s="142"/>
      <c r="B22" s="531"/>
      <c r="C22" s="775">
        <v>11</v>
      </c>
      <c r="D22" s="944">
        <v>423</v>
      </c>
      <c r="E22" s="945">
        <v>173</v>
      </c>
      <c r="F22" s="946" t="s">
        <v>344</v>
      </c>
      <c r="G22" s="945">
        <v>179</v>
      </c>
      <c r="H22" s="945">
        <v>53</v>
      </c>
      <c r="I22" s="945">
        <v>18</v>
      </c>
      <c r="J22" s="947">
        <v>0</v>
      </c>
      <c r="K22" s="486"/>
    </row>
    <row r="23" spans="1:12" ht="15" customHeight="1">
      <c r="A23" s="142"/>
      <c r="B23" s="531"/>
      <c r="C23" s="775">
        <v>12</v>
      </c>
      <c r="D23" s="944">
        <v>495</v>
      </c>
      <c r="E23" s="945">
        <v>211</v>
      </c>
      <c r="F23" s="946">
        <v>9</v>
      </c>
      <c r="G23" s="945">
        <v>204</v>
      </c>
      <c r="H23" s="945">
        <v>55</v>
      </c>
      <c r="I23" s="945">
        <v>14</v>
      </c>
      <c r="J23" s="947">
        <v>2</v>
      </c>
      <c r="K23" s="486"/>
    </row>
    <row r="24" spans="1:12" ht="15" customHeight="1">
      <c r="A24" s="142"/>
      <c r="B24" s="531" t="s">
        <v>558</v>
      </c>
      <c r="C24" s="775">
        <v>1</v>
      </c>
      <c r="D24" s="944">
        <v>346</v>
      </c>
      <c r="E24" s="945">
        <v>120</v>
      </c>
      <c r="F24" s="946">
        <v>5</v>
      </c>
      <c r="G24" s="945">
        <v>134</v>
      </c>
      <c r="H24" s="945">
        <v>64</v>
      </c>
      <c r="I24" s="945">
        <v>22</v>
      </c>
      <c r="J24" s="947">
        <v>1</v>
      </c>
      <c r="K24" s="486"/>
    </row>
    <row r="25" spans="1:12" ht="15" customHeight="1">
      <c r="A25" s="142"/>
      <c r="B25" s="531"/>
      <c r="C25" s="775">
        <v>2</v>
      </c>
      <c r="D25" s="944">
        <v>385</v>
      </c>
      <c r="E25" s="945">
        <v>153</v>
      </c>
      <c r="F25" s="945">
        <v>1</v>
      </c>
      <c r="G25" s="945">
        <v>170</v>
      </c>
      <c r="H25" s="945">
        <v>31</v>
      </c>
      <c r="I25" s="945">
        <v>26</v>
      </c>
      <c r="J25" s="947">
        <v>4</v>
      </c>
      <c r="K25" s="486"/>
    </row>
    <row r="26" spans="1:12" ht="9" customHeight="1">
      <c r="A26" s="142"/>
      <c r="B26" s="93"/>
      <c r="C26" s="147"/>
      <c r="D26" s="936"/>
      <c r="E26" s="941"/>
      <c r="F26" s="941"/>
      <c r="G26" s="941"/>
      <c r="H26" s="941"/>
      <c r="I26" s="941"/>
      <c r="J26" s="942"/>
      <c r="K26" s="145"/>
    </row>
    <row r="27" spans="1:12" ht="18" customHeight="1">
      <c r="A27" s="142"/>
      <c r="B27" s="93"/>
      <c r="C27" s="44"/>
      <c r="D27" s="1233" t="s">
        <v>370</v>
      </c>
      <c r="E27" s="1234"/>
      <c r="F27" s="1234"/>
      <c r="G27" s="1234"/>
      <c r="H27" s="1234"/>
      <c r="I27" s="1234"/>
      <c r="J27" s="1235"/>
      <c r="K27" s="145"/>
    </row>
    <row r="28" spans="1:12" ht="9" customHeight="1">
      <c r="A28" s="142"/>
      <c r="B28" s="93"/>
      <c r="C28" s="44"/>
      <c r="D28" s="936"/>
      <c r="E28" s="941"/>
      <c r="F28" s="941"/>
      <c r="G28" s="941"/>
      <c r="H28" s="941"/>
      <c r="I28" s="941"/>
      <c r="J28" s="942"/>
      <c r="K28" s="145"/>
    </row>
    <row r="29" spans="1:12" ht="15" customHeight="1">
      <c r="A29" s="142"/>
      <c r="B29" s="93" t="s">
        <v>517</v>
      </c>
      <c r="C29" s="94"/>
      <c r="D29" s="937">
        <v>1337084</v>
      </c>
      <c r="E29" s="933">
        <v>190572</v>
      </c>
      <c r="F29" s="933">
        <v>10960</v>
      </c>
      <c r="G29" s="933">
        <v>869290</v>
      </c>
      <c r="H29" s="933">
        <v>210858</v>
      </c>
      <c r="I29" s="933">
        <v>43832</v>
      </c>
      <c r="J29" s="943">
        <v>11572</v>
      </c>
      <c r="K29" s="145"/>
      <c r="L29" s="146"/>
    </row>
    <row r="30" spans="1:12" ht="15" customHeight="1">
      <c r="A30" s="142"/>
      <c r="B30" s="93" t="s">
        <v>518</v>
      </c>
      <c r="C30" s="94"/>
      <c r="D30" s="937">
        <v>1205944</v>
      </c>
      <c r="E30" s="933">
        <v>165370</v>
      </c>
      <c r="F30" s="933">
        <v>27254</v>
      </c>
      <c r="G30" s="933">
        <v>813785</v>
      </c>
      <c r="H30" s="933">
        <v>151318</v>
      </c>
      <c r="I30" s="933">
        <v>31163</v>
      </c>
      <c r="J30" s="943">
        <v>17054</v>
      </c>
      <c r="K30" s="145"/>
      <c r="L30" s="146"/>
    </row>
    <row r="31" spans="1:12" ht="15" customHeight="1">
      <c r="A31" s="142"/>
      <c r="B31" s="93" t="s">
        <v>519</v>
      </c>
      <c r="C31" s="94"/>
      <c r="D31" s="937">
        <v>1166818</v>
      </c>
      <c r="E31" s="933">
        <v>181210</v>
      </c>
      <c r="F31" s="933">
        <v>6541</v>
      </c>
      <c r="G31" s="933">
        <v>773752</v>
      </c>
      <c r="H31" s="933">
        <v>177347</v>
      </c>
      <c r="I31" s="933">
        <v>25289</v>
      </c>
      <c r="J31" s="943">
        <v>2679</v>
      </c>
      <c r="K31" s="145"/>
      <c r="L31" s="146"/>
    </row>
    <row r="32" spans="1:12" ht="9" customHeight="1">
      <c r="A32" s="142"/>
      <c r="B32" s="93"/>
      <c r="C32" s="94"/>
      <c r="D32" s="937"/>
      <c r="E32" s="933"/>
      <c r="F32" s="933"/>
      <c r="G32" s="933"/>
      <c r="H32" s="933"/>
      <c r="I32" s="933"/>
      <c r="J32" s="943"/>
      <c r="K32" s="145"/>
      <c r="L32" s="146"/>
    </row>
    <row r="33" spans="1:11" ht="15" customHeight="1">
      <c r="A33" s="142"/>
      <c r="B33" s="531" t="s">
        <v>475</v>
      </c>
      <c r="C33" s="775">
        <v>2</v>
      </c>
      <c r="D33" s="944">
        <v>63777</v>
      </c>
      <c r="E33" s="945">
        <v>12366</v>
      </c>
      <c r="F33" s="770">
        <v>776</v>
      </c>
      <c r="G33" s="945">
        <v>43080</v>
      </c>
      <c r="H33" s="945">
        <v>4318</v>
      </c>
      <c r="I33" s="945">
        <v>3010</v>
      </c>
      <c r="J33" s="947">
        <v>227</v>
      </c>
      <c r="K33" s="486"/>
    </row>
    <row r="34" spans="1:11" ht="15" customHeight="1">
      <c r="A34" s="142"/>
      <c r="B34" s="531"/>
      <c r="C34" s="775">
        <v>3</v>
      </c>
      <c r="D34" s="944">
        <v>121174</v>
      </c>
      <c r="E34" s="945">
        <v>15523</v>
      </c>
      <c r="F34" s="770">
        <v>166</v>
      </c>
      <c r="G34" s="945">
        <v>84578</v>
      </c>
      <c r="H34" s="945">
        <v>18143</v>
      </c>
      <c r="I34" s="945">
        <v>2746</v>
      </c>
      <c r="J34" s="947">
        <v>18</v>
      </c>
      <c r="K34" s="486"/>
    </row>
    <row r="35" spans="1:11" ht="15" customHeight="1">
      <c r="A35" s="142"/>
      <c r="C35" s="775">
        <v>4</v>
      </c>
      <c r="D35" s="944">
        <v>115546</v>
      </c>
      <c r="E35" s="945">
        <v>16913</v>
      </c>
      <c r="F35" s="770">
        <v>281</v>
      </c>
      <c r="G35" s="945">
        <v>78522</v>
      </c>
      <c r="H35" s="945">
        <v>16852</v>
      </c>
      <c r="I35" s="945">
        <v>2964</v>
      </c>
      <c r="J35" s="947">
        <v>14</v>
      </c>
      <c r="K35" s="486"/>
    </row>
    <row r="36" spans="1:11" ht="15" customHeight="1">
      <c r="A36" s="142"/>
      <c r="B36" s="531"/>
      <c r="C36" s="775">
        <v>5</v>
      </c>
      <c r="D36" s="944">
        <v>108758</v>
      </c>
      <c r="E36" s="945">
        <v>9292</v>
      </c>
      <c r="F36" s="770">
        <v>0</v>
      </c>
      <c r="G36" s="945">
        <v>84070</v>
      </c>
      <c r="H36" s="945">
        <v>13029</v>
      </c>
      <c r="I36" s="945">
        <v>2367</v>
      </c>
      <c r="J36" s="947">
        <v>0</v>
      </c>
      <c r="K36" s="486"/>
    </row>
    <row r="37" spans="1:11" ht="15" customHeight="1">
      <c r="A37" s="142"/>
      <c r="B37" s="531"/>
      <c r="C37" s="775">
        <v>6</v>
      </c>
      <c r="D37" s="944">
        <v>73256</v>
      </c>
      <c r="E37" s="945">
        <v>14070</v>
      </c>
      <c r="F37" s="770">
        <v>0</v>
      </c>
      <c r="G37" s="945">
        <v>44686</v>
      </c>
      <c r="H37" s="945">
        <v>12995</v>
      </c>
      <c r="I37" s="945">
        <v>1505</v>
      </c>
      <c r="J37" s="947">
        <v>0</v>
      </c>
      <c r="K37" s="486"/>
    </row>
    <row r="38" spans="1:11" ht="15" customHeight="1">
      <c r="A38" s="142"/>
      <c r="B38" s="531"/>
      <c r="C38" s="775">
        <v>7</v>
      </c>
      <c r="D38" s="944">
        <v>80190</v>
      </c>
      <c r="E38" s="945">
        <v>13591</v>
      </c>
      <c r="F38" s="770">
        <v>876</v>
      </c>
      <c r="G38" s="945">
        <v>55604</v>
      </c>
      <c r="H38" s="945">
        <v>7564</v>
      </c>
      <c r="I38" s="945">
        <v>2555</v>
      </c>
      <c r="J38" s="947">
        <v>0</v>
      </c>
      <c r="K38" s="486"/>
    </row>
    <row r="39" spans="1:11" ht="15" customHeight="1">
      <c r="A39" s="142"/>
      <c r="B39" s="531"/>
      <c r="C39" s="775">
        <v>8</v>
      </c>
      <c r="D39" s="944">
        <v>91168</v>
      </c>
      <c r="E39" s="945">
        <v>16860</v>
      </c>
      <c r="F39" s="770">
        <v>616</v>
      </c>
      <c r="G39" s="945">
        <v>57129</v>
      </c>
      <c r="H39" s="945">
        <v>14124</v>
      </c>
      <c r="I39" s="945">
        <v>2439</v>
      </c>
      <c r="J39" s="947">
        <v>0</v>
      </c>
      <c r="K39" s="486"/>
    </row>
    <row r="40" spans="1:11" ht="15" customHeight="1">
      <c r="A40" s="142"/>
      <c r="B40" s="531"/>
      <c r="C40" s="775">
        <v>9</v>
      </c>
      <c r="D40" s="944">
        <v>89902</v>
      </c>
      <c r="E40" s="945">
        <v>15945</v>
      </c>
      <c r="F40" s="770">
        <v>1033</v>
      </c>
      <c r="G40" s="945">
        <v>58389</v>
      </c>
      <c r="H40" s="945">
        <v>13153</v>
      </c>
      <c r="I40" s="945">
        <v>1308</v>
      </c>
      <c r="J40" s="947">
        <v>74</v>
      </c>
      <c r="K40" s="486"/>
    </row>
    <row r="41" spans="1:11" ht="15" customHeight="1">
      <c r="A41" s="142"/>
      <c r="B41" s="531"/>
      <c r="C41" s="775">
        <v>10</v>
      </c>
      <c r="D41" s="944">
        <v>154302</v>
      </c>
      <c r="E41" s="945">
        <v>18357</v>
      </c>
      <c r="F41" s="770">
        <v>357</v>
      </c>
      <c r="G41" s="945">
        <v>95069</v>
      </c>
      <c r="H41" s="945">
        <v>39013</v>
      </c>
      <c r="I41" s="945">
        <v>1506</v>
      </c>
      <c r="J41" s="947">
        <v>0</v>
      </c>
      <c r="K41" s="486"/>
    </row>
    <row r="42" spans="1:11" ht="15" customHeight="1">
      <c r="A42" s="142"/>
      <c r="B42" s="531"/>
      <c r="C42" s="775">
        <v>11</v>
      </c>
      <c r="D42" s="944">
        <v>89093</v>
      </c>
      <c r="E42" s="945">
        <v>17731</v>
      </c>
      <c r="F42" s="770" t="s">
        <v>344</v>
      </c>
      <c r="G42" s="945">
        <v>61232</v>
      </c>
      <c r="H42" s="945">
        <v>8586</v>
      </c>
      <c r="I42" s="945">
        <v>1544</v>
      </c>
      <c r="J42" s="947">
        <v>0</v>
      </c>
      <c r="K42" s="486"/>
    </row>
    <row r="43" spans="1:11" ht="15" customHeight="1">
      <c r="A43" s="142"/>
      <c r="B43" s="531"/>
      <c r="C43" s="775">
        <v>12</v>
      </c>
      <c r="D43" s="944">
        <v>107543</v>
      </c>
      <c r="E43" s="945">
        <v>21345</v>
      </c>
      <c r="F43" s="770">
        <v>1572</v>
      </c>
      <c r="G43" s="945">
        <v>59290</v>
      </c>
      <c r="H43" s="945">
        <v>22377</v>
      </c>
      <c r="I43" s="945">
        <v>1159</v>
      </c>
      <c r="J43" s="947">
        <v>1800</v>
      </c>
      <c r="K43" s="486"/>
    </row>
    <row r="44" spans="1:11" ht="15" customHeight="1">
      <c r="A44" s="142"/>
      <c r="B44" s="531" t="s">
        <v>510</v>
      </c>
      <c r="C44" s="775">
        <v>1</v>
      </c>
      <c r="D44" s="944">
        <v>123406</v>
      </c>
      <c r="E44" s="945">
        <v>12396</v>
      </c>
      <c r="F44" s="770">
        <v>2709</v>
      </c>
      <c r="G44" s="945">
        <v>93610</v>
      </c>
      <c r="H44" s="945">
        <v>12812</v>
      </c>
      <c r="I44" s="945">
        <v>1867</v>
      </c>
      <c r="J44" s="947">
        <v>12</v>
      </c>
      <c r="K44" s="486"/>
    </row>
    <row r="45" spans="1:11" ht="15" customHeight="1">
      <c r="A45" s="142"/>
      <c r="C45" s="775">
        <v>2</v>
      </c>
      <c r="D45" s="944">
        <v>90023</v>
      </c>
      <c r="E45" s="945">
        <v>16798</v>
      </c>
      <c r="F45" s="770">
        <v>104</v>
      </c>
      <c r="G45" s="945">
        <v>58065</v>
      </c>
      <c r="H45" s="945">
        <v>13070</v>
      </c>
      <c r="I45" s="945">
        <v>1735</v>
      </c>
      <c r="J45" s="947">
        <v>251</v>
      </c>
      <c r="K45" s="486"/>
    </row>
    <row r="46" spans="1:11" ht="9" customHeight="1">
      <c r="A46" s="142"/>
      <c r="B46" s="93"/>
      <c r="C46" s="147"/>
      <c r="D46" s="937"/>
      <c r="E46" s="933"/>
      <c r="F46" s="933"/>
      <c r="G46" s="933"/>
      <c r="H46" s="933"/>
      <c r="I46" s="933"/>
      <c r="J46" s="943"/>
      <c r="K46" s="486"/>
    </row>
    <row r="47" spans="1:11" ht="18" customHeight="1">
      <c r="A47" s="142"/>
      <c r="B47" s="93"/>
      <c r="C47" s="44"/>
      <c r="D47" s="1233" t="s">
        <v>371</v>
      </c>
      <c r="E47" s="1234"/>
      <c r="F47" s="1234"/>
      <c r="G47" s="1234"/>
      <c r="H47" s="1234"/>
      <c r="I47" s="1234"/>
      <c r="J47" s="1235"/>
      <c r="K47" s="485"/>
    </row>
    <row r="48" spans="1:11" ht="9" customHeight="1">
      <c r="A48" s="142"/>
      <c r="B48" s="93"/>
      <c r="C48" s="44"/>
      <c r="D48" s="937"/>
      <c r="E48" s="933"/>
      <c r="F48" s="933"/>
      <c r="G48" s="933"/>
      <c r="H48" s="933"/>
      <c r="I48" s="933"/>
      <c r="J48" s="943"/>
      <c r="K48" s="485"/>
    </row>
    <row r="49" spans="1:12" ht="15" customHeight="1">
      <c r="A49" s="142"/>
      <c r="B49" s="93" t="s">
        <v>517</v>
      </c>
      <c r="C49" s="94"/>
      <c r="D49" s="937">
        <v>34996317</v>
      </c>
      <c r="E49" s="933">
        <v>3614328</v>
      </c>
      <c r="F49" s="933">
        <v>325243</v>
      </c>
      <c r="G49" s="933">
        <v>25363043</v>
      </c>
      <c r="H49" s="933">
        <v>4499468</v>
      </c>
      <c r="I49" s="933">
        <v>1068041</v>
      </c>
      <c r="J49" s="943">
        <v>126194</v>
      </c>
      <c r="K49" s="485"/>
    </row>
    <row r="50" spans="1:12" ht="15" customHeight="1">
      <c r="A50" s="142"/>
      <c r="B50" s="93" t="s">
        <v>518</v>
      </c>
      <c r="C50" s="94"/>
      <c r="D50" s="937">
        <v>36048606</v>
      </c>
      <c r="E50" s="933">
        <v>3328093</v>
      </c>
      <c r="F50" s="933">
        <v>1428191</v>
      </c>
      <c r="G50" s="933">
        <v>26012249</v>
      </c>
      <c r="H50" s="933">
        <v>4059344</v>
      </c>
      <c r="I50" s="933">
        <v>829874</v>
      </c>
      <c r="J50" s="943">
        <v>390855</v>
      </c>
      <c r="K50" s="485"/>
    </row>
    <row r="51" spans="1:12" ht="15" customHeight="1">
      <c r="A51" s="142"/>
      <c r="B51" s="93" t="s">
        <v>519</v>
      </c>
      <c r="C51" s="94"/>
      <c r="D51" s="937">
        <v>35995347</v>
      </c>
      <c r="E51" s="933">
        <v>3699960</v>
      </c>
      <c r="F51" s="933">
        <v>224542</v>
      </c>
      <c r="G51" s="933">
        <v>26471293</v>
      </c>
      <c r="H51" s="933">
        <v>4883325</v>
      </c>
      <c r="I51" s="933">
        <v>700474</v>
      </c>
      <c r="J51" s="943">
        <v>15753</v>
      </c>
      <c r="K51" s="485"/>
    </row>
    <row r="52" spans="1:12" ht="9" customHeight="1">
      <c r="A52" s="142"/>
      <c r="B52" s="93"/>
      <c r="C52" s="44"/>
      <c r="D52" s="948"/>
      <c r="E52" s="933"/>
      <c r="F52" s="933"/>
      <c r="G52" s="933"/>
      <c r="H52" s="933"/>
      <c r="I52" s="933"/>
      <c r="J52" s="943"/>
      <c r="K52" s="485"/>
      <c r="L52" s="146"/>
    </row>
    <row r="53" spans="1:12" ht="15" customHeight="1">
      <c r="A53" s="142"/>
      <c r="B53" s="531" t="s">
        <v>475</v>
      </c>
      <c r="C53" s="775">
        <v>2</v>
      </c>
      <c r="D53" s="944">
        <v>1852524</v>
      </c>
      <c r="E53" s="945">
        <v>242724</v>
      </c>
      <c r="F53" s="770">
        <v>15000</v>
      </c>
      <c r="G53" s="945">
        <v>1398909</v>
      </c>
      <c r="H53" s="945">
        <v>111233</v>
      </c>
      <c r="I53" s="945">
        <v>84133</v>
      </c>
      <c r="J53" s="947">
        <v>525</v>
      </c>
      <c r="K53" s="485"/>
      <c r="L53" s="146"/>
    </row>
    <row r="54" spans="1:12" ht="15" customHeight="1">
      <c r="A54" s="142"/>
      <c r="B54" s="531"/>
      <c r="C54" s="775">
        <v>3</v>
      </c>
      <c r="D54" s="944">
        <v>3261654</v>
      </c>
      <c r="E54" s="945">
        <v>360532</v>
      </c>
      <c r="F54" s="770">
        <v>5590</v>
      </c>
      <c r="G54" s="945">
        <v>2411802</v>
      </c>
      <c r="H54" s="945">
        <v>413860</v>
      </c>
      <c r="I54" s="945">
        <v>69270</v>
      </c>
      <c r="J54" s="947">
        <v>600</v>
      </c>
      <c r="K54" s="485"/>
      <c r="L54" s="146"/>
    </row>
    <row r="55" spans="1:12" ht="15" customHeight="1">
      <c r="A55" s="142"/>
      <c r="C55" s="775">
        <v>4</v>
      </c>
      <c r="D55" s="944">
        <v>3055730</v>
      </c>
      <c r="E55" s="945">
        <v>337830</v>
      </c>
      <c r="F55" s="770">
        <v>9100</v>
      </c>
      <c r="G55" s="945">
        <v>2366469</v>
      </c>
      <c r="H55" s="945">
        <v>259934</v>
      </c>
      <c r="I55" s="945">
        <v>82332</v>
      </c>
      <c r="J55" s="947">
        <v>65</v>
      </c>
      <c r="K55" s="485"/>
      <c r="L55" s="146"/>
    </row>
    <row r="56" spans="1:12" ht="15" customHeight="1">
      <c r="A56" s="142"/>
      <c r="B56" s="531"/>
      <c r="C56" s="775">
        <v>5</v>
      </c>
      <c r="D56" s="944">
        <v>4841012</v>
      </c>
      <c r="E56" s="945">
        <v>184338</v>
      </c>
      <c r="F56" s="770">
        <v>0</v>
      </c>
      <c r="G56" s="945">
        <v>4134712</v>
      </c>
      <c r="H56" s="945">
        <v>451606</v>
      </c>
      <c r="I56" s="945">
        <v>70356</v>
      </c>
      <c r="J56" s="947">
        <v>0</v>
      </c>
      <c r="K56" s="485"/>
      <c r="L56" s="146"/>
    </row>
    <row r="57" spans="1:12" ht="15" customHeight="1">
      <c r="A57" s="142"/>
      <c r="B57" s="531"/>
      <c r="C57" s="775">
        <v>6</v>
      </c>
      <c r="D57" s="944">
        <v>2055898</v>
      </c>
      <c r="E57" s="945">
        <v>283412</v>
      </c>
      <c r="F57" s="770">
        <v>0</v>
      </c>
      <c r="G57" s="945">
        <v>1307004</v>
      </c>
      <c r="H57" s="945">
        <v>423801</v>
      </c>
      <c r="I57" s="945">
        <v>41681</v>
      </c>
      <c r="J57" s="947">
        <v>0</v>
      </c>
      <c r="K57" s="485"/>
      <c r="L57" s="146"/>
    </row>
    <row r="58" spans="1:12" ht="15" customHeight="1">
      <c r="A58" s="142"/>
      <c r="B58" s="531"/>
      <c r="C58" s="775">
        <v>7</v>
      </c>
      <c r="D58" s="944">
        <v>2577511</v>
      </c>
      <c r="E58" s="945">
        <v>274458</v>
      </c>
      <c r="F58" s="770">
        <v>25500</v>
      </c>
      <c r="G58" s="945">
        <v>1981964</v>
      </c>
      <c r="H58" s="945">
        <v>223769</v>
      </c>
      <c r="I58" s="945">
        <v>71820</v>
      </c>
      <c r="J58" s="947">
        <v>0</v>
      </c>
      <c r="K58" s="485"/>
      <c r="L58" s="146"/>
    </row>
    <row r="59" spans="1:12" ht="15" customHeight="1">
      <c r="A59" s="142"/>
      <c r="B59" s="531"/>
      <c r="C59" s="775">
        <v>8</v>
      </c>
      <c r="D59" s="944">
        <v>3027682</v>
      </c>
      <c r="E59" s="945">
        <v>340815</v>
      </c>
      <c r="F59" s="770">
        <v>14460</v>
      </c>
      <c r="G59" s="945">
        <v>2110620</v>
      </c>
      <c r="H59" s="945">
        <v>487547</v>
      </c>
      <c r="I59" s="945">
        <v>74240</v>
      </c>
      <c r="J59" s="947">
        <v>0</v>
      </c>
      <c r="K59" s="485"/>
      <c r="L59" s="146"/>
    </row>
    <row r="60" spans="1:12" ht="15" customHeight="1">
      <c r="A60" s="142"/>
      <c r="B60" s="531"/>
      <c r="C60" s="775">
        <v>9</v>
      </c>
      <c r="D60" s="944">
        <v>2536576</v>
      </c>
      <c r="E60" s="945">
        <v>334422</v>
      </c>
      <c r="F60" s="770">
        <v>39180</v>
      </c>
      <c r="G60" s="945">
        <v>1808502</v>
      </c>
      <c r="H60" s="945">
        <v>319053</v>
      </c>
      <c r="I60" s="945">
        <v>35299</v>
      </c>
      <c r="J60" s="947">
        <v>120</v>
      </c>
      <c r="K60" s="485"/>
      <c r="L60" s="146"/>
    </row>
    <row r="61" spans="1:12" ht="15" customHeight="1">
      <c r="A61" s="142"/>
      <c r="B61" s="531"/>
      <c r="C61" s="775">
        <v>10</v>
      </c>
      <c r="D61" s="944">
        <v>4899252</v>
      </c>
      <c r="E61" s="945">
        <v>391865</v>
      </c>
      <c r="F61" s="770">
        <v>11000</v>
      </c>
      <c r="G61" s="945">
        <v>3406379</v>
      </c>
      <c r="H61" s="945">
        <v>1051576</v>
      </c>
      <c r="I61" s="945">
        <v>38432</v>
      </c>
      <c r="J61" s="947">
        <v>0</v>
      </c>
      <c r="K61" s="485"/>
      <c r="L61" s="146"/>
    </row>
    <row r="62" spans="1:12" ht="15" customHeight="1">
      <c r="A62" s="142"/>
      <c r="B62" s="531"/>
      <c r="C62" s="775">
        <v>11</v>
      </c>
      <c r="D62" s="944">
        <v>2797041</v>
      </c>
      <c r="E62" s="945">
        <v>367186</v>
      </c>
      <c r="F62" s="770" t="s">
        <v>344</v>
      </c>
      <c r="G62" s="945">
        <v>2056286</v>
      </c>
      <c r="H62" s="945">
        <v>336109</v>
      </c>
      <c r="I62" s="945">
        <v>37460</v>
      </c>
      <c r="J62" s="947">
        <v>0</v>
      </c>
      <c r="K62" s="485"/>
      <c r="L62" s="146"/>
    </row>
    <row r="63" spans="1:12" ht="15" customHeight="1">
      <c r="A63" s="142"/>
      <c r="B63" s="531"/>
      <c r="C63" s="775">
        <v>12</v>
      </c>
      <c r="D63" s="944">
        <v>2892049</v>
      </c>
      <c r="E63" s="945">
        <v>397963</v>
      </c>
      <c r="F63" s="770">
        <v>80892</v>
      </c>
      <c r="G63" s="945">
        <v>1827627</v>
      </c>
      <c r="H63" s="945">
        <v>549189</v>
      </c>
      <c r="I63" s="945">
        <v>34578</v>
      </c>
      <c r="J63" s="947">
        <v>1800</v>
      </c>
      <c r="K63" s="485"/>
      <c r="L63" s="146"/>
    </row>
    <row r="64" spans="1:12" ht="15" customHeight="1">
      <c r="A64" s="142"/>
      <c r="B64" s="531" t="s">
        <v>510</v>
      </c>
      <c r="C64" s="775">
        <v>1</v>
      </c>
      <c r="D64" s="944">
        <v>5665852</v>
      </c>
      <c r="E64" s="945">
        <v>281894</v>
      </c>
      <c r="F64" s="770">
        <v>41742</v>
      </c>
      <c r="G64" s="945">
        <v>4954361</v>
      </c>
      <c r="H64" s="945">
        <v>336506</v>
      </c>
      <c r="I64" s="945">
        <v>51289</v>
      </c>
      <c r="J64" s="947">
        <v>60</v>
      </c>
      <c r="K64" s="485"/>
      <c r="L64" s="146"/>
    </row>
    <row r="65" spans="1:12" ht="15" customHeight="1">
      <c r="A65" s="142"/>
      <c r="B65" s="531"/>
      <c r="C65" s="775">
        <v>2</v>
      </c>
      <c r="D65" s="944">
        <v>2611532</v>
      </c>
      <c r="E65" s="945">
        <v>347152</v>
      </c>
      <c r="F65" s="770">
        <v>2000</v>
      </c>
      <c r="G65" s="945">
        <v>1746673</v>
      </c>
      <c r="H65" s="945">
        <v>463082</v>
      </c>
      <c r="I65" s="945">
        <v>49525</v>
      </c>
      <c r="J65" s="947">
        <v>3100</v>
      </c>
      <c r="K65" s="485"/>
      <c r="L65" s="146"/>
    </row>
    <row r="66" spans="1:12" ht="9" customHeight="1" thickBot="1">
      <c r="A66" s="148"/>
      <c r="B66" s="777"/>
      <c r="C66" s="138"/>
      <c r="D66" s="949"/>
      <c r="E66" s="950"/>
      <c r="F66" s="950"/>
      <c r="G66" s="950"/>
      <c r="H66" s="950"/>
      <c r="I66" s="950"/>
      <c r="J66" s="953"/>
      <c r="K66" s="142"/>
      <c r="L66" s="149"/>
    </row>
    <row r="67" spans="1:12" ht="3" customHeight="1">
      <c r="B67" s="93"/>
      <c r="C67" s="44"/>
      <c r="E67" s="933"/>
      <c r="F67" s="933"/>
      <c r="G67" s="933"/>
      <c r="H67" s="933"/>
      <c r="I67" s="933"/>
      <c r="J67" s="933"/>
      <c r="L67" s="149"/>
    </row>
    <row r="68" spans="1:12" s="29" customFormat="1" ht="19.5" customHeight="1">
      <c r="A68" s="41" t="s">
        <v>119</v>
      </c>
      <c r="B68" s="270"/>
      <c r="C68" s="41"/>
      <c r="D68" s="952"/>
      <c r="E68" s="952"/>
      <c r="F68" s="952"/>
      <c r="G68" s="952"/>
      <c r="H68" s="952"/>
      <c r="I68" s="952"/>
      <c r="J68" s="952"/>
      <c r="L68" s="150"/>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4"/>
  <dataValidations count="1">
    <dataValidation imeMode="off" allowBlank="1" showInputMessage="1" showErrorMessage="1" sqref="F33:F45 D9:J12 F53:F66 F13:F25 D49:J52 D46:J46 D29:J32 D66:E67 F67:J67 G66:J66" xr:uid="{00000000-0002-0000-0900-000000000000}"/>
  </dataValidations>
  <printOptions horizontalCentered="1" gridLinesSet="0"/>
  <pageMargins left="0.59055118110236227" right="0.59055118110236227" top="0.98425196850393704" bottom="0.39370078740157483" header="0" footer="0"/>
  <pageSetup paperSize="9" scale="81"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A1:S30"/>
  <sheetViews>
    <sheetView showGridLines="0" zoomScaleNormal="100" zoomScaleSheetLayoutView="85" workbookViewId="0">
      <pane xSplit="3" ySplit="8" topLeftCell="F9" activePane="bottomRight" state="frozen"/>
      <selection sqref="A1:Q1"/>
      <selection pane="topRight" sqref="A1:Q1"/>
      <selection pane="bottomLeft" sqref="A1:Q1"/>
      <selection pane="bottomRight" sqref="A1:P1"/>
    </sheetView>
  </sheetViews>
  <sheetFormatPr defaultColWidth="9" defaultRowHeight="17.25"/>
  <cols>
    <col min="1" max="1" width="2.125" style="12" customWidth="1"/>
    <col min="2" max="2" width="13.375" style="12" customWidth="1"/>
    <col min="3" max="3" width="5.5" style="12" bestFit="1" customWidth="1"/>
    <col min="4" max="4" width="7.125" style="12" customWidth="1"/>
    <col min="5" max="7" width="9.625" style="12" customWidth="1"/>
    <col min="8" max="8" width="7.125" style="12" customWidth="1"/>
    <col min="9" max="11" width="9.625" style="12" customWidth="1"/>
    <col min="12" max="12" width="7.125" style="12" customWidth="1"/>
    <col min="13" max="13" width="9.625" style="12" customWidth="1"/>
    <col min="14" max="14" width="10.875" style="12" customWidth="1"/>
    <col min="15" max="15" width="9.375" style="12" customWidth="1"/>
    <col min="16" max="16" width="0.375" style="12" customWidth="1"/>
    <col min="17" max="17" width="1.5" style="12" customWidth="1"/>
    <col min="18" max="20" width="7.5" style="12" customWidth="1"/>
    <col min="21" max="16384" width="9" style="12"/>
  </cols>
  <sheetData>
    <row r="1" spans="1:19" ht="30" customHeight="1">
      <c r="A1" s="1243" t="s">
        <v>120</v>
      </c>
      <c r="B1" s="1243"/>
      <c r="C1" s="1243"/>
      <c r="D1" s="1243"/>
      <c r="E1" s="1243"/>
      <c r="F1" s="1243"/>
      <c r="G1" s="1243"/>
      <c r="H1" s="1243"/>
      <c r="I1" s="1243"/>
      <c r="J1" s="1243"/>
      <c r="K1" s="1243"/>
      <c r="L1" s="1243"/>
      <c r="M1" s="1243"/>
      <c r="N1" s="1243"/>
      <c r="O1" s="1243"/>
      <c r="P1" s="1243"/>
    </row>
    <row r="2" spans="1:19" ht="6.75" customHeight="1">
      <c r="B2" s="1043"/>
      <c r="C2" s="1043"/>
      <c r="D2" s="1043"/>
      <c r="E2" s="1043"/>
      <c r="F2" s="1043"/>
      <c r="G2" s="1043"/>
      <c r="H2" s="1043"/>
      <c r="I2" s="1043"/>
      <c r="J2" s="1043"/>
      <c r="K2" s="1043"/>
      <c r="L2" s="1043"/>
      <c r="M2" s="1043"/>
      <c r="N2" s="1043"/>
    </row>
    <row r="3" spans="1:19" ht="15" customHeight="1">
      <c r="B3" s="14"/>
      <c r="C3" s="14"/>
      <c r="D3" s="14"/>
      <c r="E3" s="14"/>
      <c r="F3" s="14"/>
      <c r="G3" s="14"/>
      <c r="H3" s="14"/>
      <c r="I3" s="14"/>
      <c r="J3" s="14"/>
      <c r="K3" s="14"/>
      <c r="M3" s="29"/>
      <c r="O3" s="305" t="s">
        <v>345</v>
      </c>
    </row>
    <row r="4" spans="1:19" ht="3" customHeight="1" thickBot="1">
      <c r="B4" s="14"/>
      <c r="C4" s="14"/>
      <c r="D4" s="14"/>
      <c r="E4" s="14"/>
      <c r="F4" s="14"/>
      <c r="G4" s="14"/>
      <c r="H4" s="14"/>
      <c r="I4" s="14"/>
      <c r="J4" s="14"/>
      <c r="K4" s="14"/>
      <c r="M4" s="29"/>
      <c r="P4" s="120"/>
    </row>
    <row r="5" spans="1:19">
      <c r="A5" s="955"/>
      <c r="B5" s="1244" t="s">
        <v>297</v>
      </c>
      <c r="C5" s="1245"/>
      <c r="D5" s="1248" t="s">
        <v>121</v>
      </c>
      <c r="E5" s="1248"/>
      <c r="F5" s="1248"/>
      <c r="G5" s="1248"/>
      <c r="H5" s="1249" t="s">
        <v>122</v>
      </c>
      <c r="I5" s="1250"/>
      <c r="J5" s="1250"/>
      <c r="K5" s="1250"/>
      <c r="L5" s="1249" t="s">
        <v>123</v>
      </c>
      <c r="M5" s="1250"/>
      <c r="N5" s="1250"/>
      <c r="O5" s="1250"/>
      <c r="P5" s="1044"/>
    </row>
    <row r="6" spans="1:19" ht="16.5" customHeight="1">
      <c r="A6" s="1045"/>
      <c r="B6" s="1246"/>
      <c r="C6" s="1247"/>
      <c r="D6" s="151" t="s">
        <v>124</v>
      </c>
      <c r="E6" s="151" t="s">
        <v>125</v>
      </c>
      <c r="F6" s="151" t="s">
        <v>126</v>
      </c>
      <c r="G6" s="151" t="s">
        <v>125</v>
      </c>
      <c r="H6" s="151" t="s">
        <v>124</v>
      </c>
      <c r="I6" s="151" t="s">
        <v>125</v>
      </c>
      <c r="J6" s="151" t="s">
        <v>126</v>
      </c>
      <c r="K6" s="152" t="s">
        <v>125</v>
      </c>
      <c r="L6" s="151" t="s">
        <v>124</v>
      </c>
      <c r="M6" s="151" t="s">
        <v>125</v>
      </c>
      <c r="N6" s="151" t="s">
        <v>126</v>
      </c>
      <c r="O6" s="152" t="s">
        <v>125</v>
      </c>
      <c r="P6" s="1046"/>
    </row>
    <row r="7" spans="1:19" ht="8.1" customHeight="1">
      <c r="A7" s="1047"/>
      <c r="B7" s="150"/>
      <c r="C7" s="153"/>
      <c r="D7" s="150"/>
      <c r="E7" s="150"/>
      <c r="F7" s="150"/>
      <c r="G7" s="153"/>
      <c r="H7" s="150"/>
      <c r="I7" s="150"/>
      <c r="J7" s="150"/>
      <c r="K7" s="150"/>
      <c r="L7" s="154"/>
      <c r="M7" s="150"/>
      <c r="N7" s="150"/>
      <c r="O7" s="150"/>
      <c r="P7" s="1048"/>
    </row>
    <row r="8" spans="1:19" ht="17.100000000000001" hidden="1" customHeight="1">
      <c r="A8" s="1047"/>
      <c r="B8" s="155" t="s">
        <v>127</v>
      </c>
      <c r="C8" s="156"/>
      <c r="D8" s="411">
        <v>61</v>
      </c>
      <c r="E8" s="412">
        <v>-25.6</v>
      </c>
      <c r="F8" s="411">
        <v>10815</v>
      </c>
      <c r="G8" s="413">
        <v>5</v>
      </c>
      <c r="H8" s="411">
        <v>701</v>
      </c>
      <c r="I8" s="412">
        <v>-5.3</v>
      </c>
      <c r="J8" s="411">
        <v>125052</v>
      </c>
      <c r="K8" s="413">
        <v>0.4</v>
      </c>
      <c r="L8" s="414">
        <v>8684</v>
      </c>
      <c r="M8" s="412">
        <v>-9</v>
      </c>
      <c r="N8" s="411">
        <v>2035843</v>
      </c>
      <c r="O8" s="412">
        <v>8.9</v>
      </c>
      <c r="P8" s="1048"/>
    </row>
    <row r="9" spans="1:19" ht="17.100000000000001" customHeight="1">
      <c r="A9" s="1047"/>
      <c r="B9" s="546" t="s">
        <v>490</v>
      </c>
      <c r="C9" s="156"/>
      <c r="D9" s="411">
        <v>32</v>
      </c>
      <c r="E9" s="417">
        <v>-8.5714285714285747</v>
      </c>
      <c r="F9" s="415">
        <v>3059</v>
      </c>
      <c r="G9" s="416">
        <v>-62.849162011173185</v>
      </c>
      <c r="H9" s="415">
        <v>562</v>
      </c>
      <c r="I9" s="417">
        <v>16.356107660455478</v>
      </c>
      <c r="J9" s="415">
        <v>107595</v>
      </c>
      <c r="K9" s="417">
        <v>-2.9153808673055059</v>
      </c>
      <c r="L9" s="418">
        <v>6880</v>
      </c>
      <c r="M9" s="417">
        <v>15.050167224080258</v>
      </c>
      <c r="N9" s="419">
        <v>2324379</v>
      </c>
      <c r="O9" s="417">
        <v>99.009481375441567</v>
      </c>
      <c r="P9" s="1048"/>
    </row>
    <row r="10" spans="1:19" ht="17.100000000000001" customHeight="1">
      <c r="A10" s="1047"/>
      <c r="B10" s="546" t="s">
        <v>426</v>
      </c>
      <c r="C10" s="156"/>
      <c r="D10" s="411">
        <v>43</v>
      </c>
      <c r="E10" s="496">
        <v>34.375</v>
      </c>
      <c r="F10" s="411">
        <v>3381</v>
      </c>
      <c r="G10" s="545">
        <v>10.526315789473696</v>
      </c>
      <c r="H10" s="411">
        <v>759</v>
      </c>
      <c r="I10" s="496">
        <v>35.053380782918154</v>
      </c>
      <c r="J10" s="411">
        <v>96354</v>
      </c>
      <c r="K10" s="544">
        <v>-10.447511501463824</v>
      </c>
      <c r="L10" s="411">
        <v>9053</v>
      </c>
      <c r="M10" s="496">
        <v>31.584302325581405</v>
      </c>
      <c r="N10" s="411">
        <v>2463078</v>
      </c>
      <c r="O10" s="496">
        <v>5.9671421915272749</v>
      </c>
      <c r="P10" s="1048"/>
    </row>
    <row r="11" spans="1:19" ht="17.100000000000001" customHeight="1">
      <c r="A11" s="1047"/>
      <c r="B11" s="546" t="s">
        <v>481</v>
      </c>
      <c r="C11" s="156"/>
      <c r="D11" s="411">
        <v>54</v>
      </c>
      <c r="E11" s="496">
        <v>25.581395348837212</v>
      </c>
      <c r="F11" s="411">
        <v>6113</v>
      </c>
      <c r="G11" s="545">
        <v>80.804495711328016</v>
      </c>
      <c r="H11" s="411">
        <v>908</v>
      </c>
      <c r="I11" s="496">
        <v>25.581395348837212</v>
      </c>
      <c r="J11" s="411">
        <v>129993</v>
      </c>
      <c r="K11" s="709">
        <v>34.911887415156606</v>
      </c>
      <c r="L11" s="411">
        <v>10144</v>
      </c>
      <c r="M11" s="496">
        <v>12.051253728045941</v>
      </c>
      <c r="N11" s="411">
        <v>2373879</v>
      </c>
      <c r="O11" s="496">
        <v>-3.6214443878756608</v>
      </c>
      <c r="P11" s="1048"/>
    </row>
    <row r="12" spans="1:19" ht="10.5" customHeight="1">
      <c r="A12" s="1047"/>
      <c r="B12" s="157"/>
      <c r="C12" s="156"/>
      <c r="D12" s="411"/>
      <c r="E12" s="417"/>
      <c r="F12" s="415"/>
      <c r="G12" s="416"/>
      <c r="H12" s="415"/>
      <c r="I12" s="417"/>
      <c r="J12" s="415"/>
      <c r="K12" s="417"/>
      <c r="L12" s="418"/>
      <c r="M12" s="417"/>
      <c r="N12" s="415"/>
      <c r="O12" s="417"/>
      <c r="P12" s="1048"/>
    </row>
    <row r="13" spans="1:19" ht="16.5" customHeight="1">
      <c r="A13" s="1047"/>
      <c r="B13" s="158"/>
      <c r="C13" s="153"/>
      <c r="D13" s="420"/>
      <c r="E13" s="421" t="s">
        <v>128</v>
      </c>
      <c r="F13" s="422"/>
      <c r="G13" s="423" t="s">
        <v>128</v>
      </c>
      <c r="H13" s="424"/>
      <c r="I13" s="421" t="s">
        <v>128</v>
      </c>
      <c r="J13" s="422"/>
      <c r="K13" s="425" t="s">
        <v>128</v>
      </c>
      <c r="L13" s="426"/>
      <c r="M13" s="427" t="s">
        <v>128</v>
      </c>
      <c r="N13" s="422"/>
      <c r="O13" s="427" t="s">
        <v>128</v>
      </c>
      <c r="P13" s="1048"/>
    </row>
    <row r="14" spans="1:19" ht="17.100000000000001" customHeight="1">
      <c r="A14" s="1047"/>
      <c r="B14" s="532" t="s">
        <v>475</v>
      </c>
      <c r="C14" s="782">
        <v>2</v>
      </c>
      <c r="D14" s="428">
        <v>2</v>
      </c>
      <c r="E14" s="701">
        <v>-66.666666666666671</v>
      </c>
      <c r="F14" s="428">
        <v>98</v>
      </c>
      <c r="G14" s="701">
        <v>-37.579617834394909</v>
      </c>
      <c r="H14" s="418">
        <v>73</v>
      </c>
      <c r="I14" s="701">
        <v>14.0625</v>
      </c>
      <c r="J14" s="415">
        <v>16981</v>
      </c>
      <c r="K14" s="701">
        <v>70.406422478675367</v>
      </c>
      <c r="L14" s="429">
        <v>764</v>
      </c>
      <c r="M14" s="701">
        <v>7.3033707865168607</v>
      </c>
      <c r="N14" s="419">
        <v>171277</v>
      </c>
      <c r="O14" s="701">
        <v>22.694776354623336</v>
      </c>
      <c r="P14" s="478"/>
      <c r="Q14" s="479"/>
      <c r="R14" s="479"/>
      <c r="S14" s="479"/>
    </row>
    <row r="15" spans="1:19" ht="17.100000000000001" customHeight="1">
      <c r="A15" s="1047"/>
      <c r="B15" s="532"/>
      <c r="C15" s="782">
        <v>3</v>
      </c>
      <c r="D15" s="428">
        <v>5</v>
      </c>
      <c r="E15" s="701">
        <v>25</v>
      </c>
      <c r="F15" s="428">
        <v>316</v>
      </c>
      <c r="G15" s="701">
        <v>179.64601769911502</v>
      </c>
      <c r="H15" s="418">
        <v>81</v>
      </c>
      <c r="I15" s="701">
        <v>5.1948051948051965</v>
      </c>
      <c r="J15" s="415">
        <v>12401</v>
      </c>
      <c r="K15" s="701">
        <v>81.115817146195425</v>
      </c>
      <c r="L15" s="429">
        <v>853</v>
      </c>
      <c r="M15" s="701">
        <v>-5.8498896247240602</v>
      </c>
      <c r="N15" s="419">
        <v>98586</v>
      </c>
      <c r="O15" s="701">
        <v>-30.696229227005599</v>
      </c>
      <c r="P15" s="478"/>
      <c r="Q15" s="479"/>
      <c r="R15" s="479"/>
      <c r="S15" s="479"/>
    </row>
    <row r="16" spans="1:19" ht="17.100000000000001" customHeight="1">
      <c r="A16" s="1047"/>
      <c r="B16" s="532"/>
      <c r="C16" s="782">
        <v>4</v>
      </c>
      <c r="D16" s="428">
        <v>10</v>
      </c>
      <c r="E16" s="701">
        <v>233.33333333333334</v>
      </c>
      <c r="F16" s="428">
        <v>535</v>
      </c>
      <c r="G16" s="701">
        <v>184.57446808510639</v>
      </c>
      <c r="H16" s="418">
        <v>84</v>
      </c>
      <c r="I16" s="701">
        <v>6.3291139240506196</v>
      </c>
      <c r="J16" s="415">
        <v>19508</v>
      </c>
      <c r="K16" s="701">
        <v>184.91310062801224</v>
      </c>
      <c r="L16" s="429">
        <v>828</v>
      </c>
      <c r="M16" s="701">
        <v>5.7471264367816097</v>
      </c>
      <c r="N16" s="419">
        <v>102802</v>
      </c>
      <c r="O16" s="701">
        <v>-9.3640619627412427</v>
      </c>
      <c r="P16" s="478"/>
      <c r="Q16" s="479"/>
      <c r="R16" s="479"/>
      <c r="S16" s="479"/>
    </row>
    <row r="17" spans="1:19" ht="17.100000000000001" customHeight="1">
      <c r="A17" s="1047"/>
      <c r="B17" s="532"/>
      <c r="C17" s="782">
        <v>5</v>
      </c>
      <c r="D17" s="428">
        <v>2</v>
      </c>
      <c r="E17" s="701">
        <v>-50</v>
      </c>
      <c r="F17" s="428">
        <v>280</v>
      </c>
      <c r="G17" s="701">
        <v>409.09090909090907</v>
      </c>
      <c r="H17" s="418">
        <v>71</v>
      </c>
      <c r="I17" s="701">
        <v>-21.978021978021999</v>
      </c>
      <c r="J17" s="415">
        <v>7227</v>
      </c>
      <c r="K17" s="701">
        <v>-29.306465812383841</v>
      </c>
      <c r="L17" s="429">
        <v>857</v>
      </c>
      <c r="M17" s="701">
        <v>-15.064420218037666</v>
      </c>
      <c r="N17" s="419">
        <v>90389</v>
      </c>
      <c r="O17" s="701">
        <v>-33.911193325972988</v>
      </c>
      <c r="P17" s="478"/>
      <c r="Q17" s="479"/>
      <c r="R17" s="479"/>
      <c r="S17" s="479"/>
    </row>
    <row r="18" spans="1:19" ht="17.100000000000001" customHeight="1">
      <c r="A18" s="1047"/>
      <c r="B18" s="532"/>
      <c r="C18" s="782">
        <v>6</v>
      </c>
      <c r="D18" s="428">
        <v>6</v>
      </c>
      <c r="E18" s="701">
        <v>-25</v>
      </c>
      <c r="F18" s="428">
        <v>653</v>
      </c>
      <c r="G18" s="701">
        <v>-65.247472059606167</v>
      </c>
      <c r="H18" s="418">
        <v>77</v>
      </c>
      <c r="I18" s="701">
        <v>-9.4117647058823497</v>
      </c>
      <c r="J18" s="415">
        <v>10690</v>
      </c>
      <c r="K18" s="701">
        <v>-51.864193083573483</v>
      </c>
      <c r="L18" s="429">
        <v>848</v>
      </c>
      <c r="M18" s="701">
        <v>3.4146341463414664</v>
      </c>
      <c r="N18" s="419">
        <v>105703</v>
      </c>
      <c r="O18" s="701">
        <v>-3.8</v>
      </c>
      <c r="P18" s="478"/>
      <c r="Q18" s="479"/>
      <c r="R18" s="479"/>
      <c r="S18" s="479"/>
    </row>
    <row r="19" spans="1:19" ht="17.100000000000001" customHeight="1">
      <c r="A19" s="1047"/>
      <c r="B19" s="532"/>
      <c r="C19" s="782">
        <v>7</v>
      </c>
      <c r="D19" s="428">
        <v>8</v>
      </c>
      <c r="E19" s="701">
        <v>100</v>
      </c>
      <c r="F19" s="428">
        <v>891</v>
      </c>
      <c r="G19" s="701">
        <v>-18.926296633303007</v>
      </c>
      <c r="H19" s="418">
        <v>102</v>
      </c>
      <c r="I19" s="701">
        <v>12.0879120879121</v>
      </c>
      <c r="J19" s="415">
        <v>14744</v>
      </c>
      <c r="K19" s="701">
        <v>42.785202401704424</v>
      </c>
      <c r="L19" s="429">
        <v>961</v>
      </c>
      <c r="M19" s="701">
        <v>0.8394543546694555</v>
      </c>
      <c r="N19" s="419">
        <v>167035</v>
      </c>
      <c r="O19" s="701">
        <v>-78.618315783544929</v>
      </c>
      <c r="P19" s="478"/>
      <c r="Q19" s="479"/>
      <c r="R19" s="479"/>
      <c r="S19" s="479"/>
    </row>
    <row r="20" spans="1:19" ht="17.100000000000001" customHeight="1">
      <c r="A20" s="1047"/>
      <c r="B20" s="532"/>
      <c r="C20" s="782">
        <v>8</v>
      </c>
      <c r="D20" s="428">
        <v>2</v>
      </c>
      <c r="E20" s="701">
        <v>100</v>
      </c>
      <c r="F20" s="428">
        <v>200</v>
      </c>
      <c r="G20" s="701">
        <v>257.14285714285717</v>
      </c>
      <c r="H20" s="418">
        <v>67</v>
      </c>
      <c r="I20" s="701">
        <v>3.076923076923066</v>
      </c>
      <c r="J20" s="415">
        <v>5697</v>
      </c>
      <c r="K20" s="701">
        <v>-14.881219184222328</v>
      </c>
      <c r="L20" s="429">
        <v>805</v>
      </c>
      <c r="M20" s="701">
        <v>-0.24783147459727095</v>
      </c>
      <c r="N20" s="419">
        <v>114373</v>
      </c>
      <c r="O20" s="701">
        <v>-13.845910481040125</v>
      </c>
      <c r="P20" s="478"/>
      <c r="Q20" s="479"/>
      <c r="R20" s="479"/>
      <c r="S20" s="479"/>
    </row>
    <row r="21" spans="1:19" ht="17.100000000000001" customHeight="1">
      <c r="A21" s="1047"/>
      <c r="B21" s="532"/>
      <c r="C21" s="782">
        <v>9</v>
      </c>
      <c r="D21" s="428">
        <v>4</v>
      </c>
      <c r="E21" s="701">
        <v>300</v>
      </c>
      <c r="F21" s="428">
        <v>483</v>
      </c>
      <c r="G21" s="701">
        <v>762.5</v>
      </c>
      <c r="H21" s="418">
        <v>71</v>
      </c>
      <c r="I21" s="701">
        <v>9.2307692307692193</v>
      </c>
      <c r="J21" s="415">
        <v>9573</v>
      </c>
      <c r="K21" s="701">
        <v>43.030031376064535</v>
      </c>
      <c r="L21" s="429">
        <v>873</v>
      </c>
      <c r="M21" s="701">
        <v>8.1784386617100413</v>
      </c>
      <c r="N21" s="419">
        <v>112470</v>
      </c>
      <c r="O21" s="701">
        <v>-15.279388944965877</v>
      </c>
      <c r="P21" s="478"/>
      <c r="Q21" s="479"/>
      <c r="R21" s="479"/>
      <c r="S21" s="479"/>
    </row>
    <row r="22" spans="1:19" ht="17.100000000000001" customHeight="1">
      <c r="A22" s="1047"/>
      <c r="B22" s="532"/>
      <c r="C22" s="782">
        <v>10</v>
      </c>
      <c r="D22" s="428">
        <v>7</v>
      </c>
      <c r="E22" s="701">
        <v>16.666666666666675</v>
      </c>
      <c r="F22" s="428">
        <v>328</v>
      </c>
      <c r="G22" s="701">
        <v>-41.113105924596049</v>
      </c>
      <c r="H22" s="418">
        <v>105</v>
      </c>
      <c r="I22" s="701">
        <v>28.04878048780488</v>
      </c>
      <c r="J22" s="415">
        <v>9129</v>
      </c>
      <c r="K22" s="701">
        <v>29.232729331823325</v>
      </c>
      <c r="L22" s="429">
        <v>965</v>
      </c>
      <c r="M22" s="701">
        <v>6.1606160616061612</v>
      </c>
      <c r="N22" s="419">
        <v>127521</v>
      </c>
      <c r="O22" s="701">
        <v>-49.579104276964806</v>
      </c>
      <c r="P22" s="478"/>
      <c r="Q22" s="479"/>
      <c r="R22" s="479"/>
      <c r="S22" s="479"/>
    </row>
    <row r="23" spans="1:19" ht="17.100000000000001" customHeight="1">
      <c r="A23" s="1047"/>
      <c r="B23" s="532"/>
      <c r="C23" s="782">
        <v>11</v>
      </c>
      <c r="D23" s="708">
        <v>9</v>
      </c>
      <c r="E23" s="701">
        <v>200</v>
      </c>
      <c r="F23" s="428">
        <v>755</v>
      </c>
      <c r="G23" s="701">
        <v>182.77153558052436</v>
      </c>
      <c r="H23" s="418">
        <v>91</v>
      </c>
      <c r="I23" s="701">
        <v>18.181818181818187</v>
      </c>
      <c r="J23" s="415">
        <v>8021</v>
      </c>
      <c r="K23" s="701">
        <v>-49.253448057699615</v>
      </c>
      <c r="L23" s="429">
        <v>778</v>
      </c>
      <c r="M23" s="701">
        <v>-7.4910820451843048</v>
      </c>
      <c r="N23" s="419">
        <v>82403</v>
      </c>
      <c r="O23" s="701">
        <v>-48.569805833120093</v>
      </c>
      <c r="P23" s="478"/>
      <c r="Q23" s="479"/>
      <c r="R23" s="479"/>
      <c r="S23" s="479"/>
    </row>
    <row r="24" spans="1:19" ht="17.100000000000001" customHeight="1">
      <c r="A24" s="1047"/>
      <c r="B24" s="532"/>
      <c r="C24" s="782">
        <v>12</v>
      </c>
      <c r="D24" s="708">
        <v>6</v>
      </c>
      <c r="E24" s="701">
        <v>-14.28571428571429</v>
      </c>
      <c r="F24" s="428">
        <v>265</v>
      </c>
      <c r="G24" s="701">
        <v>-46.028513238289207</v>
      </c>
      <c r="H24" s="418">
        <v>67</v>
      </c>
      <c r="I24" s="701">
        <v>4.6875</v>
      </c>
      <c r="J24" s="415">
        <v>5281</v>
      </c>
      <c r="K24" s="701">
        <v>2.6832587983667056</v>
      </c>
      <c r="L24" s="429">
        <v>928</v>
      </c>
      <c r="M24" s="701">
        <v>10.213776722090252</v>
      </c>
      <c r="N24" s="419">
        <v>298182</v>
      </c>
      <c r="O24" s="701">
        <v>53.678297170540645</v>
      </c>
      <c r="P24" s="478"/>
      <c r="Q24" s="479"/>
      <c r="R24" s="479"/>
      <c r="S24" s="479"/>
    </row>
    <row r="25" spans="1:19" ht="17.100000000000001" customHeight="1">
      <c r="A25" s="1047"/>
      <c r="B25" s="532" t="s">
        <v>558</v>
      </c>
      <c r="C25" s="782">
        <v>1</v>
      </c>
      <c r="D25" s="708">
        <v>9</v>
      </c>
      <c r="E25" s="701">
        <v>28.6</v>
      </c>
      <c r="F25" s="428">
        <v>1049</v>
      </c>
      <c r="G25" s="701">
        <v>15.8</v>
      </c>
      <c r="H25" s="418">
        <v>69</v>
      </c>
      <c r="I25" s="701">
        <v>3</v>
      </c>
      <c r="J25" s="415">
        <v>6816</v>
      </c>
      <c r="K25" s="701">
        <v>10.3</v>
      </c>
      <c r="L25" s="429">
        <v>887</v>
      </c>
      <c r="M25" s="701">
        <v>5.6</v>
      </c>
      <c r="N25" s="419">
        <v>119815</v>
      </c>
      <c r="O25" s="701">
        <v>-1.3</v>
      </c>
      <c r="P25" s="478"/>
      <c r="Q25" s="479"/>
      <c r="R25" s="479"/>
      <c r="S25" s="479"/>
    </row>
    <row r="26" spans="1:19" ht="17.100000000000001" customHeight="1">
      <c r="A26" s="1047"/>
      <c r="B26" s="532"/>
      <c r="C26" s="782">
        <v>2</v>
      </c>
      <c r="D26" s="708">
        <v>8</v>
      </c>
      <c r="E26" s="701">
        <f>(D26/D14-1)*100</f>
        <v>300</v>
      </c>
      <c r="F26" s="428">
        <v>1792</v>
      </c>
      <c r="G26" s="701">
        <f>(F26/F14-1)*100</f>
        <v>1728.5714285714284</v>
      </c>
      <c r="H26" s="418">
        <v>96</v>
      </c>
      <c r="I26" s="701">
        <f>(H26/H14-1)*100</f>
        <v>31.506849315068486</v>
      </c>
      <c r="J26" s="415">
        <v>10431</v>
      </c>
      <c r="K26" s="701">
        <f>(J26/J14-1)*100</f>
        <v>-38.57252223072846</v>
      </c>
      <c r="L26" s="429">
        <v>851</v>
      </c>
      <c r="M26" s="701">
        <f>(L26/L14-1)*100</f>
        <v>11.387434554973819</v>
      </c>
      <c r="N26" s="419">
        <v>133160</v>
      </c>
      <c r="O26" s="701">
        <f>(N26/N14-1)*100</f>
        <v>-22.254593436363312</v>
      </c>
      <c r="P26" s="478"/>
      <c r="Q26" s="479"/>
      <c r="R26" s="479"/>
      <c r="S26" s="479"/>
    </row>
    <row r="27" spans="1:19" ht="6" customHeight="1" thickBot="1">
      <c r="A27" s="1049"/>
      <c r="B27" s="159"/>
      <c r="C27" s="160"/>
      <c r="D27" s="430"/>
      <c r="E27" s="431"/>
      <c r="F27" s="430"/>
      <c r="G27" s="431"/>
      <c r="H27" s="432"/>
      <c r="I27" s="431"/>
      <c r="J27" s="430"/>
      <c r="K27" s="431"/>
      <c r="L27" s="432"/>
      <c r="M27" s="431"/>
      <c r="N27" s="430"/>
      <c r="O27" s="431"/>
      <c r="P27" s="1050"/>
    </row>
    <row r="28" spans="1:19" ht="3" customHeight="1">
      <c r="B28" s="161"/>
      <c r="C28" s="161"/>
      <c r="D28" s="433"/>
      <c r="E28" s="434"/>
      <c r="F28" s="433"/>
      <c r="G28" s="434"/>
      <c r="H28" s="433"/>
      <c r="I28" s="434"/>
      <c r="J28" s="433"/>
      <c r="K28" s="434"/>
      <c r="L28" s="433"/>
      <c r="M28" s="434"/>
      <c r="N28" s="433"/>
      <c r="O28" s="434"/>
    </row>
    <row r="29" spans="1:19">
      <c r="A29" s="162" t="s">
        <v>129</v>
      </c>
      <c r="C29" s="162"/>
      <c r="D29" s="162"/>
      <c r="E29" s="162"/>
      <c r="F29" s="162"/>
      <c r="G29" s="162"/>
      <c r="H29" s="162"/>
      <c r="I29" s="162"/>
      <c r="J29" s="162"/>
      <c r="K29" s="162"/>
      <c r="L29" s="162"/>
      <c r="M29" s="162"/>
      <c r="N29" s="162"/>
    </row>
    <row r="30" spans="1:19">
      <c r="E30" s="46"/>
      <c r="F30" s="163"/>
      <c r="G30" s="46"/>
      <c r="H30" s="163"/>
      <c r="I30" s="46"/>
      <c r="J30" s="163"/>
      <c r="K30" s="46"/>
      <c r="L30" s="163"/>
      <c r="M30" s="163"/>
      <c r="N30" s="163"/>
      <c r="O30" s="163"/>
    </row>
  </sheetData>
  <mergeCells count="5">
    <mergeCell ref="A1:P1"/>
    <mergeCell ref="B5:C6"/>
    <mergeCell ref="D5:G5"/>
    <mergeCell ref="H5:K5"/>
    <mergeCell ref="L5:O5"/>
  </mergeCells>
  <phoneticPr fontId="4"/>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pageSetUpPr fitToPage="1"/>
  </sheetPr>
  <dimension ref="A1:L74"/>
  <sheetViews>
    <sheetView showGridLines="0" zoomScaleNormal="100" zoomScaleSheetLayoutView="70" workbookViewId="0">
      <pane xSplit="3" ySplit="9" topLeftCell="D10" activePane="bottomRight" state="frozen"/>
      <selection sqref="A1:Q1"/>
      <selection pane="topRight" sqref="A1:Q1"/>
      <selection pane="bottomLeft" sqref="A1:Q1"/>
      <selection pane="bottomRight" sqref="A1:L1"/>
    </sheetView>
  </sheetViews>
  <sheetFormatPr defaultColWidth="9" defaultRowHeight="14.25"/>
  <cols>
    <col min="1" max="1" width="2.125" style="164" customWidth="1"/>
    <col min="2" max="2" width="13.875" style="164" customWidth="1"/>
    <col min="3" max="3" width="5.5" style="164" bestFit="1" customWidth="1"/>
    <col min="4" max="11" width="13.375" style="164" customWidth="1"/>
    <col min="12" max="12" width="13.125" style="164" customWidth="1"/>
    <col min="13" max="16384" width="9" style="164"/>
  </cols>
  <sheetData>
    <row r="1" spans="1:12" ht="30" customHeight="1">
      <c r="A1" s="1251" t="s">
        <v>130</v>
      </c>
      <c r="B1" s="1251"/>
      <c r="C1" s="1251"/>
      <c r="D1" s="1251"/>
      <c r="E1" s="1251"/>
      <c r="F1" s="1251"/>
      <c r="G1" s="1251"/>
      <c r="H1" s="1251"/>
      <c r="I1" s="1251"/>
      <c r="J1" s="1251"/>
      <c r="K1" s="1251"/>
      <c r="L1" s="1251"/>
    </row>
    <row r="2" spans="1:12" ht="10.5" customHeight="1">
      <c r="B2" s="12"/>
      <c r="C2" s="12"/>
      <c r="D2" s="12"/>
      <c r="E2" s="956"/>
      <c r="F2" s="956"/>
      <c r="G2" s="956"/>
      <c r="H2" s="956"/>
      <c r="I2" s="956"/>
      <c r="J2" s="12"/>
      <c r="K2" s="12"/>
    </row>
    <row r="3" spans="1:12" ht="15" customHeight="1">
      <c r="B3" s="18"/>
      <c r="C3" s="18"/>
      <c r="D3" s="18"/>
      <c r="E3" s="18"/>
      <c r="F3" s="18"/>
      <c r="G3" s="18"/>
      <c r="H3" s="18"/>
      <c r="I3" s="18"/>
      <c r="J3" s="18"/>
      <c r="L3" s="374" t="s">
        <v>372</v>
      </c>
    </row>
    <row r="4" spans="1:12" ht="3" customHeight="1" thickBot="1">
      <c r="B4" s="18"/>
      <c r="C4" s="18"/>
      <c r="D4" s="18"/>
      <c r="E4" s="18"/>
      <c r="F4" s="18"/>
      <c r="G4" s="18"/>
      <c r="H4" s="18"/>
      <c r="I4" s="18"/>
      <c r="J4" s="18"/>
      <c r="K4" s="93"/>
      <c r="L4" s="93"/>
    </row>
    <row r="5" spans="1:12" ht="16.5" customHeight="1">
      <c r="A5" s="165"/>
      <c r="B5" s="1217" t="s">
        <v>290</v>
      </c>
      <c r="C5" s="1208"/>
      <c r="D5" s="1204" t="s">
        <v>298</v>
      </c>
      <c r="E5" s="1206"/>
      <c r="F5" s="1205"/>
      <c r="G5" s="1204" t="s">
        <v>299</v>
      </c>
      <c r="H5" s="1206"/>
      <c r="I5" s="1205"/>
      <c r="J5" s="1204" t="s">
        <v>300</v>
      </c>
      <c r="K5" s="1206"/>
      <c r="L5" s="1252"/>
    </row>
    <row r="6" spans="1:12" ht="16.5" customHeight="1">
      <c r="A6" s="166"/>
      <c r="B6" s="1218"/>
      <c r="C6" s="1210"/>
      <c r="D6" s="76" t="s">
        <v>131</v>
      </c>
      <c r="E6" s="76" t="s">
        <v>132</v>
      </c>
      <c r="F6" s="76" t="s">
        <v>133</v>
      </c>
      <c r="G6" s="76" t="s">
        <v>134</v>
      </c>
      <c r="H6" s="76" t="s">
        <v>132</v>
      </c>
      <c r="I6" s="76" t="s">
        <v>133</v>
      </c>
      <c r="J6" s="76" t="s">
        <v>134</v>
      </c>
      <c r="K6" s="76" t="s">
        <v>132</v>
      </c>
      <c r="L6" s="581" t="s">
        <v>133</v>
      </c>
    </row>
    <row r="7" spans="1:12" ht="5.0999999999999996" customHeight="1">
      <c r="A7" s="167"/>
      <c r="B7" s="134"/>
      <c r="C7" s="131"/>
      <c r="D7" s="134"/>
      <c r="E7" s="134"/>
      <c r="F7" s="134"/>
      <c r="G7" s="134"/>
      <c r="H7" s="134"/>
      <c r="I7" s="134"/>
      <c r="J7" s="134"/>
      <c r="K7" s="134"/>
      <c r="L7" s="144"/>
    </row>
    <row r="8" spans="1:12" ht="15" hidden="1" customHeight="1">
      <c r="A8" s="167"/>
      <c r="B8" s="92" t="s">
        <v>135</v>
      </c>
      <c r="C8" s="168"/>
      <c r="D8" s="169">
        <v>7936300</v>
      </c>
      <c r="E8" s="169">
        <v>6266000</v>
      </c>
      <c r="F8" s="169">
        <v>1670300</v>
      </c>
      <c r="G8" s="169">
        <v>7389800</v>
      </c>
      <c r="H8" s="169">
        <v>6226300</v>
      </c>
      <c r="I8" s="169">
        <v>1163500</v>
      </c>
      <c r="J8" s="169">
        <v>546500</v>
      </c>
      <c r="K8" s="169">
        <v>39700</v>
      </c>
      <c r="L8" s="582">
        <v>506800</v>
      </c>
    </row>
    <row r="9" spans="1:12" ht="15" hidden="1" customHeight="1">
      <c r="A9" s="167"/>
      <c r="B9" s="92" t="s">
        <v>136</v>
      </c>
      <c r="C9" s="168"/>
      <c r="D9" s="169">
        <v>8769200</v>
      </c>
      <c r="E9" s="169">
        <v>6640100</v>
      </c>
      <c r="F9" s="169">
        <v>2129100</v>
      </c>
      <c r="G9" s="169">
        <v>8026500</v>
      </c>
      <c r="H9" s="169">
        <v>6595700</v>
      </c>
      <c r="I9" s="169">
        <v>1430800</v>
      </c>
      <c r="J9" s="169">
        <v>742700</v>
      </c>
      <c r="K9" s="169">
        <v>44400</v>
      </c>
      <c r="L9" s="582">
        <v>698300</v>
      </c>
    </row>
    <row r="10" spans="1:12" ht="15" customHeight="1">
      <c r="A10" s="167"/>
      <c r="B10" s="482" t="s">
        <v>480</v>
      </c>
      <c r="C10" s="168"/>
      <c r="D10" s="169">
        <v>6774600</v>
      </c>
      <c r="E10" s="169">
        <v>6574500</v>
      </c>
      <c r="F10" s="169">
        <v>200100</v>
      </c>
      <c r="G10" s="169">
        <v>6742600</v>
      </c>
      <c r="H10" s="169">
        <v>6555600</v>
      </c>
      <c r="I10" s="169">
        <v>187000</v>
      </c>
      <c r="J10" s="169">
        <v>32000</v>
      </c>
      <c r="K10" s="169">
        <v>18900</v>
      </c>
      <c r="L10" s="582">
        <v>13100</v>
      </c>
    </row>
    <row r="11" spans="1:12" ht="15" customHeight="1">
      <c r="A11" s="167"/>
      <c r="B11" s="482" t="s">
        <v>426</v>
      </c>
      <c r="C11" s="168"/>
      <c r="D11" s="169">
        <v>8532200</v>
      </c>
      <c r="E11" s="169">
        <v>7269100</v>
      </c>
      <c r="F11" s="169">
        <v>1263100</v>
      </c>
      <c r="G11" s="169">
        <v>8163800</v>
      </c>
      <c r="H11" s="169">
        <v>7211700</v>
      </c>
      <c r="I11" s="169">
        <v>952100</v>
      </c>
      <c r="J11" s="169">
        <v>368400</v>
      </c>
      <c r="K11" s="169">
        <v>57400</v>
      </c>
      <c r="L11" s="582">
        <v>311000</v>
      </c>
    </row>
    <row r="12" spans="1:12" ht="15" customHeight="1">
      <c r="A12" s="167"/>
      <c r="B12" s="482" t="s">
        <v>481</v>
      </c>
      <c r="C12" s="168"/>
      <c r="D12" s="169">
        <v>9952400</v>
      </c>
      <c r="E12" s="169">
        <v>7660200</v>
      </c>
      <c r="F12" s="169">
        <v>2292200</v>
      </c>
      <c r="G12" s="169">
        <v>9145600</v>
      </c>
      <c r="H12" s="169">
        <v>7622200</v>
      </c>
      <c r="I12" s="169">
        <v>1523400</v>
      </c>
      <c r="J12" s="169">
        <v>806800</v>
      </c>
      <c r="K12" s="169">
        <v>38000</v>
      </c>
      <c r="L12" s="582">
        <v>768800</v>
      </c>
    </row>
    <row r="13" spans="1:12" ht="9.9499999999999993" customHeight="1">
      <c r="A13" s="167"/>
      <c r="B13" s="170"/>
      <c r="C13" s="168"/>
      <c r="D13" s="171"/>
      <c r="E13" s="172"/>
      <c r="F13" s="172"/>
      <c r="G13" s="172"/>
      <c r="H13" s="172"/>
      <c r="I13" s="172"/>
      <c r="J13" s="172"/>
      <c r="K13" s="172"/>
      <c r="L13" s="583"/>
    </row>
    <row r="14" spans="1:12" ht="15" customHeight="1">
      <c r="A14" s="167"/>
      <c r="B14" s="531" t="s">
        <v>475</v>
      </c>
      <c r="C14" s="718">
        <v>2</v>
      </c>
      <c r="D14" s="384">
        <v>781300</v>
      </c>
      <c r="E14" s="384">
        <v>606200</v>
      </c>
      <c r="F14" s="169">
        <v>175100</v>
      </c>
      <c r="G14" s="384">
        <v>734800</v>
      </c>
      <c r="H14" s="384">
        <v>604400</v>
      </c>
      <c r="I14" s="169">
        <v>130400</v>
      </c>
      <c r="J14" s="384">
        <v>46500</v>
      </c>
      <c r="K14" s="384">
        <v>1800</v>
      </c>
      <c r="L14" s="582">
        <v>44700</v>
      </c>
    </row>
    <row r="15" spans="1:12" ht="15" customHeight="1">
      <c r="A15" s="167"/>
      <c r="B15" s="531"/>
      <c r="C15" s="718">
        <v>3</v>
      </c>
      <c r="D15" s="384">
        <v>912400</v>
      </c>
      <c r="E15" s="384">
        <v>715400</v>
      </c>
      <c r="F15" s="169">
        <v>197000</v>
      </c>
      <c r="G15" s="384">
        <v>850700</v>
      </c>
      <c r="H15" s="384">
        <v>712500</v>
      </c>
      <c r="I15" s="169">
        <v>138200</v>
      </c>
      <c r="J15" s="384">
        <v>61700</v>
      </c>
      <c r="K15" s="384">
        <v>2900</v>
      </c>
      <c r="L15" s="582">
        <v>58800</v>
      </c>
    </row>
    <row r="16" spans="1:12" ht="15" customHeight="1">
      <c r="A16" s="167"/>
      <c r="B16" s="531"/>
      <c r="C16" s="718">
        <v>4</v>
      </c>
      <c r="D16" s="384">
        <v>865800</v>
      </c>
      <c r="E16" s="384">
        <v>598500</v>
      </c>
      <c r="F16" s="169">
        <v>267300</v>
      </c>
      <c r="G16" s="384">
        <v>765000</v>
      </c>
      <c r="H16" s="384">
        <v>596600</v>
      </c>
      <c r="I16" s="169">
        <v>168400</v>
      </c>
      <c r="J16" s="384">
        <v>100800</v>
      </c>
      <c r="K16" s="384">
        <v>1900</v>
      </c>
      <c r="L16" s="582">
        <v>98900</v>
      </c>
    </row>
    <row r="17" spans="1:12" ht="15" customHeight="1">
      <c r="A17" s="167"/>
      <c r="B17" s="531"/>
      <c r="C17" s="718">
        <v>5</v>
      </c>
      <c r="D17" s="384">
        <v>842700</v>
      </c>
      <c r="E17" s="384">
        <v>601000</v>
      </c>
      <c r="F17" s="169">
        <v>241700</v>
      </c>
      <c r="G17" s="384">
        <v>755100</v>
      </c>
      <c r="H17" s="384">
        <v>588300</v>
      </c>
      <c r="I17" s="169">
        <v>166800</v>
      </c>
      <c r="J17" s="384">
        <v>87600</v>
      </c>
      <c r="K17" s="384">
        <v>12700</v>
      </c>
      <c r="L17" s="582">
        <v>74900</v>
      </c>
    </row>
    <row r="18" spans="1:12" ht="15" customHeight="1">
      <c r="A18" s="167"/>
      <c r="B18" s="531"/>
      <c r="C18" s="718">
        <v>6</v>
      </c>
      <c r="D18" s="384">
        <v>838900</v>
      </c>
      <c r="E18" s="384">
        <v>599400</v>
      </c>
      <c r="F18" s="169">
        <v>239500</v>
      </c>
      <c r="G18" s="384">
        <v>765900</v>
      </c>
      <c r="H18" s="384">
        <v>595800</v>
      </c>
      <c r="I18" s="169">
        <v>170100</v>
      </c>
      <c r="J18" s="384">
        <v>73000</v>
      </c>
      <c r="K18" s="384">
        <v>3600</v>
      </c>
      <c r="L18" s="582">
        <v>69400</v>
      </c>
    </row>
    <row r="19" spans="1:12" ht="15" customHeight="1">
      <c r="A19" s="167"/>
      <c r="B19" s="531"/>
      <c r="C19" s="718">
        <v>7</v>
      </c>
      <c r="D19" s="384">
        <v>947800</v>
      </c>
      <c r="E19" s="384">
        <v>704200</v>
      </c>
      <c r="F19" s="169">
        <v>243600</v>
      </c>
      <c r="G19" s="384">
        <v>879700</v>
      </c>
      <c r="H19" s="384">
        <v>701900</v>
      </c>
      <c r="I19" s="169">
        <v>177800</v>
      </c>
      <c r="J19" s="384">
        <v>68100</v>
      </c>
      <c r="K19" s="384">
        <v>2300</v>
      </c>
      <c r="L19" s="582">
        <v>65800</v>
      </c>
    </row>
    <row r="20" spans="1:12" ht="15" customHeight="1">
      <c r="A20" s="167"/>
      <c r="B20" s="531"/>
      <c r="C20" s="718">
        <v>8</v>
      </c>
      <c r="D20" s="384">
        <v>1075000</v>
      </c>
      <c r="E20" s="384">
        <v>783400</v>
      </c>
      <c r="F20" s="169">
        <v>291600</v>
      </c>
      <c r="G20" s="384">
        <v>982600</v>
      </c>
      <c r="H20" s="384">
        <v>780400</v>
      </c>
      <c r="I20" s="169">
        <v>202200</v>
      </c>
      <c r="J20" s="384">
        <v>92400</v>
      </c>
      <c r="K20" s="384">
        <v>3000</v>
      </c>
      <c r="L20" s="582">
        <v>89400</v>
      </c>
    </row>
    <row r="21" spans="1:12" ht="15" customHeight="1">
      <c r="A21" s="167"/>
      <c r="B21" s="531"/>
      <c r="C21" s="718">
        <v>9</v>
      </c>
      <c r="D21" s="384">
        <v>948000</v>
      </c>
      <c r="E21" s="384">
        <v>684900</v>
      </c>
      <c r="F21" s="169">
        <v>263100</v>
      </c>
      <c r="G21" s="384">
        <v>854400</v>
      </c>
      <c r="H21" s="384">
        <v>681000</v>
      </c>
      <c r="I21" s="169">
        <v>173400</v>
      </c>
      <c r="J21" s="384">
        <v>93600</v>
      </c>
      <c r="K21" s="384">
        <v>3900</v>
      </c>
      <c r="L21" s="582">
        <v>89700</v>
      </c>
    </row>
    <row r="22" spans="1:12" ht="15" customHeight="1">
      <c r="A22" s="167"/>
      <c r="B22" s="531"/>
      <c r="C22" s="718">
        <v>10</v>
      </c>
      <c r="D22" s="384">
        <v>985800</v>
      </c>
      <c r="E22" s="384">
        <v>724900</v>
      </c>
      <c r="F22" s="169">
        <v>260900</v>
      </c>
      <c r="G22" s="384">
        <v>903000</v>
      </c>
      <c r="H22" s="384">
        <v>721300</v>
      </c>
      <c r="I22" s="169">
        <v>181700</v>
      </c>
      <c r="J22" s="384">
        <v>82800</v>
      </c>
      <c r="K22" s="384">
        <v>3600</v>
      </c>
      <c r="L22" s="582">
        <v>79200</v>
      </c>
    </row>
    <row r="23" spans="1:12" ht="15" customHeight="1">
      <c r="A23" s="167"/>
      <c r="B23" s="531"/>
      <c r="C23" s="718">
        <v>11</v>
      </c>
      <c r="D23" s="384">
        <v>894500</v>
      </c>
      <c r="E23" s="384">
        <v>662800</v>
      </c>
      <c r="F23" s="169">
        <v>231700</v>
      </c>
      <c r="G23" s="384">
        <v>818300</v>
      </c>
      <c r="H23" s="384">
        <v>661000</v>
      </c>
      <c r="I23" s="169">
        <v>157300</v>
      </c>
      <c r="J23" s="384">
        <v>76200</v>
      </c>
      <c r="K23" s="384">
        <v>1800</v>
      </c>
      <c r="L23" s="582">
        <v>74400</v>
      </c>
    </row>
    <row r="24" spans="1:12" ht="15" customHeight="1">
      <c r="A24" s="167"/>
      <c r="B24" s="531"/>
      <c r="C24" s="718">
        <v>12</v>
      </c>
      <c r="D24" s="384">
        <v>862600</v>
      </c>
      <c r="E24" s="384">
        <v>647900</v>
      </c>
      <c r="F24" s="169">
        <v>214700</v>
      </c>
      <c r="G24" s="384">
        <v>808700</v>
      </c>
      <c r="H24" s="384">
        <v>645900</v>
      </c>
      <c r="I24" s="169">
        <v>162800</v>
      </c>
      <c r="J24" s="384">
        <v>53900</v>
      </c>
      <c r="K24" s="384">
        <v>2000</v>
      </c>
      <c r="L24" s="582">
        <v>51900</v>
      </c>
    </row>
    <row r="25" spans="1:12" ht="15" customHeight="1">
      <c r="A25" s="167"/>
      <c r="B25" s="531" t="s">
        <v>558</v>
      </c>
      <c r="C25" s="718">
        <v>1</v>
      </c>
      <c r="D25" s="384">
        <v>835800</v>
      </c>
      <c r="E25" s="384">
        <v>601100</v>
      </c>
      <c r="F25" s="169">
        <v>234700</v>
      </c>
      <c r="G25" s="384">
        <v>768500</v>
      </c>
      <c r="H25" s="384">
        <v>599500</v>
      </c>
      <c r="I25" s="169">
        <v>169000</v>
      </c>
      <c r="J25" s="384">
        <v>67300</v>
      </c>
      <c r="K25" s="384">
        <v>1600</v>
      </c>
      <c r="L25" s="582">
        <v>65700</v>
      </c>
    </row>
    <row r="26" spans="1:12" ht="15" customHeight="1">
      <c r="A26" s="167"/>
      <c r="B26" s="531"/>
      <c r="C26" s="718">
        <v>2</v>
      </c>
      <c r="D26" s="384">
        <v>860200</v>
      </c>
      <c r="E26" s="384">
        <v>640800</v>
      </c>
      <c r="F26" s="169">
        <v>219400</v>
      </c>
      <c r="G26" s="384">
        <v>811800</v>
      </c>
      <c r="H26" s="384">
        <v>638700</v>
      </c>
      <c r="I26" s="169">
        <v>173100</v>
      </c>
      <c r="J26" s="384">
        <v>48400</v>
      </c>
      <c r="K26" s="384">
        <v>2100</v>
      </c>
      <c r="L26" s="582">
        <v>46300</v>
      </c>
    </row>
    <row r="27" spans="1:12" ht="8.25" customHeight="1" thickBot="1">
      <c r="A27" s="174"/>
      <c r="B27" s="138"/>
      <c r="C27" s="175"/>
      <c r="D27" s="176"/>
      <c r="E27" s="176"/>
      <c r="F27" s="176"/>
      <c r="G27" s="176"/>
      <c r="H27" s="176"/>
      <c r="I27" s="176"/>
      <c r="J27" s="176"/>
      <c r="K27" s="176"/>
      <c r="L27" s="584"/>
    </row>
    <row r="28" spans="1:12" ht="3" customHeight="1">
      <c r="B28" s="44"/>
      <c r="C28" s="44"/>
      <c r="D28" s="177"/>
      <c r="E28" s="177"/>
      <c r="F28" s="177"/>
      <c r="G28" s="177"/>
      <c r="H28" s="177"/>
      <c r="I28" s="177"/>
      <c r="J28" s="177"/>
      <c r="K28" s="177"/>
      <c r="L28" s="585"/>
    </row>
    <row r="29" spans="1:12">
      <c r="A29" s="373" t="s">
        <v>301</v>
      </c>
      <c r="C29" s="44"/>
      <c r="D29" s="46"/>
      <c r="E29" s="46"/>
      <c r="F29" s="44"/>
      <c r="G29" s="146"/>
      <c r="H29" s="146"/>
      <c r="I29" s="46"/>
      <c r="J29" s="146"/>
      <c r="K29" s="146"/>
      <c r="L29" s="46"/>
    </row>
    <row r="30" spans="1:12">
      <c r="A30" s="162" t="s">
        <v>137</v>
      </c>
      <c r="C30" s="46"/>
      <c r="D30" s="44"/>
      <c r="E30" s="44"/>
      <c r="F30" s="44"/>
      <c r="G30" s="44"/>
      <c r="H30" s="44"/>
      <c r="I30" s="44"/>
      <c r="J30" s="44"/>
      <c r="K30" s="44"/>
      <c r="L30" s="44"/>
    </row>
    <row r="31" spans="1:12">
      <c r="D31" s="178"/>
      <c r="E31" s="179"/>
      <c r="F31" s="178"/>
      <c r="G31" s="179"/>
      <c r="H31" s="179"/>
      <c r="J31" s="173"/>
    </row>
    <row r="32" spans="1:12" ht="18" customHeight="1"/>
    <row r="33" s="164" customFormat="1" ht="18" customHeight="1"/>
    <row r="34" s="164" customFormat="1" ht="21.75" customHeight="1"/>
    <row r="35" s="164" customFormat="1" ht="21.75" customHeight="1"/>
    <row r="36" s="164" customFormat="1" ht="21.75" customHeight="1"/>
    <row r="37" s="164" customFormat="1" ht="21.75" customHeight="1"/>
    <row r="38" s="164" customFormat="1" ht="21.75" customHeight="1"/>
    <row r="39" s="164" customFormat="1" ht="21.75" customHeight="1"/>
    <row r="40" s="164" customFormat="1" ht="21.75" customHeight="1"/>
    <row r="41" s="164" customFormat="1" ht="21.75" customHeight="1"/>
    <row r="42" s="164" customFormat="1" ht="21.75" customHeight="1"/>
    <row r="43" s="164" customFormat="1" ht="21.75" customHeight="1"/>
    <row r="44" s="164" customFormat="1" ht="21.75" customHeight="1"/>
    <row r="45" s="164" customFormat="1" ht="21.75" customHeight="1"/>
    <row r="46" s="164" customFormat="1" ht="21.75" customHeight="1"/>
    <row r="47" s="164" customFormat="1" ht="21.75" customHeight="1"/>
    <row r="48" s="164" customFormat="1" ht="21.75" customHeight="1"/>
    <row r="49" s="164" customFormat="1" ht="21.75" customHeight="1"/>
    <row r="50" s="164" customFormat="1" ht="21.75" customHeight="1"/>
    <row r="51" s="164" customFormat="1" ht="21.75" customHeight="1"/>
    <row r="52" s="164" customFormat="1" ht="21.75" customHeight="1"/>
    <row r="53" s="164" customFormat="1" ht="21.75" customHeight="1"/>
    <row r="54" s="164" customFormat="1" ht="21.75" customHeight="1"/>
    <row r="55" s="164" customFormat="1" ht="21.75" customHeight="1"/>
    <row r="56" s="164" customFormat="1" ht="21.75" customHeight="1"/>
    <row r="57" s="164" customFormat="1" ht="21.75" customHeight="1"/>
    <row r="58" s="164" customFormat="1" ht="21.75" customHeight="1"/>
    <row r="59" s="164" customFormat="1" ht="21.75" customHeight="1"/>
    <row r="60" s="164" customFormat="1" ht="21.75" customHeight="1"/>
    <row r="61" s="164" customFormat="1" ht="21.75" customHeight="1"/>
    <row r="62" s="164" customFormat="1" ht="21.75" customHeight="1"/>
    <row r="63" s="164" customFormat="1" ht="21.75" customHeight="1"/>
    <row r="64" s="164" customFormat="1"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179"/>
      <c r="C74" s="179"/>
    </row>
  </sheetData>
  <mergeCells count="5">
    <mergeCell ref="A1:L1"/>
    <mergeCell ref="B5:C6"/>
    <mergeCell ref="D5:F5"/>
    <mergeCell ref="G5:I5"/>
    <mergeCell ref="J5:L5"/>
  </mergeCells>
  <phoneticPr fontId="4"/>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6"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sheetPr>
  <dimension ref="A1:L59"/>
  <sheetViews>
    <sheetView zoomScaleNormal="100" zoomScaleSheetLayoutView="70" workbookViewId="0"/>
  </sheetViews>
  <sheetFormatPr defaultRowHeight="13.5"/>
  <cols>
    <col min="1" max="1" width="4.5" customWidth="1"/>
    <col min="2" max="3" width="3.625" customWidth="1"/>
    <col min="4" max="10" width="12.125" customWidth="1"/>
    <col min="11" max="11" width="5" customWidth="1"/>
    <col min="12" max="12" width="9.125" customWidth="1"/>
  </cols>
  <sheetData>
    <row r="1" spans="1:11" ht="16.5" customHeight="1" thickBot="1">
      <c r="F1" s="180"/>
      <c r="G1" s="376"/>
      <c r="I1" s="1253" t="s">
        <v>559</v>
      </c>
      <c r="J1" s="1254"/>
      <c r="K1" s="1255"/>
    </row>
    <row r="2" spans="1:11" ht="16.5" customHeight="1">
      <c r="G2" s="181"/>
      <c r="J2" s="547"/>
      <c r="K2" s="547"/>
    </row>
    <row r="3" spans="1:11" ht="14.25" customHeight="1" thickBot="1">
      <c r="B3" s="182"/>
      <c r="C3" s="182"/>
      <c r="D3" s="182"/>
      <c r="E3" s="182"/>
      <c r="F3" s="182"/>
      <c r="G3" s="182"/>
      <c r="H3" s="182"/>
      <c r="I3" s="182"/>
      <c r="J3" s="182"/>
      <c r="K3" s="182"/>
    </row>
    <row r="4" spans="1:11" ht="12.75" customHeight="1" thickTop="1"/>
    <row r="5" spans="1:11" ht="27" customHeight="1">
      <c r="B5" s="1256" t="s">
        <v>405</v>
      </c>
      <c r="C5" s="1256"/>
      <c r="D5" s="1256"/>
      <c r="E5" s="1256"/>
      <c r="F5" s="1256"/>
      <c r="G5" s="1256"/>
      <c r="H5" s="1256"/>
      <c r="I5" s="1256"/>
      <c r="J5" s="1256"/>
      <c r="K5" s="1256"/>
    </row>
    <row r="6" spans="1:11" ht="18.75">
      <c r="B6" s="1257" t="s">
        <v>560</v>
      </c>
      <c r="C6" s="1257"/>
      <c r="D6" s="1257"/>
      <c r="E6" s="1257"/>
      <c r="F6" s="1257"/>
      <c r="G6" s="1257"/>
      <c r="H6" s="1257"/>
      <c r="I6" s="1257"/>
      <c r="J6" s="1257"/>
      <c r="K6" s="1257"/>
    </row>
    <row r="7" spans="1:11" ht="13.5" customHeight="1" thickBot="1">
      <c r="A7" s="221"/>
      <c r="B7" s="183"/>
      <c r="C7" s="183"/>
      <c r="D7" s="183"/>
      <c r="E7" s="183"/>
      <c r="F7" s="183"/>
      <c r="G7" s="183"/>
      <c r="H7" s="183"/>
      <c r="I7" s="183"/>
      <c r="J7" s="183"/>
      <c r="K7" s="184"/>
    </row>
    <row r="8" spans="1:11" ht="18.75" customHeight="1" thickTop="1">
      <c r="B8" s="702"/>
      <c r="C8" s="702"/>
      <c r="D8" s="702"/>
      <c r="E8" s="702"/>
      <c r="F8" s="702"/>
      <c r="G8" s="702"/>
      <c r="H8" s="702"/>
      <c r="I8" s="702"/>
      <c r="J8" s="702"/>
      <c r="K8" s="702"/>
    </row>
    <row r="9" spans="1:11" ht="16.5" customHeight="1">
      <c r="C9" s="1258" t="s">
        <v>138</v>
      </c>
      <c r="D9" s="1258"/>
      <c r="E9" s="1258"/>
      <c r="F9" s="1258"/>
      <c r="G9" s="1258"/>
      <c r="H9" s="1258"/>
      <c r="I9" s="1258"/>
      <c r="J9" s="1258"/>
    </row>
    <row r="10" spans="1:11" ht="14.25" thickBot="1">
      <c r="J10" s="744" t="s">
        <v>494</v>
      </c>
    </row>
    <row r="11" spans="1:11" ht="18" customHeight="1">
      <c r="C11" s="185"/>
      <c r="D11" s="186"/>
      <c r="E11" s="703" t="s">
        <v>438</v>
      </c>
      <c r="F11" s="704"/>
      <c r="G11" s="704"/>
      <c r="H11" s="705" t="s">
        <v>439</v>
      </c>
      <c r="I11" s="704"/>
      <c r="J11" s="706"/>
    </row>
    <row r="12" spans="1:11" ht="16.5" customHeight="1">
      <c r="C12" s="187" t="s">
        <v>460</v>
      </c>
      <c r="D12" s="188"/>
      <c r="E12" s="189" t="s">
        <v>561</v>
      </c>
      <c r="F12" s="190" t="s">
        <v>475</v>
      </c>
      <c r="G12" s="191" t="s">
        <v>515</v>
      </c>
      <c r="H12" s="192" t="s">
        <v>558</v>
      </c>
      <c r="I12" s="190" t="s">
        <v>562</v>
      </c>
      <c r="J12" s="193" t="s">
        <v>516</v>
      </c>
    </row>
    <row r="13" spans="1:11" ht="16.5" customHeight="1" thickBot="1">
      <c r="C13" s="194"/>
      <c r="D13" s="195"/>
      <c r="E13" s="196" t="s">
        <v>509</v>
      </c>
      <c r="F13" s="197" t="s">
        <v>505</v>
      </c>
      <c r="G13" s="198" t="s">
        <v>139</v>
      </c>
      <c r="H13" s="199" t="s">
        <v>509</v>
      </c>
      <c r="I13" s="197" t="s">
        <v>509</v>
      </c>
      <c r="J13" s="200" t="s">
        <v>140</v>
      </c>
    </row>
    <row r="14" spans="1:11" ht="24.75" customHeight="1">
      <c r="C14" s="201" t="s">
        <v>440</v>
      </c>
      <c r="D14" s="202" t="s">
        <v>441</v>
      </c>
      <c r="E14" s="203">
        <v>92.7</v>
      </c>
      <c r="F14" s="204">
        <v>93.8</v>
      </c>
      <c r="G14" s="205">
        <v>-1.2</v>
      </c>
      <c r="H14" s="206">
        <v>104.3</v>
      </c>
      <c r="I14" s="204">
        <v>104.3</v>
      </c>
      <c r="J14" s="207">
        <v>0</v>
      </c>
    </row>
    <row r="15" spans="1:11" ht="24.75" customHeight="1">
      <c r="C15" s="201" t="s">
        <v>442</v>
      </c>
      <c r="D15" s="208" t="s">
        <v>443</v>
      </c>
      <c r="E15" s="209">
        <v>90.9</v>
      </c>
      <c r="F15" s="210">
        <v>87.2</v>
      </c>
      <c r="G15" s="715">
        <v>4.2</v>
      </c>
      <c r="H15" s="211">
        <v>86.8</v>
      </c>
      <c r="I15" s="210">
        <v>88.4</v>
      </c>
      <c r="J15" s="716">
        <v>-1.8</v>
      </c>
    </row>
    <row r="16" spans="1:11" ht="24.75" customHeight="1" thickBot="1">
      <c r="C16" s="212" t="s">
        <v>444</v>
      </c>
      <c r="D16" s="213" t="s">
        <v>445</v>
      </c>
      <c r="E16" s="214">
        <v>96</v>
      </c>
      <c r="F16" s="215">
        <v>94.1</v>
      </c>
      <c r="G16" s="216">
        <v>2</v>
      </c>
      <c r="H16" s="217">
        <v>96.5</v>
      </c>
      <c r="I16" s="215">
        <v>96.3</v>
      </c>
      <c r="J16" s="717">
        <v>0.2</v>
      </c>
    </row>
    <row r="17" spans="1:10" ht="24.75" customHeight="1">
      <c r="C17" s="218" t="s">
        <v>446</v>
      </c>
      <c r="D17" s="202" t="s">
        <v>447</v>
      </c>
      <c r="E17" s="203">
        <v>104.5</v>
      </c>
      <c r="F17" s="204">
        <v>100.2</v>
      </c>
      <c r="G17" s="205">
        <v>4.3</v>
      </c>
      <c r="H17" s="206">
        <v>95</v>
      </c>
      <c r="I17" s="204">
        <v>94.3</v>
      </c>
      <c r="J17" s="207">
        <v>0.7</v>
      </c>
    </row>
    <row r="18" spans="1:10" ht="24.75" customHeight="1">
      <c r="C18" s="201"/>
      <c r="D18" s="208" t="s">
        <v>448</v>
      </c>
      <c r="E18" s="209">
        <v>102.1</v>
      </c>
      <c r="F18" s="210">
        <v>98.4</v>
      </c>
      <c r="G18" s="715">
        <v>3.8</v>
      </c>
      <c r="H18" s="211">
        <v>93.3</v>
      </c>
      <c r="I18" s="210">
        <v>92.2</v>
      </c>
      <c r="J18" s="716">
        <v>1.2</v>
      </c>
    </row>
    <row r="19" spans="1:10" ht="24.75" customHeight="1" thickBot="1">
      <c r="C19" s="212" t="s">
        <v>449</v>
      </c>
      <c r="D19" s="213" t="s">
        <v>450</v>
      </c>
      <c r="E19" s="214">
        <v>97.8</v>
      </c>
      <c r="F19" s="215">
        <v>98.6</v>
      </c>
      <c r="G19" s="216">
        <v>-0.8</v>
      </c>
      <c r="H19" s="217">
        <v>98.6</v>
      </c>
      <c r="I19" s="215">
        <v>103</v>
      </c>
      <c r="J19" s="717">
        <v>-4.3</v>
      </c>
    </row>
    <row r="20" spans="1:10" ht="14.25" customHeight="1">
      <c r="C20" s="219" t="s">
        <v>482</v>
      </c>
      <c r="G20" s="219"/>
      <c r="H20" s="219"/>
    </row>
    <row r="21" spans="1:10" ht="13.5" customHeight="1">
      <c r="C21" s="219"/>
    </row>
    <row r="22" spans="1:10" ht="19.5" customHeight="1">
      <c r="B22" s="220" t="s">
        <v>483</v>
      </c>
    </row>
    <row r="23" spans="1:10">
      <c r="B23" s="221"/>
    </row>
    <row r="24" spans="1:10" ht="18" customHeight="1">
      <c r="B24" s="222"/>
    </row>
    <row r="25" spans="1:10" ht="18" customHeight="1">
      <c r="B25" s="222" t="s">
        <v>484</v>
      </c>
    </row>
    <row r="26" spans="1:10" ht="8.25" customHeight="1">
      <c r="B26" s="221"/>
      <c r="D26" s="1"/>
      <c r="E26" s="1"/>
      <c r="F26" s="1"/>
      <c r="G26" s="1"/>
      <c r="H26" s="1"/>
      <c r="I26" s="1"/>
      <c r="J26" s="1"/>
    </row>
    <row r="27" spans="1:10" ht="14.25">
      <c r="B27" s="793" t="s">
        <v>563</v>
      </c>
      <c r="D27" s="1"/>
      <c r="E27" s="1"/>
      <c r="F27" s="1"/>
      <c r="G27" s="1"/>
      <c r="H27" s="1"/>
      <c r="I27" s="1"/>
      <c r="J27" s="1"/>
    </row>
    <row r="28" spans="1:10" ht="14.25">
      <c r="A28" t="s">
        <v>422</v>
      </c>
      <c r="B28" s="793" t="s">
        <v>564</v>
      </c>
      <c r="D28" s="1"/>
      <c r="E28" s="1"/>
      <c r="F28" s="1"/>
      <c r="G28" s="1"/>
      <c r="H28" s="1"/>
      <c r="I28" s="1"/>
      <c r="J28" s="1"/>
    </row>
    <row r="29" spans="1:10" ht="16.5" customHeight="1">
      <c r="B29" s="793" t="s">
        <v>565</v>
      </c>
      <c r="D29" s="1"/>
      <c r="E29" s="1"/>
      <c r="F29" s="1"/>
      <c r="G29" s="1"/>
      <c r="H29" s="1"/>
      <c r="I29" s="1"/>
      <c r="J29" s="1"/>
    </row>
    <row r="30" spans="1:10" ht="16.5" customHeight="1">
      <c r="B30" s="1"/>
      <c r="C30" s="1"/>
    </row>
    <row r="31" spans="1:10" ht="8.25" customHeight="1"/>
    <row r="32" spans="1:10" ht="16.5" customHeight="1">
      <c r="B32" s="221"/>
    </row>
    <row r="33" spans="2:11" ht="16.5" customHeight="1">
      <c r="C33" s="223"/>
    </row>
    <row r="34" spans="2:11" ht="18" customHeight="1">
      <c r="B34" s="224" t="s">
        <v>566</v>
      </c>
    </row>
    <row r="35" spans="2:11" ht="8.25" customHeight="1"/>
    <row r="36" spans="2:11" ht="16.5" customHeight="1">
      <c r="B36" s="793" t="s">
        <v>567</v>
      </c>
    </row>
    <row r="37" spans="2:11" ht="16.5" customHeight="1">
      <c r="B37" s="793" t="s">
        <v>568</v>
      </c>
    </row>
    <row r="38" spans="2:11" ht="16.5" customHeight="1">
      <c r="B38" s="793" t="s">
        <v>569</v>
      </c>
    </row>
    <row r="39" spans="2:11" ht="16.5" customHeight="1">
      <c r="B39" s="2"/>
    </row>
    <row r="40" spans="2:11" ht="16.5" customHeight="1">
      <c r="B40" s="1"/>
    </row>
    <row r="41" spans="2:11" ht="16.5" customHeight="1">
      <c r="C41" s="225"/>
    </row>
    <row r="42" spans="2:11" ht="18" customHeight="1">
      <c r="B42" s="224" t="s">
        <v>570</v>
      </c>
      <c r="C42" s="221"/>
    </row>
    <row r="43" spans="2:11" ht="8.25" customHeight="1">
      <c r="C43" s="1"/>
    </row>
    <row r="44" spans="2:11" ht="16.5" customHeight="1">
      <c r="B44" s="1" t="s">
        <v>571</v>
      </c>
      <c r="C44" s="1"/>
    </row>
    <row r="45" spans="2:11" ht="16.5" customHeight="1">
      <c r="B45" s="2" t="s">
        <v>572</v>
      </c>
      <c r="D45" s="221"/>
      <c r="E45" s="221"/>
      <c r="F45" s="221"/>
      <c r="G45" s="221"/>
      <c r="H45" s="221"/>
      <c r="I45" s="221"/>
      <c r="J45" s="221"/>
      <c r="K45" s="221"/>
    </row>
    <row r="46" spans="2:11" ht="16.5" customHeight="1">
      <c r="B46" s="2" t="s">
        <v>573</v>
      </c>
      <c r="C46" s="221"/>
    </row>
    <row r="47" spans="2:11" ht="16.5" customHeight="1">
      <c r="B47" s="2"/>
    </row>
    <row r="48" spans="2:11" ht="16.5" customHeight="1">
      <c r="B48" s="1"/>
    </row>
    <row r="49" spans="2:12" ht="14.25" customHeight="1">
      <c r="B49" s="1"/>
    </row>
    <row r="50" spans="2:12" ht="14.25" customHeight="1" thickBot="1">
      <c r="B50" s="1"/>
    </row>
    <row r="51" spans="2:12" ht="14.25" customHeight="1" thickTop="1">
      <c r="B51" s="1263"/>
      <c r="C51" s="1263"/>
      <c r="D51" s="1263"/>
      <c r="E51" s="1263"/>
      <c r="F51" s="1263"/>
      <c r="G51" s="1263"/>
      <c r="H51" s="1263"/>
      <c r="I51" s="1263"/>
      <c r="J51" s="1263"/>
      <c r="K51" s="435"/>
    </row>
    <row r="52" spans="2:12" ht="17.25">
      <c r="B52" s="1261" t="s">
        <v>302</v>
      </c>
      <c r="C52" s="1261"/>
      <c r="D52" s="1261"/>
      <c r="E52" s="1261"/>
      <c r="F52" s="1261"/>
      <c r="G52" s="1261"/>
      <c r="H52" s="1261"/>
      <c r="I52" s="1261"/>
      <c r="J52" s="1261"/>
      <c r="K52" s="1261"/>
    </row>
    <row r="53" spans="2:12" ht="17.25">
      <c r="B53" s="1261" t="s">
        <v>141</v>
      </c>
      <c r="C53" s="1261"/>
      <c r="D53" s="1261"/>
      <c r="E53" s="1261"/>
      <c r="F53" s="1261"/>
      <c r="G53" s="1261"/>
      <c r="H53" s="1261"/>
      <c r="I53" s="1261"/>
      <c r="J53" s="1261"/>
      <c r="K53" s="1261"/>
    </row>
    <row r="56" spans="2:12" ht="14.25" customHeight="1">
      <c r="B56" s="1262" t="s">
        <v>142</v>
      </c>
      <c r="C56" s="1262"/>
      <c r="D56" s="1262"/>
      <c r="E56" s="1262"/>
      <c r="F56" s="1262"/>
      <c r="G56" s="1262"/>
      <c r="H56" s="1262"/>
      <c r="I56" s="1262"/>
      <c r="J56" s="1262"/>
      <c r="K56" s="1262"/>
    </row>
    <row r="57" spans="2:12" ht="14.25" customHeight="1">
      <c r="B57" s="1262" t="s">
        <v>143</v>
      </c>
      <c r="C57" s="1262"/>
      <c r="D57" s="1262"/>
      <c r="E57" s="1262"/>
      <c r="F57" s="1262"/>
      <c r="G57" s="1262"/>
      <c r="H57" s="1262"/>
      <c r="I57" s="1262"/>
      <c r="J57" s="1262"/>
      <c r="K57" s="1262"/>
    </row>
    <row r="59" spans="2:12" ht="14.25" customHeight="1">
      <c r="B59" s="1259" t="s">
        <v>144</v>
      </c>
      <c r="C59" s="1260"/>
      <c r="D59" s="1260"/>
      <c r="E59" s="1260"/>
      <c r="F59" s="1260"/>
      <c r="G59" s="1260"/>
      <c r="H59" s="1260"/>
      <c r="I59" s="1260"/>
      <c r="J59" s="1260"/>
      <c r="K59" s="1260"/>
      <c r="L59" s="226"/>
    </row>
  </sheetData>
  <mergeCells count="10">
    <mergeCell ref="I1:K1"/>
    <mergeCell ref="B5:K5"/>
    <mergeCell ref="B6:K6"/>
    <mergeCell ref="C9:J9"/>
    <mergeCell ref="B59:K59"/>
    <mergeCell ref="B52:K52"/>
    <mergeCell ref="B56:K56"/>
    <mergeCell ref="B51:J51"/>
    <mergeCell ref="B53:K53"/>
    <mergeCell ref="B57:K57"/>
  </mergeCells>
  <phoneticPr fontId="4"/>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sheetPr>
  <dimension ref="A1:L54"/>
  <sheetViews>
    <sheetView showGridLines="0" zoomScaleNormal="100" zoomScaleSheetLayoutView="100" workbookViewId="0"/>
  </sheetViews>
  <sheetFormatPr defaultColWidth="9" defaultRowHeight="13.5"/>
  <cols>
    <col min="1" max="1" width="2.125" style="240" customWidth="1"/>
    <col min="2" max="2" width="13.375" style="240" customWidth="1"/>
    <col min="3" max="3" width="5" style="240" bestFit="1" customWidth="1"/>
    <col min="4" max="6" width="12.125" style="240" customWidth="1"/>
    <col min="7" max="16384" width="9" style="240"/>
  </cols>
  <sheetData>
    <row r="1" spans="1:12" ht="30" customHeight="1">
      <c r="A1" s="238"/>
      <c r="B1" s="1264" t="s">
        <v>235</v>
      </c>
      <c r="C1" s="1264"/>
      <c r="D1" s="1264"/>
      <c r="E1" s="1264"/>
      <c r="F1" s="1264"/>
      <c r="G1" s="12"/>
      <c r="H1" s="12"/>
      <c r="I1" s="239"/>
      <c r="J1" s="239"/>
      <c r="K1" s="239"/>
      <c r="L1" s="239"/>
    </row>
    <row r="2" spans="1:12" ht="10.5" customHeight="1">
      <c r="B2" s="12"/>
      <c r="C2" s="12"/>
      <c r="D2" s="12"/>
      <c r="E2" s="12"/>
      <c r="F2" s="12"/>
      <c r="G2" s="12"/>
      <c r="H2" s="12"/>
      <c r="I2" s="239"/>
      <c r="J2" s="239"/>
      <c r="K2" s="239"/>
      <c r="L2" s="239"/>
    </row>
    <row r="3" spans="1:12" ht="15" customHeight="1">
      <c r="B3" s="241"/>
      <c r="C3" s="241"/>
      <c r="D3" s="241"/>
      <c r="F3" s="379" t="s">
        <v>305</v>
      </c>
    </row>
    <row r="4" spans="1:12" ht="3" customHeight="1">
      <c r="B4" s="241"/>
      <c r="C4" s="241"/>
      <c r="D4" s="241"/>
      <c r="E4" s="242"/>
      <c r="F4" s="242"/>
    </row>
    <row r="5" spans="1:12" ht="31.5" customHeight="1">
      <c r="A5" s="377"/>
      <c r="B5" s="1265" t="s">
        <v>303</v>
      </c>
      <c r="C5" s="1266"/>
      <c r="D5" s="243" t="s">
        <v>236</v>
      </c>
      <c r="E5" s="244" t="s">
        <v>237</v>
      </c>
      <c r="F5" s="245" t="s">
        <v>238</v>
      </c>
    </row>
    <row r="6" spans="1:12" ht="24.75" hidden="1" customHeight="1">
      <c r="A6" s="241"/>
      <c r="B6" s="246" t="s">
        <v>239</v>
      </c>
      <c r="C6" s="247"/>
      <c r="D6" s="436">
        <v>7497788</v>
      </c>
      <c r="E6" s="248" t="s">
        <v>240</v>
      </c>
      <c r="F6" s="437">
        <v>31905</v>
      </c>
    </row>
    <row r="7" spans="1:12" ht="24.75" hidden="1" customHeight="1">
      <c r="A7" s="241"/>
      <c r="B7" s="246" t="s">
        <v>241</v>
      </c>
      <c r="C7" s="247"/>
      <c r="D7" s="438">
        <v>11633606</v>
      </c>
      <c r="E7" s="249" t="s">
        <v>240</v>
      </c>
      <c r="F7" s="439">
        <v>32049</v>
      </c>
    </row>
    <row r="8" spans="1:12" ht="24.75" hidden="1" customHeight="1">
      <c r="A8" s="241"/>
      <c r="B8" s="246" t="s">
        <v>242</v>
      </c>
      <c r="C8" s="247"/>
      <c r="D8" s="438">
        <v>13118262</v>
      </c>
      <c r="E8" s="250">
        <f t="shared" ref="E8:E13" si="0">D8/D7*100</f>
        <v>112.76178684407914</v>
      </c>
      <c r="F8" s="439">
        <v>35940</v>
      </c>
    </row>
    <row r="9" spans="1:12" ht="24.75" hidden="1" customHeight="1">
      <c r="A9" s="241"/>
      <c r="B9" s="251" t="s">
        <v>243</v>
      </c>
      <c r="C9" s="252"/>
      <c r="D9" s="438">
        <v>13648474</v>
      </c>
      <c r="E9" s="250">
        <f t="shared" si="0"/>
        <v>104.0417854133421</v>
      </c>
      <c r="F9" s="439">
        <v>37393</v>
      </c>
    </row>
    <row r="10" spans="1:12" ht="24.75" hidden="1" customHeight="1">
      <c r="A10" s="241"/>
      <c r="B10" s="251" t="s">
        <v>244</v>
      </c>
      <c r="C10" s="252"/>
      <c r="D10" s="438">
        <v>13765342</v>
      </c>
      <c r="E10" s="250">
        <f t="shared" si="0"/>
        <v>100.85627155094407</v>
      </c>
      <c r="F10" s="439">
        <v>37713</v>
      </c>
    </row>
    <row r="11" spans="1:12" ht="24.75" hidden="1" customHeight="1">
      <c r="A11" s="241"/>
      <c r="B11" s="251" t="s">
        <v>245</v>
      </c>
      <c r="C11" s="252"/>
      <c r="D11" s="438">
        <v>13703904</v>
      </c>
      <c r="E11" s="250">
        <f t="shared" si="0"/>
        <v>99.553676181819526</v>
      </c>
      <c r="F11" s="439">
        <v>37545</v>
      </c>
    </row>
    <row r="12" spans="1:12" ht="19.5" hidden="1" customHeight="1">
      <c r="A12" s="241"/>
      <c r="B12" s="251" t="s">
        <v>246</v>
      </c>
      <c r="C12" s="252"/>
      <c r="D12" s="438">
        <v>12874161</v>
      </c>
      <c r="E12" s="250">
        <f t="shared" si="0"/>
        <v>93.945207146810134</v>
      </c>
      <c r="F12" s="439">
        <v>35272</v>
      </c>
    </row>
    <row r="13" spans="1:12" ht="19.5" hidden="1" customHeight="1">
      <c r="A13" s="241"/>
      <c r="B13" s="251" t="s">
        <v>247</v>
      </c>
      <c r="C13" s="252"/>
      <c r="D13" s="438">
        <v>12976129</v>
      </c>
      <c r="E13" s="250">
        <f t="shared" si="0"/>
        <v>100.79203607908896</v>
      </c>
      <c r="F13" s="439">
        <v>35551</v>
      </c>
    </row>
    <row r="14" spans="1:12" ht="19.5" hidden="1" customHeight="1">
      <c r="A14" s="241"/>
      <c r="B14" s="251" t="s">
        <v>248</v>
      </c>
      <c r="C14" s="252"/>
      <c r="D14" s="438">
        <v>13391576</v>
      </c>
      <c r="E14" s="250">
        <f>D14/D13*100</f>
        <v>103.20162507632284</v>
      </c>
      <c r="F14" s="439">
        <v>36689</v>
      </c>
    </row>
    <row r="15" spans="1:12" ht="19.5" hidden="1" customHeight="1">
      <c r="A15" s="241"/>
      <c r="B15" s="253" t="s">
        <v>249</v>
      </c>
      <c r="C15" s="254"/>
      <c r="D15" s="440">
        <v>14229789</v>
      </c>
      <c r="E15" s="255">
        <v>106.25925581873261</v>
      </c>
      <c r="F15" s="441">
        <v>39093</v>
      </c>
    </row>
    <row r="16" spans="1:12" ht="19.5" hidden="1" customHeight="1">
      <c r="A16" s="241"/>
      <c r="B16" s="253" t="s">
        <v>250</v>
      </c>
      <c r="C16" s="254"/>
      <c r="D16" s="440">
        <v>14903196</v>
      </c>
      <c r="E16" s="255">
        <v>104.73237516030632</v>
      </c>
      <c r="F16" s="441">
        <v>40831</v>
      </c>
    </row>
    <row r="17" spans="1:9" ht="19.5" customHeight="1">
      <c r="A17" s="256"/>
      <c r="B17" s="570" t="s">
        <v>466</v>
      </c>
      <c r="C17" s="254"/>
      <c r="D17" s="443">
        <v>16908907</v>
      </c>
      <c r="E17" s="255">
        <v>143.5900111958195</v>
      </c>
      <c r="F17" s="442">
        <v>46326</v>
      </c>
    </row>
    <row r="18" spans="1:9" ht="19.5" customHeight="1">
      <c r="A18" s="256"/>
      <c r="B18" s="570" t="s">
        <v>433</v>
      </c>
      <c r="C18" s="254"/>
      <c r="D18" s="443">
        <v>19948279</v>
      </c>
      <c r="E18" s="444">
        <f>D18 / D17 * 100</f>
        <v>117.97497614718679</v>
      </c>
      <c r="F18" s="442">
        <v>54803</v>
      </c>
    </row>
    <row r="19" spans="1:9" ht="19.5" customHeight="1">
      <c r="A19" s="256"/>
      <c r="B19" s="570" t="s">
        <v>485</v>
      </c>
      <c r="C19" s="254"/>
      <c r="D19" s="443">
        <v>22227865</v>
      </c>
      <c r="E19" s="444">
        <f>D19 / D18 * 100</f>
        <v>111.42748203992936</v>
      </c>
      <c r="F19" s="442">
        <v>60898</v>
      </c>
    </row>
    <row r="20" spans="1:9" ht="5.25" customHeight="1">
      <c r="A20" s="258"/>
      <c r="B20" s="258"/>
      <c r="C20" s="259"/>
      <c r="D20" s="260"/>
      <c r="E20" s="261"/>
      <c r="F20" s="262"/>
    </row>
    <row r="21" spans="1:9" ht="6.75" customHeight="1">
      <c r="A21" s="263"/>
      <c r="B21" s="571"/>
      <c r="C21" s="264"/>
      <c r="D21" s="440"/>
      <c r="E21" s="255"/>
      <c r="F21" s="441"/>
    </row>
    <row r="22" spans="1:9" ht="18" customHeight="1">
      <c r="A22" s="256"/>
      <c r="B22" s="572" t="s">
        <v>495</v>
      </c>
      <c r="C22" s="781">
        <v>2</v>
      </c>
      <c r="D22" s="380">
        <v>1853219</v>
      </c>
      <c r="E22" s="444">
        <v>106.60885272401464</v>
      </c>
      <c r="F22" s="445">
        <v>66186</v>
      </c>
      <c r="H22" s="492"/>
      <c r="I22" s="493"/>
    </row>
    <row r="23" spans="1:9" ht="18" customHeight="1">
      <c r="A23" s="256"/>
      <c r="B23" s="572"/>
      <c r="C23" s="781">
        <v>3</v>
      </c>
      <c r="D23" s="380">
        <v>1943295</v>
      </c>
      <c r="E23" s="444">
        <v>107.77253077262228</v>
      </c>
      <c r="F23" s="445">
        <v>62687</v>
      </c>
      <c r="H23" s="492"/>
      <c r="I23" s="493"/>
    </row>
    <row r="24" spans="1:9" ht="18" customHeight="1">
      <c r="A24" s="256"/>
      <c r="B24" s="572"/>
      <c r="C24" s="781">
        <v>4</v>
      </c>
      <c r="D24" s="380">
        <v>1934246</v>
      </c>
      <c r="E24" s="444">
        <v>108.82</v>
      </c>
      <c r="F24" s="445">
        <v>64475</v>
      </c>
      <c r="H24" s="492"/>
      <c r="I24" s="493"/>
    </row>
    <row r="25" spans="1:9" ht="18" customHeight="1">
      <c r="A25" s="256"/>
      <c r="B25" s="572"/>
      <c r="C25" s="781">
        <v>5</v>
      </c>
      <c r="D25" s="380">
        <v>1934474</v>
      </c>
      <c r="E25" s="444">
        <v>107.85191445993314</v>
      </c>
      <c r="F25" s="445">
        <v>62402</v>
      </c>
      <c r="H25" s="492"/>
      <c r="I25" s="493"/>
    </row>
    <row r="26" spans="1:9" ht="18" customHeight="1">
      <c r="A26" s="256"/>
      <c r="B26" s="572"/>
      <c r="C26" s="781">
        <v>6</v>
      </c>
      <c r="D26" s="380">
        <v>1927191</v>
      </c>
      <c r="E26" s="444">
        <v>115.2501433756274</v>
      </c>
      <c r="F26" s="445">
        <v>64240</v>
      </c>
      <c r="H26" s="492"/>
      <c r="I26" s="493"/>
    </row>
    <row r="27" spans="1:9" ht="18" customHeight="1">
      <c r="A27" s="256"/>
      <c r="B27" s="572"/>
      <c r="C27" s="781">
        <v>7</v>
      </c>
      <c r="D27" s="380">
        <v>1985468</v>
      </c>
      <c r="E27" s="444">
        <v>108.34945458772245</v>
      </c>
      <c r="F27" s="445">
        <v>64047</v>
      </c>
      <c r="H27" s="492"/>
      <c r="I27" s="493"/>
    </row>
    <row r="28" spans="1:9" ht="18" customHeight="1">
      <c r="A28" s="256"/>
      <c r="B28" s="572"/>
      <c r="C28" s="781">
        <v>8</v>
      </c>
      <c r="D28" s="380">
        <v>1999007</v>
      </c>
      <c r="E28" s="444">
        <v>115.29369220556234</v>
      </c>
      <c r="F28" s="445">
        <v>64484</v>
      </c>
      <c r="H28" s="492"/>
      <c r="I28" s="493"/>
    </row>
    <row r="29" spans="1:9" ht="18" customHeight="1">
      <c r="A29" s="256"/>
      <c r="B29" s="572"/>
      <c r="C29" s="781">
        <v>9</v>
      </c>
      <c r="D29" s="380">
        <v>1951312</v>
      </c>
      <c r="E29" s="444">
        <v>112.54286009254608</v>
      </c>
      <c r="F29" s="445">
        <v>65044</v>
      </c>
      <c r="H29" s="492"/>
      <c r="I29" s="493"/>
    </row>
    <row r="30" spans="1:9" ht="18" customHeight="1">
      <c r="A30" s="256"/>
      <c r="B30" s="572"/>
      <c r="C30" s="781">
        <v>10</v>
      </c>
      <c r="D30" s="380">
        <v>2119147</v>
      </c>
      <c r="E30" s="444">
        <v>122.22282461058957</v>
      </c>
      <c r="F30" s="445">
        <v>68359.580645161288</v>
      </c>
      <c r="H30" s="492"/>
      <c r="I30" s="493"/>
    </row>
    <row r="31" spans="1:9" ht="18" customHeight="1">
      <c r="A31" s="256"/>
      <c r="B31" s="572"/>
      <c r="C31" s="781">
        <v>11</v>
      </c>
      <c r="D31" s="380">
        <v>2012292</v>
      </c>
      <c r="E31" s="444">
        <v>104.52053229174241</v>
      </c>
      <c r="F31" s="445">
        <v>67076.399999999994</v>
      </c>
      <c r="H31" s="492"/>
      <c r="I31" s="493"/>
    </row>
    <row r="32" spans="1:9" ht="18" customHeight="1">
      <c r="A32" s="256"/>
      <c r="B32" s="572"/>
      <c r="C32" s="781">
        <v>12</v>
      </c>
      <c r="D32" s="380">
        <v>2085948</v>
      </c>
      <c r="E32" s="444">
        <v>107.30345257208056</v>
      </c>
      <c r="F32" s="445">
        <v>67288.645161290318</v>
      </c>
      <c r="H32" s="492"/>
      <c r="I32" s="493"/>
    </row>
    <row r="33" spans="1:11" ht="18" customHeight="1">
      <c r="A33" s="256"/>
      <c r="B33" s="572" t="s">
        <v>558</v>
      </c>
      <c r="C33" s="781">
        <v>1</v>
      </c>
      <c r="D33" s="380">
        <v>2068209</v>
      </c>
      <c r="E33" s="444">
        <v>107.4</v>
      </c>
      <c r="F33" s="445">
        <f>D33/31</f>
        <v>66716.419354838712</v>
      </c>
      <c r="H33" s="492"/>
      <c r="I33" s="493"/>
    </row>
    <row r="34" spans="1:11" ht="18" customHeight="1">
      <c r="A34" s="256"/>
      <c r="B34" s="572"/>
      <c r="C34" s="781">
        <v>2</v>
      </c>
      <c r="D34" s="380">
        <v>1979768</v>
      </c>
      <c r="E34" s="444">
        <f>D34 /D22 * 100</f>
        <v>106.82860471428364</v>
      </c>
      <c r="F34" s="445">
        <f>D34/28</f>
        <v>70706</v>
      </c>
      <c r="H34" s="492"/>
      <c r="I34" s="493"/>
    </row>
    <row r="35" spans="1:11" ht="5.0999999999999996" customHeight="1">
      <c r="A35" s="258"/>
      <c r="B35" s="573"/>
      <c r="C35" s="265"/>
      <c r="D35" s="487"/>
      <c r="E35" s="488"/>
      <c r="F35" s="489"/>
    </row>
    <row r="36" spans="1:11" ht="3" customHeight="1">
      <c r="A36" s="241"/>
      <c r="B36" s="257"/>
      <c r="C36" s="257"/>
      <c r="D36" s="266"/>
      <c r="E36" s="267"/>
      <c r="F36" s="266"/>
    </row>
    <row r="37" spans="1:11">
      <c r="A37" s="241"/>
      <c r="B37" s="378" t="s">
        <v>306</v>
      </c>
      <c r="C37" s="241"/>
      <c r="D37" s="266"/>
      <c r="E37" s="267"/>
      <c r="F37" s="266"/>
    </row>
    <row r="38" spans="1:11">
      <c r="A38" s="241"/>
      <c r="B38" s="378" t="s">
        <v>304</v>
      </c>
      <c r="C38" s="241"/>
      <c r="D38" s="266"/>
      <c r="E38" s="267"/>
      <c r="F38" s="266"/>
    </row>
    <row r="39" spans="1:11" ht="15" customHeight="1">
      <c r="A39" s="241"/>
      <c r="C39" s="241"/>
      <c r="D39" s="268"/>
      <c r="E39" s="268"/>
      <c r="F39" s="268"/>
    </row>
    <row r="40" spans="1:11" ht="27.75" customHeight="1">
      <c r="D40" s="1051"/>
      <c r="E40" s="1052"/>
      <c r="F40" s="1052"/>
      <c r="G40" s="1051"/>
    </row>
    <row r="41" spans="1:11" ht="27.75" customHeight="1">
      <c r="G41" s="446"/>
      <c r="H41" s="446"/>
      <c r="I41" s="446"/>
      <c r="J41" s="446"/>
      <c r="K41" s="446"/>
    </row>
    <row r="42" spans="1:11" ht="27.75" customHeight="1">
      <c r="B42" s="446"/>
      <c r="C42" s="447"/>
      <c r="F42" s="446"/>
      <c r="G42" s="446"/>
      <c r="H42" s="446"/>
      <c r="I42" s="446"/>
      <c r="J42" s="446"/>
      <c r="K42" s="446"/>
    </row>
    <row r="43" spans="1:11" ht="27.75" customHeight="1">
      <c r="B43" s="446"/>
      <c r="C43" s="447"/>
      <c r="F43" s="446"/>
      <c r="G43" s="446"/>
      <c r="H43" s="446"/>
      <c r="I43" s="446"/>
      <c r="J43" s="446"/>
      <c r="K43" s="446"/>
    </row>
    <row r="44" spans="1:11" ht="27.75" customHeight="1">
      <c r="B44" s="446"/>
      <c r="C44" s="447"/>
      <c r="F44" s="446"/>
      <c r="G44" s="446"/>
      <c r="H44" s="446"/>
      <c r="I44" s="446"/>
      <c r="J44" s="446"/>
      <c r="K44" s="446"/>
    </row>
    <row r="45" spans="1:11" ht="27.75" customHeight="1">
      <c r="B45" s="446"/>
      <c r="C45" s="447"/>
      <c r="F45" s="446"/>
      <c r="G45" s="446"/>
      <c r="H45" s="446"/>
      <c r="I45" s="446"/>
      <c r="J45" s="446"/>
      <c r="K45" s="446"/>
    </row>
    <row r="46" spans="1:11" ht="27.75" customHeight="1">
      <c r="B46" s="446"/>
      <c r="C46" s="447"/>
      <c r="F46" s="446"/>
      <c r="G46" s="446"/>
      <c r="H46" s="446"/>
      <c r="I46" s="446"/>
      <c r="J46" s="446"/>
      <c r="K46" s="446"/>
    </row>
    <row r="47" spans="1:11" ht="27.75" customHeight="1">
      <c r="B47" s="446"/>
      <c r="C47" s="447"/>
      <c r="F47" s="446"/>
      <c r="G47" s="446"/>
      <c r="H47" s="446"/>
      <c r="I47" s="446"/>
      <c r="J47" s="446"/>
      <c r="K47" s="446"/>
    </row>
    <row r="48" spans="1:11" ht="27.75" customHeight="1">
      <c r="B48" s="446"/>
      <c r="C48" s="447"/>
      <c r="F48" s="446"/>
      <c r="G48" s="446"/>
      <c r="H48" s="446"/>
      <c r="I48" s="446"/>
      <c r="J48" s="446"/>
      <c r="K48" s="446"/>
    </row>
    <row r="49" spans="2:11" ht="27.75" customHeight="1">
      <c r="B49" s="446"/>
      <c r="C49" s="447"/>
      <c r="F49" s="446"/>
      <c r="G49" s="446"/>
      <c r="H49" s="446"/>
      <c r="I49" s="446"/>
      <c r="J49" s="446"/>
      <c r="K49" s="446"/>
    </row>
    <row r="50" spans="2:11" ht="27.75" customHeight="1">
      <c r="B50" s="446"/>
      <c r="C50" s="447"/>
      <c r="F50" s="446"/>
      <c r="G50" s="446"/>
      <c r="H50" s="446"/>
      <c r="I50" s="446"/>
      <c r="J50" s="446"/>
      <c r="K50" s="446"/>
    </row>
    <row r="51" spans="2:11" ht="27.75" customHeight="1">
      <c r="B51" s="446"/>
      <c r="C51" s="447"/>
      <c r="F51" s="446"/>
      <c r="G51" s="446"/>
      <c r="H51" s="446"/>
      <c r="I51" s="446"/>
      <c r="J51" s="446"/>
      <c r="K51" s="446"/>
    </row>
    <row r="52" spans="2:11" ht="27.75" customHeight="1">
      <c r="B52" s="446"/>
      <c r="C52" s="447"/>
      <c r="F52" s="446"/>
      <c r="G52" s="446"/>
      <c r="H52" s="446"/>
      <c r="I52" s="446"/>
      <c r="J52" s="446"/>
      <c r="K52" s="446"/>
    </row>
    <row r="53" spans="2:11" ht="27.75" customHeight="1">
      <c r="B53" s="446"/>
      <c r="C53" s="447"/>
      <c r="F53" s="446"/>
      <c r="G53" s="446"/>
      <c r="H53" s="446"/>
      <c r="I53" s="446"/>
      <c r="J53" s="446"/>
      <c r="K53" s="446"/>
    </row>
    <row r="54" spans="2:11">
      <c r="B54" s="446"/>
      <c r="C54" s="447"/>
      <c r="F54" s="446"/>
    </row>
  </sheetData>
  <mergeCells count="2">
    <mergeCell ref="B1:F1"/>
    <mergeCell ref="B5:C5"/>
  </mergeCells>
  <phoneticPr fontId="4"/>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pageSetUpPr fitToPage="1"/>
  </sheetPr>
  <dimension ref="A1:L30"/>
  <sheetViews>
    <sheetView showGridLines="0" zoomScaleNormal="100" zoomScaleSheetLayoutView="70" workbookViewId="0">
      <pane xSplit="3" ySplit="8" topLeftCell="D9" activePane="bottomRight" state="frozen"/>
      <selection sqref="A1:Q1"/>
      <selection pane="topRight" sqref="A1:Q1"/>
      <selection pane="bottomLeft" sqref="A1:Q1"/>
      <selection pane="bottomRight" sqref="A1:G1"/>
    </sheetView>
  </sheetViews>
  <sheetFormatPr defaultColWidth="9" defaultRowHeight="17.25"/>
  <cols>
    <col min="1" max="1" width="2.125" style="12" customWidth="1"/>
    <col min="2" max="2" width="15.375" style="12" customWidth="1"/>
    <col min="3" max="3" width="6" style="12" bestFit="1" customWidth="1"/>
    <col min="4" max="7" width="22.75" style="12" customWidth="1"/>
    <col min="8" max="8" width="9" style="12"/>
    <col min="9" max="11" width="9.125" style="12" bestFit="1" customWidth="1"/>
    <col min="12" max="12" width="9.375" style="12" bestFit="1" customWidth="1"/>
    <col min="13" max="16384" width="9" style="12"/>
  </cols>
  <sheetData>
    <row r="1" spans="1:7" ht="30" customHeight="1">
      <c r="A1" s="1203" t="s">
        <v>251</v>
      </c>
      <c r="B1" s="1203"/>
      <c r="C1" s="1203"/>
      <c r="D1" s="1203"/>
      <c r="E1" s="1203"/>
      <c r="F1" s="1203"/>
      <c r="G1" s="1203"/>
    </row>
    <row r="2" spans="1:7" ht="10.5" customHeight="1">
      <c r="B2" s="269"/>
      <c r="C2" s="269"/>
      <c r="D2" s="269"/>
      <c r="E2" s="269"/>
      <c r="F2" s="269"/>
      <c r="G2" s="269"/>
    </row>
    <row r="3" spans="1:7" ht="15" customHeight="1">
      <c r="E3" s="956"/>
      <c r="F3" s="956"/>
      <c r="G3" s="270" t="s">
        <v>313</v>
      </c>
    </row>
    <row r="4" spans="1:7" ht="3" customHeight="1" thickBot="1">
      <c r="E4" s="956"/>
      <c r="F4" s="956"/>
      <c r="G4" s="270"/>
    </row>
    <row r="5" spans="1:7" s="14" customFormat="1" ht="27" customHeight="1">
      <c r="A5" s="1267" t="s">
        <v>308</v>
      </c>
      <c r="B5" s="1093"/>
      <c r="C5" s="1094"/>
      <c r="D5" s="1269" t="s">
        <v>309</v>
      </c>
      <c r="E5" s="1270" t="s">
        <v>310</v>
      </c>
      <c r="F5" s="1271"/>
      <c r="G5" s="1272"/>
    </row>
    <row r="6" spans="1:7" s="14" customFormat="1" ht="24.95" customHeight="1">
      <c r="A6" s="1268"/>
      <c r="B6" s="1099"/>
      <c r="C6" s="1100"/>
      <c r="D6" s="1142"/>
      <c r="E6" s="271" t="s">
        <v>252</v>
      </c>
      <c r="F6" s="271" t="s">
        <v>311</v>
      </c>
      <c r="G6" s="272" t="s">
        <v>312</v>
      </c>
    </row>
    <row r="7" spans="1:7" s="14" customFormat="1" ht="9" customHeight="1">
      <c r="A7" s="80"/>
      <c r="B7" s="18"/>
      <c r="C7" s="273"/>
      <c r="D7" s="274"/>
      <c r="G7" s="97"/>
    </row>
    <row r="8" spans="1:7" s="14" customFormat="1" ht="21" hidden="1" customHeight="1">
      <c r="A8" s="80"/>
      <c r="B8" s="275" t="s">
        <v>253</v>
      </c>
      <c r="C8" s="276"/>
      <c r="D8" s="448">
        <v>7648673</v>
      </c>
      <c r="E8" s="35" t="s">
        <v>254</v>
      </c>
      <c r="F8" s="35" t="s">
        <v>254</v>
      </c>
      <c r="G8" s="449" t="s">
        <v>255</v>
      </c>
    </row>
    <row r="9" spans="1:7" s="14" customFormat="1" ht="21" customHeight="1">
      <c r="A9" s="80"/>
      <c r="B9" s="536" t="s">
        <v>427</v>
      </c>
      <c r="C9" s="276"/>
      <c r="D9" s="448">
        <v>7782261</v>
      </c>
      <c r="E9" s="35">
        <v>1307251</v>
      </c>
      <c r="F9" s="35">
        <v>2005036</v>
      </c>
      <c r="G9" s="449">
        <v>4469974</v>
      </c>
    </row>
    <row r="10" spans="1:7" s="14" customFormat="1" ht="21" customHeight="1">
      <c r="A10" s="80"/>
      <c r="B10" s="536" t="s">
        <v>428</v>
      </c>
      <c r="C10" s="276"/>
      <c r="D10" s="448">
        <v>7932978</v>
      </c>
      <c r="E10" s="35">
        <v>1313581</v>
      </c>
      <c r="F10" s="35">
        <v>2212853</v>
      </c>
      <c r="G10" s="449">
        <v>4406544</v>
      </c>
    </row>
    <row r="11" spans="1:7" s="14" customFormat="1" ht="21" customHeight="1">
      <c r="A11" s="80"/>
      <c r="B11" s="536" t="s">
        <v>429</v>
      </c>
      <c r="C11" s="276"/>
      <c r="D11" s="448">
        <v>7712051.9879999999</v>
      </c>
      <c r="E11" s="450">
        <v>1310048</v>
      </c>
      <c r="F11" s="450">
        <v>1954444.9879999999</v>
      </c>
      <c r="G11" s="449">
        <v>4447559</v>
      </c>
    </row>
    <row r="12" spans="1:7" s="14" customFormat="1" ht="9" customHeight="1">
      <c r="A12" s="80"/>
      <c r="B12" s="63"/>
      <c r="C12" s="277"/>
      <c r="D12" s="448"/>
      <c r="E12" s="450"/>
      <c r="F12" s="450"/>
      <c r="G12" s="449"/>
    </row>
    <row r="13" spans="1:7" s="14" customFormat="1" ht="19.5" customHeight="1">
      <c r="A13" s="80"/>
      <c r="B13" s="533" t="s">
        <v>415</v>
      </c>
      <c r="C13" s="780">
        <v>12</v>
      </c>
      <c r="D13" s="451">
        <v>727291</v>
      </c>
      <c r="E13" s="452">
        <v>113404</v>
      </c>
      <c r="F13" s="452">
        <v>193845</v>
      </c>
      <c r="G13" s="453">
        <v>420042</v>
      </c>
    </row>
    <row r="14" spans="1:7" s="14" customFormat="1" ht="19.5" customHeight="1">
      <c r="A14" s="80"/>
      <c r="B14" s="533" t="s">
        <v>495</v>
      </c>
      <c r="C14" s="780">
        <v>1</v>
      </c>
      <c r="D14" s="451">
        <v>575278</v>
      </c>
      <c r="E14" s="452">
        <v>101936</v>
      </c>
      <c r="F14" s="452">
        <v>160596</v>
      </c>
      <c r="G14" s="453">
        <v>312746</v>
      </c>
    </row>
    <row r="15" spans="1:7" s="14" customFormat="1" ht="19.5" customHeight="1">
      <c r="A15" s="80"/>
      <c r="B15" s="533"/>
      <c r="C15" s="780">
        <v>2</v>
      </c>
      <c r="D15" s="451">
        <v>584130</v>
      </c>
      <c r="E15" s="452">
        <v>94274</v>
      </c>
      <c r="F15" s="452">
        <v>141509</v>
      </c>
      <c r="G15" s="453">
        <v>348347</v>
      </c>
    </row>
    <row r="16" spans="1:7" s="14" customFormat="1" ht="19.5" customHeight="1">
      <c r="A16" s="80"/>
      <c r="B16" s="533"/>
      <c r="C16" s="780">
        <v>3</v>
      </c>
      <c r="D16" s="451">
        <v>522354</v>
      </c>
      <c r="E16" s="452">
        <v>91349</v>
      </c>
      <c r="F16" s="452">
        <v>129833</v>
      </c>
      <c r="G16" s="453">
        <v>301172</v>
      </c>
    </row>
    <row r="17" spans="1:12" s="14" customFormat="1" ht="19.5" customHeight="1">
      <c r="A17" s="80"/>
      <c r="C17" s="780">
        <v>4</v>
      </c>
      <c r="D17" s="451">
        <v>541406</v>
      </c>
      <c r="E17" s="452">
        <v>95122</v>
      </c>
      <c r="F17" s="452">
        <v>146861</v>
      </c>
      <c r="G17" s="453">
        <v>299424</v>
      </c>
    </row>
    <row r="18" spans="1:12" s="14" customFormat="1" ht="19.5" customHeight="1">
      <c r="A18" s="80"/>
      <c r="B18" s="533"/>
      <c r="C18" s="780">
        <v>5</v>
      </c>
      <c r="D18" s="451">
        <v>589772</v>
      </c>
      <c r="E18" s="452">
        <v>103246</v>
      </c>
      <c r="F18" s="452">
        <v>150735</v>
      </c>
      <c r="G18" s="453">
        <v>335792</v>
      </c>
    </row>
    <row r="19" spans="1:12" s="14" customFormat="1" ht="19.5" customHeight="1">
      <c r="A19" s="80"/>
      <c r="B19" s="533"/>
      <c r="C19" s="780">
        <v>6</v>
      </c>
      <c r="D19" s="451">
        <v>670206</v>
      </c>
      <c r="E19" s="452">
        <v>122122</v>
      </c>
      <c r="F19" s="452">
        <v>181168</v>
      </c>
      <c r="G19" s="453">
        <v>366916.40600000002</v>
      </c>
    </row>
    <row r="20" spans="1:12" s="14" customFormat="1" ht="19.5" customHeight="1">
      <c r="A20" s="80"/>
      <c r="B20" s="533"/>
      <c r="C20" s="780">
        <v>7</v>
      </c>
      <c r="D20" s="451">
        <v>822947</v>
      </c>
      <c r="E20" s="452">
        <v>131015</v>
      </c>
      <c r="F20" s="452">
        <v>207171.46100000001</v>
      </c>
      <c r="G20" s="453">
        <v>484761.038</v>
      </c>
    </row>
    <row r="21" spans="1:12" s="14" customFormat="1" ht="19.5" customHeight="1">
      <c r="A21" s="80"/>
      <c r="B21" s="533"/>
      <c r="C21" s="780">
        <v>8</v>
      </c>
      <c r="D21" s="451">
        <v>879661</v>
      </c>
      <c r="E21" s="452">
        <v>134942</v>
      </c>
      <c r="F21" s="452">
        <v>218184.77900000001</v>
      </c>
      <c r="G21" s="453">
        <v>526533.82400000002</v>
      </c>
    </row>
    <row r="22" spans="1:12" s="14" customFormat="1" ht="19.5" customHeight="1">
      <c r="A22" s="80"/>
      <c r="B22" s="533"/>
      <c r="C22" s="780">
        <v>9</v>
      </c>
      <c r="D22" s="451">
        <v>871342.17500000005</v>
      </c>
      <c r="E22" s="452">
        <v>134528</v>
      </c>
      <c r="F22" s="452">
        <v>218961.66399999999</v>
      </c>
      <c r="G22" s="453">
        <v>517852.511</v>
      </c>
    </row>
    <row r="23" spans="1:12" s="14" customFormat="1" ht="19.5" customHeight="1">
      <c r="A23" s="80"/>
      <c r="B23" s="533"/>
      <c r="C23" s="780">
        <v>10</v>
      </c>
      <c r="D23" s="451">
        <v>853852.95</v>
      </c>
      <c r="E23" s="452">
        <v>127496</v>
      </c>
      <c r="F23" s="452">
        <v>214854.75599999999</v>
      </c>
      <c r="G23" s="453">
        <v>511502.19400000002</v>
      </c>
    </row>
    <row r="24" spans="1:12" s="14" customFormat="1" ht="19.5" customHeight="1">
      <c r="A24" s="80"/>
      <c r="B24" s="533"/>
      <c r="C24" s="780">
        <v>11</v>
      </c>
      <c r="D24" s="451">
        <v>730346</v>
      </c>
      <c r="E24" s="452">
        <v>113187</v>
      </c>
      <c r="F24" s="452">
        <v>200254</v>
      </c>
      <c r="G24" s="453">
        <v>416905</v>
      </c>
    </row>
    <row r="25" spans="1:12" s="14" customFormat="1" ht="19.5" customHeight="1">
      <c r="A25" s="80"/>
      <c r="B25" s="533"/>
      <c r="C25" s="780">
        <v>12</v>
      </c>
      <c r="D25" s="451">
        <v>552896</v>
      </c>
      <c r="E25" s="452">
        <v>104799</v>
      </c>
      <c r="F25" s="452">
        <v>157490</v>
      </c>
      <c r="G25" s="453">
        <v>290607</v>
      </c>
    </row>
    <row r="26" spans="1:12" s="14" customFormat="1" ht="9.9499999999999993" customHeight="1">
      <c r="A26" s="74"/>
      <c r="B26" s="278"/>
      <c r="C26" s="277"/>
      <c r="D26" s="448"/>
      <c r="E26" s="1053"/>
      <c r="F26" s="1053"/>
      <c r="G26" s="1054"/>
    </row>
    <row r="27" spans="1:12" s="14" customFormat="1" ht="24.95" customHeight="1">
      <c r="A27" s="480"/>
      <c r="B27" s="279" t="s">
        <v>307</v>
      </c>
      <c r="C27" s="280"/>
      <c r="D27" s="1055">
        <f>(D25 / D24 -1) * 100</f>
        <v>-24.296703206425452</v>
      </c>
      <c r="E27" s="1055">
        <f>(E25 / E24 -1) * 100</f>
        <v>-7.4107450502266197</v>
      </c>
      <c r="F27" s="1055">
        <f>(F25 / F24 -1) * 100</f>
        <v>-21.354879303284825</v>
      </c>
      <c r="G27" s="1056">
        <f>(G25 / G24 -1) * 100</f>
        <v>-30.29419172233483</v>
      </c>
      <c r="I27" s="481"/>
      <c r="J27" s="481"/>
      <c r="K27" s="481"/>
      <c r="L27" s="481"/>
    </row>
    <row r="28" spans="1:12" s="14" customFormat="1" ht="24.95" customHeight="1" thickBot="1">
      <c r="A28" s="98"/>
      <c r="B28" s="281" t="s">
        <v>256</v>
      </c>
      <c r="C28" s="282"/>
      <c r="D28" s="1057">
        <f>(D25 /D13 -1) * 100</f>
        <v>-23.978710034910378</v>
      </c>
      <c r="E28" s="1057">
        <f>(E25 /E13 -1) * 100</f>
        <v>-7.587915770166842</v>
      </c>
      <c r="F28" s="1057">
        <f>(F25 /F13 -1) * 100</f>
        <v>-18.754675127034481</v>
      </c>
      <c r="G28" s="1058">
        <f>(G25 /G13 -1) * 100</f>
        <v>-30.814775665290618</v>
      </c>
      <c r="I28" s="481"/>
      <c r="J28" s="481"/>
      <c r="K28" s="481"/>
      <c r="L28" s="481"/>
    </row>
    <row r="29" spans="1:12" s="46" customFormat="1" ht="5.0999999999999996" customHeight="1">
      <c r="B29" s="18" t="s">
        <v>118</v>
      </c>
      <c r="C29" s="18"/>
      <c r="D29" s="18"/>
      <c r="E29" s="18"/>
      <c r="F29" s="18"/>
      <c r="G29" s="18"/>
    </row>
    <row r="30" spans="1:12">
      <c r="A30" s="41" t="s">
        <v>257</v>
      </c>
      <c r="C30" s="44"/>
      <c r="D30" s="44"/>
      <c r="E30" s="44"/>
      <c r="F30" s="46"/>
      <c r="G30" s="283"/>
    </row>
  </sheetData>
  <mergeCells count="4">
    <mergeCell ref="A1:G1"/>
    <mergeCell ref="A5:C6"/>
    <mergeCell ref="D5:D6"/>
    <mergeCell ref="E5:G5"/>
  </mergeCells>
  <phoneticPr fontId="4"/>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0"/>
  </sheetPr>
  <dimension ref="A1:O33"/>
  <sheetViews>
    <sheetView showGridLines="0" zoomScaleNormal="100" zoomScaleSheetLayoutView="85" workbookViewId="0">
      <pane xSplit="3" ySplit="9" topLeftCell="D10" activePane="bottomRight" state="frozen"/>
      <selection sqref="A1:Q1"/>
      <selection pane="topRight" sqref="A1:Q1"/>
      <selection pane="bottomLeft" sqref="A1:Q1"/>
      <selection pane="bottomRight" sqref="A1:O1"/>
    </sheetView>
  </sheetViews>
  <sheetFormatPr defaultColWidth="9" defaultRowHeight="14.25"/>
  <cols>
    <col min="1" max="1" width="2.125" style="14" customWidth="1"/>
    <col min="2" max="2" width="14" style="14" customWidth="1"/>
    <col min="3" max="3" width="5.5" style="14" bestFit="1" customWidth="1"/>
    <col min="4" max="14" width="8.125" style="14" customWidth="1"/>
    <col min="15" max="15" width="7.875" style="14" customWidth="1"/>
    <col min="16" max="16384" width="9" style="14"/>
  </cols>
  <sheetData>
    <row r="1" spans="1:15" ht="30" customHeight="1">
      <c r="A1" s="1203" t="s">
        <v>459</v>
      </c>
      <c r="B1" s="1203"/>
      <c r="C1" s="1203"/>
      <c r="D1" s="1203"/>
      <c r="E1" s="1203"/>
      <c r="F1" s="1203"/>
      <c r="G1" s="1203"/>
      <c r="H1" s="1203"/>
      <c r="I1" s="1203"/>
      <c r="J1" s="1203"/>
      <c r="K1" s="1203"/>
      <c r="L1" s="1203"/>
      <c r="M1" s="1203"/>
      <c r="N1" s="1203"/>
      <c r="O1" s="1203"/>
    </row>
    <row r="2" spans="1:15" ht="12.75" customHeight="1"/>
    <row r="3" spans="1:15">
      <c r="B3" s="44"/>
      <c r="C3" s="44"/>
      <c r="D3" s="44"/>
      <c r="E3" s="44"/>
      <c r="F3" s="44"/>
      <c r="G3" s="44"/>
      <c r="H3" s="44"/>
      <c r="I3" s="44"/>
      <c r="J3" s="44"/>
      <c r="K3" s="44"/>
      <c r="L3" s="44"/>
      <c r="M3" s="44"/>
      <c r="O3" s="381" t="s">
        <v>314</v>
      </c>
    </row>
    <row r="4" spans="1:15" ht="3" customHeight="1" thickBot="1">
      <c r="B4" s="44"/>
      <c r="C4" s="44"/>
      <c r="D4" s="44"/>
      <c r="E4" s="44"/>
      <c r="F4" s="44"/>
      <c r="G4" s="44"/>
      <c r="H4" s="44"/>
      <c r="I4" s="44"/>
      <c r="J4" s="44"/>
      <c r="K4" s="44"/>
      <c r="L4" s="44"/>
      <c r="M4" s="44"/>
      <c r="O4" s="70"/>
    </row>
    <row r="5" spans="1:15" ht="24.95" customHeight="1">
      <c r="A5" s="71"/>
      <c r="B5" s="1217" t="s">
        <v>315</v>
      </c>
      <c r="C5" s="284"/>
      <c r="D5" s="1204" t="s">
        <v>258</v>
      </c>
      <c r="E5" s="1206"/>
      <c r="F5" s="1206"/>
      <c r="G5" s="1205"/>
      <c r="H5" s="1204" t="s">
        <v>316</v>
      </c>
      <c r="I5" s="1206"/>
      <c r="J5" s="1206"/>
      <c r="K5" s="1205"/>
      <c r="L5" s="1204" t="s">
        <v>317</v>
      </c>
      <c r="M5" s="1206"/>
      <c r="N5" s="1206"/>
      <c r="O5" s="1252"/>
    </row>
    <row r="6" spans="1:15" ht="18" customHeight="1">
      <c r="A6" s="80"/>
      <c r="B6" s="1236"/>
      <c r="C6" s="132"/>
      <c r="D6" s="1275" t="s">
        <v>323</v>
      </c>
      <c r="E6" s="1273" t="s">
        <v>318</v>
      </c>
      <c r="F6" s="1273" t="s">
        <v>319</v>
      </c>
      <c r="G6" s="1273" t="s">
        <v>320</v>
      </c>
      <c r="H6" s="1275" t="s">
        <v>323</v>
      </c>
      <c r="I6" s="1273" t="s">
        <v>318</v>
      </c>
      <c r="J6" s="1273" t="s">
        <v>319</v>
      </c>
      <c r="K6" s="1273" t="s">
        <v>320</v>
      </c>
      <c r="L6" s="1275" t="s">
        <v>323</v>
      </c>
      <c r="M6" s="1273" t="s">
        <v>318</v>
      </c>
      <c r="N6" s="1273" t="s">
        <v>319</v>
      </c>
      <c r="O6" s="1277" t="s">
        <v>320</v>
      </c>
    </row>
    <row r="7" spans="1:15" ht="18" customHeight="1">
      <c r="A7" s="80"/>
      <c r="B7" s="1236"/>
      <c r="C7" s="132"/>
      <c r="D7" s="1276"/>
      <c r="E7" s="1274"/>
      <c r="F7" s="1274"/>
      <c r="G7" s="1274"/>
      <c r="H7" s="1276"/>
      <c r="I7" s="1274"/>
      <c r="J7" s="1274"/>
      <c r="K7" s="1274"/>
      <c r="L7" s="1276"/>
      <c r="M7" s="1274"/>
      <c r="N7" s="1274"/>
      <c r="O7" s="1278"/>
    </row>
    <row r="8" spans="1:15" ht="18" customHeight="1">
      <c r="A8" s="74"/>
      <c r="B8" s="1218"/>
      <c r="C8" s="286"/>
      <c r="D8" s="1221"/>
      <c r="E8" s="1220"/>
      <c r="F8" s="1220"/>
      <c r="G8" s="1220"/>
      <c r="H8" s="1221"/>
      <c r="I8" s="1220"/>
      <c r="J8" s="1220"/>
      <c r="K8" s="1220"/>
      <c r="L8" s="1221"/>
      <c r="M8" s="1220"/>
      <c r="N8" s="1220"/>
      <c r="O8" s="1279"/>
    </row>
    <row r="9" spans="1:15" ht="15" customHeight="1">
      <c r="A9" s="80"/>
      <c r="B9" s="134"/>
      <c r="C9" s="134"/>
      <c r="D9" s="115"/>
      <c r="E9" s="134"/>
      <c r="F9" s="134"/>
      <c r="G9" s="134"/>
      <c r="H9" s="134"/>
      <c r="I9" s="134"/>
      <c r="J9" s="134"/>
      <c r="K9" s="134"/>
      <c r="L9" s="134"/>
      <c r="M9" s="134"/>
      <c r="N9" s="134"/>
      <c r="O9" s="144"/>
    </row>
    <row r="10" spans="1:15" ht="15.95" customHeight="1">
      <c r="A10" s="80"/>
      <c r="B10" s="482" t="s">
        <v>513</v>
      </c>
      <c r="C10" s="90"/>
      <c r="D10" s="490">
        <v>2966</v>
      </c>
      <c r="E10" s="145">
        <v>609</v>
      </c>
      <c r="F10" s="145">
        <v>363</v>
      </c>
      <c r="G10" s="145">
        <v>470</v>
      </c>
      <c r="H10" s="145">
        <v>38</v>
      </c>
      <c r="I10" s="145">
        <v>6</v>
      </c>
      <c r="J10" s="145">
        <v>3</v>
      </c>
      <c r="K10" s="145">
        <v>10</v>
      </c>
      <c r="L10" s="491">
        <v>3574</v>
      </c>
      <c r="M10" s="491">
        <v>691</v>
      </c>
      <c r="N10" s="491">
        <v>418</v>
      </c>
      <c r="O10" s="738">
        <v>569</v>
      </c>
    </row>
    <row r="11" spans="1:15" ht="15.95" customHeight="1">
      <c r="A11" s="80"/>
      <c r="B11" s="482" t="s">
        <v>464</v>
      </c>
      <c r="C11" s="90"/>
      <c r="D11" s="490">
        <v>2875</v>
      </c>
      <c r="E11" s="145">
        <v>484</v>
      </c>
      <c r="F11" s="145">
        <v>327</v>
      </c>
      <c r="G11" s="145">
        <v>467</v>
      </c>
      <c r="H11" s="145">
        <v>44</v>
      </c>
      <c r="I11" s="145">
        <v>5</v>
      </c>
      <c r="J11" s="145">
        <v>3</v>
      </c>
      <c r="K11" s="145">
        <v>7</v>
      </c>
      <c r="L11" s="491">
        <v>3387</v>
      </c>
      <c r="M11" s="491">
        <v>545</v>
      </c>
      <c r="N11" s="491">
        <v>384</v>
      </c>
      <c r="O11" s="738">
        <v>560</v>
      </c>
    </row>
    <row r="12" spans="1:15" ht="15.95" customHeight="1">
      <c r="A12" s="80"/>
      <c r="B12" s="482" t="s">
        <v>512</v>
      </c>
      <c r="C12" s="90"/>
      <c r="D12" s="490">
        <v>2809</v>
      </c>
      <c r="E12" s="145">
        <v>386</v>
      </c>
      <c r="F12" s="145">
        <v>309</v>
      </c>
      <c r="G12" s="145">
        <v>467</v>
      </c>
      <c r="H12" s="145">
        <v>40</v>
      </c>
      <c r="I12" s="145">
        <v>3</v>
      </c>
      <c r="J12" s="145">
        <v>4</v>
      </c>
      <c r="K12" s="145">
        <v>3</v>
      </c>
      <c r="L12" s="491">
        <v>3365</v>
      </c>
      <c r="M12" s="491">
        <v>455</v>
      </c>
      <c r="N12" s="491">
        <v>345</v>
      </c>
      <c r="O12" s="738">
        <v>583</v>
      </c>
    </row>
    <row r="13" spans="1:15" ht="2.25" customHeight="1">
      <c r="A13" s="80"/>
      <c r="B13" s="44"/>
      <c r="C13" s="44"/>
      <c r="D13" s="287"/>
      <c r="E13" s="103"/>
      <c r="F13" s="103"/>
      <c r="G13" s="103"/>
      <c r="H13" s="103"/>
      <c r="I13" s="103"/>
      <c r="J13" s="103"/>
      <c r="K13" s="103"/>
      <c r="L13" s="103"/>
      <c r="M13" s="103"/>
      <c r="N13" s="103"/>
      <c r="O13" s="739"/>
    </row>
    <row r="14" spans="1:15" ht="15" customHeight="1">
      <c r="A14" s="80"/>
      <c r="B14" s="44"/>
      <c r="C14" s="44"/>
      <c r="D14" s="287"/>
      <c r="E14" s="103"/>
      <c r="F14" s="103"/>
      <c r="G14" s="103"/>
      <c r="H14" s="103"/>
      <c r="I14" s="103"/>
      <c r="J14" s="103"/>
      <c r="K14" s="103"/>
      <c r="L14" s="103"/>
      <c r="M14" s="103"/>
      <c r="N14" s="103"/>
      <c r="O14" s="739"/>
    </row>
    <row r="15" spans="1:15" ht="15.95" customHeight="1">
      <c r="A15" s="80"/>
      <c r="B15" s="531" t="s">
        <v>493</v>
      </c>
      <c r="C15" s="779">
        <v>2</v>
      </c>
      <c r="D15" s="288">
        <v>181</v>
      </c>
      <c r="E15" s="288">
        <v>31</v>
      </c>
      <c r="F15" s="288">
        <v>16</v>
      </c>
      <c r="G15" s="288">
        <v>29</v>
      </c>
      <c r="H15" s="288">
        <v>0</v>
      </c>
      <c r="I15" s="288">
        <v>0</v>
      </c>
      <c r="J15" s="288">
        <v>0</v>
      </c>
      <c r="K15" s="288">
        <v>0</v>
      </c>
      <c r="L15" s="288">
        <v>223</v>
      </c>
      <c r="M15" s="288">
        <v>35</v>
      </c>
      <c r="N15" s="288">
        <v>19</v>
      </c>
      <c r="O15" s="740">
        <v>33</v>
      </c>
    </row>
    <row r="16" spans="1:15" ht="15.95" customHeight="1">
      <c r="A16" s="80"/>
      <c r="B16" s="531"/>
      <c r="C16" s="779">
        <v>3</v>
      </c>
      <c r="D16" s="288">
        <v>223</v>
      </c>
      <c r="E16" s="288">
        <v>29</v>
      </c>
      <c r="F16" s="288">
        <v>25</v>
      </c>
      <c r="G16" s="288">
        <v>29</v>
      </c>
      <c r="H16" s="288">
        <v>2</v>
      </c>
      <c r="I16" s="288">
        <v>1</v>
      </c>
      <c r="J16" s="288">
        <v>0</v>
      </c>
      <c r="K16" s="288">
        <v>0</v>
      </c>
      <c r="L16" s="288">
        <v>255</v>
      </c>
      <c r="M16" s="288">
        <v>29</v>
      </c>
      <c r="N16" s="288">
        <v>29</v>
      </c>
      <c r="O16" s="740">
        <v>38</v>
      </c>
    </row>
    <row r="17" spans="1:15" ht="15.95" customHeight="1">
      <c r="A17" s="80"/>
      <c r="B17" s="531"/>
      <c r="C17" s="779">
        <v>4</v>
      </c>
      <c r="D17" s="288">
        <v>212</v>
      </c>
      <c r="E17" s="288">
        <v>29</v>
      </c>
      <c r="F17" s="288">
        <v>27</v>
      </c>
      <c r="G17" s="288">
        <v>29</v>
      </c>
      <c r="H17" s="288">
        <v>4</v>
      </c>
      <c r="I17" s="288">
        <v>0</v>
      </c>
      <c r="J17" s="288">
        <v>2</v>
      </c>
      <c r="K17" s="288">
        <v>0</v>
      </c>
      <c r="L17" s="288">
        <v>241</v>
      </c>
      <c r="M17" s="288">
        <v>34</v>
      </c>
      <c r="N17" s="288">
        <v>26</v>
      </c>
      <c r="O17" s="740">
        <v>34</v>
      </c>
    </row>
    <row r="18" spans="1:15" ht="15.95" customHeight="1">
      <c r="A18" s="80"/>
      <c r="B18" s="531"/>
      <c r="C18" s="779">
        <v>5</v>
      </c>
      <c r="D18" s="288">
        <v>227</v>
      </c>
      <c r="E18" s="288">
        <v>38</v>
      </c>
      <c r="F18" s="288">
        <v>25</v>
      </c>
      <c r="G18" s="288">
        <v>48</v>
      </c>
      <c r="H18" s="288">
        <v>3</v>
      </c>
      <c r="I18" s="288">
        <v>0</v>
      </c>
      <c r="J18" s="288">
        <v>0</v>
      </c>
      <c r="K18" s="288">
        <v>0</v>
      </c>
      <c r="L18" s="288">
        <v>269</v>
      </c>
      <c r="M18" s="288">
        <v>42</v>
      </c>
      <c r="N18" s="288">
        <v>28</v>
      </c>
      <c r="O18" s="740">
        <v>55</v>
      </c>
    </row>
    <row r="19" spans="1:15" ht="15.95" customHeight="1">
      <c r="A19" s="80"/>
      <c r="B19" s="531"/>
      <c r="C19" s="779">
        <v>6</v>
      </c>
      <c r="D19" s="288">
        <v>216</v>
      </c>
      <c r="E19" s="288">
        <v>26</v>
      </c>
      <c r="F19" s="288">
        <v>33</v>
      </c>
      <c r="G19" s="288">
        <v>29</v>
      </c>
      <c r="H19" s="288">
        <v>3</v>
      </c>
      <c r="I19" s="288">
        <v>0</v>
      </c>
      <c r="J19" s="288">
        <v>0</v>
      </c>
      <c r="K19" s="288">
        <v>0</v>
      </c>
      <c r="L19" s="288">
        <v>260</v>
      </c>
      <c r="M19" s="288">
        <v>33</v>
      </c>
      <c r="N19" s="288">
        <v>38</v>
      </c>
      <c r="O19" s="740">
        <v>37</v>
      </c>
    </row>
    <row r="20" spans="1:15" ht="15.95" customHeight="1">
      <c r="A20" s="80"/>
      <c r="B20" s="531"/>
      <c r="C20" s="779">
        <v>7</v>
      </c>
      <c r="D20" s="288">
        <v>245</v>
      </c>
      <c r="E20" s="288">
        <v>28</v>
      </c>
      <c r="F20" s="288">
        <v>25</v>
      </c>
      <c r="G20" s="288">
        <v>45</v>
      </c>
      <c r="H20" s="288">
        <v>5</v>
      </c>
      <c r="I20" s="288">
        <v>0</v>
      </c>
      <c r="J20" s="288">
        <v>0</v>
      </c>
      <c r="K20" s="288">
        <v>0</v>
      </c>
      <c r="L20" s="288">
        <v>290</v>
      </c>
      <c r="M20" s="288">
        <v>32</v>
      </c>
      <c r="N20" s="288">
        <v>26</v>
      </c>
      <c r="O20" s="740">
        <v>56</v>
      </c>
    </row>
    <row r="21" spans="1:15" ht="15.95" customHeight="1">
      <c r="A21" s="80"/>
      <c r="B21" s="531"/>
      <c r="C21" s="779">
        <v>8</v>
      </c>
      <c r="D21" s="288">
        <v>248</v>
      </c>
      <c r="E21" s="288">
        <v>38</v>
      </c>
      <c r="F21" s="288">
        <v>30</v>
      </c>
      <c r="G21" s="288">
        <v>49</v>
      </c>
      <c r="H21" s="288">
        <v>2</v>
      </c>
      <c r="I21" s="288">
        <v>0</v>
      </c>
      <c r="J21" s="288">
        <v>0</v>
      </c>
      <c r="K21" s="288">
        <v>0</v>
      </c>
      <c r="L21" s="288">
        <v>311</v>
      </c>
      <c r="M21" s="288">
        <v>46</v>
      </c>
      <c r="N21" s="288">
        <v>36</v>
      </c>
      <c r="O21" s="740">
        <v>68</v>
      </c>
    </row>
    <row r="22" spans="1:15" ht="15.6" customHeight="1">
      <c r="A22" s="80"/>
      <c r="B22" s="531"/>
      <c r="C22" s="779">
        <v>9</v>
      </c>
      <c r="D22" s="288">
        <v>249</v>
      </c>
      <c r="E22" s="288">
        <v>32</v>
      </c>
      <c r="F22" s="288">
        <v>30</v>
      </c>
      <c r="G22" s="288">
        <v>37</v>
      </c>
      <c r="H22" s="288">
        <v>2</v>
      </c>
      <c r="I22" s="288">
        <v>0</v>
      </c>
      <c r="J22" s="288">
        <v>0</v>
      </c>
      <c r="K22" s="288">
        <v>0</v>
      </c>
      <c r="L22" s="288">
        <v>301</v>
      </c>
      <c r="M22" s="288">
        <v>36</v>
      </c>
      <c r="N22" s="288">
        <v>33</v>
      </c>
      <c r="O22" s="740">
        <v>48</v>
      </c>
    </row>
    <row r="23" spans="1:15" ht="15.95" customHeight="1">
      <c r="A23" s="80"/>
      <c r="B23" s="531"/>
      <c r="C23" s="779">
        <v>10</v>
      </c>
      <c r="D23" s="288">
        <v>276</v>
      </c>
      <c r="E23" s="288">
        <v>35</v>
      </c>
      <c r="F23" s="288">
        <v>28</v>
      </c>
      <c r="G23" s="288">
        <v>51</v>
      </c>
      <c r="H23" s="288">
        <v>2</v>
      </c>
      <c r="I23" s="288">
        <v>1</v>
      </c>
      <c r="J23" s="288">
        <v>0</v>
      </c>
      <c r="K23" s="288">
        <v>0</v>
      </c>
      <c r="L23" s="288">
        <v>343</v>
      </c>
      <c r="M23" s="288">
        <v>44</v>
      </c>
      <c r="N23" s="288">
        <v>33</v>
      </c>
      <c r="O23" s="740">
        <v>64</v>
      </c>
    </row>
    <row r="24" spans="1:15" ht="15.95" customHeight="1">
      <c r="A24" s="80"/>
      <c r="B24" s="531"/>
      <c r="C24" s="779">
        <v>11</v>
      </c>
      <c r="D24" s="288">
        <v>243</v>
      </c>
      <c r="E24" s="288">
        <v>38</v>
      </c>
      <c r="F24" s="288">
        <v>22</v>
      </c>
      <c r="G24" s="288">
        <v>39</v>
      </c>
      <c r="H24" s="288">
        <v>4</v>
      </c>
      <c r="I24" s="288" t="s">
        <v>344</v>
      </c>
      <c r="J24" s="288">
        <v>1</v>
      </c>
      <c r="K24" s="288">
        <v>1</v>
      </c>
      <c r="L24" s="288">
        <v>303</v>
      </c>
      <c r="M24" s="288">
        <v>47</v>
      </c>
      <c r="N24" s="288">
        <v>25</v>
      </c>
      <c r="O24" s="740">
        <v>50</v>
      </c>
    </row>
    <row r="25" spans="1:15" ht="15.95" customHeight="1">
      <c r="A25" s="80"/>
      <c r="B25" s="531"/>
      <c r="C25" s="779">
        <v>12</v>
      </c>
      <c r="D25" s="288">
        <v>358</v>
      </c>
      <c r="E25" s="288">
        <v>43</v>
      </c>
      <c r="F25" s="288">
        <v>32</v>
      </c>
      <c r="G25" s="288">
        <v>63</v>
      </c>
      <c r="H25" s="288">
        <v>7</v>
      </c>
      <c r="I25" s="288">
        <v>1</v>
      </c>
      <c r="J25" s="288">
        <v>0</v>
      </c>
      <c r="K25" s="288">
        <v>2</v>
      </c>
      <c r="L25" s="288">
        <v>425</v>
      </c>
      <c r="M25" s="288">
        <v>51</v>
      </c>
      <c r="N25" s="288">
        <v>39</v>
      </c>
      <c r="O25" s="740">
        <v>80</v>
      </c>
    </row>
    <row r="26" spans="1:15" ht="15.95" customHeight="1">
      <c r="A26" s="80"/>
      <c r="B26" s="531" t="s">
        <v>558</v>
      </c>
      <c r="C26" s="779">
        <v>1</v>
      </c>
      <c r="D26" s="288">
        <v>159</v>
      </c>
      <c r="E26" s="288">
        <v>29</v>
      </c>
      <c r="F26" s="288">
        <v>17</v>
      </c>
      <c r="G26" s="288">
        <v>27</v>
      </c>
      <c r="H26" s="288">
        <v>3</v>
      </c>
      <c r="I26" s="288" t="s">
        <v>240</v>
      </c>
      <c r="J26" s="288" t="s">
        <v>240</v>
      </c>
      <c r="K26" s="288">
        <v>1</v>
      </c>
      <c r="L26" s="288">
        <v>184</v>
      </c>
      <c r="M26" s="288">
        <v>32</v>
      </c>
      <c r="N26" s="288">
        <v>21</v>
      </c>
      <c r="O26" s="740">
        <v>30</v>
      </c>
    </row>
    <row r="27" spans="1:15" ht="15.95" customHeight="1">
      <c r="A27" s="80"/>
      <c r="B27" s="531"/>
      <c r="C27" s="779">
        <v>2</v>
      </c>
      <c r="D27" s="288">
        <v>214</v>
      </c>
      <c r="E27" s="288">
        <v>45</v>
      </c>
      <c r="F27" s="288">
        <v>23</v>
      </c>
      <c r="G27" s="288">
        <v>32</v>
      </c>
      <c r="H27" s="288">
        <v>6</v>
      </c>
      <c r="I27" s="288" t="s">
        <v>344</v>
      </c>
      <c r="J27" s="288">
        <v>2</v>
      </c>
      <c r="K27" s="288">
        <v>1</v>
      </c>
      <c r="L27" s="288">
        <v>233</v>
      </c>
      <c r="M27" s="288">
        <v>47</v>
      </c>
      <c r="N27" s="288">
        <v>23</v>
      </c>
      <c r="O27" s="740">
        <v>34</v>
      </c>
    </row>
    <row r="28" spans="1:15" ht="8.1" customHeight="1">
      <c r="A28" s="80"/>
      <c r="B28" s="93"/>
      <c r="C28" s="132"/>
      <c r="D28" s="288"/>
      <c r="E28" s="288"/>
      <c r="F28" s="288"/>
      <c r="G28" s="288"/>
      <c r="H28" s="288"/>
      <c r="I28" s="288"/>
      <c r="J28" s="288"/>
      <c r="K28" s="288"/>
      <c r="L28" s="288"/>
      <c r="M28" s="288"/>
      <c r="N28" s="288"/>
      <c r="O28" s="740"/>
    </row>
    <row r="29" spans="1:15" ht="20.25" customHeight="1" thickBot="1">
      <c r="A29" s="98"/>
      <c r="B29" s="741" t="s">
        <v>514</v>
      </c>
      <c r="C29" s="742"/>
      <c r="D29" s="1059">
        <f>SUM(D26:D27)</f>
        <v>373</v>
      </c>
      <c r="E29" s="1059">
        <f t="shared" ref="E29:O29" si="0">SUM(E26:E27)</f>
        <v>74</v>
      </c>
      <c r="F29" s="1059">
        <f t="shared" si="0"/>
        <v>40</v>
      </c>
      <c r="G29" s="1059">
        <f t="shared" si="0"/>
        <v>59</v>
      </c>
      <c r="H29" s="1059">
        <f t="shared" si="0"/>
        <v>9</v>
      </c>
      <c r="I29" s="1059">
        <f t="shared" si="0"/>
        <v>0</v>
      </c>
      <c r="J29" s="1059">
        <f t="shared" si="0"/>
        <v>2</v>
      </c>
      <c r="K29" s="1059">
        <f t="shared" si="0"/>
        <v>2</v>
      </c>
      <c r="L29" s="1059">
        <f t="shared" si="0"/>
        <v>417</v>
      </c>
      <c r="M29" s="1059">
        <f t="shared" si="0"/>
        <v>79</v>
      </c>
      <c r="N29" s="1059">
        <f t="shared" si="0"/>
        <v>44</v>
      </c>
      <c r="O29" s="1060">
        <f t="shared" si="0"/>
        <v>64</v>
      </c>
    </row>
    <row r="30" spans="1:15" ht="6.75" customHeight="1">
      <c r="B30" s="170"/>
      <c r="C30" s="90"/>
      <c r="D30" s="587"/>
      <c r="E30" s="288"/>
      <c r="F30" s="288"/>
      <c r="G30" s="288"/>
      <c r="H30" s="288"/>
      <c r="I30" s="288"/>
      <c r="J30" s="288"/>
      <c r="K30" s="288"/>
      <c r="L30" s="288"/>
      <c r="M30" s="288"/>
      <c r="N30" s="288"/>
      <c r="O30" s="288"/>
    </row>
    <row r="31" spans="1:15" ht="13.5" customHeight="1">
      <c r="A31" s="162" t="s">
        <v>321</v>
      </c>
      <c r="B31" s="92"/>
      <c r="C31" s="90"/>
      <c r="D31" s="288"/>
      <c r="E31" s="288"/>
      <c r="F31" s="288"/>
      <c r="G31" s="288"/>
      <c r="H31" s="288"/>
      <c r="I31" s="288"/>
      <c r="J31" s="288"/>
      <c r="K31" s="288"/>
      <c r="L31" s="288"/>
      <c r="M31" s="288"/>
      <c r="N31" s="288"/>
      <c r="O31" s="288"/>
    </row>
    <row r="32" spans="1:15" ht="15" customHeight="1">
      <c r="A32" s="373" t="s">
        <v>322</v>
      </c>
      <c r="C32" s="46"/>
      <c r="D32" s="46"/>
      <c r="E32" s="46"/>
      <c r="F32" s="46"/>
      <c r="G32" s="46"/>
      <c r="H32" s="46"/>
      <c r="I32" s="46"/>
      <c r="J32" s="46"/>
      <c r="K32" s="46"/>
      <c r="L32" s="46"/>
      <c r="M32" s="46"/>
      <c r="N32" s="46"/>
      <c r="O32" s="46"/>
    </row>
    <row r="33" spans="2:15">
      <c r="B33" s="44"/>
      <c r="C33" s="46"/>
      <c r="D33" s="46"/>
      <c r="E33" s="46"/>
      <c r="F33" s="46"/>
      <c r="G33" s="46"/>
      <c r="H33" s="46"/>
      <c r="I33" s="46"/>
      <c r="J33" s="46"/>
      <c r="K33" s="46"/>
      <c r="L33" s="46"/>
      <c r="M33" s="46"/>
      <c r="N33" s="46"/>
      <c r="O33" s="46"/>
    </row>
  </sheetData>
  <mergeCells count="17">
    <mergeCell ref="J6:J8"/>
    <mergeCell ref="K6:K8"/>
    <mergeCell ref="L6:L8"/>
    <mergeCell ref="M6:M8"/>
    <mergeCell ref="N6:N8"/>
    <mergeCell ref="A1:O1"/>
    <mergeCell ref="B5:B8"/>
    <mergeCell ref="D5:G5"/>
    <mergeCell ref="H5:K5"/>
    <mergeCell ref="L5:O5"/>
    <mergeCell ref="D6:D8"/>
    <mergeCell ref="E6:E8"/>
    <mergeCell ref="F6:F8"/>
    <mergeCell ref="G6:G8"/>
    <mergeCell ref="H6:H8"/>
    <mergeCell ref="O6:O8"/>
    <mergeCell ref="I6:I8"/>
  </mergeCells>
  <phoneticPr fontId="4"/>
  <dataValidations count="1">
    <dataValidation imeMode="off" allowBlank="1" showInputMessage="1" showErrorMessage="1" sqref="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0"/>
    <pageSetUpPr fitToPage="1"/>
  </sheetPr>
  <dimension ref="A1:X31"/>
  <sheetViews>
    <sheetView showGridLines="0" zoomScaleNormal="100" zoomScaleSheetLayoutView="70" workbookViewId="0">
      <pane xSplit="3" ySplit="7" topLeftCell="D8" activePane="bottomRight" state="frozen"/>
      <selection sqref="A1:Q1"/>
      <selection pane="topRight" sqref="A1:Q1"/>
      <selection pane="bottomLeft" sqref="A1:Q1"/>
      <selection pane="bottomRight" sqref="A1:S1"/>
    </sheetView>
  </sheetViews>
  <sheetFormatPr defaultColWidth="9" defaultRowHeight="17.25"/>
  <cols>
    <col min="1" max="1" width="2.125" style="12" customWidth="1"/>
    <col min="2" max="2" width="14.75" style="12" customWidth="1"/>
    <col min="3" max="3" width="6" style="12" bestFit="1" customWidth="1"/>
    <col min="4" max="7" width="7.625" style="12" customWidth="1"/>
    <col min="8" max="8" width="8.625" style="12" customWidth="1"/>
    <col min="9" max="14" width="7.625" style="12" customWidth="1"/>
    <col min="15" max="15" width="8.875" style="12" customWidth="1"/>
    <col min="16" max="16" width="9.125" style="12" customWidth="1"/>
    <col min="17" max="17" width="8.375" style="12" customWidth="1"/>
    <col min="18" max="18" width="8.125" style="12" customWidth="1"/>
    <col min="19" max="19" width="0.375" style="12" customWidth="1"/>
    <col min="20" max="16384" width="9" style="12"/>
  </cols>
  <sheetData>
    <row r="1" spans="1:24" ht="30" customHeight="1">
      <c r="A1" s="1203" t="s">
        <v>259</v>
      </c>
      <c r="B1" s="1203"/>
      <c r="C1" s="1203"/>
      <c r="D1" s="1203"/>
      <c r="E1" s="1203"/>
      <c r="F1" s="1203"/>
      <c r="G1" s="1203"/>
      <c r="H1" s="1203"/>
      <c r="I1" s="1203"/>
      <c r="J1" s="1203"/>
      <c r="K1" s="1203"/>
      <c r="L1" s="1203"/>
      <c r="M1" s="1203"/>
      <c r="N1" s="1203"/>
      <c r="O1" s="1203"/>
      <c r="P1" s="1203"/>
      <c r="Q1" s="1203"/>
      <c r="R1" s="1203"/>
      <c r="S1" s="1203"/>
    </row>
    <row r="2" spans="1:24" ht="24.95" customHeight="1" thickBot="1">
      <c r="B2" s="18"/>
      <c r="C2" s="18"/>
      <c r="D2" s="18"/>
      <c r="E2" s="18"/>
      <c r="F2" s="18"/>
      <c r="G2" s="18"/>
      <c r="H2" s="18"/>
      <c r="I2" s="18"/>
      <c r="J2" s="18"/>
      <c r="K2" s="18"/>
      <c r="L2" s="18"/>
      <c r="M2" s="18"/>
      <c r="N2" s="18"/>
      <c r="O2" s="18"/>
      <c r="P2" s="18"/>
      <c r="Q2" s="18"/>
      <c r="R2" s="105" t="s">
        <v>324</v>
      </c>
    </row>
    <row r="3" spans="1:24" ht="21" customHeight="1">
      <c r="A3" s="1207" t="s">
        <v>290</v>
      </c>
      <c r="B3" s="1217"/>
      <c r="C3" s="1208"/>
      <c r="D3" s="1204" t="s">
        <v>327</v>
      </c>
      <c r="E3" s="1206"/>
      <c r="F3" s="1206"/>
      <c r="G3" s="1206"/>
      <c r="H3" s="1206"/>
      <c r="I3" s="1206"/>
      <c r="J3" s="1206"/>
      <c r="K3" s="1205"/>
      <c r="L3" s="1219" t="s">
        <v>328</v>
      </c>
      <c r="M3" s="1285" t="s">
        <v>263</v>
      </c>
      <c r="N3" s="1219" t="s">
        <v>330</v>
      </c>
      <c r="O3" s="1206" t="s">
        <v>326</v>
      </c>
      <c r="P3" s="1206"/>
      <c r="Q3" s="1206"/>
      <c r="R3" s="1206"/>
      <c r="S3" s="1061"/>
    </row>
    <row r="4" spans="1:24" ht="21" customHeight="1">
      <c r="A4" s="1283"/>
      <c r="B4" s="1236"/>
      <c r="C4" s="1284"/>
      <c r="D4" s="290"/>
      <c r="E4" s="76"/>
      <c r="F4" s="1273" t="s">
        <v>260</v>
      </c>
      <c r="G4" s="1273" t="s">
        <v>261</v>
      </c>
      <c r="H4" s="76"/>
      <c r="I4" s="1280" t="s">
        <v>262</v>
      </c>
      <c r="J4" s="76"/>
      <c r="K4" s="1273" t="s">
        <v>329</v>
      </c>
      <c r="L4" s="1274"/>
      <c r="M4" s="1276"/>
      <c r="N4" s="1276"/>
      <c r="O4" s="291"/>
      <c r="P4" s="292"/>
      <c r="Q4" s="76"/>
      <c r="R4" s="115"/>
      <c r="S4" s="1062"/>
    </row>
    <row r="5" spans="1:24" ht="21" customHeight="1">
      <c r="A5" s="1283"/>
      <c r="B5" s="1236"/>
      <c r="C5" s="1284"/>
      <c r="D5" s="94" t="s">
        <v>264</v>
      </c>
      <c r="E5" s="77" t="s">
        <v>265</v>
      </c>
      <c r="F5" s="1274"/>
      <c r="G5" s="1274"/>
      <c r="H5" s="77" t="s">
        <v>266</v>
      </c>
      <c r="I5" s="1281"/>
      <c r="J5" s="77" t="s">
        <v>267</v>
      </c>
      <c r="K5" s="1276"/>
      <c r="L5" s="1274"/>
      <c r="M5" s="1276"/>
      <c r="N5" s="1276"/>
      <c r="O5" s="293" t="s">
        <v>268</v>
      </c>
      <c r="P5" s="285" t="s">
        <v>269</v>
      </c>
      <c r="Q5" s="77" t="s">
        <v>266</v>
      </c>
      <c r="R5" s="77" t="s">
        <v>270</v>
      </c>
      <c r="S5" s="1048"/>
    </row>
    <row r="6" spans="1:24" ht="21" customHeight="1">
      <c r="A6" s="1209"/>
      <c r="B6" s="1218"/>
      <c r="C6" s="1210"/>
      <c r="D6" s="94"/>
      <c r="E6" s="77"/>
      <c r="F6" s="1220"/>
      <c r="G6" s="1220"/>
      <c r="H6" s="77"/>
      <c r="I6" s="1282"/>
      <c r="J6" s="77"/>
      <c r="K6" s="1221"/>
      <c r="L6" s="1220"/>
      <c r="M6" s="1221"/>
      <c r="N6" s="1221"/>
      <c r="O6" s="294"/>
      <c r="P6" s="295"/>
      <c r="Q6" s="77"/>
      <c r="R6" s="129"/>
      <c r="S6" s="1063"/>
    </row>
    <row r="7" spans="1:24" ht="5.0999999999999996" customHeight="1">
      <c r="A7" s="1047"/>
      <c r="B7" s="296"/>
      <c r="C7" s="297"/>
      <c r="D7" s="296"/>
      <c r="E7" s="296"/>
      <c r="F7" s="296"/>
      <c r="G7" s="296"/>
      <c r="H7" s="296"/>
      <c r="I7" s="296"/>
      <c r="J7" s="296"/>
      <c r="K7" s="296"/>
      <c r="L7" s="296"/>
      <c r="M7" s="296"/>
      <c r="N7" s="297"/>
      <c r="O7" s="296"/>
      <c r="P7" s="296"/>
      <c r="Q7" s="296"/>
      <c r="R7" s="296"/>
      <c r="S7" s="1048"/>
    </row>
    <row r="8" spans="1:24" ht="19.5" customHeight="1">
      <c r="A8" s="1047"/>
      <c r="B8" s="37" t="s">
        <v>487</v>
      </c>
      <c r="C8" s="277"/>
      <c r="D8" s="454">
        <v>17.8</v>
      </c>
      <c r="E8" s="455">
        <v>14.9</v>
      </c>
      <c r="F8" s="455">
        <v>15.8</v>
      </c>
      <c r="G8" s="456">
        <v>24</v>
      </c>
      <c r="H8" s="456">
        <v>364.9</v>
      </c>
      <c r="I8" s="455">
        <v>1.8</v>
      </c>
      <c r="J8" s="455">
        <v>11.2</v>
      </c>
      <c r="K8" s="455">
        <v>448.3</v>
      </c>
      <c r="L8" s="455">
        <v>421.9</v>
      </c>
      <c r="M8" s="455">
        <v>421.9</v>
      </c>
      <c r="N8" s="457">
        <v>18.100000000000001</v>
      </c>
      <c r="O8" s="455">
        <v>74.2</v>
      </c>
      <c r="P8" s="455">
        <v>73.099999999999994</v>
      </c>
      <c r="Q8" s="455">
        <v>95.4</v>
      </c>
      <c r="R8" s="455">
        <v>94</v>
      </c>
      <c r="S8" s="1048"/>
    </row>
    <row r="9" spans="1:24" ht="19.5" customHeight="1">
      <c r="A9" s="1047"/>
      <c r="B9" s="37" t="s">
        <v>434</v>
      </c>
      <c r="C9" s="277"/>
      <c r="D9" s="455">
        <v>16.7</v>
      </c>
      <c r="E9" s="455">
        <v>8.4</v>
      </c>
      <c r="F9" s="455">
        <v>10.199999999999999</v>
      </c>
      <c r="G9" s="455">
        <v>20.3</v>
      </c>
      <c r="H9" s="455">
        <v>385.4</v>
      </c>
      <c r="I9" s="455">
        <v>0.8</v>
      </c>
      <c r="J9" s="455">
        <v>9.6</v>
      </c>
      <c r="K9" s="455">
        <v>449.7</v>
      </c>
      <c r="L9" s="455">
        <v>426.2</v>
      </c>
      <c r="M9" s="455">
        <v>426.2</v>
      </c>
      <c r="N9" s="457">
        <v>16.399999999999999</v>
      </c>
      <c r="O9" s="455">
        <v>44.5</v>
      </c>
      <c r="P9" s="455">
        <v>40.4</v>
      </c>
      <c r="Q9" s="455">
        <v>46.2</v>
      </c>
      <c r="R9" s="455">
        <v>45.9</v>
      </c>
      <c r="S9" s="1048"/>
      <c r="U9" s="1064"/>
      <c r="V9" s="1064"/>
      <c r="W9" s="1064"/>
      <c r="X9" s="1064"/>
    </row>
    <row r="10" spans="1:24" ht="19.5" customHeight="1">
      <c r="A10" s="1047"/>
      <c r="B10" s="37" t="s">
        <v>486</v>
      </c>
      <c r="C10" s="277"/>
      <c r="D10" s="455">
        <v>39.154592293906809</v>
      </c>
      <c r="E10" s="455">
        <v>14.732290066564261</v>
      </c>
      <c r="F10" s="455">
        <v>13.190704685099847</v>
      </c>
      <c r="G10" s="455">
        <v>24.571402969790068</v>
      </c>
      <c r="H10" s="455">
        <v>344.92516065028167</v>
      </c>
      <c r="I10" s="455">
        <v>0.92408090117767527</v>
      </c>
      <c r="J10" s="455">
        <v>13.296698668714802</v>
      </c>
      <c r="K10" s="455">
        <v>448.93077636968763</v>
      </c>
      <c r="L10" s="455">
        <v>424.52970366103426</v>
      </c>
      <c r="M10" s="455">
        <v>424.54483166922682</v>
      </c>
      <c r="N10" s="457">
        <v>18.469141065028158</v>
      </c>
      <c r="O10" s="455">
        <v>47.332258064516132</v>
      </c>
      <c r="P10" s="455">
        <v>47.522580645161284</v>
      </c>
      <c r="Q10" s="455">
        <v>82.138709677419371</v>
      </c>
      <c r="R10" s="455">
        <v>79.951612903225794</v>
      </c>
      <c r="S10" s="1048"/>
      <c r="U10" s="458"/>
    </row>
    <row r="11" spans="1:24" ht="20.100000000000001" customHeight="1">
      <c r="A11" s="1047"/>
      <c r="B11" s="18"/>
      <c r="C11" s="273"/>
      <c r="D11" s="298"/>
      <c r="E11" s="298"/>
      <c r="F11" s="298"/>
      <c r="G11" s="298"/>
      <c r="H11" s="298"/>
      <c r="I11" s="298"/>
      <c r="J11" s="298"/>
      <c r="K11" s="298"/>
      <c r="L11" s="298"/>
      <c r="M11" s="298"/>
      <c r="N11" s="875"/>
      <c r="O11" s="298"/>
      <c r="P11" s="298"/>
      <c r="Q11" s="298"/>
      <c r="R11" s="298"/>
      <c r="S11" s="1048"/>
    </row>
    <row r="12" spans="1:24" ht="20.25" customHeight="1">
      <c r="A12" s="1047"/>
      <c r="B12" s="533" t="s">
        <v>475</v>
      </c>
      <c r="C12" s="660">
        <v>2</v>
      </c>
      <c r="D12" s="469">
        <v>21.875000000000004</v>
      </c>
      <c r="E12" s="469">
        <v>15.092857142857143</v>
      </c>
      <c r="F12" s="469">
        <v>12.960714285714287</v>
      </c>
      <c r="G12" s="469">
        <v>26.892857142857142</v>
      </c>
      <c r="H12" s="469">
        <v>375.98214285714278</v>
      </c>
      <c r="I12" s="470">
        <v>1.8071428571428572</v>
      </c>
      <c r="J12" s="470">
        <v>5.4428571428571439</v>
      </c>
      <c r="K12" s="495">
        <v>453.5607142857142</v>
      </c>
      <c r="L12" s="471">
        <v>429.38214285714281</v>
      </c>
      <c r="M12" s="469">
        <v>429.30357142857156</v>
      </c>
      <c r="N12" s="472">
        <v>18.185714285714287</v>
      </c>
      <c r="O12" s="469">
        <v>38.299999999999997</v>
      </c>
      <c r="P12" s="469">
        <v>51.4</v>
      </c>
      <c r="Q12" s="469">
        <v>85.4</v>
      </c>
      <c r="R12" s="469">
        <v>89.4</v>
      </c>
      <c r="S12" s="1048"/>
    </row>
    <row r="13" spans="1:24" ht="20.25" customHeight="1">
      <c r="A13" s="1047"/>
      <c r="C13" s="660">
        <v>3</v>
      </c>
      <c r="D13" s="469">
        <v>17.619354838709679</v>
      </c>
      <c r="E13" s="469">
        <v>10.916129032258064</v>
      </c>
      <c r="F13" s="469">
        <v>4.290322580645161</v>
      </c>
      <c r="G13" s="469">
        <v>22.558064516129029</v>
      </c>
      <c r="H13" s="469">
        <v>394.51935483870977</v>
      </c>
      <c r="I13" s="470">
        <v>3.0903225806451617</v>
      </c>
      <c r="J13" s="470">
        <v>0.70967741935483875</v>
      </c>
      <c r="K13" s="495">
        <v>447.52258064516127</v>
      </c>
      <c r="L13" s="471">
        <v>425.67419354838711</v>
      </c>
      <c r="M13" s="469">
        <v>425.47741935483867</v>
      </c>
      <c r="N13" s="472">
        <v>16.596774193548388</v>
      </c>
      <c r="O13" s="469">
        <v>47.332258064516132</v>
      </c>
      <c r="P13" s="469">
        <v>47.522580645161284</v>
      </c>
      <c r="Q13" s="469">
        <v>82.138709677419371</v>
      </c>
      <c r="R13" s="469">
        <v>83.1</v>
      </c>
      <c r="S13" s="1048"/>
    </row>
    <row r="14" spans="1:24" ht="20.25" customHeight="1">
      <c r="A14" s="1047"/>
      <c r="B14" s="533"/>
      <c r="C14" s="660">
        <v>4</v>
      </c>
      <c r="D14" s="469">
        <v>29.9</v>
      </c>
      <c r="E14" s="469">
        <v>9.5</v>
      </c>
      <c r="F14" s="469">
        <v>7.1</v>
      </c>
      <c r="G14" s="469">
        <v>9.1999999999999993</v>
      </c>
      <c r="H14" s="469">
        <v>390.6</v>
      </c>
      <c r="I14" s="470">
        <v>2.2000000000000002</v>
      </c>
      <c r="J14" s="470">
        <v>1.1000000000000001</v>
      </c>
      <c r="K14" s="495">
        <v>445.2</v>
      </c>
      <c r="L14" s="471">
        <v>426</v>
      </c>
      <c r="M14" s="469">
        <v>426.3</v>
      </c>
      <c r="N14" s="472">
        <v>16.3</v>
      </c>
      <c r="O14" s="469">
        <v>66.3</v>
      </c>
      <c r="P14" s="469">
        <v>48.1</v>
      </c>
      <c r="Q14" s="469">
        <v>81</v>
      </c>
      <c r="R14" s="469">
        <v>79.951612903225794</v>
      </c>
      <c r="S14" s="1048"/>
    </row>
    <row r="15" spans="1:24" ht="20.25" customHeight="1">
      <c r="A15" s="1047"/>
      <c r="C15" s="660">
        <v>5</v>
      </c>
      <c r="D15" s="469">
        <v>30.2</v>
      </c>
      <c r="E15" s="469">
        <v>11.2</v>
      </c>
      <c r="F15" s="469">
        <v>17.7</v>
      </c>
      <c r="G15" s="469">
        <v>10.9</v>
      </c>
      <c r="H15" s="469">
        <v>381.1</v>
      </c>
      <c r="I15" s="470">
        <v>0.9</v>
      </c>
      <c r="J15" s="470">
        <v>1.3</v>
      </c>
      <c r="K15" s="495">
        <v>451.4</v>
      </c>
      <c r="L15" s="471">
        <v>427.4</v>
      </c>
      <c r="M15" s="469">
        <v>426.7</v>
      </c>
      <c r="N15" s="472">
        <v>17.899999999999999</v>
      </c>
      <c r="O15" s="469">
        <v>75.8</v>
      </c>
      <c r="P15" s="469">
        <v>60</v>
      </c>
      <c r="Q15" s="469">
        <v>87.2</v>
      </c>
      <c r="R15" s="469">
        <v>79.099999999999994</v>
      </c>
      <c r="S15" s="1048"/>
    </row>
    <row r="16" spans="1:24" ht="20.25" customHeight="1">
      <c r="A16" s="1047"/>
      <c r="B16" s="533"/>
      <c r="C16" s="660">
        <v>6</v>
      </c>
      <c r="D16" s="469">
        <v>32.299999999999997</v>
      </c>
      <c r="E16" s="469">
        <v>11.2</v>
      </c>
      <c r="F16" s="469">
        <v>18</v>
      </c>
      <c r="G16" s="469">
        <v>4.4000000000000004</v>
      </c>
      <c r="H16" s="469">
        <v>393</v>
      </c>
      <c r="I16" s="470">
        <v>0.8</v>
      </c>
      <c r="J16" s="470">
        <v>1.2</v>
      </c>
      <c r="K16" s="495">
        <v>459.4</v>
      </c>
      <c r="L16" s="471">
        <v>433.5</v>
      </c>
      <c r="M16" s="469">
        <v>433.8</v>
      </c>
      <c r="N16" s="472">
        <v>18.7</v>
      </c>
      <c r="O16" s="469">
        <v>77</v>
      </c>
      <c r="P16" s="469">
        <v>71.599999999999994</v>
      </c>
      <c r="Q16" s="469">
        <v>92.2</v>
      </c>
      <c r="R16" s="469">
        <v>85.6</v>
      </c>
      <c r="S16" s="1048"/>
    </row>
    <row r="17" spans="1:19" ht="20.25" customHeight="1">
      <c r="A17" s="1047"/>
      <c r="B17" s="533"/>
      <c r="C17" s="660">
        <v>7</v>
      </c>
      <c r="D17" s="469">
        <v>30</v>
      </c>
      <c r="E17" s="469">
        <v>11.4</v>
      </c>
      <c r="F17" s="469">
        <v>13.4</v>
      </c>
      <c r="G17" s="469">
        <v>11.3</v>
      </c>
      <c r="H17" s="469">
        <v>389</v>
      </c>
      <c r="I17" s="470">
        <v>0.9</v>
      </c>
      <c r="J17" s="470">
        <v>1.2</v>
      </c>
      <c r="K17" s="495">
        <v>455.3</v>
      </c>
      <c r="L17" s="471">
        <v>430.7</v>
      </c>
      <c r="M17" s="469">
        <v>430.8</v>
      </c>
      <c r="N17" s="472">
        <v>18.8</v>
      </c>
      <c r="O17" s="469">
        <v>73.5</v>
      </c>
      <c r="P17" s="469">
        <v>83.4</v>
      </c>
      <c r="Q17" s="469">
        <v>90.7</v>
      </c>
      <c r="R17" s="469">
        <v>90.2</v>
      </c>
      <c r="S17" s="1048"/>
    </row>
    <row r="18" spans="1:19" ht="20.25" customHeight="1">
      <c r="A18" s="1047"/>
      <c r="B18" s="533"/>
      <c r="C18" s="660">
        <v>8</v>
      </c>
      <c r="D18" s="469">
        <v>35.299999999999997</v>
      </c>
      <c r="E18" s="469">
        <v>11.8</v>
      </c>
      <c r="F18" s="469">
        <v>7.2</v>
      </c>
      <c r="G18" s="469">
        <v>26.2</v>
      </c>
      <c r="H18" s="469">
        <v>385.3</v>
      </c>
      <c r="I18" s="470">
        <v>3.9</v>
      </c>
      <c r="J18" s="470">
        <v>1.2</v>
      </c>
      <c r="K18" s="495">
        <v>463.2</v>
      </c>
      <c r="L18" s="471">
        <v>438.5</v>
      </c>
      <c r="M18" s="469">
        <v>438.3</v>
      </c>
      <c r="N18" s="472">
        <v>19.7</v>
      </c>
      <c r="O18" s="469">
        <v>89.9</v>
      </c>
      <c r="P18" s="469">
        <v>96.4</v>
      </c>
      <c r="Q18" s="469">
        <v>97.9</v>
      </c>
      <c r="R18" s="469">
        <v>97.8</v>
      </c>
      <c r="S18" s="1048"/>
    </row>
    <row r="19" spans="1:19" ht="20.25" customHeight="1">
      <c r="A19" s="1047"/>
      <c r="B19" s="533"/>
      <c r="C19" s="660">
        <v>9</v>
      </c>
      <c r="D19" s="469">
        <v>22.749999999999996</v>
      </c>
      <c r="E19" s="469">
        <v>10.076666666666666</v>
      </c>
      <c r="F19" s="469">
        <v>15.623333333333331</v>
      </c>
      <c r="G19" s="469">
        <v>24.70666666666666</v>
      </c>
      <c r="H19" s="469">
        <v>392.28333333333336</v>
      </c>
      <c r="I19" s="470">
        <v>0.58333333333333337</v>
      </c>
      <c r="J19" s="470">
        <v>0</v>
      </c>
      <c r="K19" s="495">
        <v>464.85666666666663</v>
      </c>
      <c r="L19" s="471">
        <v>438.71999999999997</v>
      </c>
      <c r="M19" s="469">
        <v>438.92666666666656</v>
      </c>
      <c r="N19" s="472">
        <v>19.866666666666667</v>
      </c>
      <c r="O19" s="469">
        <v>93.02000000000001</v>
      </c>
      <c r="P19" s="469">
        <v>95.193333333333342</v>
      </c>
      <c r="Q19" s="469">
        <v>91.15333333333335</v>
      </c>
      <c r="R19" s="469">
        <v>91.376666666666679</v>
      </c>
      <c r="S19" s="1048"/>
    </row>
    <row r="20" spans="1:19" ht="20.25" customHeight="1">
      <c r="A20" s="1047"/>
      <c r="B20" s="533"/>
      <c r="C20" s="660">
        <v>10</v>
      </c>
      <c r="D20" s="469">
        <v>22.483870967741932</v>
      </c>
      <c r="E20" s="469">
        <v>12.612903225806454</v>
      </c>
      <c r="F20" s="469">
        <v>12.122580645161289</v>
      </c>
      <c r="G20" s="469">
        <v>30.325806451612898</v>
      </c>
      <c r="H20" s="469">
        <v>368.61612903225807</v>
      </c>
      <c r="I20" s="470">
        <v>0.45806451612903226</v>
      </c>
      <c r="J20" s="470">
        <v>15.59677419354839</v>
      </c>
      <c r="K20" s="495">
        <v>463.38709677419354</v>
      </c>
      <c r="L20" s="471">
        <v>437.22580645161287</v>
      </c>
      <c r="M20" s="469">
        <v>437.38064516129043</v>
      </c>
      <c r="N20" s="472">
        <v>19.383870967741935</v>
      </c>
      <c r="O20" s="469">
        <v>78.303225806451621</v>
      </c>
      <c r="P20" s="469">
        <v>82.793548387096777</v>
      </c>
      <c r="Q20" s="469">
        <v>82.199999999999989</v>
      </c>
      <c r="R20" s="469">
        <v>82.193548387096754</v>
      </c>
      <c r="S20" s="1048"/>
    </row>
    <row r="21" spans="1:19" ht="20.25" customHeight="1">
      <c r="A21" s="1047"/>
      <c r="B21" s="533"/>
      <c r="C21" s="660">
        <v>11</v>
      </c>
      <c r="D21" s="469">
        <v>53.186666666666682</v>
      </c>
      <c r="E21" s="469">
        <v>15.069999999999999</v>
      </c>
      <c r="F21" s="469">
        <v>18.476666666666667</v>
      </c>
      <c r="G21" s="469">
        <v>31.95666666666666</v>
      </c>
      <c r="H21" s="469">
        <v>304.71666666666664</v>
      </c>
      <c r="I21" s="470">
        <v>0.66666666666666663</v>
      </c>
      <c r="J21" s="470">
        <v>37.596666666666664</v>
      </c>
      <c r="K21" s="495">
        <v>459.37333333333339</v>
      </c>
      <c r="L21" s="471">
        <v>431.29333333333329</v>
      </c>
      <c r="M21" s="469">
        <v>431.32333333333332</v>
      </c>
      <c r="N21" s="472">
        <v>18.613333333333333</v>
      </c>
      <c r="O21" s="469">
        <v>91.559999999999988</v>
      </c>
      <c r="P21" s="469">
        <v>81.163333333333341</v>
      </c>
      <c r="Q21" s="469">
        <v>88.323333333333323</v>
      </c>
      <c r="R21" s="469">
        <v>87.99</v>
      </c>
      <c r="S21" s="1048"/>
    </row>
    <row r="22" spans="1:19" ht="20.25" customHeight="1">
      <c r="A22" s="1047"/>
      <c r="B22" s="533"/>
      <c r="C22" s="660">
        <v>12</v>
      </c>
      <c r="D22" s="469">
        <v>22.906451612903226</v>
      </c>
      <c r="E22" s="469">
        <v>8.6483870967741936</v>
      </c>
      <c r="F22" s="469">
        <v>16.667741935483868</v>
      </c>
      <c r="G22" s="469">
        <v>31.087096774193554</v>
      </c>
      <c r="H22" s="469">
        <v>366.13870967741946</v>
      </c>
      <c r="I22" s="470">
        <v>0.96129032258064517</v>
      </c>
      <c r="J22" s="470">
        <v>14.445161290322577</v>
      </c>
      <c r="K22" s="495">
        <v>458.93225806451625</v>
      </c>
      <c r="L22" s="471">
        <v>436.72258064516126</v>
      </c>
      <c r="M22" s="469">
        <v>436.87096774193543</v>
      </c>
      <c r="N22" s="472">
        <v>18.893548387096775</v>
      </c>
      <c r="O22" s="469">
        <v>83.7</v>
      </c>
      <c r="P22" s="469">
        <v>76.383870967741942</v>
      </c>
      <c r="Q22" s="469">
        <v>89.683870967741925</v>
      </c>
      <c r="R22" s="469">
        <v>88.9258064516129</v>
      </c>
      <c r="S22" s="1048"/>
    </row>
    <row r="23" spans="1:19" ht="20.25" customHeight="1">
      <c r="A23" s="1047"/>
      <c r="B23" s="533" t="s">
        <v>558</v>
      </c>
      <c r="C23" s="660">
        <v>1</v>
      </c>
      <c r="D23" s="469">
        <v>13.296774193548387</v>
      </c>
      <c r="E23" s="469">
        <v>7.5290322580645155</v>
      </c>
      <c r="F23" s="469">
        <v>18.741935483870968</v>
      </c>
      <c r="G23" s="469">
        <v>26.193548387096765</v>
      </c>
      <c r="H23" s="469">
        <v>392.95161290322579</v>
      </c>
      <c r="I23" s="470">
        <v>0.16451612903225807</v>
      </c>
      <c r="J23" s="470">
        <v>1.2774193548387094</v>
      </c>
      <c r="K23" s="495">
        <v>457.99032258064523</v>
      </c>
      <c r="L23" s="471">
        <v>435.42903225806447</v>
      </c>
      <c r="M23" s="469">
        <v>434.77419354838702</v>
      </c>
      <c r="N23" s="472">
        <v>18.241935483870972</v>
      </c>
      <c r="O23" s="469">
        <v>65.91612903225807</v>
      </c>
      <c r="P23" s="469">
        <v>66.629032258064527</v>
      </c>
      <c r="Q23" s="469">
        <v>82.767741935483841</v>
      </c>
      <c r="R23" s="469">
        <v>81.741935483870961</v>
      </c>
      <c r="S23" s="1048"/>
    </row>
    <row r="24" spans="1:19" ht="20.25" customHeight="1">
      <c r="A24" s="1047"/>
      <c r="B24" s="533"/>
      <c r="C24" s="660">
        <v>2</v>
      </c>
      <c r="D24" s="469">
        <v>7.5</v>
      </c>
      <c r="E24" s="469">
        <v>7.7</v>
      </c>
      <c r="F24" s="469">
        <v>15</v>
      </c>
      <c r="G24" s="469">
        <v>37.1</v>
      </c>
      <c r="H24" s="469">
        <v>393.6</v>
      </c>
      <c r="I24" s="470">
        <v>0</v>
      </c>
      <c r="J24" s="470">
        <v>1.3</v>
      </c>
      <c r="K24" s="495">
        <v>462.1</v>
      </c>
      <c r="L24" s="471">
        <v>438.5</v>
      </c>
      <c r="M24" s="469">
        <v>438.6</v>
      </c>
      <c r="N24" s="472">
        <v>18.5</v>
      </c>
      <c r="O24" s="469">
        <v>44.5</v>
      </c>
      <c r="P24" s="469">
        <v>53.6</v>
      </c>
      <c r="Q24" s="469">
        <v>73</v>
      </c>
      <c r="R24" s="469">
        <v>71.7</v>
      </c>
      <c r="S24" s="1048">
        <v>91.15333333333335</v>
      </c>
    </row>
    <row r="25" spans="1:19" ht="5.0999999999999996" customHeight="1" thickBot="1">
      <c r="A25" s="1049"/>
      <c r="B25" s="299"/>
      <c r="C25" s="62"/>
      <c r="D25" s="300"/>
      <c r="E25" s="300"/>
      <c r="F25" s="300"/>
      <c r="G25" s="300"/>
      <c r="H25" s="300"/>
      <c r="I25" s="300"/>
      <c r="J25" s="300"/>
      <c r="K25" s="300"/>
      <c r="L25" s="300"/>
      <c r="M25" s="300"/>
      <c r="N25" s="301"/>
      <c r="O25" s="300"/>
      <c r="P25" s="300"/>
      <c r="Q25" s="300"/>
      <c r="R25" s="300"/>
      <c r="S25" s="1050"/>
    </row>
    <row r="26" spans="1:19" ht="3" customHeight="1">
      <c r="B26" s="63"/>
      <c r="C26" s="63"/>
      <c r="D26" s="302"/>
      <c r="E26" s="302"/>
      <c r="F26" s="302"/>
      <c r="G26" s="302"/>
      <c r="H26" s="302"/>
      <c r="I26" s="302"/>
      <c r="J26" s="302"/>
      <c r="K26" s="302"/>
      <c r="L26" s="302"/>
      <c r="M26" s="302"/>
      <c r="N26" s="302"/>
      <c r="O26" s="302"/>
      <c r="P26" s="302"/>
      <c r="Q26" s="302"/>
      <c r="R26" s="302"/>
    </row>
    <row r="27" spans="1:19">
      <c r="A27" s="382" t="s">
        <v>373</v>
      </c>
      <c r="C27" s="303"/>
    </row>
    <row r="28" spans="1:19">
      <c r="A28" s="382" t="s">
        <v>374</v>
      </c>
      <c r="C28" s="303"/>
    </row>
    <row r="29" spans="1:19">
      <c r="A29" s="373" t="s">
        <v>325</v>
      </c>
      <c r="C29" s="41"/>
      <c r="D29" s="18"/>
      <c r="E29" s="18"/>
      <c r="F29" s="18"/>
      <c r="G29" s="14"/>
      <c r="H29" s="14"/>
      <c r="I29" s="14"/>
      <c r="J29" s="14"/>
      <c r="K29" s="14"/>
      <c r="L29" s="14"/>
      <c r="M29" s="14"/>
      <c r="N29" s="14"/>
      <c r="O29" s="14"/>
      <c r="P29" s="14"/>
      <c r="Q29" s="14"/>
      <c r="R29" s="14"/>
    </row>
    <row r="30" spans="1:19">
      <c r="B30" s="44"/>
      <c r="C30" s="44"/>
    </row>
    <row r="31" spans="1:19">
      <c r="D31" s="385"/>
      <c r="E31" s="385"/>
      <c r="F31" s="385"/>
      <c r="G31" s="385"/>
      <c r="H31" s="385"/>
      <c r="I31" s="385"/>
      <c r="J31" s="385"/>
      <c r="K31" s="385"/>
      <c r="L31" s="385"/>
      <c r="M31" s="385"/>
      <c r="N31" s="385"/>
      <c r="O31" s="46"/>
      <c r="P31" s="46"/>
      <c r="Q31" s="46"/>
      <c r="R31" s="46"/>
    </row>
  </sheetData>
  <mergeCells count="11">
    <mergeCell ref="G4:G6"/>
    <mergeCell ref="I4:I6"/>
    <mergeCell ref="K4:K6"/>
    <mergeCell ref="A1:S1"/>
    <mergeCell ref="A3:C6"/>
    <mergeCell ref="D3:K3"/>
    <mergeCell ref="L3:L6"/>
    <mergeCell ref="M3:M6"/>
    <mergeCell ref="N3:N6"/>
    <mergeCell ref="O3:R3"/>
    <mergeCell ref="F4:F6"/>
  </mergeCells>
  <phoneticPr fontId="4"/>
  <dataValidations count="1">
    <dataValidation imeMode="off" allowBlank="1" showInputMessage="1" showErrorMessage="1" sqref="M12:R24 U10 D8:R11 D12:K24" xr:uid="{00000000-0002-0000-1000-000000000000}"/>
  </dataValidations>
  <printOptions horizontalCentered="1"/>
  <pageMargins left="0.59055118110236227" right="0.59055118110236227" top="0.59055118110236227" bottom="0.39370078740157483" header="0.51181102362204722" footer="0.51181102362204722"/>
  <pageSetup paperSize="9" scale="9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0"/>
    <pageSetUpPr fitToPage="1"/>
  </sheetPr>
  <dimension ref="A1:Q54"/>
  <sheetViews>
    <sheetView showGridLines="0" zoomScaleNormal="100" zoomScaleSheetLayoutView="70" workbookViewId="0">
      <pane xSplit="3" ySplit="9" topLeftCell="D10" activePane="bottomRight" state="frozen"/>
      <selection sqref="A1:Q1"/>
      <selection pane="topRight" sqref="A1:Q1"/>
      <selection pane="bottomLeft" sqref="A1:Q1"/>
      <selection pane="bottomRight" sqref="A1:Q1"/>
    </sheetView>
  </sheetViews>
  <sheetFormatPr defaultColWidth="9" defaultRowHeight="13.5"/>
  <cols>
    <col min="1" max="1" width="12.75" style="46" customWidth="1"/>
    <col min="2" max="2" width="5.875" style="46" customWidth="1"/>
    <col min="3" max="3" width="3.375" style="46" customWidth="1"/>
    <col min="4" max="4" width="12.375" style="46" customWidth="1"/>
    <col min="5" max="5" width="11.5" style="46" customWidth="1"/>
    <col min="6" max="9" width="10.875" style="46" customWidth="1"/>
    <col min="10" max="10" width="11.75" style="46" customWidth="1"/>
    <col min="11" max="12" width="10.875" style="46" customWidth="1"/>
    <col min="13" max="13" width="10" style="46" customWidth="1"/>
    <col min="14" max="14" width="11.625" style="330" customWidth="1"/>
    <col min="15" max="16" width="9" style="330" customWidth="1"/>
    <col min="17" max="17" width="0.625" style="46" customWidth="1"/>
    <col min="18" max="16384" width="9" style="46"/>
  </cols>
  <sheetData>
    <row r="1" spans="1:17" ht="30" customHeight="1">
      <c r="A1" s="1243" t="s">
        <v>271</v>
      </c>
      <c r="B1" s="1243"/>
      <c r="C1" s="1243"/>
      <c r="D1" s="1243"/>
      <c r="E1" s="1243"/>
      <c r="F1" s="1243"/>
      <c r="G1" s="1243"/>
      <c r="H1" s="1243"/>
      <c r="I1" s="1243"/>
      <c r="J1" s="1243"/>
      <c r="K1" s="1243"/>
      <c r="L1" s="1243"/>
      <c r="M1" s="1243"/>
      <c r="N1" s="1243"/>
      <c r="O1" s="1243"/>
      <c r="P1" s="1243"/>
      <c r="Q1" s="1243"/>
    </row>
    <row r="2" spans="1:17" ht="9" customHeight="1">
      <c r="A2" s="227"/>
      <c r="B2" s="227"/>
      <c r="C2" s="227"/>
      <c r="D2" s="227"/>
      <c r="E2" s="227"/>
      <c r="F2" s="227"/>
      <c r="G2" s="227"/>
      <c r="H2" s="227"/>
      <c r="I2" s="227"/>
      <c r="J2" s="227"/>
      <c r="K2" s="227"/>
      <c r="L2" s="227"/>
      <c r="M2" s="227"/>
      <c r="N2" s="227"/>
      <c r="O2" s="227"/>
    </row>
    <row r="3" spans="1:17" s="29" customFormat="1" ht="15" customHeight="1">
      <c r="L3" s="304"/>
      <c r="M3" s="304"/>
      <c r="N3" s="304"/>
      <c r="O3" s="304"/>
      <c r="P3" s="270" t="s">
        <v>333</v>
      </c>
    </row>
    <row r="4" spans="1:17" s="29" customFormat="1" ht="3" customHeight="1" thickBot="1">
      <c r="L4" s="304"/>
      <c r="M4" s="304"/>
      <c r="N4" s="304"/>
      <c r="O4" s="304"/>
      <c r="P4" s="304"/>
      <c r="Q4" s="305"/>
    </row>
    <row r="5" spans="1:17" ht="14.25" customHeight="1">
      <c r="A5" s="1292" t="s">
        <v>332</v>
      </c>
      <c r="B5" s="1293"/>
      <c r="C5" s="1294"/>
      <c r="D5" s="306"/>
      <c r="E5" s="307"/>
      <c r="F5" s="307"/>
      <c r="G5" s="307"/>
      <c r="H5" s="307"/>
      <c r="I5" s="307"/>
      <c r="J5" s="307"/>
      <c r="K5" s="307"/>
      <c r="L5" s="307"/>
      <c r="M5" s="1301" t="s">
        <v>375</v>
      </c>
      <c r="N5" s="1304" t="s">
        <v>272</v>
      </c>
      <c r="O5" s="1304" t="s">
        <v>273</v>
      </c>
      <c r="P5" s="1307" t="s">
        <v>376</v>
      </c>
      <c r="Q5" s="308"/>
    </row>
    <row r="6" spans="1:17" ht="14.25" customHeight="1">
      <c r="A6" s="1295"/>
      <c r="B6" s="1296"/>
      <c r="C6" s="1297"/>
      <c r="D6" s="1318" t="s">
        <v>331</v>
      </c>
      <c r="E6" s="1310" t="s">
        <v>274</v>
      </c>
      <c r="F6" s="1310" t="s">
        <v>275</v>
      </c>
      <c r="G6" s="1310" t="s">
        <v>276</v>
      </c>
      <c r="H6" s="1310" t="s">
        <v>277</v>
      </c>
      <c r="I6" s="1310" t="s">
        <v>278</v>
      </c>
      <c r="J6" s="1286" t="s">
        <v>279</v>
      </c>
      <c r="K6" s="311"/>
      <c r="L6" s="311"/>
      <c r="M6" s="1302"/>
      <c r="N6" s="1305"/>
      <c r="O6" s="1305"/>
      <c r="P6" s="1308"/>
      <c r="Q6" s="127"/>
    </row>
    <row r="7" spans="1:17" ht="29.1" customHeight="1">
      <c r="A7" s="1298"/>
      <c r="B7" s="1299"/>
      <c r="C7" s="1300"/>
      <c r="D7" s="1319"/>
      <c r="E7" s="1311"/>
      <c r="F7" s="1311"/>
      <c r="G7" s="1311"/>
      <c r="H7" s="1311"/>
      <c r="I7" s="1311"/>
      <c r="J7" s="1287"/>
      <c r="K7" s="312" t="s">
        <v>280</v>
      </c>
      <c r="L7" s="312" t="s">
        <v>377</v>
      </c>
      <c r="M7" s="1303"/>
      <c r="N7" s="1306"/>
      <c r="O7" s="1306"/>
      <c r="P7" s="1309"/>
      <c r="Q7" s="313"/>
    </row>
    <row r="8" spans="1:17" ht="5.0999999999999996" customHeight="1">
      <c r="A8" s="314"/>
      <c r="B8" s="315"/>
      <c r="C8" s="316"/>
      <c r="D8" s="317"/>
      <c r="E8" s="318"/>
      <c r="F8" s="318"/>
      <c r="G8" s="318"/>
      <c r="H8" s="318"/>
      <c r="I8" s="318"/>
      <c r="J8" s="318"/>
      <c r="K8" s="319"/>
      <c r="L8" s="319"/>
      <c r="M8" s="318"/>
      <c r="N8" s="320"/>
      <c r="O8" s="1065"/>
      <c r="P8" s="321"/>
      <c r="Q8" s="322"/>
    </row>
    <row r="9" spans="1:17" ht="20.100000000000001" hidden="1" customHeight="1">
      <c r="A9" s="1288" t="s">
        <v>281</v>
      </c>
      <c r="B9" s="1289"/>
      <c r="C9" s="323"/>
      <c r="D9" s="324">
        <v>1992846</v>
      </c>
      <c r="E9" s="324">
        <v>593628</v>
      </c>
      <c r="F9" s="325">
        <v>0</v>
      </c>
      <c r="G9" s="324">
        <v>522500</v>
      </c>
      <c r="H9" s="324">
        <v>50622</v>
      </c>
      <c r="I9" s="324">
        <v>244784</v>
      </c>
      <c r="J9" s="324">
        <v>581312</v>
      </c>
      <c r="K9" s="324">
        <v>243159</v>
      </c>
      <c r="L9" s="324">
        <v>338153</v>
      </c>
      <c r="M9" s="324">
        <v>7092</v>
      </c>
      <c r="N9" s="326">
        <v>2502</v>
      </c>
      <c r="O9" s="326">
        <v>121</v>
      </c>
      <c r="P9" s="327">
        <v>2</v>
      </c>
      <c r="Q9" s="328"/>
    </row>
    <row r="10" spans="1:17" ht="20.100000000000001" customHeight="1">
      <c r="A10" s="1290" t="s">
        <v>454</v>
      </c>
      <c r="B10" s="1291"/>
      <c r="C10" s="323"/>
      <c r="D10" s="459">
        <v>2014262</v>
      </c>
      <c r="E10" s="460">
        <v>671464</v>
      </c>
      <c r="F10" s="325">
        <v>0</v>
      </c>
      <c r="G10" s="460">
        <v>463834</v>
      </c>
      <c r="H10" s="460">
        <v>57091</v>
      </c>
      <c r="I10" s="460">
        <v>269925</v>
      </c>
      <c r="J10" s="460">
        <v>551948</v>
      </c>
      <c r="K10" s="460">
        <v>230021</v>
      </c>
      <c r="L10" s="460">
        <v>321927</v>
      </c>
      <c r="M10" s="460">
        <v>7043</v>
      </c>
      <c r="N10" s="461">
        <v>1457</v>
      </c>
      <c r="O10" s="461">
        <v>95</v>
      </c>
      <c r="P10" s="327">
        <v>0</v>
      </c>
      <c r="Q10" s="328"/>
    </row>
    <row r="11" spans="1:17" ht="20.100000000000001" customHeight="1">
      <c r="A11" s="1290" t="s">
        <v>435</v>
      </c>
      <c r="B11" s="1291"/>
      <c r="C11" s="323"/>
      <c r="D11" s="459">
        <v>2230508</v>
      </c>
      <c r="E11" s="460">
        <v>702294</v>
      </c>
      <c r="F11" s="325">
        <v>0</v>
      </c>
      <c r="G11" s="460">
        <v>608331</v>
      </c>
      <c r="H11" s="460">
        <v>55618</v>
      </c>
      <c r="I11" s="460">
        <v>283897</v>
      </c>
      <c r="J11" s="460">
        <v>580368</v>
      </c>
      <c r="K11" s="460">
        <v>233761</v>
      </c>
      <c r="L11" s="460">
        <v>346607</v>
      </c>
      <c r="M11" s="460">
        <v>6797</v>
      </c>
      <c r="N11" s="461">
        <v>849</v>
      </c>
      <c r="O11" s="461">
        <v>91</v>
      </c>
      <c r="P11" s="327">
        <v>0</v>
      </c>
      <c r="Q11" s="328"/>
    </row>
    <row r="12" spans="1:17" ht="20.100000000000001" customHeight="1">
      <c r="A12" s="1290" t="s">
        <v>455</v>
      </c>
      <c r="B12" s="1291"/>
      <c r="C12" s="323"/>
      <c r="D12" s="459">
        <v>2208334</v>
      </c>
      <c r="E12" s="460">
        <v>698818</v>
      </c>
      <c r="F12" s="325">
        <v>0</v>
      </c>
      <c r="G12" s="460">
        <v>626070</v>
      </c>
      <c r="H12" s="460">
        <v>48503</v>
      </c>
      <c r="I12" s="460">
        <v>279572</v>
      </c>
      <c r="J12" s="460">
        <v>555371</v>
      </c>
      <c r="K12" s="460">
        <v>227629</v>
      </c>
      <c r="L12" s="460">
        <v>327742</v>
      </c>
      <c r="M12" s="460">
        <v>6743</v>
      </c>
      <c r="N12" s="461">
        <v>1096</v>
      </c>
      <c r="O12" s="461">
        <v>90</v>
      </c>
      <c r="P12" s="327">
        <v>0</v>
      </c>
      <c r="Q12" s="328"/>
    </row>
    <row r="13" spans="1:17" ht="9.9499999999999993" customHeight="1">
      <c r="A13" s="329"/>
      <c r="B13" s="330"/>
      <c r="C13" s="310"/>
      <c r="D13" s="331"/>
      <c r="E13" s="331"/>
      <c r="F13" s="325"/>
      <c r="G13" s="331"/>
      <c r="H13" s="331"/>
      <c r="I13" s="331"/>
      <c r="J13" s="331"/>
      <c r="K13" s="331"/>
      <c r="L13" s="331"/>
      <c r="M13" s="331"/>
      <c r="N13" s="332"/>
      <c r="O13" s="332"/>
      <c r="P13" s="327"/>
      <c r="Q13" s="127"/>
    </row>
    <row r="14" spans="1:17" ht="20.100000000000001" customHeight="1">
      <c r="A14" s="333" t="s">
        <v>495</v>
      </c>
      <c r="B14" s="778">
        <v>2</v>
      </c>
      <c r="C14" s="310"/>
      <c r="D14" s="386">
        <v>162986</v>
      </c>
      <c r="E14" s="387">
        <v>47283</v>
      </c>
      <c r="F14" s="387" t="s">
        <v>344</v>
      </c>
      <c r="G14" s="387">
        <v>43384</v>
      </c>
      <c r="H14" s="387">
        <v>5554</v>
      </c>
      <c r="I14" s="387">
        <v>21917</v>
      </c>
      <c r="J14" s="387">
        <v>44848</v>
      </c>
      <c r="K14" s="474">
        <v>17875</v>
      </c>
      <c r="L14" s="474">
        <v>26973</v>
      </c>
      <c r="M14" s="387">
        <v>507</v>
      </c>
      <c r="N14" s="388">
        <v>112</v>
      </c>
      <c r="O14" s="388">
        <v>7</v>
      </c>
      <c r="P14" s="389">
        <v>0</v>
      </c>
      <c r="Q14" s="328"/>
    </row>
    <row r="15" spans="1:17" ht="20.100000000000001" customHeight="1">
      <c r="A15" s="333"/>
      <c r="B15" s="778">
        <v>3</v>
      </c>
      <c r="C15" s="310"/>
      <c r="D15" s="386">
        <v>189691</v>
      </c>
      <c r="E15" s="387">
        <v>51174</v>
      </c>
      <c r="F15" s="387">
        <v>0</v>
      </c>
      <c r="G15" s="387">
        <v>52038</v>
      </c>
      <c r="H15" s="387">
        <v>4339</v>
      </c>
      <c r="I15" s="387">
        <v>24585</v>
      </c>
      <c r="J15" s="387">
        <v>57555</v>
      </c>
      <c r="K15" s="474">
        <v>19835</v>
      </c>
      <c r="L15" s="474">
        <v>37720</v>
      </c>
      <c r="M15" s="387">
        <v>516</v>
      </c>
      <c r="N15" s="388">
        <v>202</v>
      </c>
      <c r="O15" s="388">
        <v>6</v>
      </c>
      <c r="P15" s="389">
        <v>0</v>
      </c>
      <c r="Q15" s="328">
        <v>0</v>
      </c>
    </row>
    <row r="16" spans="1:17" ht="20.100000000000001" customHeight="1">
      <c r="A16" s="142"/>
      <c r="B16" s="778">
        <v>4</v>
      </c>
      <c r="C16" s="310"/>
      <c r="D16" s="386">
        <v>175665</v>
      </c>
      <c r="E16" s="387">
        <v>50278</v>
      </c>
      <c r="F16" s="387" t="s">
        <v>344</v>
      </c>
      <c r="G16" s="387">
        <v>46400</v>
      </c>
      <c r="H16" s="387">
        <v>2897</v>
      </c>
      <c r="I16" s="387">
        <v>24068</v>
      </c>
      <c r="J16" s="387">
        <v>52022</v>
      </c>
      <c r="K16" s="474">
        <v>18063</v>
      </c>
      <c r="L16" s="474">
        <v>33959</v>
      </c>
      <c r="M16" s="387">
        <v>543</v>
      </c>
      <c r="N16" s="388">
        <v>140</v>
      </c>
      <c r="O16" s="388">
        <v>8</v>
      </c>
      <c r="P16" s="1066">
        <v>0</v>
      </c>
      <c r="Q16" s="328">
        <v>0</v>
      </c>
    </row>
    <row r="17" spans="1:17" ht="20.100000000000001" customHeight="1">
      <c r="A17" s="142"/>
      <c r="B17" s="778">
        <v>5</v>
      </c>
      <c r="C17" s="310"/>
      <c r="D17" s="386">
        <v>175490</v>
      </c>
      <c r="E17" s="387">
        <v>52782</v>
      </c>
      <c r="F17" s="387" t="s">
        <v>344</v>
      </c>
      <c r="G17" s="387">
        <v>51571</v>
      </c>
      <c r="H17" s="387">
        <v>2348</v>
      </c>
      <c r="I17" s="387">
        <v>24560</v>
      </c>
      <c r="J17" s="387">
        <v>44229</v>
      </c>
      <c r="K17" s="474">
        <v>16011</v>
      </c>
      <c r="L17" s="474">
        <v>28218</v>
      </c>
      <c r="M17" s="387">
        <v>475</v>
      </c>
      <c r="N17" s="388">
        <v>87</v>
      </c>
      <c r="O17" s="388">
        <v>5</v>
      </c>
      <c r="P17" s="1066">
        <v>0</v>
      </c>
      <c r="Q17" s="328">
        <v>0</v>
      </c>
    </row>
    <row r="18" spans="1:17" ht="20.100000000000001" customHeight="1">
      <c r="A18" s="333"/>
      <c r="B18" s="778">
        <v>6</v>
      </c>
      <c r="C18" s="310"/>
      <c r="D18" s="386">
        <v>184235</v>
      </c>
      <c r="E18" s="387">
        <v>54127</v>
      </c>
      <c r="F18" s="387" t="s">
        <v>344</v>
      </c>
      <c r="G18" s="387">
        <v>49671</v>
      </c>
      <c r="H18" s="387">
        <v>2071</v>
      </c>
      <c r="I18" s="387">
        <v>22970</v>
      </c>
      <c r="J18" s="387">
        <v>55396</v>
      </c>
      <c r="K18" s="474">
        <v>20560</v>
      </c>
      <c r="L18" s="474">
        <v>34836</v>
      </c>
      <c r="M18" s="387">
        <v>567</v>
      </c>
      <c r="N18" s="388">
        <v>121</v>
      </c>
      <c r="O18" s="388">
        <v>6</v>
      </c>
      <c r="P18" s="1066">
        <v>0</v>
      </c>
      <c r="Q18" s="328">
        <v>0</v>
      </c>
    </row>
    <row r="19" spans="1:17" ht="20.100000000000001" customHeight="1">
      <c r="A19" s="333"/>
      <c r="B19" s="778">
        <v>7</v>
      </c>
      <c r="C19" s="310"/>
      <c r="D19" s="386">
        <v>159377</v>
      </c>
      <c r="E19" s="387">
        <v>61557</v>
      </c>
      <c r="F19" s="387" t="s">
        <v>344</v>
      </c>
      <c r="G19" s="387">
        <v>42817</v>
      </c>
      <c r="H19" s="387">
        <v>1907</v>
      </c>
      <c r="I19" s="387">
        <v>23965</v>
      </c>
      <c r="J19" s="387">
        <v>29131</v>
      </c>
      <c r="K19" s="474">
        <v>15737</v>
      </c>
      <c r="L19" s="474">
        <v>13394</v>
      </c>
      <c r="M19" s="387">
        <v>584</v>
      </c>
      <c r="N19" s="388">
        <v>73</v>
      </c>
      <c r="O19" s="388">
        <v>9</v>
      </c>
      <c r="P19" s="1066">
        <v>0</v>
      </c>
      <c r="Q19" s="328">
        <v>0</v>
      </c>
    </row>
    <row r="20" spans="1:17" ht="20.100000000000001" customHeight="1">
      <c r="A20" s="333"/>
      <c r="B20" s="778">
        <v>8</v>
      </c>
      <c r="C20" s="310"/>
      <c r="D20" s="386">
        <v>202944</v>
      </c>
      <c r="E20" s="387">
        <v>62797</v>
      </c>
      <c r="F20" s="387" t="s">
        <v>344</v>
      </c>
      <c r="G20" s="387">
        <v>62023</v>
      </c>
      <c r="H20" s="387">
        <v>1600</v>
      </c>
      <c r="I20" s="387">
        <v>23324</v>
      </c>
      <c r="J20" s="387">
        <v>53200</v>
      </c>
      <c r="K20" s="474">
        <v>20586</v>
      </c>
      <c r="L20" s="474">
        <v>32614</v>
      </c>
      <c r="M20" s="387">
        <v>525</v>
      </c>
      <c r="N20" s="388">
        <v>65</v>
      </c>
      <c r="O20" s="388">
        <v>5</v>
      </c>
      <c r="P20" s="1066">
        <v>0</v>
      </c>
      <c r="Q20" s="328">
        <v>0</v>
      </c>
    </row>
    <row r="21" spans="1:17" ht="20.100000000000001" customHeight="1">
      <c r="A21" s="333"/>
      <c r="B21" s="778">
        <v>9</v>
      </c>
      <c r="C21" s="310"/>
      <c r="D21" s="386">
        <v>176883</v>
      </c>
      <c r="E21" s="387">
        <v>61266</v>
      </c>
      <c r="F21" s="387" t="s">
        <v>344</v>
      </c>
      <c r="G21" s="387">
        <v>48323</v>
      </c>
      <c r="H21" s="387">
        <v>1542</v>
      </c>
      <c r="I21" s="387">
        <v>24979</v>
      </c>
      <c r="J21" s="387">
        <v>40773</v>
      </c>
      <c r="K21" s="474">
        <v>17675</v>
      </c>
      <c r="L21" s="474">
        <v>23098</v>
      </c>
      <c r="M21" s="387">
        <v>466</v>
      </c>
      <c r="N21" s="388">
        <v>105</v>
      </c>
      <c r="O21" s="388">
        <v>8</v>
      </c>
      <c r="P21" s="1066">
        <v>0</v>
      </c>
      <c r="Q21" s="328">
        <v>0</v>
      </c>
    </row>
    <row r="22" spans="1:17" ht="20.100000000000001" customHeight="1">
      <c r="A22" s="333"/>
      <c r="B22" s="778">
        <v>10</v>
      </c>
      <c r="C22" s="310"/>
      <c r="D22" s="386">
        <v>175984</v>
      </c>
      <c r="E22" s="387">
        <v>58978</v>
      </c>
      <c r="F22" s="387" t="s">
        <v>344</v>
      </c>
      <c r="G22" s="387">
        <v>52836</v>
      </c>
      <c r="H22" s="387">
        <v>1754</v>
      </c>
      <c r="I22" s="387">
        <v>23987</v>
      </c>
      <c r="J22" s="387">
        <v>38429</v>
      </c>
      <c r="K22" s="474">
        <v>18025</v>
      </c>
      <c r="L22" s="474">
        <v>20404</v>
      </c>
      <c r="M22" s="387">
        <v>615</v>
      </c>
      <c r="N22" s="388">
        <v>145</v>
      </c>
      <c r="O22" s="388">
        <v>7</v>
      </c>
      <c r="P22" s="876">
        <v>0</v>
      </c>
      <c r="Q22" s="328"/>
    </row>
    <row r="23" spans="1:17" ht="20.100000000000001" customHeight="1">
      <c r="A23" s="333"/>
      <c r="B23" s="778">
        <v>11</v>
      </c>
      <c r="C23" s="310"/>
      <c r="D23" s="386">
        <v>172410</v>
      </c>
      <c r="E23" s="387">
        <v>51378</v>
      </c>
      <c r="F23" s="387" t="s">
        <v>344</v>
      </c>
      <c r="G23" s="387">
        <v>50850</v>
      </c>
      <c r="H23" s="387">
        <v>2792</v>
      </c>
      <c r="I23" s="387">
        <v>18813</v>
      </c>
      <c r="J23" s="387">
        <v>48577</v>
      </c>
      <c r="K23" s="474">
        <v>15490</v>
      </c>
      <c r="L23" s="474">
        <v>33087</v>
      </c>
      <c r="M23" s="387">
        <v>563</v>
      </c>
      <c r="N23" s="388">
        <v>70</v>
      </c>
      <c r="O23" s="388">
        <v>9</v>
      </c>
      <c r="P23" s="389">
        <v>0</v>
      </c>
      <c r="Q23" s="328"/>
    </row>
    <row r="24" spans="1:17" ht="20.100000000000001" customHeight="1">
      <c r="A24" s="333"/>
      <c r="B24" s="778">
        <v>12</v>
      </c>
      <c r="C24" s="310"/>
      <c r="D24" s="386">
        <v>158670</v>
      </c>
      <c r="E24" s="387">
        <v>52488</v>
      </c>
      <c r="F24" s="387" t="s">
        <v>344</v>
      </c>
      <c r="G24" s="387">
        <v>46747</v>
      </c>
      <c r="H24" s="387">
        <v>3682</v>
      </c>
      <c r="I24" s="387">
        <v>22556</v>
      </c>
      <c r="J24" s="387">
        <v>33197</v>
      </c>
      <c r="K24" s="474">
        <v>23324</v>
      </c>
      <c r="L24" s="474">
        <v>9873</v>
      </c>
      <c r="M24" s="387">
        <v>528</v>
      </c>
      <c r="N24" s="388">
        <v>95</v>
      </c>
      <c r="O24" s="388">
        <v>9</v>
      </c>
      <c r="P24" s="389">
        <v>0</v>
      </c>
      <c r="Q24" s="328"/>
    </row>
    <row r="25" spans="1:17" ht="20.100000000000001" customHeight="1">
      <c r="A25" s="333" t="s">
        <v>510</v>
      </c>
      <c r="B25" s="778">
        <v>1</v>
      </c>
      <c r="C25" s="310"/>
      <c r="D25" s="386">
        <v>153374</v>
      </c>
      <c r="E25" s="387">
        <v>49318</v>
      </c>
      <c r="F25" s="387" t="s">
        <v>240</v>
      </c>
      <c r="G25" s="387">
        <v>48936</v>
      </c>
      <c r="H25" s="387">
        <v>3611</v>
      </c>
      <c r="I25" s="387">
        <v>20971</v>
      </c>
      <c r="J25" s="387">
        <f>K25+L25</f>
        <v>29935</v>
      </c>
      <c r="K25" s="474">
        <v>17026</v>
      </c>
      <c r="L25" s="474">
        <v>12909</v>
      </c>
      <c r="M25" s="387">
        <v>507</v>
      </c>
      <c r="N25" s="388">
        <v>89</v>
      </c>
      <c r="O25" s="388">
        <v>7</v>
      </c>
      <c r="P25" s="1066" t="s">
        <v>240</v>
      </c>
      <c r="Q25" s="328"/>
    </row>
    <row r="26" spans="1:17" ht="24.95" customHeight="1">
      <c r="A26" s="1312" t="s">
        <v>574</v>
      </c>
      <c r="B26" s="1314" t="s">
        <v>378</v>
      </c>
      <c r="C26" s="1315"/>
      <c r="D26" s="386">
        <v>155815</v>
      </c>
      <c r="E26" s="387">
        <v>46294</v>
      </c>
      <c r="F26" s="387" t="s">
        <v>240</v>
      </c>
      <c r="G26" s="387">
        <v>45144</v>
      </c>
      <c r="H26" s="387">
        <v>3752</v>
      </c>
      <c r="I26" s="387">
        <v>25080</v>
      </c>
      <c r="J26" s="387">
        <f t="shared" ref="J26:J27" si="0">K26+L26</f>
        <v>34899</v>
      </c>
      <c r="K26" s="474">
        <v>16151</v>
      </c>
      <c r="L26" s="474">
        <v>18748</v>
      </c>
      <c r="M26" s="387">
        <v>560</v>
      </c>
      <c r="N26" s="388">
        <v>78</v>
      </c>
      <c r="O26" s="388">
        <v>8</v>
      </c>
      <c r="P26" s="1066" t="s">
        <v>240</v>
      </c>
      <c r="Q26" s="483"/>
    </row>
    <row r="27" spans="1:17" ht="24.95" customHeight="1" thickBot="1">
      <c r="A27" s="1313"/>
      <c r="B27" s="1316" t="s">
        <v>282</v>
      </c>
      <c r="C27" s="1317"/>
      <c r="D27" s="1067">
        <v>1062122</v>
      </c>
      <c r="E27" s="1067">
        <v>336256</v>
      </c>
      <c r="F27" s="1068">
        <v>133395</v>
      </c>
      <c r="G27" s="1067">
        <v>59253</v>
      </c>
      <c r="H27" s="1067">
        <v>92462</v>
      </c>
      <c r="I27" s="1067">
        <v>233243</v>
      </c>
      <c r="J27" s="1069">
        <f t="shared" si="0"/>
        <v>190079</v>
      </c>
      <c r="K27" s="1069">
        <v>152189</v>
      </c>
      <c r="L27" s="1069">
        <v>37890</v>
      </c>
      <c r="M27" s="1069">
        <v>7914</v>
      </c>
      <c r="N27" s="1069">
        <v>9258</v>
      </c>
      <c r="O27" s="1069">
        <v>93</v>
      </c>
      <c r="P27" s="1068">
        <v>169</v>
      </c>
      <c r="Q27" s="484"/>
    </row>
    <row r="28" spans="1:17" ht="2.1" customHeight="1">
      <c r="A28" s="309"/>
      <c r="B28" s="309"/>
      <c r="C28" s="309"/>
      <c r="D28" s="335"/>
      <c r="E28" s="335"/>
      <c r="F28" s="335"/>
      <c r="G28" s="335"/>
      <c r="H28" s="335"/>
      <c r="I28" s="335"/>
      <c r="J28" s="335"/>
      <c r="K28" s="335"/>
      <c r="L28" s="335"/>
      <c r="M28" s="335"/>
      <c r="N28" s="336"/>
      <c r="O28" s="336"/>
      <c r="P28" s="335"/>
      <c r="Q28" s="337"/>
    </row>
    <row r="29" spans="1:17" ht="15" customHeight="1">
      <c r="A29" s="462" t="s">
        <v>379</v>
      </c>
      <c r="B29" s="338"/>
      <c r="N29" s="46"/>
      <c r="O29" s="46"/>
      <c r="P29" s="46"/>
    </row>
    <row r="30" spans="1:17" ht="15" customHeight="1">
      <c r="A30" s="462" t="s">
        <v>380</v>
      </c>
      <c r="B30" s="338"/>
      <c r="N30" s="46"/>
      <c r="O30" s="46"/>
      <c r="P30" s="46"/>
    </row>
    <row r="31" spans="1:17" ht="18" customHeight="1">
      <c r="A31" s="162" t="s">
        <v>283</v>
      </c>
      <c r="B31" s="29"/>
      <c r="K31" s="473"/>
      <c r="L31" s="473"/>
      <c r="M31" s="473"/>
      <c r="N31" s="473"/>
      <c r="O31" s="46"/>
      <c r="P31" s="46"/>
    </row>
    <row r="32" spans="1:17">
      <c r="L32" s="473"/>
      <c r="M32" s="473"/>
      <c r="N32" s="473"/>
      <c r="O32" s="473"/>
      <c r="P32" s="473"/>
    </row>
    <row r="33" s="46" customFormat="1"/>
    <row r="34" s="46" customFormat="1"/>
    <row r="35" s="46" customFormat="1"/>
    <row r="36" s="46" customFormat="1"/>
    <row r="37" s="46" customFormat="1"/>
    <row r="38" s="46" customFormat="1"/>
    <row r="39" s="46" customFormat="1"/>
    <row r="40" s="46" customFormat="1" ht="12.75" customHeigh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sheetData>
  <mergeCells count="20">
    <mergeCell ref="A12:B12"/>
    <mergeCell ref="A26:A27"/>
    <mergeCell ref="B26:C26"/>
    <mergeCell ref="B27:C27"/>
    <mergeCell ref="H6:H7"/>
    <mergeCell ref="D6:D7"/>
    <mergeCell ref="E6:E7"/>
    <mergeCell ref="F6:F7"/>
    <mergeCell ref="G6:G7"/>
    <mergeCell ref="J6:J7"/>
    <mergeCell ref="A9:B9"/>
    <mergeCell ref="A10:B10"/>
    <mergeCell ref="A11:B11"/>
    <mergeCell ref="A1:Q1"/>
    <mergeCell ref="A5:C7"/>
    <mergeCell ref="M5:M7"/>
    <mergeCell ref="N5:N7"/>
    <mergeCell ref="O5:O7"/>
    <mergeCell ref="P5:P7"/>
    <mergeCell ref="I6:I7"/>
  </mergeCells>
  <phoneticPr fontId="4"/>
  <dataValidations count="1">
    <dataValidation imeMode="off" allowBlank="1" showInputMessage="1" showErrorMessage="1" sqref="J26 D14:J25 M26:O26 J28:O28 P26:P28 M14:P25 D26:I28"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0"/>
    <pageSetUpPr fitToPage="1"/>
  </sheetPr>
  <dimension ref="A1:M72"/>
  <sheetViews>
    <sheetView showGridLines="0" zoomScaleNormal="100" zoomScaleSheetLayoutView="100" workbookViewId="0">
      <pane xSplit="3" ySplit="10" topLeftCell="D11" activePane="bottomRight" state="frozen"/>
      <selection sqref="A1:Q1"/>
      <selection pane="topRight" sqref="A1:Q1"/>
      <selection pane="bottomLeft" sqref="A1:Q1"/>
      <selection pane="bottomRight"/>
    </sheetView>
  </sheetViews>
  <sheetFormatPr defaultColWidth="10.625" defaultRowHeight="13.5"/>
  <cols>
    <col min="1" max="1" width="2.5" style="339" customWidth="1"/>
    <col min="2" max="2" width="7.5" style="340" bestFit="1" customWidth="1"/>
    <col min="3" max="3" width="0.875" style="340" customWidth="1"/>
    <col min="4" max="4" width="12.625" style="340" customWidth="1"/>
    <col min="5" max="5" width="13.125" style="340" customWidth="1"/>
    <col min="6" max="7" width="15.375" style="341" customWidth="1"/>
    <col min="8" max="9" width="10.625" style="340"/>
    <col min="10" max="10" width="11.75" style="340" customWidth="1"/>
    <col min="11" max="11" width="11.75" style="588" customWidth="1"/>
    <col min="12" max="13" width="8.5" style="340" bestFit="1" customWidth="1"/>
    <col min="14" max="16384" width="10.625" style="340"/>
  </cols>
  <sheetData>
    <row r="1" spans="1:13" ht="12.95" customHeight="1"/>
    <row r="2" spans="1:13" s="343" customFormat="1" ht="26.1" customHeight="1">
      <c r="A2" s="1320" t="s">
        <v>381</v>
      </c>
      <c r="B2" s="1320"/>
      <c r="C2" s="1320"/>
      <c r="D2" s="1320"/>
      <c r="E2" s="1320"/>
      <c r="F2" s="1320"/>
      <c r="G2" s="1320"/>
      <c r="K2" s="589"/>
    </row>
    <row r="3" spans="1:13" s="343" customFormat="1" ht="15" customHeight="1">
      <c r="A3" s="344"/>
      <c r="B3" s="342"/>
      <c r="C3" s="342"/>
      <c r="D3" s="342"/>
      <c r="E3" s="342"/>
      <c r="F3" s="342"/>
      <c r="G3" s="342"/>
      <c r="K3" s="589"/>
    </row>
    <row r="4" spans="1:13" s="346" customFormat="1" ht="15.95" customHeight="1">
      <c r="A4" s="345"/>
      <c r="E4" s="348"/>
      <c r="F4" s="347"/>
      <c r="G4" s="348" t="s">
        <v>382</v>
      </c>
      <c r="K4" s="590"/>
    </row>
    <row r="5" spans="1:13" s="352" customFormat="1" ht="1.9" customHeight="1" thickBot="1">
      <c r="A5" s="349"/>
      <c r="B5" s="346"/>
      <c r="C5" s="350"/>
      <c r="D5" s="346"/>
      <c r="E5" s="346"/>
      <c r="F5" s="351"/>
      <c r="G5" s="351"/>
      <c r="K5" s="588"/>
    </row>
    <row r="6" spans="1:13" s="352" customFormat="1" ht="15.95" customHeight="1">
      <c r="A6" s="1321" t="s">
        <v>148</v>
      </c>
      <c r="B6" s="1321"/>
      <c r="C6" s="1322"/>
      <c r="D6" s="1327" t="s">
        <v>149</v>
      </c>
      <c r="E6" s="1327"/>
      <c r="F6" s="1329" t="s">
        <v>383</v>
      </c>
      <c r="G6" s="1321"/>
      <c r="K6" s="588"/>
    </row>
    <row r="7" spans="1:13" s="352" customFormat="1" ht="15.95" customHeight="1">
      <c r="A7" s="1323"/>
      <c r="B7" s="1323"/>
      <c r="C7" s="1324"/>
      <c r="D7" s="1328"/>
      <c r="E7" s="1328"/>
      <c r="F7" s="1330"/>
      <c r="G7" s="1325"/>
      <c r="K7" s="588"/>
    </row>
    <row r="8" spans="1:13" s="352" customFormat="1" ht="15" customHeight="1">
      <c r="A8" s="1323"/>
      <c r="B8" s="1323"/>
      <c r="C8" s="1324"/>
      <c r="D8" s="1331">
        <v>45839</v>
      </c>
      <c r="E8" s="1331">
        <v>45931</v>
      </c>
      <c r="F8" s="1333" t="s">
        <v>456</v>
      </c>
      <c r="G8" s="1333" t="s">
        <v>501</v>
      </c>
      <c r="K8" s="588"/>
    </row>
    <row r="9" spans="1:13" s="352" customFormat="1" ht="15" customHeight="1">
      <c r="A9" s="1325"/>
      <c r="B9" s="1325"/>
      <c r="C9" s="1326"/>
      <c r="D9" s="1332"/>
      <c r="E9" s="1332"/>
      <c r="F9" s="1333"/>
      <c r="G9" s="1333"/>
      <c r="K9" s="588"/>
    </row>
    <row r="10" spans="1:13" ht="5.45" customHeight="1">
      <c r="A10" s="353"/>
      <c r="B10" s="354"/>
      <c r="C10" s="354"/>
      <c r="D10" s="355"/>
      <c r="E10" s="355"/>
      <c r="F10" s="355"/>
      <c r="G10" s="355"/>
    </row>
    <row r="11" spans="1:13" ht="17.25" customHeight="1">
      <c r="A11" s="356" t="s">
        <v>150</v>
      </c>
      <c r="B11" s="357" t="s">
        <v>151</v>
      </c>
      <c r="C11" s="358"/>
      <c r="D11" s="359">
        <v>83422.27</v>
      </c>
      <c r="E11" s="359">
        <v>83422.27</v>
      </c>
      <c r="F11" s="463">
        <v>205961</v>
      </c>
      <c r="G11" s="463">
        <v>208893</v>
      </c>
      <c r="J11" s="464"/>
      <c r="K11" s="591"/>
      <c r="L11" s="366"/>
      <c r="M11" s="366"/>
    </row>
    <row r="12" spans="1:13" ht="17.25" customHeight="1">
      <c r="A12" s="356" t="s">
        <v>152</v>
      </c>
      <c r="B12" s="357" t="s">
        <v>153</v>
      </c>
      <c r="C12" s="358"/>
      <c r="D12" s="359">
        <v>9645.11</v>
      </c>
      <c r="E12" s="359">
        <v>9645.11</v>
      </c>
      <c r="F12" s="463">
        <v>44761</v>
      </c>
      <c r="G12" s="463">
        <v>44391</v>
      </c>
      <c r="J12" s="464"/>
      <c r="K12" s="591"/>
      <c r="L12" s="366"/>
      <c r="M12" s="366"/>
    </row>
    <row r="13" spans="1:13" ht="17.25" customHeight="1">
      <c r="A13" s="356" t="s">
        <v>154</v>
      </c>
      <c r="B13" s="357" t="s">
        <v>155</v>
      </c>
      <c r="C13" s="358"/>
      <c r="D13" s="359">
        <v>15275.05</v>
      </c>
      <c r="E13" s="359">
        <v>15275.05</v>
      </c>
      <c r="F13" s="463">
        <v>46796</v>
      </c>
      <c r="G13" s="463">
        <v>47971</v>
      </c>
      <c r="J13" s="464"/>
      <c r="K13" s="591"/>
      <c r="L13" s="366"/>
      <c r="M13" s="366"/>
    </row>
    <row r="14" spans="1:13" ht="17.25" customHeight="1">
      <c r="A14" s="356" t="s">
        <v>156</v>
      </c>
      <c r="B14" s="357" t="s">
        <v>157</v>
      </c>
      <c r="C14" s="358"/>
      <c r="D14" s="359">
        <v>7282.3</v>
      </c>
      <c r="E14" s="359">
        <v>7282.34</v>
      </c>
      <c r="F14" s="463">
        <v>95975</v>
      </c>
      <c r="G14" s="463">
        <v>96147</v>
      </c>
      <c r="J14" s="464"/>
      <c r="K14" s="591"/>
      <c r="L14" s="366"/>
      <c r="M14" s="366"/>
    </row>
    <row r="15" spans="1:13" ht="17.25" customHeight="1">
      <c r="A15" s="356" t="s">
        <v>158</v>
      </c>
      <c r="B15" s="357" t="s">
        <v>159</v>
      </c>
      <c r="C15" s="358"/>
      <c r="D15" s="359">
        <v>11637.46</v>
      </c>
      <c r="E15" s="359">
        <v>11637.69</v>
      </c>
      <c r="F15" s="463">
        <v>35443</v>
      </c>
      <c r="G15" s="463">
        <v>36293</v>
      </c>
      <c r="J15" s="464"/>
      <c r="K15" s="591"/>
      <c r="L15" s="366"/>
      <c r="M15" s="366"/>
    </row>
    <row r="16" spans="1:13" ht="17.25" customHeight="1">
      <c r="A16" s="356" t="s">
        <v>160</v>
      </c>
      <c r="B16" s="357" t="s">
        <v>161</v>
      </c>
      <c r="C16" s="358"/>
      <c r="D16" s="359">
        <v>9323.15</v>
      </c>
      <c r="E16" s="359">
        <v>9323.15</v>
      </c>
      <c r="F16" s="463">
        <v>43063</v>
      </c>
      <c r="G16" s="463">
        <v>43404</v>
      </c>
      <c r="J16" s="464"/>
      <c r="K16" s="591"/>
      <c r="L16" s="366"/>
      <c r="M16" s="366"/>
    </row>
    <row r="17" spans="1:13" ht="17.25" customHeight="1">
      <c r="A17" s="356" t="s">
        <v>162</v>
      </c>
      <c r="B17" s="357" t="s">
        <v>163</v>
      </c>
      <c r="C17" s="358"/>
      <c r="D17" s="359">
        <v>13784.41</v>
      </c>
      <c r="E17" s="359">
        <v>13784.41</v>
      </c>
      <c r="F17" s="463">
        <v>78564</v>
      </c>
      <c r="G17" s="463">
        <v>78650</v>
      </c>
      <c r="J17" s="464"/>
      <c r="K17" s="591"/>
      <c r="L17" s="366"/>
      <c r="M17" s="366"/>
    </row>
    <row r="18" spans="1:13" ht="17.25" customHeight="1">
      <c r="A18" s="356" t="s">
        <v>164</v>
      </c>
      <c r="B18" s="357" t="s">
        <v>165</v>
      </c>
      <c r="C18" s="358"/>
      <c r="D18" s="359">
        <v>6098.32</v>
      </c>
      <c r="E18" s="359">
        <v>6098.32</v>
      </c>
      <c r="F18" s="463">
        <v>145490</v>
      </c>
      <c r="G18" s="463">
        <v>145856</v>
      </c>
      <c r="J18" s="464"/>
      <c r="K18" s="591"/>
      <c r="L18" s="366"/>
      <c r="M18" s="366"/>
    </row>
    <row r="19" spans="1:13" ht="17.25" customHeight="1">
      <c r="A19" s="356" t="s">
        <v>166</v>
      </c>
      <c r="B19" s="357" t="s">
        <v>167</v>
      </c>
      <c r="C19" s="358"/>
      <c r="D19" s="359">
        <v>6408.09</v>
      </c>
      <c r="E19" s="359">
        <v>6408.09</v>
      </c>
      <c r="F19" s="463">
        <v>92309</v>
      </c>
      <c r="G19" s="463">
        <v>95962</v>
      </c>
      <c r="J19" s="464"/>
      <c r="K19" s="591"/>
      <c r="L19" s="366"/>
      <c r="M19" s="366"/>
    </row>
    <row r="20" spans="1:13" ht="17.25" customHeight="1">
      <c r="A20" s="356">
        <v>10</v>
      </c>
      <c r="B20" s="357" t="s">
        <v>168</v>
      </c>
      <c r="C20" s="358"/>
      <c r="D20" s="359">
        <v>6362.28</v>
      </c>
      <c r="E20" s="359">
        <v>6362.28</v>
      </c>
      <c r="F20" s="463">
        <v>91489</v>
      </c>
      <c r="G20" s="463">
        <v>97620</v>
      </c>
      <c r="J20" s="464"/>
      <c r="K20" s="591"/>
      <c r="L20" s="366"/>
      <c r="M20" s="366"/>
    </row>
    <row r="21" spans="1:13" ht="17.25" customHeight="1">
      <c r="A21" s="356">
        <v>11</v>
      </c>
      <c r="B21" s="357" t="s">
        <v>169</v>
      </c>
      <c r="C21" s="358"/>
      <c r="D21" s="359">
        <v>3797.75</v>
      </c>
      <c r="E21" s="359">
        <v>3797.75</v>
      </c>
      <c r="F21" s="463">
        <v>240578</v>
      </c>
      <c r="G21" s="463">
        <v>246656</v>
      </c>
      <c r="J21" s="464"/>
      <c r="K21" s="591"/>
      <c r="L21" s="366"/>
      <c r="M21" s="366"/>
    </row>
    <row r="22" spans="1:13" ht="17.25" customHeight="1">
      <c r="A22" s="356">
        <v>12</v>
      </c>
      <c r="B22" s="357" t="s">
        <v>170</v>
      </c>
      <c r="C22" s="358"/>
      <c r="D22" s="359">
        <v>5156.4799999999996</v>
      </c>
      <c r="E22" s="359">
        <v>5156.4799999999996</v>
      </c>
      <c r="F22" s="463">
        <v>207662</v>
      </c>
      <c r="G22" s="463">
        <v>214143</v>
      </c>
      <c r="J22" s="464"/>
      <c r="K22" s="591"/>
      <c r="L22" s="366"/>
      <c r="M22" s="366"/>
    </row>
    <row r="23" spans="1:13" ht="17.25" customHeight="1">
      <c r="A23" s="356">
        <v>13</v>
      </c>
      <c r="B23" s="357" t="s">
        <v>171</v>
      </c>
      <c r="C23" s="358"/>
      <c r="D23" s="359">
        <v>2199.94</v>
      </c>
      <c r="E23" s="359">
        <v>2199.94</v>
      </c>
      <c r="F23" s="463">
        <v>1144195</v>
      </c>
      <c r="G23" s="463">
        <v>1202199</v>
      </c>
      <c r="J23" s="464"/>
      <c r="K23" s="591"/>
      <c r="L23" s="366"/>
      <c r="M23" s="366"/>
    </row>
    <row r="24" spans="1:13" ht="17.25" customHeight="1">
      <c r="A24" s="356">
        <v>14</v>
      </c>
      <c r="B24" s="357" t="s">
        <v>172</v>
      </c>
      <c r="C24" s="358"/>
      <c r="D24" s="359">
        <v>2416.5500000000002</v>
      </c>
      <c r="E24" s="359">
        <v>2416.5500000000002</v>
      </c>
      <c r="F24" s="463">
        <v>353547</v>
      </c>
      <c r="G24" s="463">
        <v>351594</v>
      </c>
      <c r="J24" s="464"/>
      <c r="K24" s="591"/>
      <c r="L24" s="366"/>
      <c r="M24" s="366"/>
    </row>
    <row r="25" spans="1:13" ht="17.25" customHeight="1">
      <c r="A25" s="356">
        <v>15</v>
      </c>
      <c r="B25" s="357" t="s">
        <v>173</v>
      </c>
      <c r="C25" s="358"/>
      <c r="D25" s="359">
        <v>12583.94</v>
      </c>
      <c r="E25" s="359">
        <v>12583.8</v>
      </c>
      <c r="F25" s="463">
        <v>90066</v>
      </c>
      <c r="G25" s="463">
        <v>90429</v>
      </c>
      <c r="J25" s="464"/>
      <c r="K25" s="591"/>
      <c r="L25" s="366"/>
      <c r="M25" s="366"/>
    </row>
    <row r="26" spans="1:13" ht="17.25" customHeight="1">
      <c r="A26" s="356">
        <v>16</v>
      </c>
      <c r="B26" s="357" t="s">
        <v>174</v>
      </c>
      <c r="C26" s="358"/>
      <c r="D26" s="359">
        <v>4247.55</v>
      </c>
      <c r="E26" s="359">
        <v>4247.55</v>
      </c>
      <c r="F26" s="463">
        <v>48620</v>
      </c>
      <c r="G26" s="463">
        <v>49276</v>
      </c>
      <c r="J26" s="464"/>
      <c r="K26" s="591"/>
      <c r="L26" s="366"/>
      <c r="M26" s="366"/>
    </row>
    <row r="27" spans="1:13" ht="17.25" customHeight="1">
      <c r="A27" s="356">
        <v>17</v>
      </c>
      <c r="B27" s="357" t="s">
        <v>175</v>
      </c>
      <c r="C27" s="358"/>
      <c r="D27" s="359">
        <v>4190.9399999999996</v>
      </c>
      <c r="E27" s="359">
        <v>4190.9399999999996</v>
      </c>
      <c r="F27" s="463">
        <v>46364</v>
      </c>
      <c r="G27" s="463">
        <v>47173</v>
      </c>
      <c r="J27" s="464"/>
      <c r="K27" s="591"/>
      <c r="L27" s="366"/>
      <c r="M27" s="366"/>
    </row>
    <row r="28" spans="1:13" ht="17.25" customHeight="1">
      <c r="A28" s="356">
        <v>18</v>
      </c>
      <c r="B28" s="357" t="s">
        <v>176</v>
      </c>
      <c r="C28" s="358"/>
      <c r="D28" s="359">
        <v>4190.59</v>
      </c>
      <c r="E28" s="359">
        <v>4190.5600000000004</v>
      </c>
      <c r="F28" s="463">
        <v>36587</v>
      </c>
      <c r="G28" s="463">
        <v>34943</v>
      </c>
      <c r="J28" s="464"/>
      <c r="K28" s="591"/>
      <c r="L28" s="366"/>
      <c r="M28" s="366"/>
    </row>
    <row r="29" spans="1:13" ht="17.25" customHeight="1">
      <c r="A29" s="356">
        <v>19</v>
      </c>
      <c r="B29" s="357" t="s">
        <v>177</v>
      </c>
      <c r="C29" s="358"/>
      <c r="D29" s="359">
        <v>4465.2700000000004</v>
      </c>
      <c r="E29" s="359">
        <v>4465.2700000000004</v>
      </c>
      <c r="F29" s="463">
        <v>36898</v>
      </c>
      <c r="G29" s="463">
        <v>37150</v>
      </c>
      <c r="J29" s="464"/>
      <c r="K29" s="591"/>
      <c r="L29" s="366"/>
      <c r="M29" s="366"/>
    </row>
    <row r="30" spans="1:13" ht="17.25" customHeight="1">
      <c r="A30" s="356">
        <v>20</v>
      </c>
      <c r="B30" s="357" t="s">
        <v>178</v>
      </c>
      <c r="C30" s="358"/>
      <c r="D30" s="359">
        <v>13561.57</v>
      </c>
      <c r="E30" s="359">
        <v>13561.57</v>
      </c>
      <c r="F30" s="463">
        <v>86471</v>
      </c>
      <c r="G30" s="463">
        <v>89182</v>
      </c>
      <c r="J30" s="464"/>
      <c r="K30" s="591"/>
      <c r="L30" s="366"/>
      <c r="M30" s="366"/>
    </row>
    <row r="31" spans="1:13" ht="17.25" customHeight="1">
      <c r="A31" s="356">
        <v>21</v>
      </c>
      <c r="B31" s="357" t="s">
        <v>179</v>
      </c>
      <c r="C31" s="358"/>
      <c r="D31" s="359">
        <v>10621.29</v>
      </c>
      <c r="E31" s="359">
        <v>10621.29</v>
      </c>
      <c r="F31" s="463">
        <v>79668</v>
      </c>
      <c r="G31" s="463">
        <v>82252</v>
      </c>
      <c r="J31" s="464"/>
      <c r="K31" s="591"/>
      <c r="L31" s="366"/>
      <c r="M31" s="366"/>
    </row>
    <row r="32" spans="1:13" ht="17.25" customHeight="1">
      <c r="A32" s="356">
        <v>22</v>
      </c>
      <c r="B32" s="357" t="s">
        <v>180</v>
      </c>
      <c r="C32" s="358"/>
      <c r="D32" s="359">
        <v>7777</v>
      </c>
      <c r="E32" s="359">
        <v>7777</v>
      </c>
      <c r="F32" s="463">
        <v>175066</v>
      </c>
      <c r="G32" s="463">
        <v>182711</v>
      </c>
      <c r="J32" s="464"/>
      <c r="K32" s="591"/>
      <c r="L32" s="366"/>
      <c r="M32" s="366"/>
    </row>
    <row r="33" spans="1:13" ht="17.25" customHeight="1">
      <c r="A33" s="356">
        <v>23</v>
      </c>
      <c r="B33" s="357" t="s">
        <v>181</v>
      </c>
      <c r="C33" s="358"/>
      <c r="D33" s="359">
        <v>5173.2299999999996</v>
      </c>
      <c r="E33" s="359">
        <v>5173.26</v>
      </c>
      <c r="F33" s="463">
        <v>405173</v>
      </c>
      <c r="G33" s="463">
        <v>430831</v>
      </c>
      <c r="J33" s="464"/>
      <c r="K33" s="591"/>
      <c r="L33" s="366"/>
      <c r="M33" s="366"/>
    </row>
    <row r="34" spans="1:13" ht="17.25" customHeight="1">
      <c r="A34" s="356">
        <v>24</v>
      </c>
      <c r="B34" s="357" t="s">
        <v>182</v>
      </c>
      <c r="C34" s="358"/>
      <c r="D34" s="359">
        <v>5774.48</v>
      </c>
      <c r="E34" s="359">
        <v>5774.48</v>
      </c>
      <c r="F34" s="463">
        <v>84973</v>
      </c>
      <c r="G34" s="463">
        <v>84906</v>
      </c>
      <c r="J34" s="464"/>
      <c r="K34" s="591"/>
      <c r="L34" s="366"/>
      <c r="M34" s="366"/>
    </row>
    <row r="35" spans="1:13" ht="17.25" customHeight="1">
      <c r="A35" s="356">
        <v>25</v>
      </c>
      <c r="B35" s="357" t="s">
        <v>183</v>
      </c>
      <c r="C35" s="358"/>
      <c r="D35" s="359">
        <v>4017.38</v>
      </c>
      <c r="E35" s="359">
        <v>4017.38</v>
      </c>
      <c r="F35" s="463">
        <v>68897</v>
      </c>
      <c r="G35" s="463">
        <v>70060</v>
      </c>
      <c r="J35" s="464"/>
      <c r="K35" s="591"/>
      <c r="L35" s="366"/>
      <c r="M35" s="366"/>
    </row>
    <row r="36" spans="1:13" ht="17.25" customHeight="1">
      <c r="A36" s="356">
        <v>26</v>
      </c>
      <c r="B36" s="357" t="s">
        <v>184</v>
      </c>
      <c r="C36" s="358"/>
      <c r="D36" s="359">
        <v>4612.09</v>
      </c>
      <c r="E36" s="359">
        <v>4612.09</v>
      </c>
      <c r="F36" s="463">
        <v>108767</v>
      </c>
      <c r="G36" s="463">
        <v>111076</v>
      </c>
      <c r="J36" s="464"/>
      <c r="K36" s="591"/>
      <c r="L36" s="366"/>
      <c r="M36" s="366"/>
    </row>
    <row r="37" spans="1:13" ht="17.25" customHeight="1">
      <c r="A37" s="356">
        <v>27</v>
      </c>
      <c r="B37" s="357" t="s">
        <v>185</v>
      </c>
      <c r="C37" s="358"/>
      <c r="D37" s="359">
        <v>1905.26</v>
      </c>
      <c r="E37" s="359">
        <v>1905.26</v>
      </c>
      <c r="F37" s="463">
        <v>413754</v>
      </c>
      <c r="G37" s="463">
        <v>431242</v>
      </c>
      <c r="J37" s="464"/>
      <c r="K37" s="591"/>
      <c r="L37" s="366"/>
      <c r="M37" s="366"/>
    </row>
    <row r="38" spans="1:13" ht="17.25" customHeight="1">
      <c r="A38" s="356">
        <v>28</v>
      </c>
      <c r="B38" s="357" t="s">
        <v>186</v>
      </c>
      <c r="C38" s="358"/>
      <c r="D38" s="359">
        <v>8400.82</v>
      </c>
      <c r="E38" s="359">
        <v>8400.82</v>
      </c>
      <c r="F38" s="463">
        <v>226324</v>
      </c>
      <c r="G38" s="463">
        <v>234626</v>
      </c>
      <c r="J38" s="464"/>
      <c r="K38" s="591"/>
      <c r="L38" s="366"/>
      <c r="M38" s="366"/>
    </row>
    <row r="39" spans="1:13" ht="17.25" customHeight="1">
      <c r="A39" s="356">
        <v>29</v>
      </c>
      <c r="B39" s="357" t="s">
        <v>187</v>
      </c>
      <c r="C39" s="358"/>
      <c r="D39" s="359">
        <v>3690.94</v>
      </c>
      <c r="E39" s="359">
        <v>3690.94</v>
      </c>
      <c r="F39" s="463">
        <v>38118</v>
      </c>
      <c r="G39" s="463">
        <v>39210</v>
      </c>
      <c r="J39" s="464"/>
      <c r="K39" s="591"/>
      <c r="L39" s="366"/>
      <c r="M39" s="366"/>
    </row>
    <row r="40" spans="1:13" ht="17.25" customHeight="1">
      <c r="A40" s="356">
        <v>30</v>
      </c>
      <c r="B40" s="357" t="s">
        <v>188</v>
      </c>
      <c r="C40" s="358"/>
      <c r="D40" s="359">
        <v>4724.6499999999996</v>
      </c>
      <c r="E40" s="359">
        <v>4724.6499999999996</v>
      </c>
      <c r="F40" s="463">
        <v>38155</v>
      </c>
      <c r="G40" s="463">
        <v>39961</v>
      </c>
      <c r="J40" s="464"/>
      <c r="K40" s="591"/>
      <c r="L40" s="366"/>
      <c r="M40" s="366"/>
    </row>
    <row r="41" spans="1:13" ht="17.25" customHeight="1">
      <c r="A41" s="356">
        <v>31</v>
      </c>
      <c r="B41" s="357" t="s">
        <v>189</v>
      </c>
      <c r="C41" s="358"/>
      <c r="D41" s="359">
        <v>3507.04</v>
      </c>
      <c r="E41" s="359">
        <v>3507.05</v>
      </c>
      <c r="F41" s="463">
        <v>19372</v>
      </c>
      <c r="G41" s="463">
        <v>19122</v>
      </c>
      <c r="J41" s="464"/>
      <c r="K41" s="591"/>
      <c r="L41" s="366"/>
      <c r="M41" s="366"/>
    </row>
    <row r="42" spans="1:13" ht="17.25" customHeight="1">
      <c r="A42" s="356">
        <v>32</v>
      </c>
      <c r="B42" s="357" t="s">
        <v>190</v>
      </c>
      <c r="C42" s="358"/>
      <c r="D42" s="359">
        <v>6707.79</v>
      </c>
      <c r="E42" s="359">
        <v>6707.79</v>
      </c>
      <c r="F42" s="463">
        <v>26693</v>
      </c>
      <c r="G42" s="463">
        <v>27527</v>
      </c>
      <c r="J42" s="464"/>
      <c r="K42" s="591"/>
      <c r="L42" s="366"/>
      <c r="M42" s="366"/>
    </row>
    <row r="43" spans="1:13" ht="17.25" customHeight="1">
      <c r="A43" s="356">
        <v>33</v>
      </c>
      <c r="B43" s="357" t="s">
        <v>191</v>
      </c>
      <c r="C43" s="358"/>
      <c r="D43" s="359">
        <v>7114.44</v>
      </c>
      <c r="E43" s="359">
        <v>7114.44</v>
      </c>
      <c r="F43" s="463">
        <v>77112</v>
      </c>
      <c r="G43" s="463">
        <v>73450</v>
      </c>
      <c r="J43" s="464"/>
      <c r="K43" s="591"/>
      <c r="L43" s="366"/>
      <c r="M43" s="366"/>
    </row>
    <row r="44" spans="1:13" ht="17.25" customHeight="1">
      <c r="A44" s="356">
        <v>34</v>
      </c>
      <c r="B44" s="357" t="s">
        <v>192</v>
      </c>
      <c r="C44" s="358"/>
      <c r="D44" s="359">
        <v>8478.16</v>
      </c>
      <c r="E44" s="359">
        <v>8478.16</v>
      </c>
      <c r="F44" s="463">
        <v>121239</v>
      </c>
      <c r="G44" s="463">
        <v>124761</v>
      </c>
      <c r="J44" s="464"/>
      <c r="K44" s="591"/>
      <c r="L44" s="366"/>
      <c r="M44" s="366"/>
    </row>
    <row r="45" spans="1:13" ht="17.25" customHeight="1">
      <c r="A45" s="356">
        <v>35</v>
      </c>
      <c r="B45" s="357" t="s">
        <v>193</v>
      </c>
      <c r="C45" s="358"/>
      <c r="D45" s="359">
        <v>6112.92</v>
      </c>
      <c r="E45" s="359">
        <v>6112.9</v>
      </c>
      <c r="F45" s="463">
        <v>62617</v>
      </c>
      <c r="G45" s="463">
        <v>63062</v>
      </c>
      <c r="J45" s="464"/>
      <c r="K45" s="591"/>
      <c r="L45" s="366"/>
      <c r="M45" s="366"/>
    </row>
    <row r="46" spans="1:13" ht="17.25" customHeight="1">
      <c r="A46" s="356">
        <v>36</v>
      </c>
      <c r="B46" s="357" t="s">
        <v>194</v>
      </c>
      <c r="C46" s="358"/>
      <c r="D46" s="359">
        <v>4146.96</v>
      </c>
      <c r="E46" s="359">
        <v>4146.96</v>
      </c>
      <c r="F46" s="463">
        <v>33533</v>
      </c>
      <c r="G46" s="463">
        <v>32658</v>
      </c>
      <c r="J46" s="464"/>
      <c r="K46" s="591"/>
      <c r="L46" s="366"/>
      <c r="M46" s="366"/>
    </row>
    <row r="47" spans="1:13" ht="17.25" customHeight="1">
      <c r="A47" s="356">
        <v>37</v>
      </c>
      <c r="B47" s="357" t="s">
        <v>195</v>
      </c>
      <c r="C47" s="358"/>
      <c r="D47" s="359">
        <v>1876.83</v>
      </c>
      <c r="E47" s="359">
        <v>1876.83</v>
      </c>
      <c r="F47" s="463">
        <v>38502</v>
      </c>
      <c r="G47" s="463">
        <v>39722</v>
      </c>
      <c r="J47" s="464"/>
      <c r="K47" s="591"/>
      <c r="L47" s="366"/>
      <c r="M47" s="366"/>
    </row>
    <row r="48" spans="1:13" ht="17.25" customHeight="1">
      <c r="A48" s="356">
        <v>38</v>
      </c>
      <c r="B48" s="357" t="s">
        <v>196</v>
      </c>
      <c r="C48" s="358"/>
      <c r="D48" s="359">
        <v>5675.87</v>
      </c>
      <c r="E48" s="359">
        <v>5675.82</v>
      </c>
      <c r="F48" s="463">
        <v>50901</v>
      </c>
      <c r="G48" s="463">
        <v>51381</v>
      </c>
      <c r="J48" s="464"/>
      <c r="K48" s="591"/>
      <c r="L48" s="366"/>
      <c r="M48" s="366"/>
    </row>
    <row r="49" spans="1:13" ht="17.25" customHeight="1">
      <c r="A49" s="356">
        <v>39</v>
      </c>
      <c r="B49" s="357" t="s">
        <v>197</v>
      </c>
      <c r="C49" s="358"/>
      <c r="D49" s="359">
        <v>7102.28</v>
      </c>
      <c r="E49" s="359">
        <v>7102.28</v>
      </c>
      <c r="F49" s="463">
        <v>23790</v>
      </c>
      <c r="G49" s="463">
        <v>24074</v>
      </c>
      <c r="J49" s="464"/>
      <c r="K49" s="591"/>
      <c r="L49" s="366"/>
      <c r="M49" s="366"/>
    </row>
    <row r="50" spans="1:13" ht="17.25" customHeight="1">
      <c r="A50" s="356">
        <v>40</v>
      </c>
      <c r="B50" s="357" t="s">
        <v>198</v>
      </c>
      <c r="C50" s="358"/>
      <c r="D50" s="359">
        <v>4987.66</v>
      </c>
      <c r="E50" s="359">
        <v>4987.24</v>
      </c>
      <c r="F50" s="463">
        <v>197669</v>
      </c>
      <c r="G50" s="463">
        <v>201872</v>
      </c>
      <c r="J50" s="464"/>
      <c r="K50" s="591"/>
      <c r="L50" s="366"/>
      <c r="M50" s="366"/>
    </row>
    <row r="51" spans="1:13" ht="17.25" customHeight="1">
      <c r="A51" s="356">
        <v>41</v>
      </c>
      <c r="B51" s="357" t="s">
        <v>199</v>
      </c>
      <c r="C51" s="358"/>
      <c r="D51" s="359">
        <v>2440.64</v>
      </c>
      <c r="E51" s="359">
        <v>2440.64</v>
      </c>
      <c r="F51" s="463">
        <v>31788</v>
      </c>
      <c r="G51" s="463">
        <v>31489</v>
      </c>
      <c r="J51" s="464"/>
      <c r="K51" s="591"/>
      <c r="L51" s="366"/>
      <c r="M51" s="366"/>
    </row>
    <row r="52" spans="1:13" ht="17.25" customHeight="1">
      <c r="A52" s="356">
        <v>42</v>
      </c>
      <c r="B52" s="357" t="s">
        <v>200</v>
      </c>
      <c r="C52" s="358"/>
      <c r="D52" s="359">
        <v>4131.21</v>
      </c>
      <c r="E52" s="359">
        <v>4131.21</v>
      </c>
      <c r="F52" s="463">
        <v>46249</v>
      </c>
      <c r="G52" s="463">
        <v>46536</v>
      </c>
      <c r="J52" s="464"/>
      <c r="K52" s="591"/>
      <c r="L52" s="366"/>
      <c r="M52" s="366"/>
    </row>
    <row r="53" spans="1:13" ht="17.25" customHeight="1">
      <c r="A53" s="356">
        <v>43</v>
      </c>
      <c r="B53" s="357" t="s">
        <v>201</v>
      </c>
      <c r="C53" s="358"/>
      <c r="D53" s="359">
        <v>7409.13</v>
      </c>
      <c r="E53" s="359">
        <v>7409.13</v>
      </c>
      <c r="F53" s="463">
        <v>63823</v>
      </c>
      <c r="G53" s="463">
        <v>65651</v>
      </c>
      <c r="J53" s="464"/>
      <c r="K53" s="591"/>
      <c r="L53" s="366"/>
      <c r="M53" s="366"/>
    </row>
    <row r="54" spans="1:13" ht="17.25" customHeight="1">
      <c r="A54" s="356">
        <v>44</v>
      </c>
      <c r="B54" s="357" t="s">
        <v>202</v>
      </c>
      <c r="C54" s="358"/>
      <c r="D54" s="359">
        <v>6340.71</v>
      </c>
      <c r="E54" s="359">
        <v>6340.62</v>
      </c>
      <c r="F54" s="463">
        <v>47615</v>
      </c>
      <c r="G54" s="463">
        <v>49007</v>
      </c>
      <c r="J54" s="464"/>
      <c r="K54" s="591"/>
      <c r="L54" s="366"/>
      <c r="M54" s="366"/>
    </row>
    <row r="55" spans="1:13" ht="17.25" customHeight="1">
      <c r="A55" s="356">
        <v>45</v>
      </c>
      <c r="B55" s="357" t="s">
        <v>203</v>
      </c>
      <c r="C55" s="358"/>
      <c r="D55" s="359">
        <v>7734.16</v>
      </c>
      <c r="E55" s="359">
        <v>7734.16</v>
      </c>
      <c r="F55" s="463">
        <v>37175</v>
      </c>
      <c r="G55" s="463">
        <v>37669</v>
      </c>
      <c r="J55" s="464"/>
      <c r="K55" s="591"/>
      <c r="L55" s="366"/>
      <c r="M55" s="366"/>
    </row>
    <row r="56" spans="1:13" ht="17.25" customHeight="1">
      <c r="A56" s="356">
        <v>46</v>
      </c>
      <c r="B56" s="357" t="s">
        <v>204</v>
      </c>
      <c r="C56" s="358"/>
      <c r="D56" s="359">
        <v>9186.2099999999991</v>
      </c>
      <c r="E56" s="359">
        <v>9186.2099999999991</v>
      </c>
      <c r="F56" s="463">
        <v>59489</v>
      </c>
      <c r="G56" s="463">
        <v>60486</v>
      </c>
      <c r="J56" s="464"/>
      <c r="K56" s="591"/>
      <c r="L56" s="366"/>
      <c r="M56" s="366"/>
    </row>
    <row r="57" spans="1:13" ht="17.25" customHeight="1">
      <c r="A57" s="356">
        <v>47</v>
      </c>
      <c r="B57" s="357" t="s">
        <v>205</v>
      </c>
      <c r="C57" s="358"/>
      <c r="D57" s="359">
        <v>2282.11</v>
      </c>
      <c r="E57" s="359">
        <v>2282.11</v>
      </c>
      <c r="F57" s="463">
        <v>43702</v>
      </c>
      <c r="G57" s="463">
        <v>44615</v>
      </c>
      <c r="J57" s="464"/>
      <c r="K57" s="591"/>
      <c r="L57" s="366"/>
      <c r="M57" s="366"/>
    </row>
    <row r="58" spans="1:13" ht="5.0999999999999996" customHeight="1" thickBot="1">
      <c r="A58" s="360"/>
      <c r="B58" s="361"/>
      <c r="C58" s="361"/>
      <c r="D58" s="362"/>
      <c r="E58" s="362"/>
      <c r="F58" s="362"/>
      <c r="G58" s="362"/>
      <c r="J58" s="464"/>
    </row>
    <row r="59" spans="1:13" ht="5.0999999999999996" customHeight="1">
      <c r="A59" s="349"/>
      <c r="B59" s="363"/>
      <c r="C59" s="363"/>
      <c r="D59" s="364"/>
      <c r="E59" s="364"/>
      <c r="F59" s="364"/>
      <c r="G59" s="364"/>
    </row>
    <row r="60" spans="1:13" s="366" customFormat="1" ht="11.25">
      <c r="A60" s="365" t="s">
        <v>384</v>
      </c>
      <c r="K60" s="590"/>
    </row>
    <row r="61" spans="1:13" s="366" customFormat="1" ht="11.25">
      <c r="A61" s="365" t="s">
        <v>500</v>
      </c>
      <c r="K61" s="590"/>
    </row>
    <row r="62" spans="1:13">
      <c r="A62" s="365" t="s">
        <v>502</v>
      </c>
      <c r="D62" s="367"/>
      <c r="E62" s="367"/>
      <c r="F62" s="367"/>
    </row>
    <row r="63" spans="1:13">
      <c r="A63" s="465"/>
      <c r="D63" s="367"/>
      <c r="E63" s="367"/>
      <c r="F63" s="367"/>
    </row>
    <row r="64" spans="1:13">
      <c r="D64" s="367"/>
      <c r="E64" s="368"/>
    </row>
    <row r="65" spans="4:5">
      <c r="D65" s="367"/>
      <c r="E65" s="367"/>
    </row>
    <row r="66" spans="4:5">
      <c r="D66" s="367"/>
      <c r="E66" s="367"/>
    </row>
    <row r="67" spans="4:5">
      <c r="D67" s="367"/>
      <c r="E67" s="367"/>
    </row>
    <row r="68" spans="4:5">
      <c r="D68" s="367"/>
      <c r="E68" s="367"/>
    </row>
    <row r="69" spans="4:5">
      <c r="D69" s="367"/>
      <c r="E69" s="367"/>
    </row>
    <row r="70" spans="4:5">
      <c r="D70" s="367"/>
      <c r="E70" s="367"/>
    </row>
    <row r="71" spans="4:5">
      <c r="D71" s="367"/>
      <c r="E71" s="367"/>
    </row>
    <row r="72" spans="4:5">
      <c r="D72" s="367"/>
      <c r="E72" s="367"/>
    </row>
  </sheetData>
  <mergeCells count="8">
    <mergeCell ref="A2:G2"/>
    <mergeCell ref="A6:C9"/>
    <mergeCell ref="D6:E7"/>
    <mergeCell ref="F6:G7"/>
    <mergeCell ref="D8:D9"/>
    <mergeCell ref="E8:E9"/>
    <mergeCell ref="F8:F9"/>
    <mergeCell ref="G8:G9"/>
  </mergeCells>
  <phoneticPr fontId="4"/>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7"/>
  <sheetViews>
    <sheetView showGridLines="0" zoomScaleNormal="100" zoomScaleSheetLayoutView="85" workbookViewId="0">
      <pane ySplit="9" topLeftCell="A10" activePane="bottomLeft" state="frozen"/>
      <selection activeCell="A2" sqref="A2"/>
      <selection pane="bottomLeft"/>
    </sheetView>
  </sheetViews>
  <sheetFormatPr defaultColWidth="13.625" defaultRowHeight="13.5"/>
  <cols>
    <col min="1" max="1" width="9.875" style="683" customWidth="1"/>
    <col min="2" max="2" width="6.75" style="683" customWidth="1"/>
    <col min="3" max="3" width="16.25" style="683" customWidth="1"/>
    <col min="4" max="4" width="8.5" style="683" customWidth="1"/>
    <col min="5" max="6" width="8.625" style="683" customWidth="1"/>
    <col min="7" max="8" width="11.75" style="683" customWidth="1"/>
    <col min="9" max="10" width="13.375" style="683" customWidth="1"/>
    <col min="11" max="11" width="13" style="683" customWidth="1"/>
    <col min="12" max="12" width="12.75" style="683" customWidth="1"/>
    <col min="13" max="13" width="0.375" style="683" customWidth="1"/>
    <col min="14" max="14" width="4.5" style="683" customWidth="1"/>
    <col min="15" max="20" width="13.625" style="683" customWidth="1"/>
    <col min="21" max="21" width="14.875" style="683" customWidth="1"/>
    <col min="22" max="23" width="7.375" style="683" customWidth="1"/>
    <col min="24" max="28" width="13.625" style="683" customWidth="1"/>
    <col min="29" max="29" width="3.625" style="683" customWidth="1"/>
    <col min="30" max="30" width="7.375" style="683" customWidth="1"/>
    <col min="31" max="31" width="3.625" style="683" customWidth="1"/>
    <col min="32" max="32" width="9.875" style="683" customWidth="1"/>
    <col min="33" max="33" width="13.625" style="683" customWidth="1"/>
    <col min="34" max="34" width="17.375" style="683" customWidth="1"/>
    <col min="35" max="35" width="13.625" style="683" customWidth="1"/>
    <col min="36" max="36" width="17.375" style="683" customWidth="1"/>
    <col min="37" max="43" width="13.625" style="683" customWidth="1"/>
    <col min="44" max="44" width="12.375" style="683" customWidth="1"/>
    <col min="45" max="55" width="13.625" style="683" customWidth="1"/>
    <col min="56" max="56" width="17.375" style="683" customWidth="1"/>
    <col min="57" max="57" width="13.625" style="683" customWidth="1"/>
    <col min="58" max="58" width="17.375" style="683" customWidth="1"/>
    <col min="59" max="67" width="13.625" style="683" customWidth="1"/>
    <col min="68" max="69" width="7.375" style="683" customWidth="1"/>
    <col min="70" max="79" width="13.625" style="683" customWidth="1"/>
    <col min="80" max="80" width="17.375" style="683" customWidth="1"/>
    <col min="81" max="16384" width="13.625" style="683"/>
  </cols>
  <sheetData>
    <row r="1" spans="1:80" s="12" customFormat="1" ht="30" customHeight="1">
      <c r="A1" s="955"/>
      <c r="B1" s="1087" t="s">
        <v>3</v>
      </c>
      <c r="C1" s="1087"/>
      <c r="D1" s="1087"/>
      <c r="E1" s="1087"/>
      <c r="F1" s="1087"/>
      <c r="G1" s="1087"/>
      <c r="H1" s="1087"/>
      <c r="I1" s="1087"/>
      <c r="J1" s="1087"/>
      <c r="K1" s="1087"/>
      <c r="L1" s="1087"/>
      <c r="M1" s="1088"/>
      <c r="N1" s="956"/>
      <c r="AJ1" s="956"/>
      <c r="AK1" s="956"/>
      <c r="BF1" s="956"/>
      <c r="BG1" s="956"/>
    </row>
    <row r="2" spans="1:80" ht="24.95" customHeight="1" thickBot="1">
      <c r="A2" s="903"/>
      <c r="B2" s="13"/>
      <c r="C2" s="13"/>
      <c r="D2" s="13"/>
      <c r="E2" s="13"/>
      <c r="F2" s="13"/>
      <c r="G2" s="13"/>
      <c r="H2" s="13"/>
      <c r="I2" s="13"/>
      <c r="J2" s="13"/>
      <c r="K2" s="13"/>
      <c r="L2" s="13"/>
      <c r="M2" s="47"/>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row>
    <row r="3" spans="1:80" ht="14.25" customHeight="1">
      <c r="A3" s="1121" t="s">
        <v>286</v>
      </c>
      <c r="B3" s="1102"/>
      <c r="C3" s="1089" t="s">
        <v>387</v>
      </c>
      <c r="D3" s="1092" t="s">
        <v>4</v>
      </c>
      <c r="E3" s="1093"/>
      <c r="F3" s="1094"/>
      <c r="G3" s="1092" t="s">
        <v>521</v>
      </c>
      <c r="H3" s="1094"/>
      <c r="I3" s="1101" t="s">
        <v>522</v>
      </c>
      <c r="J3" s="1102"/>
      <c r="K3" s="1092" t="s">
        <v>5</v>
      </c>
      <c r="L3" s="1107"/>
      <c r="M3" s="15"/>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row>
    <row r="4" spans="1:80" ht="14.25" customHeight="1">
      <c r="A4" s="1122"/>
      <c r="B4" s="1104"/>
      <c r="C4" s="1090"/>
      <c r="D4" s="1095"/>
      <c r="E4" s="1096"/>
      <c r="F4" s="1097"/>
      <c r="G4" s="1095"/>
      <c r="H4" s="1097"/>
      <c r="I4" s="1103"/>
      <c r="J4" s="1104"/>
      <c r="K4" s="1095"/>
      <c r="L4" s="1108"/>
      <c r="M4" s="16"/>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row>
    <row r="5" spans="1:80" ht="14.25" customHeight="1">
      <c r="A5" s="1122"/>
      <c r="B5" s="1104"/>
      <c r="C5" s="1090"/>
      <c r="D5" s="1098"/>
      <c r="E5" s="1099"/>
      <c r="F5" s="1100"/>
      <c r="G5" s="1098"/>
      <c r="H5" s="1100"/>
      <c r="I5" s="1105"/>
      <c r="J5" s="1106"/>
      <c r="K5" s="1098"/>
      <c r="L5" s="1109"/>
      <c r="M5" s="17"/>
      <c r="N5" s="14"/>
      <c r="O5" s="18"/>
      <c r="P5" s="18"/>
      <c r="Q5" s="18"/>
      <c r="R5" s="14"/>
      <c r="S5" s="19"/>
      <c r="T5" s="19"/>
      <c r="U5" s="14"/>
      <c r="V5" s="14"/>
      <c r="W5" s="14"/>
      <c r="X5" s="18"/>
      <c r="Y5" s="18"/>
      <c r="Z5" s="18"/>
      <c r="AA5" s="18"/>
      <c r="AB5" s="14"/>
      <c r="AC5" s="18"/>
      <c r="AD5" s="18"/>
      <c r="AE5" s="18"/>
      <c r="AF5" s="18"/>
      <c r="AG5" s="14"/>
      <c r="AH5" s="14"/>
      <c r="AI5" s="14"/>
      <c r="AJ5" s="14"/>
      <c r="AK5" s="18"/>
      <c r="AL5" s="18"/>
      <c r="AM5" s="18"/>
      <c r="AN5" s="18"/>
      <c r="AO5" s="18"/>
      <c r="AP5" s="18"/>
      <c r="AQ5" s="18"/>
      <c r="AR5" s="19"/>
      <c r="AS5" s="19"/>
      <c r="AT5" s="19"/>
      <c r="AU5" s="19"/>
      <c r="AV5" s="14"/>
      <c r="AW5" s="14"/>
      <c r="AX5" s="18"/>
      <c r="AY5" s="18"/>
      <c r="AZ5" s="18"/>
      <c r="BA5" s="18"/>
      <c r="BB5" s="18"/>
      <c r="BC5" s="18"/>
      <c r="BD5" s="14"/>
      <c r="BE5" s="14"/>
      <c r="BF5" s="14"/>
      <c r="BG5" s="18"/>
      <c r="BH5" s="18"/>
      <c r="BI5" s="18"/>
      <c r="BJ5" s="18"/>
      <c r="BK5" s="18"/>
      <c r="BL5" s="18"/>
      <c r="BM5" s="18"/>
      <c r="BN5" s="19"/>
      <c r="BO5" s="19"/>
      <c r="BP5" s="14"/>
      <c r="BQ5" s="14"/>
      <c r="BR5" s="19"/>
      <c r="BS5" s="19"/>
      <c r="BT5" s="14"/>
      <c r="BU5" s="14"/>
      <c r="BV5" s="18"/>
      <c r="BW5" s="18"/>
      <c r="BX5" s="18"/>
      <c r="BY5" s="18"/>
      <c r="BZ5" s="18"/>
      <c r="CA5" s="18"/>
      <c r="CB5" s="14"/>
    </row>
    <row r="6" spans="1:80" ht="14.25" customHeight="1">
      <c r="A6" s="1122"/>
      <c r="B6" s="1104"/>
      <c r="C6" s="1090"/>
      <c r="D6" s="1110" t="s">
        <v>6</v>
      </c>
      <c r="E6" s="1111" t="s">
        <v>7</v>
      </c>
      <c r="F6" s="1111" t="s">
        <v>528</v>
      </c>
      <c r="G6" s="1111" t="s">
        <v>523</v>
      </c>
      <c r="H6" s="1111" t="s">
        <v>524</v>
      </c>
      <c r="I6" s="1115" t="s">
        <v>525</v>
      </c>
      <c r="J6" s="1115" t="s">
        <v>526</v>
      </c>
      <c r="K6" s="1111" t="s">
        <v>527</v>
      </c>
      <c r="L6" s="1118" t="s">
        <v>8</v>
      </c>
      <c r="M6" s="20"/>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ht="14.25" customHeight="1">
      <c r="A7" s="1122"/>
      <c r="B7" s="1104"/>
      <c r="C7" s="1090"/>
      <c r="D7" s="1090"/>
      <c r="E7" s="1112"/>
      <c r="F7" s="1112"/>
      <c r="G7" s="1112"/>
      <c r="H7" s="1090"/>
      <c r="I7" s="1116"/>
      <c r="J7" s="1116"/>
      <c r="K7" s="1112"/>
      <c r="L7" s="1119"/>
      <c r="M7" s="21"/>
      <c r="N7" s="14"/>
      <c r="O7" s="14"/>
      <c r="P7" s="14"/>
      <c r="Q7" s="14"/>
      <c r="R7" s="14"/>
      <c r="S7" s="14"/>
      <c r="T7" s="14"/>
      <c r="U7" s="14"/>
      <c r="V7" s="14"/>
      <c r="W7" s="14"/>
      <c r="X7" s="14"/>
      <c r="Y7" s="18"/>
      <c r="Z7" s="18"/>
      <c r="AA7" s="18"/>
      <c r="AB7" s="14"/>
      <c r="AC7" s="14"/>
      <c r="AD7" s="14"/>
      <c r="AE7" s="14"/>
      <c r="AF7" s="14"/>
      <c r="AG7" s="14"/>
      <c r="AH7" s="14"/>
      <c r="AI7" s="14"/>
      <c r="AJ7" s="22"/>
      <c r="AK7" s="14"/>
      <c r="AL7" s="19"/>
      <c r="AM7" s="19"/>
      <c r="AN7" s="19"/>
      <c r="AO7" s="19"/>
      <c r="AP7" s="19"/>
      <c r="AQ7" s="19"/>
      <c r="AR7" s="14"/>
      <c r="AS7" s="14"/>
      <c r="AT7" s="14"/>
      <c r="AU7" s="14"/>
      <c r="AV7" s="14"/>
      <c r="AW7" s="14"/>
      <c r="AX7" s="14"/>
      <c r="AY7" s="14"/>
      <c r="AZ7" s="22"/>
      <c r="BA7" s="22"/>
      <c r="BB7" s="22"/>
      <c r="BC7" s="22"/>
      <c r="BD7" s="14"/>
      <c r="BE7" s="14"/>
      <c r="BF7" s="22"/>
      <c r="BG7" s="14"/>
      <c r="BH7" s="19"/>
      <c r="BI7" s="19"/>
      <c r="BJ7" s="19"/>
      <c r="BK7" s="19"/>
      <c r="BL7" s="19"/>
      <c r="BM7" s="19"/>
      <c r="BN7" s="14"/>
      <c r="BO7" s="14"/>
      <c r="BP7" s="14"/>
      <c r="BQ7" s="14"/>
      <c r="BR7" s="14"/>
      <c r="BS7" s="14"/>
      <c r="BT7" s="14"/>
      <c r="BU7" s="14"/>
      <c r="BV7" s="14"/>
      <c r="BW7" s="14"/>
      <c r="BX7" s="22"/>
      <c r="BY7" s="22"/>
      <c r="BZ7" s="22"/>
      <c r="CA7" s="22"/>
      <c r="CB7" s="14"/>
    </row>
    <row r="8" spans="1:80" ht="14.25" customHeight="1">
      <c r="A8" s="1123"/>
      <c r="B8" s="1106"/>
      <c r="C8" s="1091"/>
      <c r="D8" s="1091"/>
      <c r="E8" s="1113"/>
      <c r="F8" s="1113"/>
      <c r="G8" s="1113"/>
      <c r="H8" s="1091"/>
      <c r="I8" s="1117"/>
      <c r="J8" s="1117"/>
      <c r="K8" s="1113"/>
      <c r="L8" s="1120"/>
      <c r="M8" s="23"/>
      <c r="N8" s="14"/>
      <c r="O8" s="14"/>
      <c r="P8" s="14"/>
      <c r="Q8" s="14"/>
      <c r="R8" s="14"/>
      <c r="S8" s="14"/>
      <c r="T8" s="14"/>
      <c r="U8" s="14"/>
      <c r="V8" s="14"/>
      <c r="W8" s="14"/>
      <c r="X8" s="14"/>
      <c r="Y8" s="14"/>
      <c r="Z8" s="14"/>
      <c r="AA8" s="14"/>
      <c r="AB8" s="14"/>
      <c r="AC8" s="14"/>
      <c r="AD8" s="14"/>
      <c r="AE8" s="14"/>
      <c r="AF8" s="14"/>
      <c r="AG8" s="14"/>
      <c r="AH8" s="14"/>
      <c r="AI8" s="14"/>
      <c r="AJ8" s="22"/>
      <c r="AK8" s="14"/>
      <c r="AL8" s="14"/>
      <c r="AM8" s="14"/>
      <c r="AN8" s="14"/>
      <c r="AO8" s="14"/>
      <c r="AP8" s="14"/>
      <c r="AQ8" s="14"/>
      <c r="AR8" s="14"/>
      <c r="AS8" s="14"/>
      <c r="AT8" s="14"/>
      <c r="AU8" s="14"/>
      <c r="AV8" s="14"/>
      <c r="AW8" s="14"/>
      <c r="AX8" s="14"/>
      <c r="AY8" s="14"/>
      <c r="AZ8" s="22"/>
      <c r="BA8" s="22"/>
      <c r="BB8" s="22"/>
      <c r="BC8" s="22"/>
      <c r="BD8" s="14"/>
      <c r="BE8" s="14"/>
      <c r="BF8" s="22"/>
      <c r="BG8" s="14"/>
      <c r="BH8" s="14"/>
      <c r="BI8" s="14"/>
      <c r="BJ8" s="14"/>
      <c r="BK8" s="14"/>
      <c r="BL8" s="14"/>
      <c r="BM8" s="14"/>
      <c r="BN8" s="14"/>
      <c r="BO8" s="14"/>
      <c r="BP8" s="14"/>
      <c r="BQ8" s="14"/>
      <c r="BR8" s="14"/>
      <c r="BS8" s="14"/>
      <c r="BT8" s="14"/>
      <c r="BU8" s="14"/>
      <c r="BV8" s="14"/>
      <c r="BW8" s="14"/>
      <c r="BX8" s="22"/>
      <c r="BY8" s="22"/>
      <c r="BZ8" s="22"/>
      <c r="CA8" s="22"/>
      <c r="CB8" s="14"/>
    </row>
    <row r="9" spans="1:80" s="29" customFormat="1" ht="15" customHeight="1">
      <c r="A9" s="24"/>
      <c r="B9" s="26"/>
      <c r="C9" s="25" t="s">
        <v>9</v>
      </c>
      <c r="D9" s="26" t="s">
        <v>10</v>
      </c>
      <c r="E9" s="26" t="s">
        <v>10</v>
      </c>
      <c r="F9" s="26" t="s">
        <v>11</v>
      </c>
      <c r="G9" s="26" t="s">
        <v>12</v>
      </c>
      <c r="H9" s="26" t="s">
        <v>12</v>
      </c>
      <c r="I9" s="26" t="s">
        <v>13</v>
      </c>
      <c r="J9" s="26" t="s">
        <v>13</v>
      </c>
      <c r="K9" s="26" t="s">
        <v>14</v>
      </c>
      <c r="L9" s="28" t="s">
        <v>9</v>
      </c>
      <c r="M9" s="28"/>
      <c r="N9" s="27"/>
      <c r="O9" s="27"/>
      <c r="P9" s="27"/>
      <c r="Q9" s="27"/>
      <c r="R9" s="27"/>
      <c r="S9" s="27"/>
      <c r="T9" s="27"/>
      <c r="U9" s="27"/>
      <c r="X9" s="27"/>
      <c r="Y9" s="27"/>
      <c r="Z9" s="27"/>
      <c r="AA9" s="27"/>
      <c r="AB9" s="27"/>
      <c r="AD9" s="27"/>
      <c r="AF9" s="27"/>
      <c r="AG9" s="27"/>
      <c r="AH9" s="27"/>
      <c r="AZ9" s="30"/>
      <c r="BA9" s="30"/>
      <c r="BB9" s="30"/>
      <c r="BC9" s="30"/>
      <c r="BX9" s="30"/>
      <c r="BY9" s="30"/>
      <c r="BZ9" s="30"/>
      <c r="CA9" s="30"/>
    </row>
    <row r="10" spans="1:80" ht="15" customHeight="1">
      <c r="A10" s="903"/>
      <c r="B10" s="13"/>
      <c r="C10" s="31"/>
      <c r="D10" s="32"/>
      <c r="E10" s="32"/>
      <c r="F10" s="32"/>
      <c r="G10" s="32"/>
      <c r="H10" s="32"/>
      <c r="I10" s="32"/>
      <c r="J10" s="32"/>
      <c r="K10" s="32"/>
      <c r="L10" s="33"/>
      <c r="M10" s="33"/>
      <c r="N10" s="14"/>
      <c r="O10" s="32"/>
      <c r="P10" s="32"/>
      <c r="Q10" s="32"/>
      <c r="R10" s="32"/>
      <c r="S10" s="32"/>
      <c r="T10" s="32"/>
      <c r="U10" s="34"/>
      <c r="V10" s="14"/>
      <c r="W10" s="14"/>
      <c r="X10" s="32"/>
      <c r="Y10" s="32"/>
      <c r="Z10" s="32"/>
      <c r="AA10" s="32"/>
      <c r="AB10" s="32"/>
      <c r="AC10" s="14"/>
      <c r="AD10" s="34"/>
      <c r="AE10" s="14"/>
      <c r="AF10" s="34"/>
      <c r="AG10" s="14"/>
      <c r="AH10" s="14"/>
      <c r="AI10" s="14"/>
      <c r="AJ10" s="35"/>
      <c r="AK10" s="14"/>
      <c r="AL10" s="14"/>
      <c r="AM10" s="14"/>
      <c r="AN10" s="14"/>
      <c r="AO10" s="14"/>
      <c r="AP10" s="14"/>
      <c r="AQ10" s="14"/>
      <c r="AR10" s="14"/>
      <c r="AS10" s="14"/>
      <c r="AT10" s="14"/>
      <c r="AU10" s="14"/>
      <c r="AV10" s="14"/>
      <c r="AW10" s="14"/>
      <c r="AX10" s="14"/>
      <c r="AY10" s="14"/>
      <c r="AZ10" s="14"/>
      <c r="BA10" s="14"/>
      <c r="BB10" s="14"/>
      <c r="BC10" s="14"/>
      <c r="BD10" s="35"/>
      <c r="BE10" s="14"/>
      <c r="BF10" s="35"/>
      <c r="BG10" s="14"/>
      <c r="BH10" s="14"/>
      <c r="BI10" s="14"/>
      <c r="BJ10" s="14"/>
      <c r="BK10" s="14"/>
      <c r="BL10" s="14"/>
      <c r="BM10" s="14"/>
      <c r="BN10" s="14"/>
      <c r="BO10" s="14"/>
      <c r="BP10" s="14"/>
      <c r="BQ10" s="14"/>
      <c r="BR10" s="14"/>
      <c r="BS10" s="14"/>
      <c r="BT10" s="14"/>
      <c r="BU10" s="14"/>
      <c r="BV10" s="14"/>
      <c r="BW10" s="14"/>
      <c r="BX10" s="14"/>
      <c r="BY10" s="14"/>
      <c r="BZ10" s="14"/>
      <c r="CA10" s="14"/>
      <c r="CB10" s="35"/>
    </row>
    <row r="11" spans="1:80" s="14" customFormat="1" ht="18" customHeight="1">
      <c r="A11" s="537" t="s">
        <v>478</v>
      </c>
      <c r="C11" s="957">
        <v>1468108</v>
      </c>
      <c r="D11" s="746">
        <v>745</v>
      </c>
      <c r="E11" s="746">
        <v>25</v>
      </c>
      <c r="F11" s="747">
        <v>3.3</v>
      </c>
      <c r="G11" s="748">
        <v>60025</v>
      </c>
      <c r="H11" s="748">
        <v>43053</v>
      </c>
      <c r="I11" s="748">
        <v>252522.66666666666</v>
      </c>
      <c r="J11" s="748">
        <v>269053.25</v>
      </c>
      <c r="K11" s="748">
        <v>31451.583333333332</v>
      </c>
      <c r="L11" s="749">
        <v>39110.083333333336</v>
      </c>
      <c r="M11" s="391"/>
    </row>
    <row r="12" spans="1:80" s="14" customFormat="1" ht="18" customHeight="1">
      <c r="A12" s="537" t="s">
        <v>430</v>
      </c>
      <c r="C12" s="957">
        <v>1468375</v>
      </c>
      <c r="D12" s="746">
        <v>758</v>
      </c>
      <c r="E12" s="746">
        <v>26</v>
      </c>
      <c r="F12" s="747">
        <v>3.3</v>
      </c>
      <c r="G12" s="748">
        <v>61962</v>
      </c>
      <c r="H12" s="748">
        <v>43987</v>
      </c>
      <c r="I12" s="748">
        <v>248825</v>
      </c>
      <c r="J12" s="748">
        <v>269607</v>
      </c>
      <c r="K12" s="748">
        <v>32031</v>
      </c>
      <c r="L12" s="749">
        <v>39582</v>
      </c>
      <c r="M12" s="391"/>
    </row>
    <row r="13" spans="1:80" s="14" customFormat="1" ht="18" customHeight="1">
      <c r="A13" s="537" t="s">
        <v>479</v>
      </c>
      <c r="C13" s="957">
        <v>1467065</v>
      </c>
      <c r="D13" s="746">
        <v>767.33333333333337</v>
      </c>
      <c r="E13" s="746">
        <v>25.166666666666668</v>
      </c>
      <c r="F13" s="747">
        <v>3.1750000000000003</v>
      </c>
      <c r="G13" s="746">
        <v>63047.916666666664</v>
      </c>
      <c r="H13" s="746">
        <v>44521.083333333336</v>
      </c>
      <c r="I13" s="746">
        <v>248924.16666666666</v>
      </c>
      <c r="J13" s="746">
        <v>274194.41666666669</v>
      </c>
      <c r="K13" s="746">
        <v>32452.5</v>
      </c>
      <c r="L13" s="750">
        <v>39917.333333333336</v>
      </c>
      <c r="M13" s="391"/>
    </row>
    <row r="14" spans="1:80" s="14" customFormat="1" ht="18" customHeight="1">
      <c r="A14" s="535"/>
      <c r="B14" s="63"/>
      <c r="C14" s="36"/>
      <c r="D14" s="751"/>
      <c r="E14" s="751"/>
      <c r="F14" s="37"/>
      <c r="G14" s="392"/>
      <c r="H14" s="392"/>
      <c r="I14" s="392"/>
      <c r="J14" s="392"/>
      <c r="K14" s="392"/>
      <c r="L14" s="391"/>
      <c r="M14" s="391"/>
    </row>
    <row r="15" spans="1:80" ht="18" customHeight="1">
      <c r="A15" s="537" t="s">
        <v>520</v>
      </c>
      <c r="B15" s="533">
        <v>12</v>
      </c>
      <c r="C15" s="598">
        <v>1467756</v>
      </c>
      <c r="D15" s="748">
        <v>789</v>
      </c>
      <c r="E15" s="748">
        <v>23</v>
      </c>
      <c r="F15" s="752">
        <v>2.8</v>
      </c>
      <c r="G15" s="748">
        <v>63591</v>
      </c>
      <c r="H15" s="748">
        <v>44956</v>
      </c>
      <c r="I15" s="748">
        <v>392259</v>
      </c>
      <c r="J15" s="748">
        <v>447900</v>
      </c>
      <c r="K15" s="748">
        <v>32614</v>
      </c>
      <c r="L15" s="749">
        <v>39956</v>
      </c>
      <c r="M15" s="38"/>
      <c r="N15" s="14"/>
    </row>
    <row r="16" spans="1:80" ht="18" customHeight="1">
      <c r="A16" s="930" t="s">
        <v>496</v>
      </c>
      <c r="B16" s="533">
        <v>1</v>
      </c>
      <c r="C16" s="598">
        <v>1468000</v>
      </c>
      <c r="D16" s="748">
        <v>780</v>
      </c>
      <c r="E16" s="748">
        <v>20</v>
      </c>
      <c r="F16" s="752">
        <v>2.5</v>
      </c>
      <c r="G16" s="748">
        <v>62701</v>
      </c>
      <c r="H16" s="748">
        <v>45045</v>
      </c>
      <c r="I16" s="748">
        <v>220908</v>
      </c>
      <c r="J16" s="748">
        <v>241135</v>
      </c>
      <c r="K16" s="748">
        <v>32507</v>
      </c>
      <c r="L16" s="749">
        <v>39822</v>
      </c>
      <c r="M16" s="38"/>
      <c r="N16" s="14"/>
    </row>
    <row r="17" spans="1:59" ht="18" customHeight="1">
      <c r="A17" s="537"/>
      <c r="B17" s="533">
        <v>2</v>
      </c>
      <c r="C17" s="598">
        <v>1467901</v>
      </c>
      <c r="D17" s="748">
        <v>769</v>
      </c>
      <c r="E17" s="748">
        <v>18</v>
      </c>
      <c r="F17" s="752">
        <v>2.2999999999999998</v>
      </c>
      <c r="G17" s="748">
        <v>62610</v>
      </c>
      <c r="H17" s="748">
        <v>45235</v>
      </c>
      <c r="I17" s="748">
        <v>221167</v>
      </c>
      <c r="J17" s="748">
        <v>240343</v>
      </c>
      <c r="K17" s="748">
        <v>32482</v>
      </c>
      <c r="L17" s="749">
        <v>39792</v>
      </c>
      <c r="M17" s="38"/>
      <c r="N17" s="14"/>
    </row>
    <row r="18" spans="1:59" ht="18" customHeight="1">
      <c r="A18" s="930"/>
      <c r="B18" s="533">
        <v>3</v>
      </c>
      <c r="C18" s="598">
        <v>1467273</v>
      </c>
      <c r="D18" s="748">
        <v>760</v>
      </c>
      <c r="E18" s="748">
        <v>28</v>
      </c>
      <c r="F18" s="752">
        <v>3.6</v>
      </c>
      <c r="G18" s="748">
        <v>62880</v>
      </c>
      <c r="H18" s="748">
        <v>45677</v>
      </c>
      <c r="I18" s="748">
        <v>253574</v>
      </c>
      <c r="J18" s="748">
        <v>252148</v>
      </c>
      <c r="K18" s="748">
        <v>32519</v>
      </c>
      <c r="L18" s="749">
        <v>39816</v>
      </c>
      <c r="M18" s="38"/>
      <c r="N18" s="14"/>
    </row>
    <row r="19" spans="1:59" ht="18" customHeight="1">
      <c r="A19" s="930"/>
      <c r="B19" s="533">
        <v>4</v>
      </c>
      <c r="C19" s="598">
        <v>1461140</v>
      </c>
      <c r="D19" s="748">
        <v>768</v>
      </c>
      <c r="E19" s="748">
        <v>33</v>
      </c>
      <c r="F19" s="752">
        <v>4.0999999999999996</v>
      </c>
      <c r="G19" s="748">
        <v>64178</v>
      </c>
      <c r="H19" s="748">
        <v>45173</v>
      </c>
      <c r="I19" s="748">
        <v>228588</v>
      </c>
      <c r="J19" s="748">
        <v>250222</v>
      </c>
      <c r="K19" s="748">
        <v>32452</v>
      </c>
      <c r="L19" s="749">
        <v>39599</v>
      </c>
      <c r="M19" s="38"/>
      <c r="N19" s="14"/>
    </row>
    <row r="20" spans="1:59" ht="18" customHeight="1">
      <c r="A20" s="930"/>
      <c r="B20" s="533">
        <v>5</v>
      </c>
      <c r="C20" s="598">
        <v>1465079</v>
      </c>
      <c r="D20" s="748">
        <v>774</v>
      </c>
      <c r="E20" s="748">
        <v>23</v>
      </c>
      <c r="F20" s="752">
        <v>2.9</v>
      </c>
      <c r="G20" s="748">
        <v>64046</v>
      </c>
      <c r="H20" s="748">
        <v>45255</v>
      </c>
      <c r="I20" s="748">
        <v>231771</v>
      </c>
      <c r="J20" s="748">
        <v>252455</v>
      </c>
      <c r="K20" s="748">
        <v>32496</v>
      </c>
      <c r="L20" s="749">
        <v>39635</v>
      </c>
      <c r="M20" s="38"/>
      <c r="N20" s="14"/>
    </row>
    <row r="21" spans="1:59" ht="18" customHeight="1">
      <c r="A21" s="930"/>
      <c r="B21" s="533">
        <v>6</v>
      </c>
      <c r="C21" s="598">
        <v>1465183</v>
      </c>
      <c r="D21" s="748">
        <v>761</v>
      </c>
      <c r="E21" s="748">
        <v>21</v>
      </c>
      <c r="F21" s="752">
        <v>2.7</v>
      </c>
      <c r="G21" s="748">
        <v>64218</v>
      </c>
      <c r="H21" s="748">
        <v>45416</v>
      </c>
      <c r="I21" s="748">
        <v>341133</v>
      </c>
      <c r="J21" s="748">
        <v>404195</v>
      </c>
      <c r="K21" s="748">
        <v>32572</v>
      </c>
      <c r="L21" s="749">
        <v>39732</v>
      </c>
      <c r="M21" s="38"/>
      <c r="N21" s="14"/>
    </row>
    <row r="22" spans="1:59" ht="18" customHeight="1">
      <c r="A22" s="720"/>
      <c r="B22" s="533">
        <v>7</v>
      </c>
      <c r="C22" s="598">
        <v>1465247</v>
      </c>
      <c r="D22" s="748">
        <v>753</v>
      </c>
      <c r="E22" s="748">
        <v>24</v>
      </c>
      <c r="F22" s="752">
        <v>3.1</v>
      </c>
      <c r="G22" s="748">
        <v>63829</v>
      </c>
      <c r="H22" s="748">
        <v>45482</v>
      </c>
      <c r="I22" s="748">
        <v>275122</v>
      </c>
      <c r="J22" s="748">
        <v>301303</v>
      </c>
      <c r="K22" s="748">
        <v>32663</v>
      </c>
      <c r="L22" s="749">
        <v>39829</v>
      </c>
      <c r="M22" s="38"/>
      <c r="N22" s="14"/>
    </row>
    <row r="23" spans="1:59" ht="18" customHeight="1">
      <c r="A23" s="931"/>
      <c r="B23" s="533">
        <v>8</v>
      </c>
      <c r="C23" s="598">
        <v>1465740</v>
      </c>
      <c r="D23" s="748">
        <v>773</v>
      </c>
      <c r="E23" s="748">
        <v>22</v>
      </c>
      <c r="F23" s="752">
        <v>2.8</v>
      </c>
      <c r="G23" s="748">
        <v>64238</v>
      </c>
      <c r="H23" s="748">
        <v>45607</v>
      </c>
      <c r="I23" s="748">
        <v>252983</v>
      </c>
      <c r="J23" s="748">
        <v>266308</v>
      </c>
      <c r="K23" s="748">
        <v>32679</v>
      </c>
      <c r="L23" s="749">
        <v>39813</v>
      </c>
      <c r="M23" s="38"/>
      <c r="N23" s="14"/>
    </row>
    <row r="24" spans="1:59" ht="18" customHeight="1">
      <c r="A24" s="930"/>
      <c r="B24" s="533">
        <v>9</v>
      </c>
      <c r="C24" s="598">
        <v>1466225</v>
      </c>
      <c r="D24" s="748">
        <v>775</v>
      </c>
      <c r="E24" s="748">
        <v>28</v>
      </c>
      <c r="F24" s="752">
        <v>3.5</v>
      </c>
      <c r="G24" s="748">
        <v>63817</v>
      </c>
      <c r="H24" s="748">
        <v>45739</v>
      </c>
      <c r="I24" s="748">
        <v>241523</v>
      </c>
      <c r="J24" s="748">
        <v>260909</v>
      </c>
      <c r="K24" s="748">
        <v>32686</v>
      </c>
      <c r="L24" s="749">
        <v>39797</v>
      </c>
      <c r="M24" s="38"/>
      <c r="N24" s="14"/>
    </row>
    <row r="25" spans="1:59" ht="18" customHeight="1">
      <c r="A25" s="930"/>
      <c r="B25" s="533">
        <v>10</v>
      </c>
      <c r="C25" s="598">
        <v>1466454</v>
      </c>
      <c r="D25" s="748">
        <v>769</v>
      </c>
      <c r="E25" s="748">
        <v>27</v>
      </c>
      <c r="F25" s="752">
        <v>3.4</v>
      </c>
      <c r="G25" s="748">
        <v>63467</v>
      </c>
      <c r="H25" s="748">
        <v>45784</v>
      </c>
      <c r="I25" s="748">
        <v>236581</v>
      </c>
      <c r="J25" s="748">
        <v>254563</v>
      </c>
      <c r="K25" s="748">
        <v>32778</v>
      </c>
      <c r="L25" s="749">
        <v>39903</v>
      </c>
      <c r="M25" s="38"/>
      <c r="N25" s="14"/>
    </row>
    <row r="26" spans="1:59" ht="18" customHeight="1">
      <c r="A26" s="930"/>
      <c r="B26" s="533">
        <v>11</v>
      </c>
      <c r="C26" s="598">
        <v>1467394</v>
      </c>
      <c r="D26" s="748">
        <v>761</v>
      </c>
      <c r="E26" s="748">
        <v>27</v>
      </c>
      <c r="F26" s="752">
        <v>3.4</v>
      </c>
      <c r="G26" s="748">
        <v>64195</v>
      </c>
      <c r="H26" s="748">
        <v>45955</v>
      </c>
      <c r="I26" s="748">
        <v>247744</v>
      </c>
      <c r="J26" s="748">
        <v>263552</v>
      </c>
      <c r="K26" s="748">
        <v>32704</v>
      </c>
      <c r="L26" s="749">
        <v>39810</v>
      </c>
      <c r="M26" s="38"/>
      <c r="N26" s="14"/>
    </row>
    <row r="27" spans="1:59" ht="18" customHeight="1">
      <c r="A27" s="930"/>
      <c r="B27" s="533">
        <v>12</v>
      </c>
      <c r="C27" s="598">
        <v>1467456</v>
      </c>
      <c r="D27" s="748">
        <v>777</v>
      </c>
      <c r="E27" s="748">
        <v>23</v>
      </c>
      <c r="F27" s="752">
        <v>2.9</v>
      </c>
      <c r="G27" s="748">
        <v>64133</v>
      </c>
      <c r="H27" s="748">
        <v>46431</v>
      </c>
      <c r="I27" s="748">
        <v>439996</v>
      </c>
      <c r="J27" s="748">
        <v>492005</v>
      </c>
      <c r="K27" s="748">
        <v>32806</v>
      </c>
      <c r="L27" s="749">
        <v>39910</v>
      </c>
      <c r="M27" s="38"/>
      <c r="N27" s="14"/>
    </row>
    <row r="28" spans="1:59" ht="18" customHeight="1">
      <c r="A28" s="930" t="s">
        <v>542</v>
      </c>
      <c r="B28" s="533">
        <v>1</v>
      </c>
      <c r="C28" s="598">
        <v>1468039</v>
      </c>
      <c r="D28" s="748">
        <v>783</v>
      </c>
      <c r="E28" s="748">
        <v>22</v>
      </c>
      <c r="F28" s="752">
        <v>2.7</v>
      </c>
      <c r="G28" s="748">
        <v>63433</v>
      </c>
      <c r="H28" s="748">
        <v>46431</v>
      </c>
      <c r="I28" s="927">
        <v>250500</v>
      </c>
      <c r="J28" s="927">
        <v>269492</v>
      </c>
      <c r="K28" s="393">
        <v>32822</v>
      </c>
      <c r="L28" s="749">
        <v>39906</v>
      </c>
      <c r="M28" s="38"/>
      <c r="N28" s="14"/>
    </row>
    <row r="29" spans="1:59" ht="18" customHeight="1">
      <c r="A29" s="537"/>
      <c r="B29" s="533">
        <v>2</v>
      </c>
      <c r="C29" s="598">
        <v>1467541</v>
      </c>
      <c r="D29" s="748">
        <v>784</v>
      </c>
      <c r="E29" s="748">
        <v>26</v>
      </c>
      <c r="F29" s="752">
        <v>3.2</v>
      </c>
      <c r="G29" s="748">
        <v>63545</v>
      </c>
      <c r="H29" s="748">
        <v>46680</v>
      </c>
      <c r="I29" s="927"/>
      <c r="J29" s="927"/>
      <c r="K29" s="748"/>
      <c r="L29" s="749"/>
      <c r="M29" s="38"/>
      <c r="N29" s="14"/>
    </row>
    <row r="30" spans="1:59" ht="3" customHeight="1" thickBot="1">
      <c r="A30" s="958"/>
      <c r="B30" s="783"/>
      <c r="C30" s="784"/>
      <c r="D30" s="785"/>
      <c r="E30" s="785"/>
      <c r="F30" s="786"/>
      <c r="G30" s="39"/>
      <c r="H30" s="39"/>
      <c r="I30" s="39"/>
      <c r="J30" s="39"/>
      <c r="K30" s="39"/>
      <c r="L30" s="40"/>
      <c r="M30" s="40"/>
      <c r="N30" s="14"/>
    </row>
    <row r="31" spans="1:59" ht="3" customHeight="1">
      <c r="A31" s="903"/>
      <c r="B31" s="22"/>
      <c r="C31" s="787"/>
      <c r="D31" s="392"/>
      <c r="E31" s="392"/>
      <c r="F31" s="788"/>
      <c r="G31" s="35"/>
      <c r="H31" s="35"/>
      <c r="I31" s="35"/>
      <c r="J31" s="35"/>
      <c r="K31" s="35"/>
      <c r="L31" s="35"/>
      <c r="M31" s="38"/>
      <c r="N31" s="14"/>
    </row>
    <row r="32" spans="1:59" s="12" customFormat="1" ht="13.9" customHeight="1">
      <c r="A32" s="721" t="s">
        <v>347</v>
      </c>
      <c r="C32" s="42"/>
      <c r="D32" s="722"/>
      <c r="E32" s="43"/>
      <c r="F32" s="43"/>
      <c r="G32" s="43"/>
      <c r="H32" s="722"/>
      <c r="I32" s="43"/>
      <c r="J32" s="43"/>
      <c r="K32" s="44"/>
      <c r="L32" s="44"/>
      <c r="M32" s="723"/>
      <c r="N32" s="956"/>
      <c r="AJ32" s="956"/>
      <c r="AK32" s="956"/>
      <c r="BF32" s="956"/>
      <c r="BG32" s="956"/>
    </row>
    <row r="33" spans="1:59" s="12" customFormat="1" ht="13.9" customHeight="1">
      <c r="A33" s="724" t="s">
        <v>348</v>
      </c>
      <c r="C33" s="42"/>
      <c r="D33" s="722"/>
      <c r="E33" s="43"/>
      <c r="F33" s="43"/>
      <c r="G33" s="43"/>
      <c r="H33" s="722"/>
      <c r="I33" s="43"/>
      <c r="J33" s="43"/>
      <c r="K33" s="44"/>
      <c r="L33" s="44"/>
      <c r="M33" s="723"/>
      <c r="N33" s="956"/>
      <c r="AJ33" s="956"/>
      <c r="AK33" s="956"/>
      <c r="BF33" s="956"/>
      <c r="BG33" s="956"/>
    </row>
    <row r="34" spans="1:59" s="12" customFormat="1" ht="13.9" customHeight="1">
      <c r="A34" s="724" t="s">
        <v>529</v>
      </c>
      <c r="C34" s="42"/>
      <c r="D34" s="722"/>
      <c r="E34" s="43"/>
      <c r="F34" s="43"/>
      <c r="G34" s="43"/>
      <c r="H34" s="722"/>
      <c r="I34" s="43"/>
      <c r="J34" s="43"/>
      <c r="K34" s="44"/>
      <c r="L34" s="44"/>
      <c r="M34" s="723"/>
      <c r="N34" s="956"/>
      <c r="AJ34" s="956"/>
      <c r="AK34" s="956"/>
      <c r="BF34" s="956"/>
      <c r="BG34" s="956"/>
    </row>
    <row r="35" spans="1:59" s="12" customFormat="1" ht="13.9" customHeight="1">
      <c r="A35" s="721" t="s">
        <v>15</v>
      </c>
      <c r="C35" s="42"/>
      <c r="D35" s="722"/>
      <c r="E35" s="43"/>
      <c r="F35" s="43"/>
      <c r="G35" s="43"/>
      <c r="H35" s="722"/>
      <c r="I35" s="43"/>
      <c r="J35" s="43"/>
      <c r="K35" s="44"/>
      <c r="L35" s="44"/>
      <c r="M35" s="723"/>
      <c r="N35" s="956"/>
      <c r="AJ35" s="956"/>
      <c r="AK35" s="956"/>
      <c r="BF35" s="956"/>
      <c r="BG35" s="956"/>
    </row>
    <row r="36" spans="1:59" s="12" customFormat="1" ht="13.9" customHeight="1" thickBot="1">
      <c r="A36" s="725" t="s">
        <v>474</v>
      </c>
      <c r="B36" s="959"/>
      <c r="C36" s="959"/>
      <c r="D36" s="726"/>
      <c r="E36" s="727"/>
      <c r="F36" s="727"/>
      <c r="G36" s="727"/>
      <c r="H36" s="726"/>
      <c r="I36" s="727"/>
      <c r="J36" s="959"/>
      <c r="K36" s="138"/>
      <c r="L36" s="138"/>
      <c r="M36" s="728"/>
      <c r="N36" s="956"/>
      <c r="AJ36" s="956"/>
      <c r="AK36" s="956"/>
      <c r="BF36" s="956"/>
      <c r="BG36" s="956"/>
    </row>
    <row r="37" spans="1:59" s="12" customFormat="1" ht="20.100000000000001" customHeight="1">
      <c r="C37" s="45"/>
      <c r="D37" s="45"/>
      <c r="E37" s="43"/>
      <c r="F37" s="43"/>
      <c r="I37" s="43"/>
      <c r="L37" s="44"/>
      <c r="M37" s="44"/>
      <c r="N37" s="956"/>
      <c r="AJ37" s="956"/>
      <c r="AK37" s="956"/>
      <c r="BF37" s="956"/>
      <c r="BG37" s="956"/>
    </row>
    <row r="38" spans="1:59" ht="18.600000000000001" customHeight="1">
      <c r="B38" s="14"/>
      <c r="C38" s="14"/>
      <c r="D38" s="14"/>
      <c r="E38" s="14"/>
      <c r="F38" s="14"/>
      <c r="G38" s="14"/>
      <c r="H38" s="18"/>
      <c r="I38" s="14"/>
      <c r="J38" s="14"/>
      <c r="K38" s="393"/>
      <c r="L38" s="960"/>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row>
    <row r="39" spans="1:59" ht="14.25">
      <c r="B39" s="43"/>
      <c r="C39" s="14"/>
      <c r="D39" s="14"/>
      <c r="E39" s="14"/>
      <c r="F39" s="14"/>
      <c r="G39" s="14"/>
      <c r="H39" s="14"/>
      <c r="I39" s="14"/>
      <c r="J39" s="14"/>
      <c r="K39" s="14"/>
      <c r="L39" s="42"/>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row>
    <row r="40" spans="1:59" ht="14.25">
      <c r="B40" s="43"/>
      <c r="C40" s="14"/>
      <c r="D40" s="14"/>
      <c r="E40" s="14"/>
      <c r="F40" s="14"/>
      <c r="G40" s="14"/>
      <c r="H40" s="14"/>
      <c r="I40" s="14"/>
      <c r="J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row>
    <row r="41" spans="1:59" ht="14.25">
      <c r="B41" s="42"/>
      <c r="C41" s="14"/>
      <c r="D41" s="14"/>
      <c r="E41" s="14"/>
      <c r="F41" s="14"/>
      <c r="G41" s="14"/>
      <c r="H41" s="14"/>
      <c r="I41" s="14"/>
      <c r="J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row>
    <row r="42" spans="1:59" ht="14.25">
      <c r="B42" s="43"/>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row>
    <row r="71" spans="2:13" ht="14.25" customHeight="1">
      <c r="B71" s="1114"/>
      <c r="C71" s="1114"/>
      <c r="D71" s="1114"/>
      <c r="E71" s="1114"/>
      <c r="F71" s="1114"/>
      <c r="G71" s="1114"/>
      <c r="H71" s="1114"/>
      <c r="I71" s="1114"/>
      <c r="J71" s="1114"/>
      <c r="K71" s="1114"/>
      <c r="L71" s="1114"/>
      <c r="M71" s="18"/>
    </row>
    <row r="72" spans="2:13" ht="7.5" customHeight="1">
      <c r="B72" s="14"/>
      <c r="C72" s="14"/>
      <c r="D72" s="14"/>
      <c r="E72" s="14"/>
      <c r="F72" s="14"/>
      <c r="G72" s="14"/>
      <c r="H72" s="14"/>
      <c r="I72" s="14"/>
      <c r="J72" s="14"/>
      <c r="K72" s="14"/>
      <c r="L72" s="14"/>
      <c r="M72" s="14"/>
    </row>
    <row r="73" spans="2:13" ht="14.25" customHeight="1">
      <c r="B73" s="18"/>
      <c r="C73" s="18"/>
      <c r="D73" s="18"/>
      <c r="E73" s="18"/>
      <c r="F73" s="18"/>
      <c r="G73" s="1114"/>
      <c r="H73" s="1114"/>
      <c r="I73" s="1114"/>
      <c r="J73" s="1114"/>
      <c r="K73" s="1114"/>
      <c r="L73" s="14"/>
      <c r="M73" s="14"/>
    </row>
    <row r="74" spans="2:13" ht="6" customHeight="1">
      <c r="B74" s="14"/>
      <c r="C74" s="14"/>
      <c r="D74" s="14"/>
      <c r="E74" s="14"/>
      <c r="F74" s="14"/>
      <c r="G74" s="14"/>
      <c r="H74" s="14"/>
      <c r="I74" s="14"/>
      <c r="J74" s="14"/>
      <c r="K74" s="14"/>
      <c r="L74" s="14"/>
      <c r="M74" s="14"/>
    </row>
    <row r="75" spans="2:13" ht="13.5" customHeight="1">
      <c r="B75" s="14"/>
      <c r="C75" s="14"/>
      <c r="D75" s="14"/>
      <c r="E75" s="14"/>
      <c r="F75" s="14"/>
      <c r="G75" s="14"/>
      <c r="H75" s="14"/>
      <c r="I75" s="14"/>
      <c r="J75" s="14"/>
      <c r="K75" s="14"/>
      <c r="L75" s="14"/>
      <c r="M75" s="14"/>
    </row>
    <row r="76" spans="2:13" ht="14.25" hidden="1">
      <c r="B76" s="14"/>
      <c r="C76" s="14"/>
      <c r="D76" s="14"/>
      <c r="E76" s="14"/>
      <c r="F76" s="14"/>
      <c r="G76" s="14"/>
      <c r="H76" s="14"/>
      <c r="I76" s="14"/>
      <c r="J76" s="14"/>
      <c r="K76" s="14"/>
      <c r="L76" s="14"/>
      <c r="M76" s="14"/>
    </row>
    <row r="77" spans="2:13" ht="14.25">
      <c r="B77" s="14"/>
      <c r="C77" s="14"/>
      <c r="D77" s="14"/>
      <c r="E77" s="14"/>
      <c r="F77" s="14"/>
      <c r="G77" s="14"/>
      <c r="H77" s="14"/>
      <c r="I77" s="14"/>
      <c r="J77" s="14"/>
      <c r="K77" s="14"/>
      <c r="L77" s="14"/>
      <c r="M77" s="14"/>
    </row>
  </sheetData>
  <mergeCells count="18">
    <mergeCell ref="B71:L71"/>
    <mergeCell ref="G73:K73"/>
    <mergeCell ref="G6:G8"/>
    <mergeCell ref="H6:H8"/>
    <mergeCell ref="I6:I8"/>
    <mergeCell ref="J6:J8"/>
    <mergeCell ref="K6:K8"/>
    <mergeCell ref="L6:L8"/>
    <mergeCell ref="A3:B8"/>
    <mergeCell ref="B1:M1"/>
    <mergeCell ref="C3:C8"/>
    <mergeCell ref="D3:F5"/>
    <mergeCell ref="G3:H5"/>
    <mergeCell ref="I3:J5"/>
    <mergeCell ref="K3:L5"/>
    <mergeCell ref="D6:D8"/>
    <mergeCell ref="E6:E8"/>
    <mergeCell ref="F6:F8"/>
  </mergeCells>
  <phoneticPr fontId="4"/>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0"/>
  </sheetPr>
  <dimension ref="B1:B30"/>
  <sheetViews>
    <sheetView showGridLines="0" zoomScaleNormal="100" zoomScaleSheetLayoutView="100" workbookViewId="0"/>
  </sheetViews>
  <sheetFormatPr defaultRowHeight="13.5"/>
  <sheetData>
    <row r="1" s="466" customFormat="1"/>
    <row r="2" s="466" customFormat="1"/>
    <row r="3" s="466" customFormat="1"/>
    <row r="4" s="466" customFormat="1"/>
    <row r="5" s="466" customFormat="1"/>
    <row r="6" s="466" customFormat="1"/>
    <row r="7" s="466" customFormat="1"/>
    <row r="8" s="466" customFormat="1"/>
    <row r="9" s="466" customFormat="1"/>
    <row r="10" s="466" customFormat="1"/>
    <row r="11" s="466" customFormat="1"/>
    <row r="12" s="466" customFormat="1"/>
    <row r="13" s="466" customFormat="1"/>
    <row r="14" s="466" customFormat="1"/>
    <row r="15" s="466" customFormat="1"/>
    <row r="16" s="466" customFormat="1"/>
    <row r="17" spans="2:2" s="466" customFormat="1"/>
    <row r="18" spans="2:2" s="466" customFormat="1"/>
    <row r="19" spans="2:2" s="466" customFormat="1"/>
    <row r="20" spans="2:2" s="466" customFormat="1"/>
    <row r="21" spans="2:2" s="466" customFormat="1"/>
    <row r="22" spans="2:2" s="466" customFormat="1"/>
    <row r="23" spans="2:2" s="466" customFormat="1"/>
    <row r="24" spans="2:2" s="466" customFormat="1"/>
    <row r="25" spans="2:2" s="466" customFormat="1"/>
    <row r="26" spans="2:2" s="466" customFormat="1"/>
    <row r="27" spans="2:2" s="466" customFormat="1"/>
    <row r="28" spans="2:2" s="466" customFormat="1"/>
    <row r="29" spans="2:2" s="466" customFormat="1">
      <c r="B29" s="467" t="s">
        <v>423</v>
      </c>
    </row>
    <row r="30" spans="2:2" s="466" customFormat="1">
      <c r="B30" s="467" t="s">
        <v>465</v>
      </c>
    </row>
  </sheetData>
  <phoneticPr fontId="4"/>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9"/>
  <sheetViews>
    <sheetView showGridLines="0" zoomScaleNormal="100" zoomScaleSheetLayoutView="85" workbookViewId="0">
      <pane xSplit="2" ySplit="8" topLeftCell="C9" activePane="bottomRight" state="frozen"/>
      <selection pane="topRight" activeCell="C1" sqref="C1"/>
      <selection pane="bottomLeft" activeCell="A9" sqref="A9"/>
      <selection pane="bottomRight"/>
    </sheetView>
  </sheetViews>
  <sheetFormatPr defaultColWidth="13.625" defaultRowHeight="14.25"/>
  <cols>
    <col min="1" max="1" width="9.5" style="14" customWidth="1"/>
    <col min="2" max="2" width="8.25" style="14" customWidth="1"/>
    <col min="3" max="5" width="11.75" style="14" customWidth="1"/>
    <col min="6" max="9" width="11.875" style="14" customWidth="1"/>
    <col min="10" max="12" width="11.75" style="14" customWidth="1"/>
    <col min="13" max="13" width="12.875" style="14" customWidth="1"/>
    <col min="14" max="14" width="0.375" style="14" customWidth="1"/>
    <col min="15" max="23" width="13.625" style="14" customWidth="1"/>
    <col min="24" max="24" width="14.875" style="14" customWidth="1"/>
    <col min="25" max="26" width="7.375" style="14" customWidth="1"/>
    <col min="27" max="31" width="13.625" style="14" customWidth="1"/>
    <col min="32" max="32" width="3.625" style="14" customWidth="1"/>
    <col min="33" max="33" width="7.375" style="14" customWidth="1"/>
    <col min="34" max="34" width="3.625" style="14" customWidth="1"/>
    <col min="35" max="35" width="9.875" style="14" customWidth="1"/>
    <col min="36" max="36" width="13.625" style="14" customWidth="1"/>
    <col min="37" max="37" width="17.375" style="14" customWidth="1"/>
    <col min="38" max="38" width="13.625" style="14" customWidth="1"/>
    <col min="39" max="39" width="17.375" style="14" customWidth="1"/>
    <col min="40" max="46" width="13.625" style="14" customWidth="1"/>
    <col min="47" max="47" width="12.375" style="14" customWidth="1"/>
    <col min="48" max="58" width="13.625" style="14" customWidth="1"/>
    <col min="59" max="59" width="17.375" style="14" customWidth="1"/>
    <col min="60" max="60" width="13.625" style="14" customWidth="1"/>
    <col min="61" max="61" width="17.375" style="14" customWidth="1"/>
    <col min="62" max="70" width="13.625" style="14" customWidth="1"/>
    <col min="71" max="72" width="7.375" style="14" customWidth="1"/>
    <col min="73" max="82" width="13.625" style="14" customWidth="1"/>
    <col min="83" max="83" width="17.375" style="14" customWidth="1"/>
    <col min="84" max="16384" width="13.625" style="14"/>
  </cols>
  <sheetData>
    <row r="1" spans="1:83" s="12" customFormat="1" ht="30" customHeight="1">
      <c r="A1" s="955"/>
      <c r="B1" s="1087" t="s">
        <v>3</v>
      </c>
      <c r="C1" s="1087"/>
      <c r="D1" s="1087"/>
      <c r="E1" s="1087"/>
      <c r="F1" s="1087"/>
      <c r="G1" s="1087"/>
      <c r="H1" s="1087"/>
      <c r="I1" s="1087"/>
      <c r="J1" s="1087"/>
      <c r="K1" s="1087"/>
      <c r="L1" s="1087"/>
      <c r="M1" s="1087"/>
      <c r="N1" s="1088"/>
      <c r="P1" s="956"/>
      <c r="Q1" s="956"/>
      <c r="AM1" s="956"/>
      <c r="AN1" s="956"/>
      <c r="BI1" s="956"/>
      <c r="BJ1" s="956"/>
    </row>
    <row r="2" spans="1:83" ht="22.15" customHeight="1" thickBot="1">
      <c r="A2" s="80"/>
      <c r="B2" s="13"/>
      <c r="C2" s="13" t="s">
        <v>16</v>
      </c>
      <c r="D2" s="13"/>
      <c r="E2" s="13"/>
      <c r="F2" s="13"/>
      <c r="G2" s="13"/>
      <c r="H2" s="13"/>
      <c r="I2" s="13"/>
      <c r="J2" s="13"/>
      <c r="K2" s="13"/>
      <c r="L2" s="13"/>
      <c r="M2" s="13"/>
      <c r="N2" s="47"/>
    </row>
    <row r="3" spans="1:83" ht="18.75" customHeight="1">
      <c r="A3" s="1121" t="s">
        <v>336</v>
      </c>
      <c r="B3" s="1102"/>
      <c r="C3" s="1124" t="s">
        <v>145</v>
      </c>
      <c r="D3" s="1124"/>
      <c r="E3" s="1126" t="s">
        <v>530</v>
      </c>
      <c r="F3" s="1127" t="s">
        <v>531</v>
      </c>
      <c r="G3" s="1128"/>
      <c r="H3" s="1128"/>
      <c r="I3" s="1129"/>
      <c r="J3" s="1126" t="s">
        <v>533</v>
      </c>
      <c r="K3" s="1092" t="s">
        <v>536</v>
      </c>
      <c r="L3" s="1094"/>
      <c r="M3" s="1136" t="s">
        <v>537</v>
      </c>
      <c r="N3" s="15"/>
      <c r="O3" s="13"/>
    </row>
    <row r="4" spans="1:83" ht="18.75" customHeight="1">
      <c r="A4" s="1122"/>
      <c r="B4" s="1104"/>
      <c r="C4" s="1125"/>
      <c r="D4" s="1125"/>
      <c r="E4" s="1112"/>
      <c r="F4" s="1130"/>
      <c r="G4" s="1131"/>
      <c r="H4" s="1131"/>
      <c r="I4" s="1132"/>
      <c r="J4" s="1112"/>
      <c r="K4" s="1095"/>
      <c r="L4" s="1097"/>
      <c r="M4" s="1119"/>
      <c r="N4" s="47"/>
      <c r="O4" s="13"/>
    </row>
    <row r="5" spans="1:83" ht="18.75" customHeight="1">
      <c r="A5" s="1122"/>
      <c r="B5" s="1104"/>
      <c r="C5" s="1125"/>
      <c r="D5" s="1125"/>
      <c r="E5" s="1112"/>
      <c r="F5" s="1133"/>
      <c r="G5" s="1134"/>
      <c r="H5" s="1134"/>
      <c r="I5" s="1135"/>
      <c r="J5" s="1112"/>
      <c r="K5" s="1098"/>
      <c r="L5" s="1100"/>
      <c r="M5" s="1119"/>
      <c r="N5" s="48"/>
      <c r="O5" s="13"/>
      <c r="Q5" s="18"/>
      <c r="R5" s="18"/>
      <c r="S5" s="18"/>
      <c r="T5" s="18"/>
      <c r="V5" s="19"/>
      <c r="W5" s="19"/>
      <c r="AA5" s="18"/>
      <c r="AB5" s="18"/>
      <c r="AC5" s="18"/>
      <c r="AD5" s="18"/>
      <c r="AF5" s="18"/>
      <c r="AG5" s="18"/>
      <c r="AH5" s="18"/>
      <c r="AI5" s="18"/>
      <c r="AN5" s="18"/>
      <c r="AO5" s="18"/>
      <c r="AP5" s="18"/>
      <c r="AQ5" s="18"/>
      <c r="AR5" s="18"/>
      <c r="AS5" s="18"/>
      <c r="AT5" s="18"/>
      <c r="AU5" s="19"/>
      <c r="AV5" s="19"/>
      <c r="AW5" s="19"/>
      <c r="AX5" s="19"/>
      <c r="BA5" s="18"/>
      <c r="BB5" s="18"/>
      <c r="BC5" s="18"/>
      <c r="BD5" s="18"/>
      <c r="BE5" s="18"/>
      <c r="BF5" s="18"/>
      <c r="BJ5" s="18"/>
      <c r="BK5" s="18"/>
      <c r="BL5" s="18"/>
      <c r="BM5" s="18"/>
      <c r="BN5" s="18"/>
      <c r="BO5" s="18"/>
      <c r="BP5" s="18"/>
      <c r="BQ5" s="19"/>
      <c r="BR5" s="19"/>
      <c r="BU5" s="19"/>
      <c r="BV5" s="19"/>
      <c r="BY5" s="18"/>
      <c r="BZ5" s="18"/>
      <c r="CA5" s="18"/>
      <c r="CB5" s="18"/>
      <c r="CC5" s="18"/>
      <c r="CD5" s="18"/>
    </row>
    <row r="6" spans="1:83" ht="16.5" customHeight="1">
      <c r="A6" s="1122"/>
      <c r="B6" s="1104"/>
      <c r="C6" s="1125" t="s">
        <v>146</v>
      </c>
      <c r="D6" s="1125" t="s">
        <v>147</v>
      </c>
      <c r="E6" s="1112"/>
      <c r="F6" s="1111" t="s">
        <v>532</v>
      </c>
      <c r="G6" s="1137" t="s">
        <v>17</v>
      </c>
      <c r="H6" s="1138"/>
      <c r="I6" s="1139"/>
      <c r="J6" s="1112"/>
      <c r="K6" s="1140" t="s">
        <v>534</v>
      </c>
      <c r="L6" s="1140" t="s">
        <v>535</v>
      </c>
      <c r="M6" s="1119"/>
      <c r="N6" s="48"/>
      <c r="O6" s="13"/>
    </row>
    <row r="7" spans="1:83" ht="17.25" customHeight="1">
      <c r="A7" s="1122"/>
      <c r="B7" s="1104"/>
      <c r="C7" s="1125"/>
      <c r="D7" s="1125"/>
      <c r="E7" s="1112"/>
      <c r="F7" s="1112"/>
      <c r="G7" s="1098"/>
      <c r="H7" s="1099"/>
      <c r="I7" s="1100"/>
      <c r="J7" s="1112"/>
      <c r="K7" s="1141"/>
      <c r="L7" s="1141"/>
      <c r="M7" s="1119"/>
      <c r="N7" s="48"/>
      <c r="O7" s="13"/>
      <c r="AB7" s="18"/>
      <c r="AC7" s="18"/>
      <c r="AD7" s="18"/>
      <c r="AM7" s="22"/>
      <c r="AO7" s="19"/>
      <c r="AP7" s="19"/>
      <c r="AQ7" s="19"/>
      <c r="AR7" s="19"/>
      <c r="AS7" s="19"/>
      <c r="AT7" s="19"/>
      <c r="BC7" s="22"/>
      <c r="BD7" s="22"/>
      <c r="BE7" s="22"/>
      <c r="BF7" s="22"/>
      <c r="BI7" s="22"/>
      <c r="BK7" s="19"/>
      <c r="BL7" s="19"/>
      <c r="BM7" s="19"/>
      <c r="BN7" s="19"/>
      <c r="BO7" s="19"/>
      <c r="BP7" s="19"/>
      <c r="CA7" s="22"/>
      <c r="CB7" s="22"/>
      <c r="CC7" s="22"/>
      <c r="CD7" s="22"/>
    </row>
    <row r="8" spans="1:83" ht="17.25" customHeight="1">
      <c r="A8" s="1123"/>
      <c r="B8" s="1106"/>
      <c r="C8" s="1125"/>
      <c r="D8" s="1125"/>
      <c r="E8" s="1113"/>
      <c r="F8" s="1113"/>
      <c r="G8" s="49" t="s">
        <v>335</v>
      </c>
      <c r="H8" s="49" t="s">
        <v>18</v>
      </c>
      <c r="I8" s="49" t="s">
        <v>538</v>
      </c>
      <c r="J8" s="1113"/>
      <c r="K8" s="1142"/>
      <c r="L8" s="1142"/>
      <c r="M8" s="1120"/>
      <c r="N8" s="50"/>
      <c r="O8" s="13"/>
      <c r="AM8" s="22"/>
      <c r="BC8" s="22"/>
      <c r="BD8" s="22"/>
      <c r="BE8" s="22"/>
      <c r="BF8" s="22"/>
      <c r="BI8" s="22"/>
      <c r="CA8" s="22"/>
      <c r="CB8" s="22"/>
      <c r="CC8" s="22"/>
      <c r="CD8" s="22"/>
    </row>
    <row r="9" spans="1:83" s="29" customFormat="1" ht="15" customHeight="1">
      <c r="A9" s="24"/>
      <c r="B9" s="26"/>
      <c r="C9" s="25" t="s">
        <v>19</v>
      </c>
      <c r="D9" s="26" t="s">
        <v>19</v>
      </c>
      <c r="E9" s="26"/>
      <c r="F9" s="26" t="s">
        <v>20</v>
      </c>
      <c r="G9" s="26" t="s">
        <v>20</v>
      </c>
      <c r="H9" s="26" t="s">
        <v>20</v>
      </c>
      <c r="I9" s="26" t="s">
        <v>20</v>
      </c>
      <c r="J9" s="26" t="s">
        <v>21</v>
      </c>
      <c r="K9" s="26" t="s">
        <v>21</v>
      </c>
      <c r="L9" s="26" t="s">
        <v>21</v>
      </c>
      <c r="M9" s="753" t="s">
        <v>22</v>
      </c>
      <c r="N9" s="28"/>
      <c r="O9" s="51"/>
      <c r="P9" s="27"/>
      <c r="Q9" s="27"/>
      <c r="R9" s="27"/>
      <c r="S9" s="27"/>
      <c r="T9" s="27"/>
      <c r="U9" s="27"/>
      <c r="V9" s="27"/>
      <c r="W9" s="27"/>
      <c r="X9" s="27"/>
      <c r="AA9" s="27"/>
      <c r="AB9" s="27"/>
      <c r="AC9" s="27"/>
      <c r="AD9" s="27"/>
      <c r="AE9" s="27"/>
      <c r="AG9" s="27"/>
      <c r="AI9" s="27"/>
      <c r="AJ9" s="27"/>
      <c r="AK9" s="27"/>
      <c r="BC9" s="30"/>
      <c r="BD9" s="30"/>
      <c r="BE9" s="30"/>
      <c r="BF9" s="30"/>
      <c r="CA9" s="30"/>
      <c r="CB9" s="30"/>
      <c r="CC9" s="30"/>
      <c r="CD9" s="30"/>
    </row>
    <row r="10" spans="1:83" ht="10.15" customHeight="1">
      <c r="A10" s="80"/>
      <c r="B10" s="13"/>
      <c r="C10" s="52"/>
      <c r="D10" s="34"/>
      <c r="E10" s="34"/>
      <c r="F10" s="32"/>
      <c r="G10" s="32"/>
      <c r="H10" s="32"/>
      <c r="I10" s="32"/>
      <c r="J10" s="32"/>
      <c r="K10" s="34"/>
      <c r="L10" s="34"/>
      <c r="M10" s="47"/>
      <c r="N10" s="47"/>
      <c r="O10" s="13"/>
      <c r="P10" s="32"/>
      <c r="Q10" s="32"/>
      <c r="R10" s="32"/>
      <c r="S10" s="32"/>
      <c r="T10" s="32"/>
      <c r="U10" s="32"/>
      <c r="V10" s="32"/>
      <c r="W10" s="32"/>
      <c r="X10" s="34"/>
      <c r="AA10" s="32"/>
      <c r="AB10" s="32"/>
      <c r="AC10" s="32"/>
      <c r="AD10" s="32"/>
      <c r="AE10" s="32"/>
      <c r="AG10" s="34"/>
      <c r="AI10" s="34"/>
      <c r="AM10" s="35"/>
      <c r="BG10" s="35"/>
      <c r="BI10" s="35"/>
      <c r="CE10" s="35"/>
    </row>
    <row r="11" spans="1:83" ht="18" customHeight="1">
      <c r="A11" s="548" t="s">
        <v>470</v>
      </c>
      <c r="C11" s="53">
        <v>23.7</v>
      </c>
      <c r="D11" s="754">
        <v>23.3</v>
      </c>
      <c r="E11" s="755">
        <v>102.9</v>
      </c>
      <c r="F11" s="756">
        <v>225986.91666666666</v>
      </c>
      <c r="G11" s="756">
        <v>441781.58333333331</v>
      </c>
      <c r="H11" s="756">
        <v>374801.33333333331</v>
      </c>
      <c r="I11" s="756">
        <v>249426.83333333334</v>
      </c>
      <c r="J11" s="756">
        <v>217471</v>
      </c>
      <c r="K11" s="390">
        <v>74004</v>
      </c>
      <c r="L11" s="393">
        <v>304659</v>
      </c>
      <c r="M11" s="757">
        <v>1193466.6666666667</v>
      </c>
      <c r="N11" s="38"/>
      <c r="O11" s="13"/>
      <c r="P11" s="13"/>
      <c r="Q11" s="13"/>
      <c r="R11" s="13"/>
      <c r="S11" s="13"/>
      <c r="T11" s="13"/>
      <c r="U11" s="13"/>
      <c r="V11" s="13"/>
      <c r="W11" s="13"/>
      <c r="AA11" s="13"/>
      <c r="AB11" s="13"/>
      <c r="AC11" s="13"/>
      <c r="AD11" s="13"/>
      <c r="AE11" s="13"/>
      <c r="AJ11" s="54"/>
    </row>
    <row r="12" spans="1:83" ht="18" customHeight="1">
      <c r="A12" s="548" t="s">
        <v>431</v>
      </c>
      <c r="C12" s="53">
        <v>23.8</v>
      </c>
      <c r="D12" s="754">
        <v>23.3</v>
      </c>
      <c r="E12" s="755">
        <v>106.8</v>
      </c>
      <c r="F12" s="756">
        <v>224987</v>
      </c>
      <c r="G12" s="756">
        <v>449231</v>
      </c>
      <c r="H12" s="756">
        <v>383507</v>
      </c>
      <c r="I12" s="756">
        <v>245554</v>
      </c>
      <c r="J12" s="756">
        <v>238041</v>
      </c>
      <c r="K12" s="390">
        <v>52670</v>
      </c>
      <c r="L12" s="393">
        <v>297827</v>
      </c>
      <c r="M12" s="757">
        <v>1214907</v>
      </c>
      <c r="N12" s="38"/>
      <c r="O12" s="13"/>
      <c r="P12" s="13"/>
      <c r="Q12" s="13"/>
      <c r="R12" s="13"/>
      <c r="S12" s="13"/>
      <c r="T12" s="13"/>
      <c r="U12" s="13"/>
      <c r="V12" s="13"/>
      <c r="W12" s="13"/>
      <c r="AA12" s="13"/>
      <c r="AB12" s="13"/>
      <c r="AC12" s="13"/>
      <c r="AD12" s="13"/>
      <c r="AE12" s="13"/>
      <c r="AJ12" s="54"/>
    </row>
    <row r="13" spans="1:83" ht="18" customHeight="1">
      <c r="A13" s="548" t="s">
        <v>477</v>
      </c>
      <c r="C13" s="53">
        <v>24.358333333333334</v>
      </c>
      <c r="D13" s="754">
        <v>23.316666666666666</v>
      </c>
      <c r="E13" s="754">
        <v>110.39166666666667</v>
      </c>
      <c r="F13" s="700">
        <v>232919.5</v>
      </c>
      <c r="G13" s="700">
        <v>467674.58333333331</v>
      </c>
      <c r="H13" s="700">
        <v>404952.58333333331</v>
      </c>
      <c r="I13" s="700">
        <v>257230.16666666666</v>
      </c>
      <c r="J13" s="756">
        <v>254314</v>
      </c>
      <c r="K13" s="756">
        <v>41496</v>
      </c>
      <c r="L13" s="756">
        <v>303988</v>
      </c>
      <c r="M13" s="757">
        <v>1230164.3333333333</v>
      </c>
      <c r="N13" s="38"/>
      <c r="O13" s="13"/>
      <c r="P13" s="13"/>
      <c r="Q13" s="13"/>
      <c r="R13" s="13"/>
      <c r="S13" s="13"/>
      <c r="T13" s="13"/>
      <c r="U13" s="13"/>
      <c r="V13" s="13"/>
      <c r="W13" s="13"/>
      <c r="AA13" s="13"/>
      <c r="AB13" s="13"/>
      <c r="AC13" s="13"/>
      <c r="AD13" s="13"/>
      <c r="AE13" s="13"/>
      <c r="AJ13" s="54"/>
    </row>
    <row r="14" spans="1:83" ht="18" customHeight="1">
      <c r="A14" s="80"/>
      <c r="B14" s="63"/>
      <c r="C14" s="53"/>
      <c r="D14" s="754"/>
      <c r="E14" s="754"/>
      <c r="F14" s="13"/>
      <c r="G14" s="13"/>
      <c r="H14" s="13"/>
      <c r="I14" s="13"/>
      <c r="J14" s="13"/>
      <c r="K14" s="393"/>
      <c r="L14" s="393"/>
      <c r="M14" s="38"/>
      <c r="N14" s="38"/>
      <c r="O14" s="13"/>
      <c r="P14" s="13"/>
      <c r="Q14" s="13"/>
      <c r="R14" s="13"/>
      <c r="S14" s="13"/>
      <c r="T14" s="13"/>
      <c r="U14" s="13"/>
      <c r="V14" s="13"/>
      <c r="W14" s="13"/>
      <c r="AA14" s="13"/>
      <c r="AB14" s="13"/>
      <c r="AC14" s="13"/>
      <c r="AD14" s="13"/>
      <c r="AE14" s="13"/>
      <c r="AJ14" s="54"/>
    </row>
    <row r="15" spans="1:83" ht="18" customHeight="1">
      <c r="A15" s="535" t="s">
        <v>416</v>
      </c>
      <c r="B15" s="533">
        <v>12</v>
      </c>
      <c r="C15" s="394">
        <v>18.600000000000001</v>
      </c>
      <c r="D15" s="395">
        <v>19</v>
      </c>
      <c r="E15" s="396">
        <v>113.10000000000001</v>
      </c>
      <c r="F15" s="397">
        <v>259993</v>
      </c>
      <c r="G15" s="397">
        <v>763652</v>
      </c>
      <c r="H15" s="397">
        <v>663787</v>
      </c>
      <c r="I15" s="397">
        <v>277325</v>
      </c>
      <c r="J15" s="397">
        <v>26419</v>
      </c>
      <c r="K15" s="392">
        <v>2040</v>
      </c>
      <c r="L15" s="392">
        <v>45032</v>
      </c>
      <c r="M15" s="758">
        <v>1240513</v>
      </c>
      <c r="N15" s="399"/>
      <c r="O15" s="13"/>
    </row>
    <row r="16" spans="1:83" ht="18" customHeight="1">
      <c r="A16" s="535" t="s">
        <v>475</v>
      </c>
      <c r="B16" s="533">
        <v>1</v>
      </c>
      <c r="C16" s="394">
        <v>16.8</v>
      </c>
      <c r="D16" s="395">
        <v>17.3</v>
      </c>
      <c r="E16" s="396">
        <v>113.5</v>
      </c>
      <c r="F16" s="397">
        <v>289140</v>
      </c>
      <c r="G16" s="397">
        <v>420759</v>
      </c>
      <c r="H16" s="397">
        <v>366711</v>
      </c>
      <c r="I16" s="397">
        <v>349441</v>
      </c>
      <c r="J16" s="397">
        <v>21542</v>
      </c>
      <c r="K16" s="392">
        <v>1915</v>
      </c>
      <c r="L16" s="392">
        <v>22405</v>
      </c>
      <c r="M16" s="758">
        <v>1240477</v>
      </c>
      <c r="N16" s="399"/>
      <c r="O16" s="13"/>
    </row>
    <row r="17" spans="1:36" ht="18" customHeight="1">
      <c r="A17" s="535"/>
      <c r="B17" s="533">
        <v>2</v>
      </c>
      <c r="C17" s="394">
        <v>16</v>
      </c>
      <c r="D17" s="395">
        <v>17.5</v>
      </c>
      <c r="E17" s="396">
        <v>113.1</v>
      </c>
      <c r="F17" s="397">
        <v>239454</v>
      </c>
      <c r="G17" s="397">
        <v>489903</v>
      </c>
      <c r="H17" s="397">
        <v>421613</v>
      </c>
      <c r="I17" s="397">
        <v>239971</v>
      </c>
      <c r="J17" s="397">
        <v>19467</v>
      </c>
      <c r="K17" s="392">
        <v>2207</v>
      </c>
      <c r="L17" s="392">
        <v>11433</v>
      </c>
      <c r="M17" s="758">
        <v>1240674</v>
      </c>
      <c r="N17" s="399"/>
      <c r="O17" s="13"/>
    </row>
    <row r="18" spans="1:36" ht="18" customHeight="1">
      <c r="A18" s="535"/>
      <c r="B18" s="533">
        <v>3</v>
      </c>
      <c r="C18" s="394">
        <v>19.399999999999999</v>
      </c>
      <c r="D18" s="395">
        <v>19.100000000000001</v>
      </c>
      <c r="E18" s="396">
        <v>113.2</v>
      </c>
      <c r="F18" s="397">
        <v>239691</v>
      </c>
      <c r="G18" s="397">
        <v>400667</v>
      </c>
      <c r="H18" s="397">
        <v>349486</v>
      </c>
      <c r="I18" s="397">
        <v>271024</v>
      </c>
      <c r="J18" s="397">
        <v>22352</v>
      </c>
      <c r="K18" s="392">
        <v>2631</v>
      </c>
      <c r="L18" s="392">
        <v>17269</v>
      </c>
      <c r="M18" s="758">
        <v>1228617</v>
      </c>
      <c r="N18" s="399"/>
      <c r="O18" s="13"/>
    </row>
    <row r="19" spans="1:36" ht="18" customHeight="1">
      <c r="A19" s="80"/>
      <c r="B19" s="533">
        <v>4</v>
      </c>
      <c r="C19" s="394">
        <v>20.5</v>
      </c>
      <c r="D19" s="395">
        <v>21.5</v>
      </c>
      <c r="E19" s="396">
        <v>113.4</v>
      </c>
      <c r="F19" s="397">
        <v>249716</v>
      </c>
      <c r="G19" s="397">
        <v>472782</v>
      </c>
      <c r="H19" s="397">
        <v>407088</v>
      </c>
      <c r="I19" s="397">
        <v>285925</v>
      </c>
      <c r="J19" s="397">
        <v>21065</v>
      </c>
      <c r="K19" s="392">
        <v>1975</v>
      </c>
      <c r="L19" s="392">
        <v>21291</v>
      </c>
      <c r="M19" s="758">
        <v>1234812</v>
      </c>
      <c r="N19" s="399"/>
      <c r="O19" s="13"/>
    </row>
    <row r="20" spans="1:36" ht="18" customHeight="1">
      <c r="A20" s="535"/>
      <c r="B20" s="533" t="s">
        <v>543</v>
      </c>
      <c r="C20" s="394">
        <v>24.4</v>
      </c>
      <c r="D20" s="395">
        <v>24.2</v>
      </c>
      <c r="E20" s="396">
        <v>113.9</v>
      </c>
      <c r="F20" s="397">
        <v>244084</v>
      </c>
      <c r="G20" s="397">
        <v>392601</v>
      </c>
      <c r="H20" s="397">
        <v>320086</v>
      </c>
      <c r="I20" s="397">
        <v>270080</v>
      </c>
      <c r="J20" s="397">
        <v>21621</v>
      </c>
      <c r="K20" s="392">
        <v>1841</v>
      </c>
      <c r="L20" s="392">
        <v>37615</v>
      </c>
      <c r="M20" s="758">
        <v>1238277</v>
      </c>
      <c r="N20" s="399"/>
      <c r="O20" s="13"/>
    </row>
    <row r="21" spans="1:36" ht="18" customHeight="1">
      <c r="A21" s="535"/>
      <c r="B21" s="533" t="s">
        <v>544</v>
      </c>
      <c r="C21" s="394">
        <v>28.6</v>
      </c>
      <c r="D21" s="395">
        <v>27.2</v>
      </c>
      <c r="E21" s="396">
        <v>114.1</v>
      </c>
      <c r="F21" s="397">
        <v>222554</v>
      </c>
      <c r="G21" s="397">
        <v>664644</v>
      </c>
      <c r="H21" s="397">
        <v>567248</v>
      </c>
      <c r="I21" s="397">
        <v>247910</v>
      </c>
      <c r="J21" s="397">
        <v>22316</v>
      </c>
      <c r="K21" s="392">
        <v>5718</v>
      </c>
      <c r="L21" s="392">
        <v>60742</v>
      </c>
      <c r="M21" s="758">
        <v>1243331</v>
      </c>
      <c r="N21" s="399"/>
      <c r="O21" s="13"/>
    </row>
    <row r="22" spans="1:36" ht="18" customHeight="1">
      <c r="A22" s="535"/>
      <c r="B22" s="533" t="s">
        <v>545</v>
      </c>
      <c r="C22" s="394">
        <v>29</v>
      </c>
      <c r="D22" s="395">
        <v>29.1</v>
      </c>
      <c r="E22" s="396">
        <v>114.2</v>
      </c>
      <c r="F22" s="397">
        <v>232661</v>
      </c>
      <c r="G22" s="397">
        <v>413143</v>
      </c>
      <c r="H22" s="397">
        <v>356036</v>
      </c>
      <c r="I22" s="397">
        <v>237783</v>
      </c>
      <c r="J22" s="397">
        <v>22661</v>
      </c>
      <c r="K22" s="392">
        <v>3056</v>
      </c>
      <c r="L22" s="392">
        <v>24731</v>
      </c>
      <c r="M22" s="758">
        <v>1247678</v>
      </c>
      <c r="N22" s="399"/>
      <c r="O22" s="13"/>
    </row>
    <row r="23" spans="1:36" ht="18" customHeight="1">
      <c r="A23" s="535"/>
      <c r="B23" s="533" t="s">
        <v>488</v>
      </c>
      <c r="C23" s="394">
        <v>29.5</v>
      </c>
      <c r="D23" s="395">
        <v>29</v>
      </c>
      <c r="E23" s="396">
        <v>114.3</v>
      </c>
      <c r="F23" s="397">
        <v>227624</v>
      </c>
      <c r="G23" s="397">
        <v>469585</v>
      </c>
      <c r="H23" s="397">
        <v>412863</v>
      </c>
      <c r="I23" s="397">
        <v>244466</v>
      </c>
      <c r="J23" s="397">
        <v>24417</v>
      </c>
      <c r="K23" s="392">
        <v>1703</v>
      </c>
      <c r="L23" s="392">
        <v>15200</v>
      </c>
      <c r="M23" s="758">
        <v>1250143</v>
      </c>
      <c r="N23" s="399"/>
      <c r="O23" s="13"/>
    </row>
    <row r="24" spans="1:36" ht="18" customHeight="1">
      <c r="A24" s="80"/>
      <c r="B24" s="533" t="s">
        <v>453</v>
      </c>
      <c r="C24" s="394">
        <v>29.7</v>
      </c>
      <c r="D24" s="395">
        <v>27.9</v>
      </c>
      <c r="E24" s="396">
        <v>114.5</v>
      </c>
      <c r="F24" s="397">
        <v>217123</v>
      </c>
      <c r="G24" s="397">
        <v>373900</v>
      </c>
      <c r="H24" s="397">
        <v>332210</v>
      </c>
      <c r="I24" s="397">
        <v>223380</v>
      </c>
      <c r="J24" s="397">
        <v>22695</v>
      </c>
      <c r="K24" s="392">
        <v>2363</v>
      </c>
      <c r="L24" s="392">
        <v>21183</v>
      </c>
      <c r="M24" s="758">
        <v>1252409</v>
      </c>
      <c r="N24" s="399"/>
      <c r="O24" s="13"/>
    </row>
    <row r="25" spans="1:36" ht="18" customHeight="1">
      <c r="A25" s="535"/>
      <c r="B25" s="533" t="s">
        <v>489</v>
      </c>
      <c r="C25" s="394">
        <v>28</v>
      </c>
      <c r="D25" s="395">
        <v>25.5</v>
      </c>
      <c r="E25" s="396">
        <v>115.2</v>
      </c>
      <c r="F25" s="397">
        <v>213991</v>
      </c>
      <c r="G25" s="397">
        <v>469778</v>
      </c>
      <c r="H25" s="397">
        <v>418468</v>
      </c>
      <c r="I25" s="397">
        <v>232998</v>
      </c>
      <c r="J25" s="397">
        <v>22178</v>
      </c>
      <c r="K25" s="392">
        <v>2945</v>
      </c>
      <c r="L25" s="392">
        <v>14119</v>
      </c>
      <c r="M25" s="758">
        <v>1254512</v>
      </c>
      <c r="N25" s="399"/>
      <c r="O25" s="13"/>
    </row>
    <row r="26" spans="1:36" ht="18" customHeight="1">
      <c r="A26" s="535"/>
      <c r="B26" s="533" t="s">
        <v>499</v>
      </c>
      <c r="C26" s="394">
        <v>23.4</v>
      </c>
      <c r="D26" s="395">
        <v>22.5</v>
      </c>
      <c r="E26" s="396">
        <v>115.9</v>
      </c>
      <c r="F26" s="397">
        <v>206414</v>
      </c>
      <c r="G26" s="397">
        <v>389294</v>
      </c>
      <c r="H26" s="397">
        <v>346647</v>
      </c>
      <c r="I26" s="397">
        <v>229480</v>
      </c>
      <c r="J26" s="397">
        <v>22400</v>
      </c>
      <c r="K26" s="392">
        <v>1965</v>
      </c>
      <c r="L26" s="392">
        <v>28654</v>
      </c>
      <c r="M26" s="758">
        <v>1256109</v>
      </c>
      <c r="N26" s="399"/>
      <c r="O26" s="13"/>
    </row>
    <row r="27" spans="1:36" ht="18" customHeight="1">
      <c r="A27" s="535"/>
      <c r="B27" s="533" t="s">
        <v>505</v>
      </c>
      <c r="C27" s="394">
        <v>20.100000000000001</v>
      </c>
      <c r="D27" s="395">
        <v>19</v>
      </c>
      <c r="E27" s="396">
        <v>115.2</v>
      </c>
      <c r="F27" s="397">
        <v>246454</v>
      </c>
      <c r="G27" s="397">
        <v>937663</v>
      </c>
      <c r="H27" s="397">
        <v>812780</v>
      </c>
      <c r="I27" s="397">
        <v>273611</v>
      </c>
      <c r="J27" s="397">
        <v>27089</v>
      </c>
      <c r="K27" s="392">
        <v>2325</v>
      </c>
      <c r="L27" s="392">
        <v>25455</v>
      </c>
      <c r="M27" s="758">
        <v>1257035</v>
      </c>
      <c r="N27" s="399"/>
      <c r="O27" s="13"/>
    </row>
    <row r="28" spans="1:36" ht="18" customHeight="1">
      <c r="A28" s="535" t="s">
        <v>542</v>
      </c>
      <c r="B28" s="533" t="s">
        <v>509</v>
      </c>
      <c r="C28" s="394">
        <v>17.100000000000001</v>
      </c>
      <c r="D28" s="395">
        <v>17.3</v>
      </c>
      <c r="E28" s="396">
        <v>114.80000000000001</v>
      </c>
      <c r="F28" s="397">
        <v>229325</v>
      </c>
      <c r="G28" s="397">
        <v>442619</v>
      </c>
      <c r="H28" s="397">
        <v>376951</v>
      </c>
      <c r="I28" s="397">
        <v>249368</v>
      </c>
      <c r="J28" s="397">
        <v>22936</v>
      </c>
      <c r="K28" s="392">
        <v>2369</v>
      </c>
      <c r="L28" s="392">
        <v>37243</v>
      </c>
      <c r="M28" s="758"/>
      <c r="N28" s="399"/>
      <c r="O28" s="13"/>
    </row>
    <row r="29" spans="1:36" s="774" customFormat="1" ht="18" customHeight="1">
      <c r="A29" s="535"/>
      <c r="B29" s="533" t="s">
        <v>546</v>
      </c>
      <c r="C29" s="394">
        <v>18.2</v>
      </c>
      <c r="D29" s="395">
        <f>C29-0.7</f>
        <v>17.5</v>
      </c>
      <c r="E29" s="396">
        <v>113.7</v>
      </c>
      <c r="F29" s="989"/>
      <c r="G29" s="989"/>
      <c r="H29" s="989"/>
      <c r="I29" s="989"/>
      <c r="J29" s="989"/>
      <c r="K29" s="392">
        <v>2091</v>
      </c>
      <c r="L29" s="392">
        <v>16145</v>
      </c>
      <c r="M29" s="758"/>
      <c r="N29" s="772"/>
      <c r="O29" s="773"/>
    </row>
    <row r="30" spans="1:36" s="58" customFormat="1" ht="5.25" customHeight="1" thickBot="1">
      <c r="A30" s="98"/>
      <c r="B30" s="783"/>
      <c r="C30" s="789"/>
      <c r="D30" s="790"/>
      <c r="E30" s="790"/>
      <c r="F30" s="55"/>
      <c r="G30" s="55"/>
      <c r="H30" s="56"/>
      <c r="I30" s="55"/>
      <c r="J30" s="55"/>
      <c r="K30" s="55"/>
      <c r="L30" s="55"/>
      <c r="M30" s="759"/>
      <c r="N30" s="57"/>
      <c r="O30" s="14"/>
      <c r="P30" s="14"/>
      <c r="Q30" s="14"/>
      <c r="R30" s="14"/>
      <c r="S30" s="14"/>
      <c r="T30" s="14"/>
      <c r="U30" s="14"/>
      <c r="V30" s="14"/>
      <c r="W30" s="14"/>
      <c r="X30" s="14"/>
      <c r="Y30" s="14"/>
      <c r="Z30" s="14"/>
      <c r="AA30" s="14"/>
      <c r="AB30" s="14"/>
      <c r="AC30" s="14"/>
      <c r="AD30" s="14"/>
      <c r="AE30" s="14"/>
      <c r="AF30" s="14"/>
      <c r="AG30" s="14"/>
      <c r="AH30" s="14"/>
      <c r="AI30" s="14"/>
      <c r="AJ30" s="14"/>
    </row>
    <row r="31" spans="1:36" ht="3" customHeight="1">
      <c r="B31" s="22"/>
      <c r="C31" s="13"/>
      <c r="D31" s="13"/>
      <c r="E31" s="13"/>
      <c r="F31" s="13"/>
      <c r="G31" s="13"/>
      <c r="H31" s="13"/>
      <c r="I31" s="13"/>
      <c r="J31" s="13"/>
      <c r="K31" s="13"/>
      <c r="L31" s="13"/>
      <c r="M31" s="13"/>
      <c r="N31" s="47"/>
    </row>
    <row r="32" spans="1:36" ht="9.75" customHeight="1">
      <c r="A32" s="729" t="s">
        <v>539</v>
      </c>
      <c r="M32" s="18"/>
      <c r="N32" s="97"/>
    </row>
    <row r="33" spans="1:59" s="12" customFormat="1" ht="13.9" customHeight="1">
      <c r="A33" s="899" t="s">
        <v>540</v>
      </c>
      <c r="C33" s="42"/>
      <c r="D33" s="722"/>
      <c r="E33" s="43"/>
      <c r="F33" s="43"/>
      <c r="G33" s="43"/>
      <c r="H33" s="722"/>
      <c r="I33" s="43"/>
      <c r="J33" s="43"/>
      <c r="K33" s="44"/>
      <c r="L33" s="44"/>
      <c r="M33" s="723"/>
      <c r="N33" s="956"/>
      <c r="AJ33" s="956"/>
      <c r="AK33" s="956"/>
      <c r="BF33" s="956"/>
      <c r="BG33" s="956"/>
    </row>
    <row r="34" spans="1:59" ht="12" customHeight="1">
      <c r="A34" s="990" t="s">
        <v>420</v>
      </c>
      <c r="M34" s="18"/>
      <c r="N34" s="97"/>
    </row>
    <row r="35" spans="1:59" ht="12" customHeight="1">
      <c r="A35" s="729" t="s">
        <v>579</v>
      </c>
      <c r="M35" s="18"/>
      <c r="N35" s="97"/>
    </row>
    <row r="36" spans="1:59" ht="12" customHeight="1" thickBot="1">
      <c r="A36" s="730" t="s">
        <v>419</v>
      </c>
      <c r="B36" s="58"/>
      <c r="C36" s="58"/>
      <c r="D36" s="58"/>
      <c r="E36" s="58"/>
      <c r="F36" s="58"/>
      <c r="G36" s="58"/>
      <c r="H36" s="58"/>
      <c r="I36" s="58"/>
      <c r="J36" s="58"/>
      <c r="K36" s="58"/>
      <c r="L36" s="58"/>
      <c r="M36" s="58"/>
      <c r="N36" s="289"/>
    </row>
    <row r="37" spans="1:59" ht="20.25" customHeight="1">
      <c r="B37" s="18"/>
      <c r="C37" s="18"/>
      <c r="D37" s="18"/>
      <c r="E37" s="18"/>
      <c r="F37" s="18"/>
      <c r="G37" s="18"/>
      <c r="I37" s="18"/>
      <c r="L37" s="18"/>
      <c r="O37" s="18"/>
    </row>
    <row r="38" spans="1:59" ht="20.25" customHeight="1">
      <c r="B38" s="18"/>
      <c r="C38" s="18"/>
      <c r="D38" s="18"/>
      <c r="E38" s="18"/>
      <c r="F38" s="18"/>
      <c r="G38" s="18"/>
      <c r="I38" s="18"/>
      <c r="M38" s="18"/>
      <c r="N38" s="18"/>
    </row>
    <row r="39" spans="1:59"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4"/>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pageSetUpPr fitToPage="1"/>
  </sheetPr>
  <dimension ref="D1:R44"/>
  <sheetViews>
    <sheetView showZeros="0" topLeftCell="D1" zoomScaleNormal="100" zoomScaleSheetLayoutView="200" workbookViewId="0">
      <pane xSplit="2" ySplit="6" topLeftCell="F7" activePane="bottomRight" state="frozen"/>
      <selection sqref="A1:Q1"/>
      <selection pane="topRight" sqref="A1:Q1"/>
      <selection pane="bottomLeft" sqref="A1:Q1"/>
      <selection pane="bottomRight" activeCell="D1" sqref="D1"/>
    </sheetView>
  </sheetViews>
  <sheetFormatPr defaultColWidth="9" defaultRowHeight="13.5"/>
  <cols>
    <col min="1" max="3" width="9" style="599"/>
    <col min="4" max="4" width="13.875" style="599" customWidth="1"/>
    <col min="5" max="5" width="6.25" style="599" customWidth="1"/>
    <col min="6" max="6" width="10.5" style="599" customWidth="1"/>
    <col min="7" max="7" width="12.75" style="599" customWidth="1"/>
    <col min="8" max="8" width="9.625" style="599" customWidth="1"/>
    <col min="9" max="9" width="9.375" style="599" customWidth="1"/>
    <col min="10" max="10" width="9.625" style="599" customWidth="1"/>
    <col min="11" max="11" width="4" style="599" customWidth="1"/>
    <col min="12" max="12" width="4.625" style="599" customWidth="1"/>
    <col min="13" max="13" width="8.75" style="599" customWidth="1"/>
    <col min="14" max="14" width="9.375" style="599" customWidth="1"/>
    <col min="15" max="15" width="9.625" style="599" customWidth="1"/>
    <col min="16" max="16" width="1.625" style="599" customWidth="1"/>
    <col min="17" max="17" width="5.5" style="599" customWidth="1"/>
    <col min="18" max="18" width="3.125" style="599" customWidth="1"/>
    <col min="19" max="16384" width="9" style="599"/>
  </cols>
  <sheetData>
    <row r="1" spans="4:18" ht="36" customHeight="1" thickBot="1">
      <c r="E1" s="1144" t="s">
        <v>349</v>
      </c>
      <c r="F1" s="1144"/>
      <c r="G1" s="1144"/>
      <c r="H1" s="1144"/>
      <c r="I1" s="1144"/>
      <c r="J1" s="1144"/>
      <c r="K1" s="1144"/>
      <c r="L1" s="1144"/>
      <c r="M1" s="1144"/>
      <c r="N1" s="1144"/>
      <c r="O1" s="1144"/>
      <c r="P1" s="1144"/>
      <c r="Q1" s="1144"/>
    </row>
    <row r="2" spans="4:18" s="605" customFormat="1" ht="15.75" customHeight="1">
      <c r="D2" s="600"/>
      <c r="E2" s="601"/>
      <c r="F2" s="602" t="s">
        <v>23</v>
      </c>
      <c r="G2" s="1147" t="s">
        <v>24</v>
      </c>
      <c r="H2" s="1148"/>
      <c r="I2" s="1149"/>
      <c r="J2" s="1153" t="s">
        <v>390</v>
      </c>
      <c r="K2" s="603"/>
      <c r="L2" s="1146" t="s">
        <v>547</v>
      </c>
      <c r="M2" s="1146"/>
      <c r="N2" s="1146"/>
      <c r="O2" s="1146"/>
      <c r="P2" s="1146"/>
      <c r="Q2" s="1146"/>
      <c r="R2" s="604"/>
    </row>
    <row r="3" spans="4:18" s="605" customFormat="1" ht="15.75" customHeight="1">
      <c r="D3" s="606"/>
      <c r="E3" s="607"/>
      <c r="F3" s="608" t="s">
        <v>25</v>
      </c>
      <c r="G3" s="1150" t="s">
        <v>391</v>
      </c>
      <c r="H3" s="1151"/>
      <c r="I3" s="1152"/>
      <c r="J3" s="1154"/>
      <c r="K3" s="991"/>
      <c r="L3" s="992"/>
      <c r="M3" s="992"/>
      <c r="N3" s="992"/>
      <c r="O3" s="992"/>
      <c r="P3" s="992"/>
      <c r="Q3" s="992"/>
      <c r="R3" s="993"/>
    </row>
    <row r="4" spans="4:18" s="605" customFormat="1" ht="18" customHeight="1">
      <c r="D4" s="606"/>
      <c r="E4" s="609"/>
      <c r="F4" s="608" t="s">
        <v>388</v>
      </c>
      <c r="G4" s="610" t="s">
        <v>26</v>
      </c>
      <c r="H4" s="610" t="s">
        <v>27</v>
      </c>
      <c r="I4" s="610" t="s">
        <v>28</v>
      </c>
      <c r="J4" s="1154"/>
      <c r="K4" s="991"/>
      <c r="L4" s="994"/>
      <c r="M4" s="995"/>
      <c r="N4" s="995"/>
      <c r="O4" s="995"/>
      <c r="P4" s="995"/>
      <c r="Q4" s="996"/>
      <c r="R4" s="997"/>
    </row>
    <row r="5" spans="4:18" s="605" customFormat="1" ht="18" customHeight="1">
      <c r="D5" s="606"/>
      <c r="E5" s="611"/>
      <c r="F5" s="608" t="s">
        <v>29</v>
      </c>
      <c r="G5" s="612"/>
      <c r="H5" s="612"/>
      <c r="I5" s="612"/>
      <c r="J5" s="1154"/>
      <c r="K5" s="991"/>
      <c r="L5" s="998"/>
      <c r="M5" s="904" t="s">
        <v>30</v>
      </c>
      <c r="N5" s="1156">
        <v>1467541</v>
      </c>
      <c r="O5" s="1156"/>
      <c r="P5" s="999"/>
      <c r="Q5" s="1000"/>
      <c r="R5" s="997"/>
    </row>
    <row r="6" spans="4:18" s="605" customFormat="1" ht="18" customHeight="1">
      <c r="D6" s="613"/>
      <c r="E6" s="614"/>
      <c r="F6" s="615" t="s">
        <v>31</v>
      </c>
      <c r="G6" s="616" t="s">
        <v>32</v>
      </c>
      <c r="H6" s="616" t="s">
        <v>32</v>
      </c>
      <c r="I6" s="616" t="s">
        <v>32</v>
      </c>
      <c r="J6" s="1155"/>
      <c r="K6" s="991"/>
      <c r="L6" s="998"/>
      <c r="M6" s="905"/>
      <c r="N6" s="906"/>
      <c r="O6" s="906"/>
      <c r="P6" s="907"/>
      <c r="Q6" s="1000"/>
      <c r="R6" s="997"/>
    </row>
    <row r="7" spans="4:18" s="605" customFormat="1" ht="18" customHeight="1">
      <c r="D7" s="617" t="s">
        <v>407</v>
      </c>
      <c r="E7" s="618">
        <v>10</v>
      </c>
      <c r="F7" s="619">
        <v>560424</v>
      </c>
      <c r="G7" s="619">
        <v>1433566</v>
      </c>
      <c r="H7" s="619">
        <v>704619</v>
      </c>
      <c r="I7" s="619">
        <v>728947</v>
      </c>
      <c r="J7" s="620">
        <v>7797</v>
      </c>
      <c r="K7" s="621"/>
      <c r="L7" s="998"/>
      <c r="M7" s="904" t="s">
        <v>33</v>
      </c>
      <c r="N7" s="1156">
        <v>722244</v>
      </c>
      <c r="O7" s="1156"/>
      <c r="P7" s="999"/>
      <c r="Q7" s="1000"/>
      <c r="R7" s="997"/>
    </row>
    <row r="8" spans="4:18" s="605" customFormat="1" ht="18" customHeight="1">
      <c r="D8" s="617" t="s">
        <v>408</v>
      </c>
      <c r="E8" s="618">
        <v>10</v>
      </c>
      <c r="F8" s="619">
        <v>571491</v>
      </c>
      <c r="G8" s="619">
        <v>1441641</v>
      </c>
      <c r="H8" s="619">
        <v>708994</v>
      </c>
      <c r="I8" s="619">
        <v>732647</v>
      </c>
      <c r="J8" s="620">
        <v>8075</v>
      </c>
      <c r="K8" s="621"/>
      <c r="L8" s="998"/>
      <c r="M8" s="904" t="s">
        <v>34</v>
      </c>
      <c r="N8" s="1156">
        <v>745297</v>
      </c>
      <c r="O8" s="1156"/>
      <c r="P8" s="907"/>
      <c r="Q8" s="1000"/>
      <c r="R8" s="997"/>
    </row>
    <row r="9" spans="4:18" s="605" customFormat="1" ht="18" customHeight="1">
      <c r="D9" s="617" t="s">
        <v>409</v>
      </c>
      <c r="E9" s="618">
        <v>10</v>
      </c>
      <c r="F9" s="619">
        <v>581430</v>
      </c>
      <c r="G9" s="619">
        <v>1447258</v>
      </c>
      <c r="H9" s="619">
        <v>711780</v>
      </c>
      <c r="I9" s="619">
        <v>735478</v>
      </c>
      <c r="J9" s="620">
        <v>5617</v>
      </c>
      <c r="K9" s="621"/>
      <c r="L9" s="998"/>
      <c r="M9" s="908"/>
      <c r="N9" s="906"/>
      <c r="O9" s="906"/>
      <c r="P9" s="907"/>
      <c r="Q9" s="1000"/>
      <c r="R9" s="997"/>
    </row>
    <row r="10" spans="4:18" s="605" customFormat="1" ht="18" customHeight="1">
      <c r="D10" s="617" t="s">
        <v>410</v>
      </c>
      <c r="E10" s="618">
        <v>10</v>
      </c>
      <c r="F10" s="619">
        <v>592097</v>
      </c>
      <c r="G10" s="619">
        <v>1453285</v>
      </c>
      <c r="H10" s="619">
        <v>715096</v>
      </c>
      <c r="I10" s="619">
        <v>738189</v>
      </c>
      <c r="J10" s="620">
        <v>6027</v>
      </c>
      <c r="K10" s="621"/>
      <c r="L10" s="998"/>
      <c r="M10" s="909" t="s">
        <v>35</v>
      </c>
      <c r="N10" s="1145">
        <v>662478</v>
      </c>
      <c r="O10" s="1145"/>
      <c r="P10" s="999"/>
      <c r="Q10" s="1000"/>
      <c r="R10" s="997"/>
    </row>
    <row r="11" spans="4:18" s="605" customFormat="1" ht="18" customHeight="1">
      <c r="D11" s="617" t="s">
        <v>411</v>
      </c>
      <c r="E11" s="618">
        <v>10</v>
      </c>
      <c r="F11" s="619">
        <v>604625</v>
      </c>
      <c r="G11" s="619">
        <v>1461096</v>
      </c>
      <c r="H11" s="619">
        <v>719247</v>
      </c>
      <c r="I11" s="619">
        <v>741849</v>
      </c>
      <c r="J11" s="620">
        <v>7811</v>
      </c>
      <c r="K11" s="621"/>
      <c r="L11" s="1001"/>
      <c r="M11" s="910"/>
      <c r="N11" s="910"/>
      <c r="O11" s="910"/>
      <c r="P11" s="911"/>
      <c r="Q11" s="1002"/>
      <c r="R11" s="997"/>
    </row>
    <row r="12" spans="4:18" s="605" customFormat="1" ht="18" customHeight="1">
      <c r="D12" s="617" t="s">
        <v>412</v>
      </c>
      <c r="E12" s="618">
        <v>10</v>
      </c>
      <c r="F12" s="619">
        <v>614708</v>
      </c>
      <c r="G12" s="619">
        <v>1467480</v>
      </c>
      <c r="H12" s="619">
        <v>722812</v>
      </c>
      <c r="I12" s="619">
        <v>744668</v>
      </c>
      <c r="J12" s="620">
        <v>6384</v>
      </c>
      <c r="K12" s="621"/>
      <c r="L12" s="1003"/>
      <c r="M12" s="1004"/>
      <c r="N12" s="1003"/>
      <c r="O12" s="1003"/>
      <c r="P12" s="1003"/>
      <c r="Q12" s="1003"/>
      <c r="R12" s="997"/>
    </row>
    <row r="13" spans="4:18" s="605" customFormat="1" ht="18" customHeight="1">
      <c r="D13" s="617" t="s">
        <v>413</v>
      </c>
      <c r="E13" s="618">
        <v>10</v>
      </c>
      <c r="F13" s="619">
        <v>623163</v>
      </c>
      <c r="G13" s="619">
        <v>1468526</v>
      </c>
      <c r="H13" s="619">
        <v>723172</v>
      </c>
      <c r="I13" s="619">
        <v>745354</v>
      </c>
      <c r="J13" s="620">
        <v>1046</v>
      </c>
      <c r="K13" s="621"/>
      <c r="L13" s="1005"/>
      <c r="M13" s="912"/>
      <c r="N13" s="906"/>
      <c r="O13" s="906"/>
      <c r="P13" s="906"/>
      <c r="Q13" s="906"/>
      <c r="R13" s="997"/>
    </row>
    <row r="14" spans="4:18" s="605" customFormat="1" ht="18" customHeight="1">
      <c r="D14" s="617" t="s">
        <v>417</v>
      </c>
      <c r="E14" s="618">
        <v>10</v>
      </c>
      <c r="F14" s="619">
        <v>632082</v>
      </c>
      <c r="G14" s="619">
        <v>1468634</v>
      </c>
      <c r="H14" s="619">
        <v>722785</v>
      </c>
      <c r="I14" s="619">
        <v>745849</v>
      </c>
      <c r="J14" s="620">
        <v>108</v>
      </c>
      <c r="K14" s="621"/>
      <c r="L14" s="1005"/>
      <c r="M14" s="1143" t="s">
        <v>548</v>
      </c>
      <c r="N14" s="1143"/>
      <c r="O14" s="1143"/>
      <c r="P14" s="1143"/>
      <c r="Q14" s="1143"/>
      <c r="R14" s="993"/>
    </row>
    <row r="15" spans="4:18" s="605" customFormat="1" ht="18" customHeight="1">
      <c r="D15" s="617" t="s">
        <v>414</v>
      </c>
      <c r="E15" s="618">
        <v>10</v>
      </c>
      <c r="F15" s="622">
        <v>641348</v>
      </c>
      <c r="G15" s="619">
        <v>1468375</v>
      </c>
      <c r="H15" s="619">
        <v>722730</v>
      </c>
      <c r="I15" s="619">
        <v>745645</v>
      </c>
      <c r="J15" s="620">
        <v>-259</v>
      </c>
      <c r="K15" s="621"/>
      <c r="L15" s="1005"/>
      <c r="M15" s="1005"/>
      <c r="N15" s="913" t="s">
        <v>36</v>
      </c>
      <c r="O15" s="914">
        <v>-293</v>
      </c>
      <c r="P15" s="914"/>
      <c r="Q15" s="915" t="s">
        <v>37</v>
      </c>
      <c r="R15" s="993"/>
    </row>
    <row r="16" spans="4:18" s="626" customFormat="1" ht="18" customHeight="1">
      <c r="D16" s="617" t="s">
        <v>415</v>
      </c>
      <c r="E16" s="618">
        <v>10</v>
      </c>
      <c r="F16" s="622">
        <v>651375</v>
      </c>
      <c r="G16" s="619">
        <v>1467065</v>
      </c>
      <c r="H16" s="619">
        <v>721896</v>
      </c>
      <c r="I16" s="619">
        <v>745169</v>
      </c>
      <c r="J16" s="620">
        <v>121</v>
      </c>
      <c r="K16" s="475"/>
      <c r="L16" s="1005"/>
      <c r="M16" s="916">
        <v>0</v>
      </c>
      <c r="N16" s="917" t="s">
        <v>549</v>
      </c>
      <c r="O16" s="914">
        <v>-295</v>
      </c>
      <c r="P16" s="918"/>
      <c r="Q16" s="919" t="s">
        <v>37</v>
      </c>
      <c r="R16" s="1006">
        <v>0</v>
      </c>
    </row>
    <row r="17" spans="4:18" s="627" customFormat="1" ht="18" customHeight="1" thickBot="1">
      <c r="D17" s="628" t="s">
        <v>503</v>
      </c>
      <c r="E17" s="629">
        <v>10</v>
      </c>
      <c r="F17" s="630">
        <v>660020</v>
      </c>
      <c r="G17" s="631">
        <v>1466454</v>
      </c>
      <c r="H17" s="631">
        <v>721427</v>
      </c>
      <c r="I17" s="631">
        <v>745027</v>
      </c>
      <c r="J17" s="632">
        <v>229</v>
      </c>
      <c r="K17" s="476"/>
      <c r="L17" s="920"/>
      <c r="M17" s="920"/>
      <c r="N17" s="917" t="s">
        <v>550</v>
      </c>
      <c r="O17" s="914">
        <v>2</v>
      </c>
      <c r="P17" s="921"/>
      <c r="Q17" s="919" t="s">
        <v>37</v>
      </c>
      <c r="R17" s="993"/>
    </row>
    <row r="18" spans="4:18" s="627" customFormat="1" ht="18" customHeight="1" thickTop="1">
      <c r="D18" s="633"/>
      <c r="E18" s="634"/>
      <c r="F18" s="619"/>
      <c r="G18" s="619"/>
      <c r="H18" s="619"/>
      <c r="I18" s="619"/>
      <c r="J18" s="635" t="s">
        <v>392</v>
      </c>
      <c r="K18" s="476"/>
      <c r="L18" s="1007"/>
      <c r="M18" s="922">
        <v>0</v>
      </c>
      <c r="N18" s="923" t="s">
        <v>27</v>
      </c>
      <c r="O18" s="914">
        <v>-118</v>
      </c>
      <c r="P18" s="914"/>
      <c r="Q18" s="919" t="s">
        <v>37</v>
      </c>
      <c r="R18" s="993"/>
    </row>
    <row r="19" spans="4:18" s="627" customFormat="1" ht="18" customHeight="1">
      <c r="D19" s="636" t="s">
        <v>491</v>
      </c>
      <c r="E19" s="618">
        <v>2</v>
      </c>
      <c r="F19" s="619">
        <v>653758</v>
      </c>
      <c r="G19" s="619">
        <v>1467901</v>
      </c>
      <c r="H19" s="619">
        <v>722309</v>
      </c>
      <c r="I19" s="619">
        <v>745592</v>
      </c>
      <c r="J19" s="620">
        <v>-99</v>
      </c>
      <c r="K19" s="476"/>
      <c r="L19" s="1005"/>
      <c r="M19" s="1005"/>
      <c r="N19" s="923" t="s">
        <v>28</v>
      </c>
      <c r="O19" s="914">
        <v>-175</v>
      </c>
      <c r="P19" s="914"/>
      <c r="Q19" s="919" t="s">
        <v>37</v>
      </c>
      <c r="R19" s="993"/>
    </row>
    <row r="20" spans="4:18" s="627" customFormat="1" ht="18" customHeight="1">
      <c r="D20" s="636"/>
      <c r="E20" s="618">
        <v>3</v>
      </c>
      <c r="F20" s="619">
        <v>653899</v>
      </c>
      <c r="G20" s="619">
        <v>1467273</v>
      </c>
      <c r="H20" s="619">
        <v>722046</v>
      </c>
      <c r="I20" s="619">
        <v>745227</v>
      </c>
      <c r="J20" s="620">
        <v>-628</v>
      </c>
      <c r="K20" s="476"/>
      <c r="L20" s="1005"/>
      <c r="M20" s="1005"/>
      <c r="N20" s="924" t="s">
        <v>29</v>
      </c>
      <c r="O20" s="914">
        <v>145</v>
      </c>
      <c r="P20" s="914"/>
      <c r="Q20" s="915" t="s">
        <v>14</v>
      </c>
      <c r="R20" s="993"/>
    </row>
    <row r="21" spans="4:18" s="627" customFormat="1" ht="18" customHeight="1">
      <c r="D21" s="636"/>
      <c r="E21" s="618">
        <v>4</v>
      </c>
      <c r="F21" s="619">
        <v>653128</v>
      </c>
      <c r="G21" s="619">
        <v>1461140</v>
      </c>
      <c r="H21" s="619">
        <v>718659</v>
      </c>
      <c r="I21" s="619">
        <v>742481</v>
      </c>
      <c r="J21" s="620">
        <v>-6133</v>
      </c>
      <c r="K21" s="476"/>
      <c r="L21" s="1005"/>
      <c r="M21" s="920"/>
      <c r="N21" s="920"/>
      <c r="O21" s="920"/>
      <c r="P21" s="920"/>
      <c r="Q21" s="920"/>
      <c r="R21" s="1006">
        <v>0</v>
      </c>
    </row>
    <row r="22" spans="4:18" s="627" customFormat="1" ht="18" customHeight="1">
      <c r="D22" s="636"/>
      <c r="E22" s="618">
        <v>5</v>
      </c>
      <c r="F22" s="619">
        <v>656711</v>
      </c>
      <c r="G22" s="619">
        <v>1465079</v>
      </c>
      <c r="H22" s="619">
        <v>720787</v>
      </c>
      <c r="I22" s="619">
        <v>744292</v>
      </c>
      <c r="J22" s="620">
        <v>3939</v>
      </c>
      <c r="K22" s="476"/>
      <c r="L22" s="916"/>
      <c r="M22" s="916"/>
      <c r="N22" s="916"/>
      <c r="O22" s="916"/>
      <c r="P22" s="916"/>
      <c r="Q22" s="916"/>
      <c r="R22" s="993"/>
    </row>
    <row r="23" spans="4:18" s="627" customFormat="1" ht="18" customHeight="1">
      <c r="D23" s="636"/>
      <c r="E23" s="618">
        <v>6</v>
      </c>
      <c r="F23" s="619">
        <v>657422</v>
      </c>
      <c r="G23" s="619">
        <v>1465183</v>
      </c>
      <c r="H23" s="619">
        <v>720786</v>
      </c>
      <c r="I23" s="619">
        <v>744397</v>
      </c>
      <c r="J23" s="620">
        <v>104</v>
      </c>
      <c r="K23" s="476"/>
      <c r="L23" s="916"/>
      <c r="M23" s="916"/>
      <c r="N23" s="916"/>
      <c r="O23" s="916"/>
      <c r="P23" s="916"/>
      <c r="Q23" s="916"/>
      <c r="R23" s="993"/>
    </row>
    <row r="24" spans="4:18" s="627" customFormat="1" ht="18" customHeight="1">
      <c r="D24" s="636"/>
      <c r="E24" s="618">
        <v>7</v>
      </c>
      <c r="F24" s="619">
        <v>657962</v>
      </c>
      <c r="G24" s="619">
        <v>1465247</v>
      </c>
      <c r="H24" s="619">
        <v>720744</v>
      </c>
      <c r="I24" s="619">
        <v>744503</v>
      </c>
      <c r="J24" s="620">
        <v>64</v>
      </c>
      <c r="K24" s="477"/>
      <c r="L24" s="916"/>
      <c r="M24" s="1143" t="s">
        <v>551</v>
      </c>
      <c r="N24" s="1143"/>
      <c r="O24" s="1143"/>
      <c r="P24" s="1143"/>
      <c r="Q24" s="1143"/>
      <c r="R24" s="993"/>
    </row>
    <row r="25" spans="4:18" s="627" customFormat="1" ht="18" customHeight="1">
      <c r="D25" s="636"/>
      <c r="E25" s="618">
        <v>8</v>
      </c>
      <c r="F25" s="619">
        <v>658951</v>
      </c>
      <c r="G25" s="619">
        <v>1465740</v>
      </c>
      <c r="H25" s="619">
        <v>721060</v>
      </c>
      <c r="I25" s="619">
        <v>744680</v>
      </c>
      <c r="J25" s="620">
        <v>493</v>
      </c>
      <c r="K25" s="477"/>
      <c r="L25" s="916"/>
      <c r="M25" s="916"/>
      <c r="N25" s="913" t="s">
        <v>36</v>
      </c>
      <c r="O25" s="914">
        <v>268</v>
      </c>
      <c r="P25" s="914"/>
      <c r="Q25" s="925" t="s">
        <v>37</v>
      </c>
    </row>
    <row r="26" spans="4:18" s="627" customFormat="1" ht="18" customHeight="1">
      <c r="D26" s="636"/>
      <c r="E26" s="618">
        <v>9</v>
      </c>
      <c r="F26" s="619">
        <v>659606</v>
      </c>
      <c r="G26" s="619">
        <v>1466225</v>
      </c>
      <c r="H26" s="619">
        <v>721377</v>
      </c>
      <c r="I26" s="619">
        <v>744848</v>
      </c>
      <c r="J26" s="620">
        <v>485</v>
      </c>
      <c r="K26" s="477"/>
      <c r="L26" s="916"/>
      <c r="M26" s="916">
        <v>0</v>
      </c>
      <c r="N26" s="917" t="s">
        <v>549</v>
      </c>
      <c r="O26" s="914">
        <v>-3102</v>
      </c>
      <c r="P26" s="918"/>
      <c r="Q26" s="919" t="s">
        <v>37</v>
      </c>
    </row>
    <row r="27" spans="4:18" s="627" customFormat="1" ht="18" customHeight="1">
      <c r="D27" s="636"/>
      <c r="E27" s="618">
        <v>10</v>
      </c>
      <c r="F27" s="619">
        <v>660020</v>
      </c>
      <c r="G27" s="619">
        <v>1466454</v>
      </c>
      <c r="H27" s="619">
        <v>721427</v>
      </c>
      <c r="I27" s="619">
        <v>745027</v>
      </c>
      <c r="J27" s="731">
        <v>229</v>
      </c>
      <c r="K27" s="477"/>
      <c r="L27" s="916"/>
      <c r="M27" s="916">
        <v>0</v>
      </c>
      <c r="N27" s="917" t="s">
        <v>550</v>
      </c>
      <c r="O27" s="914">
        <v>3370</v>
      </c>
      <c r="P27" s="921"/>
      <c r="Q27" s="919" t="s">
        <v>37</v>
      </c>
    </row>
    <row r="28" spans="4:18" s="627" customFormat="1" ht="18" customHeight="1">
      <c r="D28" s="636"/>
      <c r="E28" s="618">
        <v>11</v>
      </c>
      <c r="F28" s="619">
        <v>661103</v>
      </c>
      <c r="G28" s="619">
        <v>1467394</v>
      </c>
      <c r="H28" s="619">
        <v>721979</v>
      </c>
      <c r="I28" s="619">
        <v>745415</v>
      </c>
      <c r="J28" s="731">
        <v>940</v>
      </c>
      <c r="K28" s="477"/>
      <c r="L28" s="916"/>
      <c r="M28" s="922">
        <v>0</v>
      </c>
      <c r="N28" s="923" t="s">
        <v>27</v>
      </c>
      <c r="O28" s="914">
        <v>198</v>
      </c>
      <c r="P28" s="914"/>
      <c r="Q28" s="919" t="s">
        <v>37</v>
      </c>
    </row>
    <row r="29" spans="4:18" s="627" customFormat="1" ht="18" customHeight="1">
      <c r="D29" s="636"/>
      <c r="E29" s="618">
        <v>12</v>
      </c>
      <c r="F29" s="769">
        <v>661468</v>
      </c>
      <c r="G29" s="769">
        <v>1467456</v>
      </c>
      <c r="H29" s="769">
        <v>722035</v>
      </c>
      <c r="I29" s="769">
        <v>745421</v>
      </c>
      <c r="J29" s="732">
        <v>62</v>
      </c>
      <c r="K29" s="477"/>
      <c r="L29" s="1005"/>
      <c r="M29" s="926">
        <v>0</v>
      </c>
      <c r="N29" s="923" t="s">
        <v>28</v>
      </c>
      <c r="O29" s="914">
        <v>70</v>
      </c>
      <c r="P29" s="914"/>
      <c r="Q29" s="919" t="s">
        <v>37</v>
      </c>
    </row>
    <row r="30" spans="4:18" s="627" customFormat="1" ht="18" customHeight="1">
      <c r="D30" s="636" t="s">
        <v>552</v>
      </c>
      <c r="E30" s="618">
        <v>1</v>
      </c>
      <c r="F30" s="769">
        <v>662199</v>
      </c>
      <c r="G30" s="769">
        <v>1468039</v>
      </c>
      <c r="H30" s="769">
        <v>722501</v>
      </c>
      <c r="I30" s="769">
        <v>745538</v>
      </c>
      <c r="J30" s="732">
        <v>583</v>
      </c>
      <c r="K30" s="477"/>
      <c r="L30" s="916"/>
      <c r="M30" s="926">
        <v>0</v>
      </c>
      <c r="N30" s="924" t="s">
        <v>29</v>
      </c>
      <c r="O30" s="914">
        <v>8579</v>
      </c>
      <c r="P30" s="914"/>
      <c r="Q30" s="915" t="s">
        <v>14</v>
      </c>
    </row>
    <row r="31" spans="4:18" s="627" customFormat="1" ht="17.100000000000001" customHeight="1" thickBot="1">
      <c r="D31" s="638"/>
      <c r="E31" s="618">
        <v>2</v>
      </c>
      <c r="F31" s="710">
        <v>662333</v>
      </c>
      <c r="G31" s="711">
        <v>1467834</v>
      </c>
      <c r="H31" s="711">
        <v>722362</v>
      </c>
      <c r="I31" s="711">
        <v>745472</v>
      </c>
      <c r="J31" s="712">
        <v>-205</v>
      </c>
      <c r="L31" s="743"/>
      <c r="M31" s="743"/>
      <c r="N31" s="743"/>
      <c r="O31" s="743"/>
      <c r="P31" s="743"/>
      <c r="Q31" s="743"/>
    </row>
    <row r="32" spans="4:18" s="627" customFormat="1" ht="17.100000000000001" customHeight="1" thickBot="1">
      <c r="D32" s="638"/>
      <c r="E32" s="791">
        <v>3</v>
      </c>
      <c r="F32" s="710">
        <v>662478</v>
      </c>
      <c r="G32" s="1008">
        <v>1467541</v>
      </c>
      <c r="H32" s="711">
        <v>722244</v>
      </c>
      <c r="I32" s="711">
        <v>745297</v>
      </c>
      <c r="J32" s="712">
        <v>-293</v>
      </c>
      <c r="K32" s="477"/>
      <c r="M32" s="637"/>
      <c r="N32" s="623"/>
      <c r="O32" s="624"/>
      <c r="P32" s="624"/>
      <c r="Q32" s="625"/>
    </row>
    <row r="33" spans="4:17" s="627" customFormat="1" ht="17.100000000000001" customHeight="1">
      <c r="D33" s="639" t="s">
        <v>421</v>
      </c>
      <c r="E33" s="640"/>
      <c r="F33" s="640"/>
      <c r="G33" s="640"/>
      <c r="H33" s="640"/>
      <c r="I33" s="60"/>
      <c r="J33" s="477"/>
      <c r="K33" s="477"/>
      <c r="M33" s="637"/>
      <c r="N33" s="623"/>
      <c r="O33" s="624"/>
      <c r="P33" s="624"/>
      <c r="Q33" s="625"/>
    </row>
    <row r="34" spans="4:17" s="627" customFormat="1" ht="17.100000000000001" customHeight="1">
      <c r="E34" s="641"/>
      <c r="F34" s="642"/>
      <c r="G34" s="642"/>
      <c r="H34" s="642"/>
      <c r="I34" s="642"/>
      <c r="J34" s="61"/>
      <c r="K34" s="477"/>
      <c r="M34" s="637"/>
      <c r="N34" s="623"/>
      <c r="O34" s="624"/>
      <c r="P34" s="624"/>
      <c r="Q34" s="625"/>
    </row>
    <row r="35" spans="4:17" s="627" customFormat="1" ht="17.100000000000001" customHeight="1">
      <c r="D35" s="599"/>
      <c r="E35" s="599"/>
      <c r="F35" s="599"/>
      <c r="G35" s="599"/>
      <c r="H35" s="599"/>
      <c r="I35" s="599"/>
      <c r="J35" s="599"/>
      <c r="K35" s="477"/>
      <c r="M35" s="637"/>
      <c r="N35" s="623"/>
      <c r="O35" s="624"/>
      <c r="P35" s="624"/>
      <c r="Q35" s="625"/>
    </row>
    <row r="36" spans="4:17" s="627" customFormat="1" ht="18" customHeight="1">
      <c r="D36" s="599"/>
      <c r="E36" s="599"/>
      <c r="F36" s="599"/>
      <c r="G36" s="599"/>
      <c r="H36" s="599"/>
      <c r="I36" s="599"/>
      <c r="J36" s="599"/>
      <c r="K36" s="60"/>
    </row>
    <row r="37" spans="4:17" s="627" customFormat="1" ht="18" customHeight="1">
      <c r="D37" s="599"/>
      <c r="E37" s="599"/>
      <c r="F37" s="599"/>
      <c r="G37" s="599"/>
      <c r="H37" s="599"/>
      <c r="I37" s="599"/>
      <c r="J37" s="599"/>
      <c r="K37" s="61"/>
    </row>
    <row r="40" spans="4:17" ht="25.5" customHeight="1"/>
    <row r="41" spans="4:17" ht="4.5" hidden="1" customHeight="1"/>
    <row r="42" spans="4:17" ht="13.5" customHeight="1">
      <c r="K42" s="1009"/>
    </row>
    <row r="43" spans="4:17" ht="7.5" hidden="1" customHeight="1"/>
    <row r="44" spans="4:17" ht="17.25">
      <c r="L44" s="1009"/>
    </row>
  </sheetData>
  <mergeCells count="11">
    <mergeCell ref="M24:Q24"/>
    <mergeCell ref="E1:Q1"/>
    <mergeCell ref="N10:O10"/>
    <mergeCell ref="L2:Q2"/>
    <mergeCell ref="M14:Q14"/>
    <mergeCell ref="G2:I2"/>
    <mergeCell ref="G3:I3"/>
    <mergeCell ref="J2:J6"/>
    <mergeCell ref="N5:O5"/>
    <mergeCell ref="N7:O7"/>
    <mergeCell ref="N8:O8"/>
  </mergeCells>
  <phoneticPr fontId="4"/>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1:BH36"/>
  <sheetViews>
    <sheetView showGridLines="0" zoomScaleNormal="100" zoomScaleSheetLayoutView="70" workbookViewId="0">
      <pane xSplit="2" ySplit="13" topLeftCell="C14" activePane="bottomRight" state="frozen"/>
      <selection sqref="A1:Q1"/>
      <selection pane="topRight" sqref="A1:Q1"/>
      <selection pane="bottomLeft" sqref="A1:Q1"/>
      <selection pane="bottomRight" sqref="A1:N1"/>
    </sheetView>
  </sheetViews>
  <sheetFormatPr defaultColWidth="13.625" defaultRowHeight="14.25"/>
  <cols>
    <col min="1" max="1" width="10.625" style="14" customWidth="1"/>
    <col min="2" max="2" width="7.375" style="665" customWidth="1"/>
    <col min="3" max="3" width="14.25" style="14" bestFit="1" customWidth="1"/>
    <col min="4" max="9" width="10.875" style="14" customWidth="1"/>
    <col min="10" max="10" width="12.625" style="14" customWidth="1"/>
    <col min="11" max="12" width="10.875" style="14" customWidth="1"/>
    <col min="13" max="13" width="10.625" style="14" customWidth="1"/>
    <col min="14" max="14" width="0.375" style="14" customWidth="1"/>
    <col min="15" max="15" width="13.625" style="14" customWidth="1"/>
    <col min="16" max="16" width="11.625" style="14" customWidth="1"/>
    <col min="17" max="17" width="2" style="14" customWidth="1"/>
    <col min="18" max="18" width="9.75" style="14" customWidth="1"/>
    <col min="19" max="19" width="9" style="14" customWidth="1"/>
    <col min="20" max="24" width="9.5" style="14" customWidth="1"/>
    <col min="25" max="25" width="6.375" style="14" customWidth="1"/>
    <col min="26" max="26" width="12.25" style="14" customWidth="1"/>
    <col min="27" max="27" width="5.375" style="14" customWidth="1"/>
    <col min="28" max="28" width="7" style="14" customWidth="1"/>
    <col min="29" max="29" width="19.25" style="14" customWidth="1"/>
    <col min="30" max="30" width="7.375" style="14" customWidth="1"/>
    <col min="31" max="35" width="11.125" style="14" customWidth="1"/>
    <col min="36" max="36" width="17.375" style="14" customWidth="1"/>
    <col min="37" max="37" width="13.625" style="14" customWidth="1"/>
    <col min="38" max="38" width="17.375" style="14" customWidth="1"/>
    <col min="39" max="47" width="13.625" style="14" customWidth="1"/>
    <col min="48" max="49" width="7.375" style="14" customWidth="1"/>
    <col min="50" max="59" width="13.625" style="14" customWidth="1"/>
    <col min="60" max="60" width="17.375" style="14" customWidth="1"/>
    <col min="61" max="16384" width="13.625" style="14"/>
  </cols>
  <sheetData>
    <row r="1" spans="1:60" s="12" customFormat="1" ht="30" customHeight="1">
      <c r="A1" s="1169" t="s">
        <v>498</v>
      </c>
      <c r="B1" s="1169"/>
      <c r="C1" s="1169"/>
      <c r="D1" s="1169"/>
      <c r="E1" s="1169"/>
      <c r="F1" s="1169"/>
      <c r="G1" s="1169"/>
      <c r="H1" s="1169"/>
      <c r="I1" s="1169"/>
      <c r="J1" s="1169"/>
      <c r="K1" s="1169"/>
      <c r="L1" s="1169"/>
      <c r="M1" s="1169"/>
      <c r="N1" s="1169"/>
    </row>
    <row r="2" spans="1:60" s="12" customFormat="1" ht="24.95" customHeight="1">
      <c r="B2" s="644"/>
      <c r="C2" s="643"/>
      <c r="D2" s="643"/>
      <c r="E2" s="643"/>
      <c r="F2" s="643"/>
      <c r="G2" s="643"/>
      <c r="H2" s="643"/>
      <c r="I2" s="643"/>
      <c r="J2" s="643"/>
      <c r="K2" s="643"/>
      <c r="L2" s="643"/>
      <c r="M2" s="643"/>
      <c r="N2" s="643"/>
    </row>
    <row r="3" spans="1:60">
      <c r="B3" s="645"/>
      <c r="C3" s="32"/>
      <c r="D3" s="32"/>
      <c r="E3" s="32"/>
      <c r="F3" s="32"/>
      <c r="G3" s="646"/>
      <c r="H3" s="646"/>
      <c r="I3" s="646"/>
      <c r="J3" s="646"/>
      <c r="K3" s="646"/>
      <c r="M3" s="647" t="s">
        <v>341</v>
      </c>
      <c r="N3" s="647"/>
      <c r="Q3" s="18"/>
      <c r="R3" s="18"/>
      <c r="AL3" s="18"/>
      <c r="AM3" s="18"/>
    </row>
    <row r="4" spans="1:60" ht="3" customHeight="1" thickBot="1">
      <c r="B4" s="645"/>
      <c r="C4" s="32"/>
      <c r="D4" s="32"/>
      <c r="E4" s="32"/>
      <c r="F4" s="32"/>
      <c r="G4" s="646"/>
      <c r="H4" s="646"/>
      <c r="I4" s="646"/>
      <c r="J4" s="646"/>
      <c r="K4" s="646"/>
      <c r="L4" s="648"/>
      <c r="M4" s="648"/>
      <c r="N4" s="648"/>
      <c r="Q4" s="18"/>
      <c r="R4" s="18"/>
      <c r="AL4" s="18"/>
      <c r="AM4" s="18"/>
    </row>
    <row r="5" spans="1:60" ht="9" customHeight="1">
      <c r="A5" s="1170" t="s">
        <v>308</v>
      </c>
      <c r="B5" s="1171"/>
      <c r="C5" s="1160" t="s">
        <v>334</v>
      </c>
      <c r="D5" s="1092" t="s">
        <v>38</v>
      </c>
      <c r="E5" s="1093"/>
      <c r="F5" s="1094"/>
      <c r="G5" s="1092" t="s">
        <v>39</v>
      </c>
      <c r="H5" s="1093"/>
      <c r="I5" s="1094"/>
      <c r="J5" s="1180" t="s">
        <v>40</v>
      </c>
      <c r="K5" s="1157" t="s">
        <v>41</v>
      </c>
      <c r="L5" s="1160" t="s">
        <v>285</v>
      </c>
      <c r="M5" s="1163" t="s">
        <v>42</v>
      </c>
      <c r="N5" s="649"/>
      <c r="O5" s="32"/>
      <c r="P5" s="32"/>
    </row>
    <row r="6" spans="1:60" ht="12" customHeight="1">
      <c r="A6" s="1172"/>
      <c r="B6" s="1173"/>
      <c r="C6" s="1161"/>
      <c r="D6" s="1095"/>
      <c r="E6" s="1096"/>
      <c r="F6" s="1097"/>
      <c r="G6" s="1095"/>
      <c r="H6" s="1096"/>
      <c r="I6" s="1097"/>
      <c r="J6" s="1181"/>
      <c r="K6" s="1158"/>
      <c r="L6" s="1161"/>
      <c r="M6" s="1164"/>
      <c r="N6" s="650"/>
      <c r="O6" s="32"/>
      <c r="P6" s="32"/>
    </row>
    <row r="7" spans="1:60" ht="12" customHeight="1">
      <c r="A7" s="1172"/>
      <c r="B7" s="1173"/>
      <c r="C7" s="1161"/>
      <c r="D7" s="1098"/>
      <c r="E7" s="1099"/>
      <c r="F7" s="1100"/>
      <c r="G7" s="1098"/>
      <c r="H7" s="1099"/>
      <c r="I7" s="1100"/>
      <c r="J7" s="1181"/>
      <c r="K7" s="1158"/>
      <c r="L7" s="1161"/>
      <c r="M7" s="1164"/>
      <c r="N7" s="650"/>
      <c r="O7" s="32"/>
      <c r="P7" s="32"/>
      <c r="R7" s="18"/>
      <c r="S7" s="18"/>
      <c r="T7" s="18"/>
      <c r="U7" s="18"/>
      <c r="V7" s="18"/>
      <c r="W7" s="18"/>
      <c r="X7" s="18"/>
      <c r="Y7" s="18"/>
      <c r="Z7" s="19"/>
    </row>
    <row r="8" spans="1:60" ht="12" customHeight="1">
      <c r="A8" s="1172"/>
      <c r="B8" s="1173"/>
      <c r="C8" s="1161"/>
      <c r="D8" s="1166" t="s">
        <v>43</v>
      </c>
      <c r="E8" s="1166" t="s">
        <v>44</v>
      </c>
      <c r="F8" s="1176" t="s">
        <v>45</v>
      </c>
      <c r="G8" s="1166" t="s">
        <v>46</v>
      </c>
      <c r="H8" s="1177" t="s">
        <v>47</v>
      </c>
      <c r="I8" s="1176" t="s">
        <v>48</v>
      </c>
      <c r="J8" s="1181"/>
      <c r="K8" s="1158"/>
      <c r="L8" s="1161"/>
      <c r="M8" s="1164"/>
      <c r="N8" s="650"/>
      <c r="O8" s="32"/>
      <c r="P8" s="32"/>
      <c r="Q8" s="54"/>
      <c r="S8" s="19"/>
      <c r="T8" s="19"/>
      <c r="U8" s="19"/>
      <c r="V8" s="19"/>
      <c r="W8" s="19"/>
      <c r="X8" s="19"/>
      <c r="Y8" s="19"/>
      <c r="AF8" s="54"/>
      <c r="AG8" s="54"/>
      <c r="AH8" s="54"/>
      <c r="AI8" s="54"/>
      <c r="AL8" s="54"/>
      <c r="BD8" s="54"/>
      <c r="BE8" s="54"/>
      <c r="BF8" s="54"/>
      <c r="BG8" s="54"/>
    </row>
    <row r="9" spans="1:60" ht="12" customHeight="1">
      <c r="A9" s="1172"/>
      <c r="B9" s="1173"/>
      <c r="C9" s="1161"/>
      <c r="D9" s="1167"/>
      <c r="E9" s="1167"/>
      <c r="F9" s="1167"/>
      <c r="G9" s="1167"/>
      <c r="H9" s="1178"/>
      <c r="I9" s="1167"/>
      <c r="J9" s="1181"/>
      <c r="K9" s="1158"/>
      <c r="L9" s="1161"/>
      <c r="M9" s="1164"/>
      <c r="N9" s="650"/>
      <c r="O9" s="32"/>
      <c r="P9" s="32"/>
    </row>
    <row r="10" spans="1:60" ht="12" customHeight="1">
      <c r="A10" s="1172"/>
      <c r="B10" s="1173"/>
      <c r="C10" s="1161"/>
      <c r="D10" s="1167"/>
      <c r="E10" s="1167"/>
      <c r="F10" s="1167"/>
      <c r="G10" s="1167"/>
      <c r="H10" s="1178"/>
      <c r="I10" s="1167"/>
      <c r="J10" s="1181"/>
      <c r="K10" s="1158"/>
      <c r="L10" s="1161"/>
      <c r="M10" s="1164"/>
      <c r="N10" s="650"/>
      <c r="O10" s="32"/>
      <c r="P10" s="32"/>
    </row>
    <row r="11" spans="1:60" ht="12" customHeight="1">
      <c r="A11" s="1172"/>
      <c r="B11" s="1173"/>
      <c r="C11" s="1161"/>
      <c r="D11" s="1167"/>
      <c r="E11" s="1167"/>
      <c r="F11" s="1167"/>
      <c r="G11" s="1167"/>
      <c r="H11" s="1178"/>
      <c r="I11" s="1167"/>
      <c r="J11" s="1181"/>
      <c r="K11" s="1158"/>
      <c r="L11" s="1161"/>
      <c r="M11" s="1164"/>
      <c r="N11" s="650"/>
      <c r="O11" s="32"/>
      <c r="P11" s="32"/>
      <c r="AF11" s="54"/>
      <c r="AG11" s="54"/>
      <c r="AH11" s="54"/>
      <c r="AI11" s="54"/>
      <c r="BD11" s="54"/>
      <c r="BE11" s="54"/>
      <c r="BF11" s="54"/>
      <c r="BG11" s="54"/>
    </row>
    <row r="12" spans="1:60" ht="9.9499999999999993" customHeight="1">
      <c r="A12" s="1174"/>
      <c r="B12" s="1175"/>
      <c r="C12" s="1162"/>
      <c r="D12" s="1168"/>
      <c r="E12" s="1168"/>
      <c r="F12" s="1168"/>
      <c r="G12" s="1168"/>
      <c r="H12" s="1179"/>
      <c r="I12" s="1168"/>
      <c r="J12" s="1182"/>
      <c r="K12" s="1159"/>
      <c r="L12" s="1162"/>
      <c r="M12" s="1165"/>
      <c r="N12" s="651"/>
      <c r="O12" s="32"/>
      <c r="P12" s="32"/>
      <c r="Q12" s="54"/>
      <c r="AJ12" s="645"/>
      <c r="AL12" s="645"/>
      <c r="BH12" s="645"/>
    </row>
    <row r="13" spans="1:60" ht="9" customHeight="1">
      <c r="A13" s="80"/>
      <c r="B13" s="652"/>
      <c r="C13" s="653"/>
      <c r="D13" s="654"/>
      <c r="E13" s="654"/>
      <c r="F13" s="654"/>
      <c r="G13" s="654"/>
      <c r="H13" s="654"/>
      <c r="I13" s="654"/>
      <c r="J13" s="654"/>
      <c r="K13" s="655"/>
      <c r="L13" s="654"/>
      <c r="M13" s="733"/>
      <c r="N13" s="47"/>
      <c r="O13" s="32"/>
      <c r="P13" s="32"/>
      <c r="AB13" s="34"/>
      <c r="AC13" s="34"/>
      <c r="AN13" s="645"/>
      <c r="AZ13" s="34"/>
      <c r="BA13" s="34"/>
    </row>
    <row r="14" spans="1:60" ht="18.75" customHeight="1">
      <c r="A14" s="537" t="s">
        <v>470</v>
      </c>
      <c r="B14" s="656"/>
      <c r="C14" s="667">
        <v>1468634</v>
      </c>
      <c r="D14" s="400">
        <v>13801</v>
      </c>
      <c r="E14" s="400">
        <v>14999</v>
      </c>
      <c r="F14" s="400">
        <v>-1198</v>
      </c>
      <c r="G14" s="400">
        <v>80051</v>
      </c>
      <c r="H14" s="400">
        <v>78606</v>
      </c>
      <c r="I14" s="400">
        <v>1445</v>
      </c>
      <c r="J14" s="400">
        <v>247</v>
      </c>
      <c r="K14" s="401">
        <v>310</v>
      </c>
      <c r="L14" s="402">
        <v>7634</v>
      </c>
      <c r="M14" s="734">
        <v>3207</v>
      </c>
      <c r="N14" s="657"/>
      <c r="O14" s="32"/>
      <c r="P14" s="403"/>
      <c r="R14" s="404"/>
      <c r="S14" s="404"/>
      <c r="T14" s="404"/>
    </row>
    <row r="15" spans="1:60" ht="18.75" customHeight="1">
      <c r="A15" s="537" t="s">
        <v>432</v>
      </c>
      <c r="B15" s="656"/>
      <c r="C15" s="667">
        <v>1468375</v>
      </c>
      <c r="D15" s="400">
        <v>12878</v>
      </c>
      <c r="E15" s="400">
        <v>15146</v>
      </c>
      <c r="F15" s="400">
        <v>-2268</v>
      </c>
      <c r="G15" s="400">
        <v>41954</v>
      </c>
      <c r="H15" s="400">
        <v>39536</v>
      </c>
      <c r="I15" s="400">
        <v>2473</v>
      </c>
      <c r="J15" s="400">
        <v>205</v>
      </c>
      <c r="K15" s="401">
        <v>320</v>
      </c>
      <c r="L15" s="402">
        <v>7453</v>
      </c>
      <c r="M15" s="734">
        <v>3270</v>
      </c>
      <c r="N15" s="657"/>
      <c r="O15" s="32"/>
      <c r="P15" s="403"/>
      <c r="R15" s="404"/>
      <c r="S15" s="404"/>
      <c r="T15" s="404"/>
    </row>
    <row r="16" spans="1:60" ht="18.75" customHeight="1">
      <c r="A16" s="537" t="s">
        <v>471</v>
      </c>
      <c r="B16" s="656"/>
      <c r="C16" s="667">
        <v>1467065</v>
      </c>
      <c r="D16" s="400">
        <v>11959</v>
      </c>
      <c r="E16" s="400">
        <v>15396</v>
      </c>
      <c r="F16" s="400">
        <v>-3437</v>
      </c>
      <c r="G16" s="400">
        <v>35867</v>
      </c>
      <c r="H16" s="400">
        <v>33794</v>
      </c>
      <c r="I16" s="400">
        <v>1758</v>
      </c>
      <c r="J16" s="400">
        <v>-1679</v>
      </c>
      <c r="K16" s="401">
        <v>297</v>
      </c>
      <c r="L16" s="402">
        <v>7601</v>
      </c>
      <c r="M16" s="734">
        <v>3338</v>
      </c>
      <c r="N16" s="657"/>
      <c r="O16" s="32"/>
      <c r="P16" s="403"/>
      <c r="R16" s="404"/>
      <c r="S16" s="404"/>
      <c r="T16" s="404"/>
    </row>
    <row r="17" spans="1:18" ht="18" customHeight="1">
      <c r="A17" s="535"/>
      <c r="B17" s="652"/>
      <c r="C17" s="405"/>
      <c r="D17" s="658"/>
      <c r="E17" s="658"/>
      <c r="F17" s="658"/>
      <c r="G17" s="658"/>
      <c r="H17" s="658"/>
      <c r="I17" s="658"/>
      <c r="J17" s="658"/>
      <c r="K17" s="659"/>
      <c r="L17" s="658"/>
      <c r="M17" s="735"/>
      <c r="N17" s="47"/>
      <c r="O17" s="32"/>
      <c r="P17" s="32"/>
    </row>
    <row r="18" spans="1:18" ht="18.75" customHeight="1">
      <c r="A18" s="80" t="s">
        <v>496</v>
      </c>
      <c r="B18" s="660">
        <v>1</v>
      </c>
      <c r="C18" s="667">
        <v>1468000</v>
      </c>
      <c r="D18" s="407">
        <v>951</v>
      </c>
      <c r="E18" s="407">
        <v>1262</v>
      </c>
      <c r="F18" s="736">
        <v>-311</v>
      </c>
      <c r="G18" s="408">
        <v>2317</v>
      </c>
      <c r="H18" s="408">
        <v>1784</v>
      </c>
      <c r="I18" s="468">
        <v>555</v>
      </c>
      <c r="J18" s="468">
        <v>244</v>
      </c>
      <c r="K18" s="406">
        <v>25</v>
      </c>
      <c r="L18" s="398">
        <v>552</v>
      </c>
      <c r="M18" s="737">
        <v>230</v>
      </c>
      <c r="N18" s="38"/>
      <c r="O18" s="32"/>
      <c r="P18" s="108"/>
      <c r="R18" s="19"/>
    </row>
    <row r="19" spans="1:18" ht="18.75" customHeight="1">
      <c r="A19" s="80"/>
      <c r="B19" s="660">
        <v>2</v>
      </c>
      <c r="C19" s="667">
        <v>1467901</v>
      </c>
      <c r="D19" s="407">
        <v>978</v>
      </c>
      <c r="E19" s="407">
        <v>1497</v>
      </c>
      <c r="F19" s="736">
        <v>-519</v>
      </c>
      <c r="G19" s="408">
        <v>2279</v>
      </c>
      <c r="H19" s="408">
        <v>1844</v>
      </c>
      <c r="I19" s="468">
        <v>420</v>
      </c>
      <c r="J19" s="468">
        <v>-99</v>
      </c>
      <c r="K19" s="406">
        <v>25</v>
      </c>
      <c r="L19" s="398">
        <v>596</v>
      </c>
      <c r="M19" s="737">
        <v>229</v>
      </c>
      <c r="N19" s="38"/>
      <c r="O19" s="32"/>
      <c r="P19" s="108"/>
      <c r="R19" s="19"/>
    </row>
    <row r="20" spans="1:18" ht="18.75" customHeight="1">
      <c r="A20" s="80"/>
      <c r="B20" s="660">
        <v>3</v>
      </c>
      <c r="C20" s="667">
        <v>1467273</v>
      </c>
      <c r="D20" s="407">
        <v>854</v>
      </c>
      <c r="E20" s="407">
        <v>1310</v>
      </c>
      <c r="F20" s="736">
        <v>-261</v>
      </c>
      <c r="G20" s="408">
        <v>6234</v>
      </c>
      <c r="H20" s="408">
        <v>4050</v>
      </c>
      <c r="I20" s="468">
        <v>420</v>
      </c>
      <c r="J20" s="468">
        <v>99</v>
      </c>
      <c r="K20" s="406">
        <v>25</v>
      </c>
      <c r="L20" s="398">
        <v>852</v>
      </c>
      <c r="M20" s="737">
        <v>334</v>
      </c>
      <c r="N20" s="38"/>
      <c r="O20" s="32"/>
      <c r="P20" s="108"/>
      <c r="R20" s="19"/>
    </row>
    <row r="21" spans="1:18" ht="18.75" customHeight="1">
      <c r="A21" s="80"/>
      <c r="B21" s="660">
        <v>4</v>
      </c>
      <c r="C21" s="667">
        <v>1461140</v>
      </c>
      <c r="D21" s="407">
        <v>971</v>
      </c>
      <c r="E21" s="407">
        <v>1218</v>
      </c>
      <c r="F21" s="736">
        <v>-247</v>
      </c>
      <c r="G21" s="408">
        <v>2521</v>
      </c>
      <c r="H21" s="408">
        <v>2156</v>
      </c>
      <c r="I21" s="468">
        <v>351</v>
      </c>
      <c r="J21" s="468">
        <v>104</v>
      </c>
      <c r="K21" s="406">
        <v>32</v>
      </c>
      <c r="L21" s="398">
        <v>489</v>
      </c>
      <c r="M21" s="737">
        <v>283</v>
      </c>
      <c r="N21" s="38"/>
      <c r="O21" s="32"/>
      <c r="P21" s="108"/>
      <c r="R21" s="19"/>
    </row>
    <row r="22" spans="1:18" ht="18.75" customHeight="1">
      <c r="A22" s="80"/>
      <c r="B22" s="660">
        <v>5</v>
      </c>
      <c r="C22" s="667">
        <v>1465079</v>
      </c>
      <c r="D22" s="407">
        <v>964</v>
      </c>
      <c r="E22" s="407">
        <v>1216</v>
      </c>
      <c r="F22" s="736">
        <v>-252</v>
      </c>
      <c r="G22" s="408">
        <v>2561</v>
      </c>
      <c r="H22" s="408">
        <v>2158</v>
      </c>
      <c r="I22" s="468">
        <v>316</v>
      </c>
      <c r="J22" s="468">
        <v>64</v>
      </c>
      <c r="K22" s="406">
        <v>32</v>
      </c>
      <c r="L22" s="398">
        <v>606</v>
      </c>
      <c r="M22" s="737">
        <v>248</v>
      </c>
      <c r="N22" s="38"/>
      <c r="O22" s="32"/>
      <c r="P22" s="108"/>
      <c r="R22" s="19"/>
    </row>
    <row r="23" spans="1:18" ht="18.75" customHeight="1">
      <c r="A23" s="80"/>
      <c r="B23" s="660">
        <v>6</v>
      </c>
      <c r="C23" s="667">
        <v>1465183</v>
      </c>
      <c r="D23" s="407">
        <v>971</v>
      </c>
      <c r="E23" s="407">
        <v>1218</v>
      </c>
      <c r="F23" s="736">
        <v>-247</v>
      </c>
      <c r="G23" s="408">
        <v>2521</v>
      </c>
      <c r="H23" s="408">
        <v>2156</v>
      </c>
      <c r="I23" s="468">
        <v>351</v>
      </c>
      <c r="J23" s="468">
        <v>104</v>
      </c>
      <c r="K23" s="406">
        <v>25</v>
      </c>
      <c r="L23" s="398">
        <v>543</v>
      </c>
      <c r="M23" s="737">
        <v>304</v>
      </c>
      <c r="N23" s="38"/>
      <c r="O23" s="32"/>
      <c r="P23" s="108"/>
      <c r="R23" s="19"/>
    </row>
    <row r="24" spans="1:18" ht="18.75" customHeight="1">
      <c r="A24" s="80"/>
      <c r="B24" s="660">
        <v>7</v>
      </c>
      <c r="C24" s="667">
        <v>1465247</v>
      </c>
      <c r="D24" s="407">
        <v>964</v>
      </c>
      <c r="E24" s="407">
        <v>1216</v>
      </c>
      <c r="F24" s="736">
        <v>-252</v>
      </c>
      <c r="G24" s="408">
        <v>2561</v>
      </c>
      <c r="H24" s="408">
        <v>2158</v>
      </c>
      <c r="I24" s="468">
        <v>316</v>
      </c>
      <c r="J24" s="468">
        <v>64</v>
      </c>
      <c r="K24" s="406">
        <v>34</v>
      </c>
      <c r="L24" s="398">
        <v>923</v>
      </c>
      <c r="M24" s="737">
        <v>283</v>
      </c>
      <c r="N24" s="38"/>
      <c r="O24" s="32"/>
      <c r="P24" s="108"/>
      <c r="R24" s="19"/>
    </row>
    <row r="25" spans="1:18" ht="18.75" customHeight="1">
      <c r="A25" s="80"/>
      <c r="B25" s="660">
        <v>8</v>
      </c>
      <c r="C25" s="667">
        <v>1465740</v>
      </c>
      <c r="D25" s="407">
        <v>1038</v>
      </c>
      <c r="E25" s="407">
        <v>1329</v>
      </c>
      <c r="F25" s="736">
        <v>-291</v>
      </c>
      <c r="G25" s="408">
        <v>3032</v>
      </c>
      <c r="H25" s="408">
        <v>2304</v>
      </c>
      <c r="I25" s="468">
        <v>784</v>
      </c>
      <c r="J25" s="468">
        <v>493</v>
      </c>
      <c r="K25" s="406">
        <v>27</v>
      </c>
      <c r="L25" s="398">
        <v>666</v>
      </c>
      <c r="M25" s="737">
        <v>231</v>
      </c>
      <c r="N25" s="38"/>
      <c r="O25" s="32"/>
      <c r="P25" s="108"/>
      <c r="R25" s="19"/>
    </row>
    <row r="26" spans="1:18" ht="18.75" customHeight="1">
      <c r="A26" s="80"/>
      <c r="B26" s="660">
        <v>9</v>
      </c>
      <c r="C26" s="667">
        <v>1466225</v>
      </c>
      <c r="D26" s="407">
        <v>959</v>
      </c>
      <c r="E26" s="407">
        <v>1264</v>
      </c>
      <c r="F26" s="736">
        <v>-305</v>
      </c>
      <c r="G26" s="408">
        <v>2755</v>
      </c>
      <c r="H26" s="408">
        <v>2044</v>
      </c>
      <c r="I26" s="468">
        <v>790</v>
      </c>
      <c r="J26" s="468">
        <v>485</v>
      </c>
      <c r="K26" s="406">
        <v>23</v>
      </c>
      <c r="L26" s="398">
        <v>451</v>
      </c>
      <c r="M26" s="737">
        <v>246</v>
      </c>
      <c r="N26" s="38"/>
      <c r="O26" s="32"/>
      <c r="P26" s="108"/>
      <c r="R26" s="19"/>
    </row>
    <row r="27" spans="1:18" ht="18.75" customHeight="1">
      <c r="A27" s="80"/>
      <c r="B27" s="660">
        <v>10</v>
      </c>
      <c r="C27" s="667">
        <v>1466454</v>
      </c>
      <c r="D27" s="407">
        <v>1158</v>
      </c>
      <c r="E27" s="407">
        <v>1237</v>
      </c>
      <c r="F27" s="736">
        <v>-79</v>
      </c>
      <c r="G27" s="408">
        <v>2492</v>
      </c>
      <c r="H27" s="408">
        <v>2069</v>
      </c>
      <c r="I27" s="468">
        <v>308</v>
      </c>
      <c r="J27" s="468">
        <v>229</v>
      </c>
      <c r="K27" s="406">
        <v>27</v>
      </c>
      <c r="L27" s="398">
        <v>653</v>
      </c>
      <c r="M27" s="737">
        <v>311</v>
      </c>
      <c r="N27" s="38"/>
      <c r="O27" s="32"/>
      <c r="P27" s="108"/>
      <c r="R27" s="19"/>
    </row>
    <row r="28" spans="1:18" ht="18.75" customHeight="1">
      <c r="A28" s="80"/>
      <c r="B28" s="660">
        <v>11</v>
      </c>
      <c r="C28" s="667">
        <v>1467394</v>
      </c>
      <c r="D28" s="13">
        <v>1132</v>
      </c>
      <c r="E28" s="13">
        <v>1220</v>
      </c>
      <c r="F28" s="736">
        <v>-88</v>
      </c>
      <c r="G28" s="64">
        <v>2800</v>
      </c>
      <c r="H28" s="64">
        <v>1909</v>
      </c>
      <c r="I28" s="664">
        <v>1028</v>
      </c>
      <c r="J28" s="468">
        <v>940</v>
      </c>
      <c r="K28" s="406">
        <v>30</v>
      </c>
      <c r="L28" s="13">
        <v>728</v>
      </c>
      <c r="M28" s="47">
        <v>279</v>
      </c>
      <c r="N28" s="38"/>
      <c r="O28" s="32"/>
      <c r="P28" s="108"/>
      <c r="R28" s="19"/>
    </row>
    <row r="29" spans="1:18" ht="18.75" customHeight="1" thickBot="1">
      <c r="A29" s="98"/>
      <c r="B29" s="660">
        <v>12</v>
      </c>
      <c r="C29" s="719">
        <v>1467456</v>
      </c>
      <c r="D29" s="55">
        <v>946</v>
      </c>
      <c r="E29" s="55">
        <v>1103</v>
      </c>
      <c r="F29" s="714">
        <v>-157</v>
      </c>
      <c r="G29" s="661">
        <v>2031</v>
      </c>
      <c r="H29" s="661">
        <v>1680</v>
      </c>
      <c r="I29" s="662">
        <v>219</v>
      </c>
      <c r="J29" s="662">
        <v>62</v>
      </c>
      <c r="K29" s="663">
        <v>23</v>
      </c>
      <c r="L29" s="55">
        <v>746</v>
      </c>
      <c r="M29" s="57">
        <v>271</v>
      </c>
      <c r="N29" s="38"/>
      <c r="O29" s="32"/>
      <c r="P29" s="108"/>
      <c r="R29" s="19"/>
    </row>
    <row r="30" spans="1:18" ht="18.75" customHeight="1" thickBot="1">
      <c r="A30" s="98" t="s">
        <v>554</v>
      </c>
      <c r="B30" s="1010">
        <v>1</v>
      </c>
      <c r="C30" s="719">
        <v>1468039</v>
      </c>
      <c r="D30" s="55">
        <v>989</v>
      </c>
      <c r="E30" s="55">
        <v>1166</v>
      </c>
      <c r="F30" s="714">
        <v>-177</v>
      </c>
      <c r="G30" s="661">
        <v>2383</v>
      </c>
      <c r="H30" s="661">
        <v>1816</v>
      </c>
      <c r="I30" s="662">
        <v>760</v>
      </c>
      <c r="J30" s="662">
        <v>583</v>
      </c>
      <c r="K30" s="663">
        <v>27</v>
      </c>
      <c r="L30" s="55">
        <v>586</v>
      </c>
      <c r="M30" s="57">
        <v>244</v>
      </c>
      <c r="N30" s="38"/>
      <c r="O30" s="32"/>
      <c r="P30" s="108"/>
      <c r="R30" s="19"/>
    </row>
    <row r="31" spans="1:18" ht="3" customHeight="1">
      <c r="B31" s="536"/>
      <c r="C31" s="63"/>
      <c r="D31" s="13"/>
      <c r="E31" s="13"/>
      <c r="F31" s="64"/>
      <c r="G31" s="64"/>
      <c r="H31" s="64"/>
      <c r="I31" s="664"/>
      <c r="J31" s="664"/>
      <c r="K31" s="13"/>
      <c r="L31" s="13"/>
      <c r="M31" s="13"/>
      <c r="N31" s="13"/>
      <c r="P31" s="32"/>
    </row>
    <row r="32" spans="1:18">
      <c r="A32" s="41" t="s">
        <v>339</v>
      </c>
      <c r="C32" s="18"/>
      <c r="D32" s="18"/>
      <c r="E32" s="18"/>
      <c r="F32" s="18"/>
      <c r="G32" s="666"/>
      <c r="H32" s="664"/>
      <c r="K32" s="64"/>
    </row>
    <row r="33" spans="1:11">
      <c r="A33" s="41" t="s">
        <v>340</v>
      </c>
      <c r="B33" s="70"/>
      <c r="C33" s="18"/>
      <c r="D33" s="18"/>
      <c r="E33" s="18"/>
      <c r="F33" s="18"/>
      <c r="G33" s="666"/>
      <c r="H33" s="664"/>
      <c r="J33" s="64"/>
      <c r="K33" s="64"/>
    </row>
    <row r="34" spans="1:11">
      <c r="A34" s="41" t="s">
        <v>49</v>
      </c>
      <c r="B34" s="70"/>
      <c r="C34" s="18"/>
      <c r="D34" s="18"/>
      <c r="E34" s="18"/>
      <c r="F34" s="18"/>
      <c r="G34" s="666"/>
      <c r="H34" s="664"/>
      <c r="K34" s="64"/>
    </row>
    <row r="35" spans="1:11">
      <c r="B35" s="37"/>
      <c r="C35" s="18"/>
      <c r="D35" s="18"/>
      <c r="E35" s="18"/>
      <c r="F35" s="18"/>
      <c r="G35" s="666"/>
      <c r="H35" s="664"/>
      <c r="K35" s="64"/>
    </row>
    <row r="36" spans="1:11" ht="18" customHeight="1">
      <c r="B36" s="37"/>
      <c r="C36" s="18"/>
      <c r="D36" s="683"/>
      <c r="E36" s="18"/>
      <c r="F36" s="18"/>
      <c r="G36" s="666"/>
      <c r="H36" s="664"/>
      <c r="K36" s="64"/>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4"/>
  <dataValidations count="1">
    <dataValidation imeMode="off" allowBlank="1" showInputMessage="1" showErrorMessage="1" sqref="C14:C17 K14:M16 C18:E30 G18:H27 G28:I30 J29:J30 K18:M30 C31:N31" xr:uid="{00000000-0002-0000-0400-000000000000}"/>
  </dataValidations>
  <printOptions horizontalCentered="1" gridLinesSet="0"/>
  <pageMargins left="0.59055118110236227" right="0.59055118110236227" top="0.59055118110236227" bottom="0.39370078740157483" header="0" footer="0"/>
  <pageSetup paperSize="9" scale="96"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N24"/>
  <sheetViews>
    <sheetView showGridLines="0" zoomScaleNormal="100" zoomScaleSheetLayoutView="100" workbookViewId="0">
      <pane xSplit="2" ySplit="6" topLeftCell="C7" activePane="bottomRight" state="frozen"/>
      <selection sqref="A1:Q1"/>
      <selection pane="topRight" sqref="A1:Q1"/>
      <selection pane="bottomLeft" sqref="A1:Q1"/>
      <selection pane="bottomRight"/>
    </sheetView>
  </sheetViews>
  <sheetFormatPr defaultRowHeight="13.5"/>
  <cols>
    <col min="1" max="1" width="8.375" customWidth="1"/>
    <col min="2" max="2" width="6.25" style="669" customWidth="1"/>
    <col min="3" max="3" width="9.25" style="669" bestFit="1" customWidth="1"/>
    <col min="4" max="4" width="10.25" style="669" customWidth="1"/>
    <col min="5" max="5" width="11.125" style="669" bestFit="1" customWidth="1"/>
    <col min="6" max="6" width="10.875" style="669" bestFit="1" customWidth="1"/>
    <col min="7" max="7" width="9.25" style="669" bestFit="1" customWidth="1"/>
    <col min="8" max="8" width="10.875" style="669" bestFit="1" customWidth="1"/>
    <col min="9" max="9" width="11.125" style="669" bestFit="1" customWidth="1"/>
    <col min="10" max="10" width="10.875" style="669" bestFit="1" customWidth="1"/>
    <col min="11" max="12" width="10.375" style="669" bestFit="1" customWidth="1"/>
    <col min="13" max="13" width="11.375" style="669" bestFit="1" customWidth="1"/>
    <col min="14" max="14" width="10.375" style="669" customWidth="1"/>
  </cols>
  <sheetData>
    <row r="1" spans="1:14" ht="17.25">
      <c r="B1" s="668" t="s">
        <v>350</v>
      </c>
      <c r="C1" s="65"/>
      <c r="D1" s="65"/>
      <c r="E1" s="65"/>
      <c r="F1" s="65"/>
      <c r="G1" s="65"/>
      <c r="H1" s="65"/>
      <c r="I1" s="65"/>
      <c r="J1" s="65"/>
      <c r="K1" s="65"/>
      <c r="L1" s="65"/>
      <c r="M1" s="65"/>
      <c r="N1" s="66"/>
    </row>
    <row r="2" spans="1:14" ht="17.25">
      <c r="B2" s="1185" t="s">
        <v>50</v>
      </c>
      <c r="C2" s="1185"/>
      <c r="D2" s="1185"/>
      <c r="E2" s="1185"/>
      <c r="F2" s="1185"/>
      <c r="G2" s="1185"/>
      <c r="H2" s="1185"/>
      <c r="I2" s="1185"/>
      <c r="J2" s="1185"/>
      <c r="K2" s="1185"/>
      <c r="L2" s="1185"/>
      <c r="M2" s="1185"/>
      <c r="N2" s="1185"/>
    </row>
    <row r="3" spans="1:14">
      <c r="B3" s="668"/>
      <c r="C3" s="668"/>
      <c r="D3" s="668"/>
      <c r="E3" s="668"/>
      <c r="F3" s="668"/>
      <c r="G3" s="668"/>
      <c r="H3" s="668"/>
      <c r="I3" s="668"/>
      <c r="J3" s="668"/>
      <c r="K3" s="668"/>
      <c r="L3" s="668"/>
      <c r="M3" s="668"/>
      <c r="N3" s="586"/>
    </row>
    <row r="4" spans="1:14">
      <c r="B4" s="668"/>
      <c r="C4" s="668"/>
      <c r="D4" s="668"/>
      <c r="E4" s="668"/>
      <c r="F4" s="668"/>
      <c r="G4" s="668"/>
      <c r="H4" s="668"/>
      <c r="I4" s="668"/>
      <c r="J4" s="668"/>
      <c r="K4" s="668"/>
      <c r="N4" s="369" t="s">
        <v>287</v>
      </c>
    </row>
    <row r="5" spans="1:14">
      <c r="A5" s="1011"/>
      <c r="B5" s="670" t="s">
        <v>396</v>
      </c>
      <c r="C5" s="1186" t="s">
        <v>51</v>
      </c>
      <c r="D5" s="1187"/>
      <c r="E5" s="1186" t="s">
        <v>52</v>
      </c>
      <c r="F5" s="1187"/>
      <c r="G5" s="1186" t="s">
        <v>53</v>
      </c>
      <c r="H5" s="1187"/>
      <c r="I5" s="1186" t="s">
        <v>54</v>
      </c>
      <c r="J5" s="1188"/>
      <c r="K5" s="1186" t="s">
        <v>55</v>
      </c>
      <c r="L5" s="1188"/>
      <c r="M5" s="1186" t="s">
        <v>56</v>
      </c>
      <c r="N5" s="1188"/>
    </row>
    <row r="6" spans="1:14">
      <c r="A6" s="1183" t="s">
        <v>57</v>
      </c>
      <c r="B6" s="1184"/>
      <c r="C6" s="671"/>
      <c r="D6" s="672" t="s">
        <v>58</v>
      </c>
      <c r="E6" s="673"/>
      <c r="F6" s="672" t="s">
        <v>58</v>
      </c>
      <c r="G6" s="671"/>
      <c r="H6" s="672" t="s">
        <v>58</v>
      </c>
      <c r="I6" s="671"/>
      <c r="J6" s="672" t="s">
        <v>58</v>
      </c>
      <c r="K6" s="671"/>
      <c r="L6" s="672" t="s">
        <v>59</v>
      </c>
      <c r="M6" s="671"/>
      <c r="N6" s="672" t="s">
        <v>59</v>
      </c>
    </row>
    <row r="7" spans="1:14" s="494" customFormat="1" ht="16.5" customHeight="1">
      <c r="A7" s="538"/>
      <c r="B7" s="877"/>
      <c r="C7" s="674" t="s">
        <v>397</v>
      </c>
      <c r="D7" s="674" t="s">
        <v>393</v>
      </c>
      <c r="E7" s="674" t="s">
        <v>9</v>
      </c>
      <c r="F7" s="674" t="s">
        <v>393</v>
      </c>
      <c r="G7" s="674" t="s">
        <v>9</v>
      </c>
      <c r="H7" s="674" t="s">
        <v>393</v>
      </c>
      <c r="I7" s="674" t="s">
        <v>9</v>
      </c>
      <c r="J7" s="674" t="s">
        <v>393</v>
      </c>
      <c r="K7" s="674" t="s">
        <v>394</v>
      </c>
      <c r="L7" s="674" t="s">
        <v>395</v>
      </c>
      <c r="M7" s="674" t="s">
        <v>394</v>
      </c>
      <c r="N7" s="670" t="s">
        <v>395</v>
      </c>
    </row>
    <row r="8" spans="1:14">
      <c r="A8" s="900" t="s">
        <v>475</v>
      </c>
      <c r="B8" s="894">
        <v>2</v>
      </c>
      <c r="C8" s="878">
        <v>5354</v>
      </c>
      <c r="D8" s="880">
        <v>-5.0999999999999996</v>
      </c>
      <c r="E8" s="882">
        <v>28473</v>
      </c>
      <c r="F8" s="883">
        <v>-1.5</v>
      </c>
      <c r="G8" s="882">
        <v>9294</v>
      </c>
      <c r="H8" s="885">
        <v>-6.8</v>
      </c>
      <c r="I8" s="882">
        <v>27502</v>
      </c>
      <c r="J8" s="887">
        <v>-2.1</v>
      </c>
      <c r="K8" s="889">
        <v>1.74</v>
      </c>
      <c r="L8" s="891">
        <v>-0.03</v>
      </c>
      <c r="M8" s="889">
        <v>0.97</v>
      </c>
      <c r="N8" s="893">
        <v>0</v>
      </c>
    </row>
    <row r="9" spans="1:14">
      <c r="A9" s="900"/>
      <c r="B9" s="894">
        <v>3</v>
      </c>
      <c r="C9" s="878">
        <v>5386</v>
      </c>
      <c r="D9" s="880">
        <v>0.6</v>
      </c>
      <c r="E9" s="882">
        <v>28203</v>
      </c>
      <c r="F9" s="883">
        <v>-0.9</v>
      </c>
      <c r="G9" s="882">
        <v>9510</v>
      </c>
      <c r="H9" s="885">
        <v>2.2999999999999998</v>
      </c>
      <c r="I9" s="882">
        <v>27175</v>
      </c>
      <c r="J9" s="887">
        <v>-1.2</v>
      </c>
      <c r="K9" s="889">
        <v>1.77</v>
      </c>
      <c r="L9" s="891">
        <v>0.03</v>
      </c>
      <c r="M9" s="889">
        <v>0.96</v>
      </c>
      <c r="N9" s="893">
        <v>-0.01</v>
      </c>
    </row>
    <row r="10" spans="1:14">
      <c r="A10" s="900"/>
      <c r="B10" s="894">
        <v>4</v>
      </c>
      <c r="C10" s="878">
        <v>5469</v>
      </c>
      <c r="D10" s="880">
        <v>1.5</v>
      </c>
      <c r="E10" s="882">
        <v>27985</v>
      </c>
      <c r="F10" s="883">
        <v>-0.8</v>
      </c>
      <c r="G10" s="882">
        <v>9801</v>
      </c>
      <c r="H10" s="885">
        <v>3.1</v>
      </c>
      <c r="I10" s="882">
        <v>27201</v>
      </c>
      <c r="J10" s="887">
        <v>0.1</v>
      </c>
      <c r="K10" s="889">
        <v>1.79</v>
      </c>
      <c r="L10" s="891">
        <v>0.02</v>
      </c>
      <c r="M10" s="889">
        <v>0.97</v>
      </c>
      <c r="N10" s="893">
        <v>0.01</v>
      </c>
    </row>
    <row r="11" spans="1:14">
      <c r="A11" s="900"/>
      <c r="B11" s="894">
        <v>5</v>
      </c>
      <c r="C11" s="878">
        <v>5579</v>
      </c>
      <c r="D11" s="880">
        <v>2</v>
      </c>
      <c r="E11" s="882">
        <v>28100</v>
      </c>
      <c r="F11" s="883">
        <v>0.4</v>
      </c>
      <c r="G11" s="882">
        <v>9504</v>
      </c>
      <c r="H11" s="885">
        <v>-3</v>
      </c>
      <c r="I11" s="882">
        <v>27292</v>
      </c>
      <c r="J11" s="887">
        <v>0.3</v>
      </c>
      <c r="K11" s="889">
        <v>1.7</v>
      </c>
      <c r="L11" s="891">
        <v>-0.09</v>
      </c>
      <c r="M11" s="889">
        <v>0.97</v>
      </c>
      <c r="N11" s="893">
        <v>0</v>
      </c>
    </row>
    <row r="12" spans="1:14">
      <c r="A12" s="900"/>
      <c r="B12" s="894">
        <v>6</v>
      </c>
      <c r="C12" s="878">
        <v>5527</v>
      </c>
      <c r="D12" s="880">
        <v>-0.9</v>
      </c>
      <c r="E12" s="882">
        <v>27773</v>
      </c>
      <c r="F12" s="883">
        <v>-1.2</v>
      </c>
      <c r="G12" s="882">
        <v>9386</v>
      </c>
      <c r="H12" s="885">
        <v>-1.2</v>
      </c>
      <c r="I12" s="882">
        <v>27283</v>
      </c>
      <c r="J12" s="887">
        <v>0</v>
      </c>
      <c r="K12" s="889">
        <v>1.7</v>
      </c>
      <c r="L12" s="891">
        <v>0</v>
      </c>
      <c r="M12" s="889">
        <v>0.98</v>
      </c>
      <c r="N12" s="893">
        <v>0</v>
      </c>
    </row>
    <row r="13" spans="1:14">
      <c r="A13" s="1012"/>
      <c r="B13" s="894">
        <v>7</v>
      </c>
      <c r="C13" s="878">
        <v>5580</v>
      </c>
      <c r="D13" s="880">
        <v>1</v>
      </c>
      <c r="E13" s="882">
        <v>27688</v>
      </c>
      <c r="F13" s="883">
        <v>-0.3</v>
      </c>
      <c r="G13" s="882">
        <v>9363</v>
      </c>
      <c r="H13" s="885">
        <v>-0.2</v>
      </c>
      <c r="I13" s="882">
        <v>27234</v>
      </c>
      <c r="J13" s="887">
        <v>-0.2</v>
      </c>
      <c r="K13" s="889">
        <v>1.68</v>
      </c>
      <c r="L13" s="891">
        <v>-0.02</v>
      </c>
      <c r="M13" s="889">
        <v>0.98</v>
      </c>
      <c r="N13" s="893">
        <v>0</v>
      </c>
    </row>
    <row r="14" spans="1:14">
      <c r="A14" s="900"/>
      <c r="B14" s="894">
        <v>8</v>
      </c>
      <c r="C14" s="878">
        <v>5610</v>
      </c>
      <c r="D14" s="880">
        <v>0.5</v>
      </c>
      <c r="E14" s="882">
        <v>27535</v>
      </c>
      <c r="F14" s="883">
        <v>-0.6</v>
      </c>
      <c r="G14" s="882">
        <v>9462</v>
      </c>
      <c r="H14" s="885">
        <v>1.1000000000000001</v>
      </c>
      <c r="I14" s="882">
        <v>26875</v>
      </c>
      <c r="J14" s="887">
        <v>-1.3</v>
      </c>
      <c r="K14" s="889">
        <v>1.69</v>
      </c>
      <c r="L14" s="891">
        <v>0.01</v>
      </c>
      <c r="M14" s="889">
        <v>0.98</v>
      </c>
      <c r="N14" s="893">
        <v>0</v>
      </c>
    </row>
    <row r="15" spans="1:14">
      <c r="A15" s="900"/>
      <c r="B15" s="894">
        <v>9</v>
      </c>
      <c r="C15" s="878">
        <v>5512</v>
      </c>
      <c r="D15" s="880">
        <v>-1.7</v>
      </c>
      <c r="E15" s="882">
        <v>27414</v>
      </c>
      <c r="F15" s="883">
        <v>-0.4</v>
      </c>
      <c r="G15" s="882">
        <v>9087</v>
      </c>
      <c r="H15" s="885">
        <v>-4</v>
      </c>
      <c r="I15" s="882">
        <v>26745</v>
      </c>
      <c r="J15" s="887">
        <v>-0.5</v>
      </c>
      <c r="K15" s="889">
        <v>1.65</v>
      </c>
      <c r="L15" s="891">
        <v>-0.04</v>
      </c>
      <c r="M15" s="889">
        <v>0.98</v>
      </c>
      <c r="N15" s="893">
        <v>0</v>
      </c>
    </row>
    <row r="16" spans="1:14">
      <c r="A16" s="1013"/>
      <c r="B16" s="894">
        <v>10</v>
      </c>
      <c r="C16" s="879">
        <v>5248</v>
      </c>
      <c r="D16" s="880">
        <v>-4.8</v>
      </c>
      <c r="E16" s="882">
        <v>27291</v>
      </c>
      <c r="F16" s="883">
        <v>-0.4</v>
      </c>
      <c r="G16" s="882">
        <v>8910</v>
      </c>
      <c r="H16" s="885">
        <v>-1.9</v>
      </c>
      <c r="I16" s="882">
        <v>26169</v>
      </c>
      <c r="J16" s="887">
        <v>-2.2000000000000002</v>
      </c>
      <c r="K16" s="889">
        <v>1.7</v>
      </c>
      <c r="L16" s="891">
        <v>0.05</v>
      </c>
      <c r="M16" s="889">
        <v>0.96</v>
      </c>
      <c r="N16" s="893">
        <v>-0.02</v>
      </c>
    </row>
    <row r="17" spans="1:14">
      <c r="A17" s="1013"/>
      <c r="B17" s="894">
        <v>11</v>
      </c>
      <c r="C17" s="879">
        <v>5471</v>
      </c>
      <c r="D17" s="880">
        <v>4.2</v>
      </c>
      <c r="E17" s="882">
        <v>27168</v>
      </c>
      <c r="F17" s="883">
        <v>-0.5</v>
      </c>
      <c r="G17" s="882">
        <v>9042</v>
      </c>
      <c r="H17" s="885">
        <v>1.5</v>
      </c>
      <c r="I17" s="882">
        <v>25757</v>
      </c>
      <c r="J17" s="887">
        <v>-1.6</v>
      </c>
      <c r="K17" s="889">
        <v>1.65</v>
      </c>
      <c r="L17" s="891">
        <v>-0.05</v>
      </c>
      <c r="M17" s="889">
        <v>0.95</v>
      </c>
      <c r="N17" s="893">
        <v>-0.01</v>
      </c>
    </row>
    <row r="18" spans="1:14">
      <c r="A18" s="1013"/>
      <c r="B18" s="895">
        <v>12</v>
      </c>
      <c r="C18" s="954">
        <v>5382</v>
      </c>
      <c r="D18" s="881">
        <v>-1.6</v>
      </c>
      <c r="E18" s="882">
        <v>26927</v>
      </c>
      <c r="F18" s="884">
        <v>-0.9</v>
      </c>
      <c r="G18" s="882">
        <v>8335</v>
      </c>
      <c r="H18" s="886">
        <v>-7.8</v>
      </c>
      <c r="I18" s="882">
        <v>25418</v>
      </c>
      <c r="J18" s="888">
        <v>-1.3</v>
      </c>
      <c r="K18" s="890">
        <v>1.55</v>
      </c>
      <c r="L18" s="892">
        <v>-0.1</v>
      </c>
      <c r="M18" s="890">
        <v>0.94</v>
      </c>
      <c r="N18" s="1014">
        <v>-0.01</v>
      </c>
    </row>
    <row r="19" spans="1:14" ht="14.25" thickBot="1">
      <c r="A19" s="1015" t="s">
        <v>510</v>
      </c>
      <c r="B19" s="1016">
        <v>1</v>
      </c>
      <c r="C19" s="1017">
        <v>5792</v>
      </c>
      <c r="D19" s="1018">
        <v>7.6</v>
      </c>
      <c r="E19" s="1019">
        <v>27211</v>
      </c>
      <c r="F19" s="1020">
        <v>1.1000000000000001</v>
      </c>
      <c r="G19" s="1019">
        <v>9518</v>
      </c>
      <c r="H19" s="1021">
        <v>14.2</v>
      </c>
      <c r="I19" s="1019">
        <v>25579</v>
      </c>
      <c r="J19" s="1022">
        <v>0.6</v>
      </c>
      <c r="K19" s="1023">
        <v>1.64</v>
      </c>
      <c r="L19" s="1024">
        <v>0.09</v>
      </c>
      <c r="M19" s="1023">
        <v>0.94</v>
      </c>
      <c r="N19" s="1025">
        <v>0</v>
      </c>
    </row>
    <row r="20" spans="1:14" ht="14.25" thickTop="1">
      <c r="A20" s="1026"/>
      <c r="B20" s="1027">
        <v>2</v>
      </c>
      <c r="C20" s="1028">
        <v>5420</v>
      </c>
      <c r="D20" s="1029">
        <v>-6.4</v>
      </c>
      <c r="E20" s="1030">
        <v>26632</v>
      </c>
      <c r="F20" s="1029">
        <v>-2.1</v>
      </c>
      <c r="G20" s="1030">
        <v>8343</v>
      </c>
      <c r="H20" s="1031">
        <v>-12.3</v>
      </c>
      <c r="I20" s="1030">
        <v>25024</v>
      </c>
      <c r="J20" s="1032">
        <v>-2.2000000000000002</v>
      </c>
      <c r="K20" s="1033">
        <v>1.54</v>
      </c>
      <c r="L20" s="1034">
        <v>-0.1</v>
      </c>
      <c r="M20" s="1033">
        <v>0.94</v>
      </c>
      <c r="N20" s="1034">
        <v>0</v>
      </c>
    </row>
    <row r="21" spans="1:14" ht="3" customHeight="1">
      <c r="B21" s="586"/>
      <c r="C21" s="675"/>
      <c r="D21" s="898"/>
      <c r="E21" s="897"/>
      <c r="F21" s="676"/>
      <c r="G21" s="675"/>
      <c r="H21" s="676"/>
      <c r="I21" s="675"/>
      <c r="J21" s="676"/>
      <c r="K21" s="677"/>
      <c r="L21" s="678"/>
      <c r="M21" s="677"/>
      <c r="N21" s="679"/>
    </row>
    <row r="22" spans="1:14">
      <c r="A22" s="370" t="s">
        <v>288</v>
      </c>
      <c r="C22" s="668"/>
      <c r="D22" s="668"/>
      <c r="E22" s="668"/>
      <c r="F22" s="668"/>
      <c r="G22" s="668"/>
      <c r="H22" s="668"/>
      <c r="I22" s="668"/>
      <c r="J22" s="668"/>
      <c r="K22" s="668"/>
      <c r="L22" s="668"/>
      <c r="M22" s="668"/>
      <c r="N22" s="668"/>
    </row>
    <row r="23" spans="1:14">
      <c r="A23" s="370" t="s">
        <v>580</v>
      </c>
      <c r="C23" s="668"/>
      <c r="D23" s="668"/>
      <c r="E23" s="668"/>
      <c r="F23" s="668"/>
      <c r="G23" s="668"/>
      <c r="H23" s="668"/>
      <c r="I23" s="668"/>
      <c r="J23" s="668"/>
      <c r="K23" s="668"/>
      <c r="L23" s="668"/>
      <c r="M23" s="668"/>
      <c r="N23" s="668"/>
    </row>
    <row r="24" spans="1:14">
      <c r="A24" s="370" t="s">
        <v>418</v>
      </c>
      <c r="B24" s="668"/>
      <c r="C24" s="668"/>
      <c r="D24" s="668"/>
      <c r="E24" s="668"/>
      <c r="F24" s="668"/>
      <c r="G24" s="668"/>
      <c r="H24" s="668"/>
      <c r="I24" s="668"/>
      <c r="J24" s="668"/>
      <c r="K24" s="668"/>
      <c r="L24" s="668"/>
      <c r="M24" s="668"/>
      <c r="N24"/>
    </row>
  </sheetData>
  <mergeCells count="8">
    <mergeCell ref="A6:B6"/>
    <mergeCell ref="B2:N2"/>
    <mergeCell ref="C5:D5"/>
    <mergeCell ref="E5:F5"/>
    <mergeCell ref="G5:H5"/>
    <mergeCell ref="I5:J5"/>
    <mergeCell ref="K5:L5"/>
    <mergeCell ref="M5:N5"/>
  </mergeCells>
  <phoneticPr fontId="4"/>
  <pageMargins left="0.70866141732283472" right="0.70866141732283472" top="0.74803149606299213" bottom="0.74803149606299213"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A1:R27"/>
  <sheetViews>
    <sheetView zoomScaleNormal="100" zoomScaleSheetLayoutView="70" workbookViewId="0">
      <pane xSplit="2" ySplit="5" topLeftCell="C6" activePane="bottomRight" state="frozen"/>
      <selection sqref="A1:Q1"/>
      <selection pane="topRight" sqref="A1:Q1"/>
      <selection pane="bottomLeft" sqref="A1:Q1"/>
      <selection pane="bottomRight"/>
    </sheetView>
  </sheetViews>
  <sheetFormatPr defaultColWidth="8.75" defaultRowHeight="13.5"/>
  <cols>
    <col min="1" max="2" width="8.75" style="683"/>
    <col min="3" max="3" width="11.375" style="683" customWidth="1"/>
    <col min="4" max="4" width="12.75" style="683" customWidth="1"/>
    <col min="5" max="5" width="12" style="683" customWidth="1"/>
    <col min="6" max="12" width="11.625" style="683" customWidth="1"/>
    <col min="13" max="13" width="2.5" style="683" customWidth="1"/>
    <col min="14" max="16384" width="8.75" style="683"/>
  </cols>
  <sheetData>
    <row r="1" spans="1:12" ht="14.25">
      <c r="A1" s="680" t="s">
        <v>350</v>
      </c>
      <c r="B1" s="681"/>
      <c r="C1" s="681"/>
      <c r="D1" s="681"/>
      <c r="E1" s="681"/>
      <c r="F1" s="681"/>
      <c r="G1" s="681"/>
      <c r="H1" s="681"/>
      <c r="I1" s="681"/>
      <c r="J1" s="681"/>
      <c r="K1" s="682"/>
      <c r="L1" s="67"/>
    </row>
    <row r="2" spans="1:12" ht="17.25">
      <c r="A2" s="1189" t="s">
        <v>62</v>
      </c>
      <c r="B2" s="1189"/>
      <c r="C2" s="1189"/>
      <c r="D2" s="1189"/>
      <c r="E2" s="1189"/>
      <c r="F2" s="1189"/>
      <c r="G2" s="1189"/>
      <c r="H2" s="1189"/>
      <c r="I2" s="1189"/>
      <c r="J2" s="1189"/>
      <c r="K2" s="68"/>
      <c r="L2" s="1035"/>
    </row>
    <row r="3" spans="1:12" ht="14.25" thickBot="1">
      <c r="A3" s="681"/>
      <c r="B3" s="681"/>
      <c r="C3" s="681"/>
      <c r="D3" s="681"/>
      <c r="E3" s="681"/>
      <c r="F3" s="681"/>
      <c r="G3" s="681"/>
      <c r="H3" s="681"/>
      <c r="I3" s="681"/>
      <c r="J3" s="681"/>
      <c r="K3" s="682"/>
      <c r="L3" s="371" t="s">
        <v>289</v>
      </c>
    </row>
    <row r="4" spans="1:12">
      <c r="A4" s="1190" t="s">
        <v>351</v>
      </c>
      <c r="B4" s="1191"/>
      <c r="C4" s="1194" t="s">
        <v>352</v>
      </c>
      <c r="D4" s="1194" t="s">
        <v>353</v>
      </c>
      <c r="E4" s="1196" t="s">
        <v>354</v>
      </c>
      <c r="F4" s="1194" t="s">
        <v>355</v>
      </c>
      <c r="G4" s="1194" t="s">
        <v>356</v>
      </c>
      <c r="H4" s="1194" t="s">
        <v>357</v>
      </c>
      <c r="I4" s="1196" t="s">
        <v>358</v>
      </c>
      <c r="J4" s="761" t="s">
        <v>359</v>
      </c>
      <c r="K4" s="1196" t="s">
        <v>60</v>
      </c>
      <c r="L4" s="762" t="s">
        <v>360</v>
      </c>
    </row>
    <row r="5" spans="1:12" ht="18">
      <c r="A5" s="1192"/>
      <c r="B5" s="1193"/>
      <c r="C5" s="1195"/>
      <c r="D5" s="1195"/>
      <c r="E5" s="1197"/>
      <c r="F5" s="1195"/>
      <c r="G5" s="1195"/>
      <c r="H5" s="1195"/>
      <c r="I5" s="1197"/>
      <c r="J5" s="69" t="s">
        <v>63</v>
      </c>
      <c r="K5" s="1197"/>
      <c r="L5" s="763" t="s">
        <v>64</v>
      </c>
    </row>
    <row r="6" spans="1:12" ht="13.5" customHeight="1">
      <c r="A6" s="901"/>
      <c r="B6" s="684"/>
      <c r="C6" s="685"/>
      <c r="D6" s="685" t="s">
        <v>61</v>
      </c>
      <c r="E6" s="685"/>
      <c r="F6" s="685" t="s">
        <v>61</v>
      </c>
      <c r="G6" s="686"/>
      <c r="H6" s="686"/>
      <c r="I6" s="687"/>
      <c r="J6" s="685"/>
      <c r="K6" s="685"/>
      <c r="L6" s="764"/>
    </row>
    <row r="7" spans="1:12">
      <c r="A7" s="932" t="s">
        <v>425</v>
      </c>
      <c r="B7" s="688"/>
      <c r="C7" s="689">
        <v>25970</v>
      </c>
      <c r="D7" s="689">
        <v>11836</v>
      </c>
      <c r="E7" s="689">
        <v>40878</v>
      </c>
      <c r="F7" s="689">
        <v>9021</v>
      </c>
      <c r="G7" s="690">
        <v>1.57</v>
      </c>
      <c r="H7" s="690">
        <v>0.76</v>
      </c>
      <c r="I7" s="689">
        <v>9349</v>
      </c>
      <c r="J7" s="691">
        <v>35.799999999999997</v>
      </c>
      <c r="K7" s="692">
        <v>9549</v>
      </c>
      <c r="L7" s="765">
        <v>23.4</v>
      </c>
    </row>
    <row r="8" spans="1:12">
      <c r="A8" s="902" t="s">
        <v>424</v>
      </c>
      <c r="B8" s="688"/>
      <c r="C8" s="689">
        <v>24085</v>
      </c>
      <c r="D8" s="689">
        <v>11891</v>
      </c>
      <c r="E8" s="689">
        <v>50297</v>
      </c>
      <c r="F8" s="689">
        <v>11670</v>
      </c>
      <c r="G8" s="690">
        <v>2.09</v>
      </c>
      <c r="H8" s="690">
        <v>0.98</v>
      </c>
      <c r="I8" s="689">
        <v>9538</v>
      </c>
      <c r="J8" s="691">
        <v>39.6</v>
      </c>
      <c r="K8" s="692">
        <v>9768</v>
      </c>
      <c r="L8" s="765">
        <v>19.399999999999999</v>
      </c>
    </row>
    <row r="9" spans="1:12">
      <c r="A9" s="902" t="s">
        <v>437</v>
      </c>
      <c r="B9" s="688"/>
      <c r="C9" s="689">
        <v>22806</v>
      </c>
      <c r="D9" s="689">
        <v>11298</v>
      </c>
      <c r="E9" s="689">
        <v>51212</v>
      </c>
      <c r="F9" s="689">
        <v>12076</v>
      </c>
      <c r="G9" s="690">
        <v>2.25</v>
      </c>
      <c r="H9" s="690">
        <v>1.07</v>
      </c>
      <c r="I9" s="689">
        <v>9581</v>
      </c>
      <c r="J9" s="691">
        <v>42</v>
      </c>
      <c r="K9" s="692">
        <v>9647</v>
      </c>
      <c r="L9" s="765">
        <v>18.8</v>
      </c>
    </row>
    <row r="10" spans="1:12">
      <c r="A10" s="902" t="s">
        <v>557</v>
      </c>
      <c r="B10" s="688"/>
      <c r="C10" s="689">
        <v>22713</v>
      </c>
      <c r="D10" s="689">
        <v>11636</v>
      </c>
      <c r="E10" s="689">
        <v>46953</v>
      </c>
      <c r="F10" s="689">
        <v>11108</v>
      </c>
      <c r="G10" s="690">
        <v>2.0699999999999998</v>
      </c>
      <c r="H10" s="690">
        <v>0.95</v>
      </c>
      <c r="I10" s="689">
        <v>9693</v>
      </c>
      <c r="J10" s="691">
        <v>42.7</v>
      </c>
      <c r="K10" s="692">
        <v>9910</v>
      </c>
      <c r="L10" s="765">
        <v>21.1</v>
      </c>
    </row>
    <row r="11" spans="1:12" ht="14.25">
      <c r="A11" s="766" t="s">
        <v>416</v>
      </c>
      <c r="B11" s="534">
        <v>2</v>
      </c>
      <c r="C11" s="694">
        <v>2385</v>
      </c>
      <c r="D11" s="694">
        <v>11844</v>
      </c>
      <c r="E11" s="693">
        <v>4589</v>
      </c>
      <c r="F11" s="694">
        <v>12949</v>
      </c>
      <c r="G11" s="697">
        <v>1.92</v>
      </c>
      <c r="H11" s="697">
        <v>1.0900000000000001</v>
      </c>
      <c r="I11" s="693">
        <v>1384</v>
      </c>
      <c r="J11" s="696">
        <v>58</v>
      </c>
      <c r="K11" s="695">
        <v>1423</v>
      </c>
      <c r="L11" s="767">
        <v>31</v>
      </c>
    </row>
    <row r="12" spans="1:12" ht="14.25">
      <c r="A12" s="766" t="s">
        <v>475</v>
      </c>
      <c r="B12" s="534">
        <v>3</v>
      </c>
      <c r="C12" s="694">
        <v>2055</v>
      </c>
      <c r="D12" s="694">
        <v>12061</v>
      </c>
      <c r="E12" s="693">
        <v>3709</v>
      </c>
      <c r="F12" s="694">
        <v>12363</v>
      </c>
      <c r="G12" s="697">
        <v>1.8</v>
      </c>
      <c r="H12" s="697">
        <v>1.03</v>
      </c>
      <c r="I12" s="693">
        <v>2120</v>
      </c>
      <c r="J12" s="696">
        <v>103.2</v>
      </c>
      <c r="K12" s="695">
        <v>2201</v>
      </c>
      <c r="L12" s="767">
        <v>59.3</v>
      </c>
    </row>
    <row r="13" spans="1:12" ht="14.25">
      <c r="A13" s="766"/>
      <c r="B13" s="534">
        <v>4</v>
      </c>
      <c r="C13" s="694">
        <v>2601</v>
      </c>
      <c r="D13" s="694">
        <v>12052</v>
      </c>
      <c r="E13" s="693">
        <v>3582</v>
      </c>
      <c r="F13" s="694">
        <v>10443</v>
      </c>
      <c r="G13" s="697">
        <v>1.38</v>
      </c>
      <c r="H13" s="697">
        <v>0.87</v>
      </c>
      <c r="I13" s="693">
        <v>808</v>
      </c>
      <c r="J13" s="696">
        <v>31.1</v>
      </c>
      <c r="K13" s="695">
        <v>823</v>
      </c>
      <c r="L13" s="767">
        <v>23</v>
      </c>
    </row>
    <row r="14" spans="1:12" ht="14.25">
      <c r="A14" s="766"/>
      <c r="B14" s="534">
        <v>5</v>
      </c>
      <c r="C14" s="694">
        <v>2093</v>
      </c>
      <c r="D14" s="694">
        <v>11914</v>
      </c>
      <c r="E14" s="693">
        <v>3396</v>
      </c>
      <c r="F14" s="694">
        <v>9653</v>
      </c>
      <c r="G14" s="697">
        <v>1.62</v>
      </c>
      <c r="H14" s="697">
        <v>0.81</v>
      </c>
      <c r="I14" s="693">
        <v>585</v>
      </c>
      <c r="J14" s="696">
        <v>28</v>
      </c>
      <c r="K14" s="695">
        <v>587</v>
      </c>
      <c r="L14" s="767">
        <v>17.3</v>
      </c>
    </row>
    <row r="15" spans="1:12" ht="14.25">
      <c r="A15" s="766"/>
      <c r="B15" s="534" t="s">
        <v>544</v>
      </c>
      <c r="C15" s="694">
        <v>1758</v>
      </c>
      <c r="D15" s="694">
        <v>11390</v>
      </c>
      <c r="E15" s="693">
        <v>3102</v>
      </c>
      <c r="F15" s="694">
        <v>9417</v>
      </c>
      <c r="G15" s="697">
        <v>1.76</v>
      </c>
      <c r="H15" s="697">
        <v>0.83</v>
      </c>
      <c r="I15" s="693">
        <v>599</v>
      </c>
      <c r="J15" s="696">
        <v>34.1</v>
      </c>
      <c r="K15" s="695">
        <v>603</v>
      </c>
      <c r="L15" s="767">
        <v>19.399999999999999</v>
      </c>
    </row>
    <row r="16" spans="1:12" ht="14.25">
      <c r="A16" s="903"/>
      <c r="B16" s="534" t="s">
        <v>545</v>
      </c>
      <c r="C16" s="694">
        <v>1824</v>
      </c>
      <c r="D16" s="694">
        <v>10997</v>
      </c>
      <c r="E16" s="693">
        <v>3470</v>
      </c>
      <c r="F16" s="694">
        <v>9408</v>
      </c>
      <c r="G16" s="697">
        <v>1.9</v>
      </c>
      <c r="H16" s="697">
        <v>0.86</v>
      </c>
      <c r="I16" s="693">
        <v>633</v>
      </c>
      <c r="J16" s="696">
        <v>34.700000000000003</v>
      </c>
      <c r="K16" s="695">
        <v>633</v>
      </c>
      <c r="L16" s="767">
        <v>18.2</v>
      </c>
    </row>
    <row r="17" spans="1:18" ht="14.25">
      <c r="A17" s="766"/>
      <c r="B17" s="534" t="s">
        <v>488</v>
      </c>
      <c r="C17" s="694">
        <v>1690</v>
      </c>
      <c r="D17" s="694">
        <v>10601</v>
      </c>
      <c r="E17" s="693">
        <v>3382</v>
      </c>
      <c r="F17" s="694">
        <v>9346</v>
      </c>
      <c r="G17" s="697">
        <v>2</v>
      </c>
      <c r="H17" s="697">
        <v>0.88</v>
      </c>
      <c r="I17" s="693">
        <v>455</v>
      </c>
      <c r="J17" s="696">
        <v>26.9</v>
      </c>
      <c r="K17" s="695">
        <v>458</v>
      </c>
      <c r="L17" s="767">
        <v>13.5</v>
      </c>
    </row>
    <row r="18" spans="1:18" ht="14.25">
      <c r="A18" s="766"/>
      <c r="B18" s="534" t="s">
        <v>453</v>
      </c>
      <c r="C18" s="694">
        <v>1799</v>
      </c>
      <c r="D18" s="694">
        <v>10728</v>
      </c>
      <c r="E18" s="693">
        <v>3181</v>
      </c>
      <c r="F18" s="694">
        <v>9429</v>
      </c>
      <c r="G18" s="697">
        <v>1.77</v>
      </c>
      <c r="H18" s="697">
        <v>0.88</v>
      </c>
      <c r="I18" s="693">
        <v>495</v>
      </c>
      <c r="J18" s="696">
        <v>27.5</v>
      </c>
      <c r="K18" s="695">
        <v>499</v>
      </c>
      <c r="L18" s="767">
        <v>15.7</v>
      </c>
    </row>
    <row r="19" spans="1:18" ht="14.25">
      <c r="A19" s="903"/>
      <c r="B19" s="534" t="s">
        <v>489</v>
      </c>
      <c r="C19" s="694">
        <v>1749</v>
      </c>
      <c r="D19" s="694">
        <v>10809</v>
      </c>
      <c r="E19" s="693">
        <v>3387</v>
      </c>
      <c r="F19" s="694">
        <v>9294</v>
      </c>
      <c r="G19" s="697">
        <v>1.94</v>
      </c>
      <c r="H19" s="697">
        <v>0.86</v>
      </c>
      <c r="I19" s="693">
        <v>563</v>
      </c>
      <c r="J19" s="696">
        <v>32.200000000000003</v>
      </c>
      <c r="K19" s="695">
        <v>576</v>
      </c>
      <c r="L19" s="767">
        <v>17</v>
      </c>
    </row>
    <row r="20" spans="1:18" ht="14.25">
      <c r="A20" s="766"/>
      <c r="B20" s="534" t="s">
        <v>499</v>
      </c>
      <c r="C20" s="694">
        <v>1512</v>
      </c>
      <c r="D20" s="694">
        <v>10390</v>
      </c>
      <c r="E20" s="693">
        <v>3288</v>
      </c>
      <c r="F20" s="694">
        <v>9214</v>
      </c>
      <c r="G20" s="697">
        <v>2.17</v>
      </c>
      <c r="H20" s="697">
        <v>0.89</v>
      </c>
      <c r="I20" s="693">
        <v>421</v>
      </c>
      <c r="J20" s="696">
        <v>27.8</v>
      </c>
      <c r="K20" s="695">
        <v>432</v>
      </c>
      <c r="L20" s="767">
        <v>13.1</v>
      </c>
    </row>
    <row r="21" spans="1:18" ht="14.25">
      <c r="A21" s="766"/>
      <c r="B21" s="534" t="s">
        <v>505</v>
      </c>
      <c r="C21" s="694">
        <v>1313</v>
      </c>
      <c r="D21" s="694">
        <v>9742</v>
      </c>
      <c r="E21" s="693">
        <v>2868</v>
      </c>
      <c r="F21" s="694">
        <v>9023</v>
      </c>
      <c r="G21" s="697">
        <v>2.1800000000000002</v>
      </c>
      <c r="H21" s="697">
        <v>0.93</v>
      </c>
      <c r="I21" s="693">
        <v>451</v>
      </c>
      <c r="J21" s="696">
        <v>34.299999999999997</v>
      </c>
      <c r="K21" s="695">
        <v>454</v>
      </c>
      <c r="L21" s="767">
        <v>15.8</v>
      </c>
    </row>
    <row r="22" spans="1:18" ht="14.25">
      <c r="A22" s="766" t="s">
        <v>510</v>
      </c>
      <c r="B22" s="534">
        <v>1</v>
      </c>
      <c r="C22" s="694">
        <v>2145</v>
      </c>
      <c r="D22" s="694">
        <v>9932</v>
      </c>
      <c r="E22" s="693">
        <v>4791</v>
      </c>
      <c r="F22" s="694">
        <v>10366</v>
      </c>
      <c r="G22" s="697">
        <v>2.23</v>
      </c>
      <c r="H22" s="697">
        <v>1.04</v>
      </c>
      <c r="I22" s="693">
        <v>423</v>
      </c>
      <c r="J22" s="696">
        <v>19.7</v>
      </c>
      <c r="K22" s="695">
        <v>427</v>
      </c>
      <c r="L22" s="767">
        <v>8.9</v>
      </c>
    </row>
    <row r="23" spans="1:18" ht="14.25">
      <c r="A23" s="766"/>
      <c r="B23" s="534">
        <v>2</v>
      </c>
      <c r="C23" s="694">
        <v>2348</v>
      </c>
      <c r="D23" s="694">
        <v>10298</v>
      </c>
      <c r="E23" s="693">
        <v>4208</v>
      </c>
      <c r="F23" s="694">
        <v>11398</v>
      </c>
      <c r="G23" s="697">
        <v>1.79</v>
      </c>
      <c r="H23" s="697">
        <v>1.1100000000000001</v>
      </c>
      <c r="I23" s="693">
        <v>1020</v>
      </c>
      <c r="J23" s="696">
        <v>43.4</v>
      </c>
      <c r="K23" s="695">
        <v>1038</v>
      </c>
      <c r="L23" s="767">
        <v>24.7</v>
      </c>
    </row>
    <row r="24" spans="1:18" ht="13.5" customHeight="1">
      <c r="A24" s="1199" t="s">
        <v>398</v>
      </c>
      <c r="B24" s="1200"/>
      <c r="C24" s="1036">
        <f>(C23/C11-1)*100</f>
        <v>-1.5513626834381511</v>
      </c>
      <c r="D24" s="1036">
        <f>(D23/D11-1)*100</f>
        <v>-13.053022627490718</v>
      </c>
      <c r="E24" s="1036">
        <f>(E23/E11-1)*100</f>
        <v>-8.3024624101111328</v>
      </c>
      <c r="F24" s="1036">
        <f>(F23/F11-1)*100</f>
        <v>-11.977758900301183</v>
      </c>
      <c r="G24" s="1037">
        <f>G23 - G11</f>
        <v>-0.12999999999999989</v>
      </c>
      <c r="H24" s="1037">
        <f>H23 - H11</f>
        <v>2.0000000000000018E-2</v>
      </c>
      <c r="I24" s="1036">
        <f>(I23/I11-1)*100</f>
        <v>-26.300578034682076</v>
      </c>
      <c r="J24" s="1036">
        <f>J23 - J11</f>
        <v>-14.600000000000001</v>
      </c>
      <c r="K24" s="1038">
        <f>(K23/K11-1)*100</f>
        <v>-27.055516514406186</v>
      </c>
      <c r="L24" s="1039">
        <f>L23 - L11</f>
        <v>-6.3000000000000007</v>
      </c>
      <c r="N24" s="1198"/>
      <c r="O24" s="1198"/>
      <c r="P24" s="1198"/>
      <c r="Q24" s="1198"/>
      <c r="R24" s="1198"/>
    </row>
    <row r="25" spans="1:18" ht="13.5" customHeight="1" thickBot="1">
      <c r="A25" s="1201" t="s">
        <v>65</v>
      </c>
      <c r="B25" s="1202"/>
      <c r="C25" s="1040">
        <f>(C23/C22-1)*100</f>
        <v>9.4638694638694574</v>
      </c>
      <c r="D25" s="1040">
        <f t="shared" ref="D25:L25" si="0">(D23/D22-1)*100</f>
        <v>3.6850583971002715</v>
      </c>
      <c r="E25" s="1040">
        <f t="shared" si="0"/>
        <v>-12.168649551241916</v>
      </c>
      <c r="F25" s="1040">
        <f t="shared" si="0"/>
        <v>9.9556241558942595</v>
      </c>
      <c r="G25" s="1040">
        <f t="shared" si="0"/>
        <v>-19.730941704035875</v>
      </c>
      <c r="H25" s="1040">
        <f t="shared" si="0"/>
        <v>6.7307692307692291</v>
      </c>
      <c r="I25" s="1040">
        <f t="shared" si="0"/>
        <v>141.13475177304963</v>
      </c>
      <c r="J25" s="1040">
        <f t="shared" si="0"/>
        <v>120.3045685279188</v>
      </c>
      <c r="K25" s="1040">
        <f t="shared" si="0"/>
        <v>143.0913348946136</v>
      </c>
      <c r="L25" s="1041">
        <f t="shared" si="0"/>
        <v>177.52808988764045</v>
      </c>
      <c r="N25" s="1198"/>
      <c r="O25" s="1198"/>
      <c r="P25" s="1198"/>
      <c r="Q25" s="1198"/>
      <c r="R25" s="1198"/>
    </row>
    <row r="26" spans="1:18">
      <c r="A26" s="372" t="s">
        <v>66</v>
      </c>
      <c r="B26" s="681"/>
      <c r="C26" s="681"/>
      <c r="D26" s="681"/>
      <c r="E26" s="681"/>
      <c r="F26" s="698"/>
      <c r="G26" s="681"/>
      <c r="H26" s="681"/>
      <c r="I26" s="681"/>
      <c r="J26" s="699"/>
      <c r="K26" s="681"/>
      <c r="L26" s="681"/>
    </row>
    <row r="27" spans="1:18">
      <c r="A27" s="370" t="s">
        <v>418</v>
      </c>
      <c r="B27" s="681"/>
      <c r="C27" s="681"/>
      <c r="D27" s="681"/>
      <c r="E27" s="681"/>
      <c r="F27" s="698"/>
      <c r="G27" s="681"/>
      <c r="H27" s="681"/>
      <c r="I27" s="681"/>
      <c r="J27" s="699"/>
      <c r="K27" s="681"/>
      <c r="L27" s="681"/>
    </row>
  </sheetData>
  <mergeCells count="13">
    <mergeCell ref="N24:R25"/>
    <mergeCell ref="H4:H5"/>
    <mergeCell ref="I4:I5"/>
    <mergeCell ref="K4:K5"/>
    <mergeCell ref="A24:B24"/>
    <mergeCell ref="A25:B25"/>
    <mergeCell ref="A2:J2"/>
    <mergeCell ref="A4:B5"/>
    <mergeCell ref="C4:C5"/>
    <mergeCell ref="D4:D5"/>
    <mergeCell ref="E4:E5"/>
    <mergeCell ref="F4:F5"/>
    <mergeCell ref="G4:G5"/>
  </mergeCells>
  <phoneticPr fontId="4"/>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sheetPr>
  <dimension ref="A1:AA132"/>
  <sheetViews>
    <sheetView showGridLines="0" zoomScaleNormal="100" zoomScaleSheetLayoutView="70" workbookViewId="0">
      <pane xSplit="2" ySplit="13" topLeftCell="C14" activePane="bottomRight" state="frozen"/>
      <selection sqref="A1:Q1"/>
      <selection pane="topRight" sqref="A1:Q1"/>
      <selection pane="bottomLeft" sqref="A1:Q1"/>
      <selection pane="bottomRight" sqref="A1:K1"/>
    </sheetView>
  </sheetViews>
  <sheetFormatPr defaultColWidth="13.625" defaultRowHeight="14.25"/>
  <cols>
    <col min="1" max="1" width="11.25" style="14" customWidth="1"/>
    <col min="2" max="2" width="6.25" style="14" customWidth="1"/>
    <col min="3" max="3" width="10.875" style="14" customWidth="1"/>
    <col min="4" max="4" width="13.375" style="14" customWidth="1"/>
    <col min="5" max="5" width="10.875" style="14" customWidth="1"/>
    <col min="6" max="6" width="13.375" style="14" customWidth="1"/>
    <col min="7" max="7" width="10.875" style="14" customWidth="1"/>
    <col min="8" max="8" width="13.375" style="14" customWidth="1"/>
    <col min="9" max="9" width="10.875" style="14" customWidth="1"/>
    <col min="10" max="10" width="13.125" style="14" customWidth="1"/>
    <col min="11" max="11" width="0.375" style="14" customWidth="1"/>
    <col min="12" max="12" width="13.625" style="14" customWidth="1"/>
    <col min="13" max="13" width="3.5" style="14" bestFit="1" customWidth="1"/>
    <col min="14" max="14" width="15.75" style="14" customWidth="1"/>
    <col min="15" max="15" width="0.625" style="14" customWidth="1"/>
    <col min="16" max="18" width="7.375" style="14" customWidth="1"/>
    <col min="19" max="20" width="8.625" style="14" customWidth="1"/>
    <col min="21" max="23" width="9.875" style="14" customWidth="1"/>
    <col min="24" max="25" width="13.625" style="14" customWidth="1"/>
    <col min="26" max="26" width="3.75" style="14" customWidth="1"/>
    <col min="27" max="16384" width="13.625" style="14"/>
  </cols>
  <sheetData>
    <row r="1" spans="1:13" s="12" customFormat="1" ht="30" customHeight="1">
      <c r="A1" s="1203" t="s">
        <v>67</v>
      </c>
      <c r="B1" s="1203"/>
      <c r="C1" s="1203"/>
      <c r="D1" s="1203"/>
      <c r="E1" s="1203"/>
      <c r="F1" s="1203"/>
      <c r="G1" s="1203"/>
      <c r="H1" s="1203"/>
      <c r="I1" s="1203"/>
      <c r="J1" s="1203"/>
      <c r="K1" s="1203"/>
    </row>
    <row r="2" spans="1:13" s="12" customFormat="1" ht="6.75" customHeight="1">
      <c r="B2" s="59"/>
      <c r="C2" s="59"/>
      <c r="D2" s="59"/>
      <c r="E2" s="59"/>
      <c r="F2" s="59"/>
      <c r="G2" s="59"/>
      <c r="H2" s="59"/>
      <c r="I2" s="59"/>
    </row>
    <row r="3" spans="1:13" ht="14.25" customHeight="1">
      <c r="B3" s="41"/>
      <c r="C3" s="41"/>
      <c r="D3" s="41"/>
      <c r="E3" s="41"/>
      <c r="F3" s="41"/>
      <c r="G3" s="41"/>
      <c r="I3" s="41"/>
      <c r="J3" s="374" t="s">
        <v>295</v>
      </c>
    </row>
    <row r="4" spans="1:13" ht="3" customHeight="1" thickBot="1">
      <c r="B4" s="41"/>
      <c r="C4" s="41"/>
      <c r="D4" s="41"/>
      <c r="E4" s="41"/>
      <c r="F4" s="41"/>
      <c r="G4" s="41"/>
      <c r="I4" s="41"/>
      <c r="J4" s="70"/>
    </row>
    <row r="5" spans="1:13" ht="24.95" customHeight="1">
      <c r="A5" s="1207" t="s">
        <v>290</v>
      </c>
      <c r="B5" s="1208"/>
      <c r="C5" s="1204" t="s">
        <v>68</v>
      </c>
      <c r="D5" s="1205"/>
      <c r="E5" s="1204" t="s">
        <v>69</v>
      </c>
      <c r="F5" s="1206"/>
      <c r="G5" s="1204" t="s">
        <v>70</v>
      </c>
      <c r="H5" s="1205"/>
      <c r="I5" s="1204" t="s">
        <v>293</v>
      </c>
      <c r="J5" s="1206"/>
      <c r="K5" s="73"/>
      <c r="L5" s="18"/>
      <c r="M5" s="18"/>
    </row>
    <row r="6" spans="1:13" ht="24.95" customHeight="1">
      <c r="A6" s="1209"/>
      <c r="B6" s="1210"/>
      <c r="C6" s="76" t="s">
        <v>291</v>
      </c>
      <c r="D6" s="76" t="s">
        <v>71</v>
      </c>
      <c r="E6" s="76" t="s">
        <v>291</v>
      </c>
      <c r="F6" s="76" t="s">
        <v>71</v>
      </c>
      <c r="G6" s="76" t="s">
        <v>292</v>
      </c>
      <c r="H6" s="76" t="s">
        <v>71</v>
      </c>
      <c r="I6" s="77" t="s">
        <v>292</v>
      </c>
      <c r="J6" s="78" t="s">
        <v>71</v>
      </c>
      <c r="K6" s="79"/>
      <c r="L6" s="18"/>
      <c r="M6" s="18"/>
    </row>
    <row r="7" spans="1:13" ht="15" customHeight="1">
      <c r="A7" s="539"/>
      <c r="B7" s="41"/>
      <c r="C7" s="82"/>
      <c r="D7" s="81"/>
      <c r="E7" s="81"/>
      <c r="F7" s="81"/>
      <c r="G7" s="81"/>
      <c r="H7" s="81"/>
      <c r="I7" s="81"/>
      <c r="J7" s="41"/>
      <c r="K7" s="83"/>
      <c r="L7" s="18"/>
      <c r="M7" s="18"/>
    </row>
    <row r="8" spans="1:13" ht="15" hidden="1" customHeight="1">
      <c r="A8" s="80"/>
      <c r="B8" s="84" t="s">
        <v>72</v>
      </c>
      <c r="C8" s="85">
        <v>4611</v>
      </c>
      <c r="D8" s="86">
        <v>1566951</v>
      </c>
      <c r="E8" s="86">
        <v>70</v>
      </c>
      <c r="F8" s="86">
        <v>17490</v>
      </c>
      <c r="G8" s="87">
        <v>347628</v>
      </c>
      <c r="H8" s="87">
        <v>27292565.5</v>
      </c>
      <c r="I8" s="86">
        <v>1364</v>
      </c>
      <c r="J8" s="86">
        <v>34809</v>
      </c>
      <c r="K8" s="83"/>
      <c r="L8" s="18"/>
      <c r="M8" s="18"/>
    </row>
    <row r="9" spans="1:13" ht="15" hidden="1" customHeight="1">
      <c r="A9" s="80"/>
      <c r="B9" s="84" t="s">
        <v>73</v>
      </c>
      <c r="C9" s="85">
        <v>4581</v>
      </c>
      <c r="D9" s="86">
        <v>1526586.6</v>
      </c>
      <c r="E9" s="86">
        <v>58</v>
      </c>
      <c r="F9" s="86">
        <v>15008.8</v>
      </c>
      <c r="G9" s="87">
        <v>365421</v>
      </c>
      <c r="H9" s="87">
        <v>28871248.5</v>
      </c>
      <c r="I9" s="86">
        <v>1476</v>
      </c>
      <c r="J9" s="86">
        <v>37771</v>
      </c>
      <c r="K9" s="83"/>
      <c r="L9" s="18"/>
      <c r="M9" s="18"/>
    </row>
    <row r="10" spans="1:13" ht="15" hidden="1" customHeight="1">
      <c r="A10" s="80"/>
      <c r="B10" s="84" t="s">
        <v>74</v>
      </c>
      <c r="C10" s="85">
        <v>4293</v>
      </c>
      <c r="D10" s="86">
        <v>1424028</v>
      </c>
      <c r="E10" s="86">
        <v>70</v>
      </c>
      <c r="F10" s="86">
        <v>18440</v>
      </c>
      <c r="G10" s="87">
        <v>355962</v>
      </c>
      <c r="H10" s="87">
        <v>27572484.5</v>
      </c>
      <c r="I10" s="86">
        <v>1482</v>
      </c>
      <c r="J10" s="86">
        <v>38851.800000000003</v>
      </c>
      <c r="K10" s="83"/>
      <c r="L10" s="18"/>
      <c r="M10" s="18"/>
    </row>
    <row r="11" spans="1:13" ht="15.95" hidden="1" customHeight="1">
      <c r="A11" s="80"/>
      <c r="B11" s="84" t="s">
        <v>75</v>
      </c>
      <c r="C11" s="88">
        <v>4221</v>
      </c>
      <c r="D11" s="89">
        <v>1408004</v>
      </c>
      <c r="E11" s="89">
        <v>63</v>
      </c>
      <c r="F11" s="89">
        <v>16785</v>
      </c>
      <c r="G11" s="89">
        <v>353812</v>
      </c>
      <c r="H11" s="89">
        <v>28926856</v>
      </c>
      <c r="I11" s="89">
        <v>2116</v>
      </c>
      <c r="J11" s="89">
        <v>53760.5</v>
      </c>
      <c r="K11" s="83"/>
      <c r="L11" s="18"/>
      <c r="M11" s="18"/>
    </row>
    <row r="12" spans="1:13" ht="15.95" hidden="1" customHeight="1">
      <c r="A12" s="80"/>
      <c r="B12" s="84" t="s">
        <v>76</v>
      </c>
      <c r="C12" s="88">
        <v>4570</v>
      </c>
      <c r="D12" s="89">
        <v>1582679</v>
      </c>
      <c r="E12" s="89">
        <v>67</v>
      </c>
      <c r="F12" s="89">
        <v>15322</v>
      </c>
      <c r="G12" s="89">
        <v>337623</v>
      </c>
      <c r="H12" s="89">
        <v>27313285</v>
      </c>
      <c r="I12" s="89">
        <v>2398</v>
      </c>
      <c r="J12" s="89">
        <v>61718</v>
      </c>
      <c r="K12" s="83"/>
      <c r="L12" s="18"/>
      <c r="M12" s="18"/>
    </row>
    <row r="13" spans="1:13" ht="15.95" hidden="1" customHeight="1">
      <c r="A13" s="80"/>
      <c r="B13" s="84" t="s">
        <v>77</v>
      </c>
      <c r="C13" s="88">
        <v>4292</v>
      </c>
      <c r="D13" s="89">
        <v>1582678</v>
      </c>
      <c r="E13" s="89">
        <v>54</v>
      </c>
      <c r="F13" s="89">
        <v>11158</v>
      </c>
      <c r="G13" s="89">
        <v>318286</v>
      </c>
      <c r="H13" s="89">
        <v>25342145</v>
      </c>
      <c r="I13" s="89">
        <v>2517</v>
      </c>
      <c r="J13" s="89">
        <v>63831</v>
      </c>
      <c r="K13" s="83"/>
      <c r="L13" s="18"/>
      <c r="M13" s="18"/>
    </row>
    <row r="14" spans="1:13" ht="15.75" customHeight="1">
      <c r="A14" s="540" t="s">
        <v>461</v>
      </c>
      <c r="C14" s="409">
        <v>4017</v>
      </c>
      <c r="D14" s="89">
        <v>1665581</v>
      </c>
      <c r="E14" s="89">
        <v>27</v>
      </c>
      <c r="F14" s="89">
        <v>5402</v>
      </c>
      <c r="G14" s="89">
        <v>316193</v>
      </c>
      <c r="H14" s="91">
        <v>25509627</v>
      </c>
      <c r="I14" s="89">
        <v>3751</v>
      </c>
      <c r="J14" s="91">
        <v>96633</v>
      </c>
      <c r="K14" s="83"/>
      <c r="L14" s="18"/>
      <c r="M14" s="18"/>
    </row>
    <row r="15" spans="1:13" ht="15.75" customHeight="1">
      <c r="A15" s="540" t="s">
        <v>462</v>
      </c>
      <c r="C15" s="410">
        <v>4258</v>
      </c>
      <c r="D15" s="124">
        <v>1704635.8</v>
      </c>
      <c r="E15" s="124">
        <v>18</v>
      </c>
      <c r="F15" s="124">
        <v>4025.4</v>
      </c>
      <c r="G15" s="124">
        <v>300306</v>
      </c>
      <c r="H15" s="136">
        <v>24288788.5</v>
      </c>
      <c r="I15" s="124">
        <v>3542</v>
      </c>
      <c r="J15" s="136">
        <v>86559.499999999985</v>
      </c>
      <c r="K15" s="83"/>
      <c r="L15" s="18"/>
      <c r="M15" s="18"/>
    </row>
    <row r="16" spans="1:13" ht="15" customHeight="1">
      <c r="A16" s="578" t="s">
        <v>463</v>
      </c>
      <c r="B16" s="92"/>
      <c r="C16" s="123">
        <v>4577</v>
      </c>
      <c r="D16" s="124">
        <v>1860392.5999999999</v>
      </c>
      <c r="E16" s="124">
        <v>19</v>
      </c>
      <c r="F16" s="124">
        <v>4171.7000000000007</v>
      </c>
      <c r="G16" s="124">
        <v>293640</v>
      </c>
      <c r="H16" s="124">
        <v>24116696</v>
      </c>
      <c r="I16" s="124">
        <v>2837</v>
      </c>
      <c r="J16" s="124">
        <v>72536.100000000006</v>
      </c>
      <c r="K16" s="83"/>
      <c r="L16" s="18"/>
      <c r="M16" s="18"/>
    </row>
    <row r="17" spans="1:13" ht="15" customHeight="1">
      <c r="A17" s="535"/>
      <c r="B17" s="44"/>
      <c r="C17" s="88"/>
      <c r="D17" s="89"/>
      <c r="E17" s="89"/>
      <c r="F17" s="89"/>
      <c r="G17" s="89"/>
      <c r="H17" s="89"/>
      <c r="I17" s="89"/>
      <c r="J17" s="89"/>
      <c r="K17" s="83"/>
      <c r="L17" s="18"/>
      <c r="M17" s="18"/>
    </row>
    <row r="18" spans="1:13" ht="15.95" customHeight="1">
      <c r="A18" s="535" t="s">
        <v>416</v>
      </c>
      <c r="B18" s="531">
        <v>12</v>
      </c>
      <c r="C18" s="95">
        <v>411</v>
      </c>
      <c r="D18" s="96">
        <v>164213.69999999998</v>
      </c>
      <c r="E18" s="383">
        <v>2</v>
      </c>
      <c r="F18" s="383">
        <v>555.6</v>
      </c>
      <c r="G18" s="96">
        <v>26398</v>
      </c>
      <c r="H18" s="96">
        <v>2142609.5</v>
      </c>
      <c r="I18" s="96">
        <v>243</v>
      </c>
      <c r="J18" s="96">
        <v>6185.3</v>
      </c>
      <c r="K18" s="97"/>
    </row>
    <row r="19" spans="1:13" ht="15.95" customHeight="1">
      <c r="A19" s="535" t="s">
        <v>475</v>
      </c>
      <c r="B19" s="531">
        <v>1</v>
      </c>
      <c r="C19" s="95">
        <v>405</v>
      </c>
      <c r="D19" s="96">
        <v>166309.5</v>
      </c>
      <c r="E19" s="383">
        <v>0</v>
      </c>
      <c r="F19" s="383">
        <v>0</v>
      </c>
      <c r="G19" s="96">
        <v>25209</v>
      </c>
      <c r="H19" s="96">
        <v>2135502.5</v>
      </c>
      <c r="I19" s="96">
        <v>201</v>
      </c>
      <c r="J19" s="96">
        <v>5100.1000000000004</v>
      </c>
      <c r="K19" s="97"/>
    </row>
    <row r="20" spans="1:13" ht="15.95" customHeight="1">
      <c r="A20" s="535"/>
      <c r="B20" s="531">
        <v>2</v>
      </c>
      <c r="C20" s="95">
        <v>263</v>
      </c>
      <c r="D20" s="96">
        <v>109916.59999999999</v>
      </c>
      <c r="E20" s="383">
        <v>2</v>
      </c>
      <c r="F20" s="383">
        <v>582.20000000000005</v>
      </c>
      <c r="G20" s="96">
        <v>24046</v>
      </c>
      <c r="H20" s="96">
        <v>2079674.5</v>
      </c>
      <c r="I20" s="96">
        <v>175</v>
      </c>
      <c r="J20" s="96">
        <v>4885.8999999999996</v>
      </c>
      <c r="K20" s="97"/>
    </row>
    <row r="21" spans="1:13" ht="15" customHeight="1">
      <c r="A21" s="535"/>
      <c r="B21" s="531">
        <v>3</v>
      </c>
      <c r="C21" s="95">
        <v>402</v>
      </c>
      <c r="D21" s="96">
        <v>168165.45</v>
      </c>
      <c r="E21" s="383">
        <v>0</v>
      </c>
      <c r="F21" s="383">
        <v>0</v>
      </c>
      <c r="G21" s="96">
        <v>25583</v>
      </c>
      <c r="H21" s="96">
        <v>2220527</v>
      </c>
      <c r="I21" s="96">
        <v>232</v>
      </c>
      <c r="J21" s="96">
        <v>5615.7</v>
      </c>
      <c r="K21" s="97"/>
    </row>
    <row r="22" spans="1:13" ht="15" customHeight="1">
      <c r="A22" s="80"/>
      <c r="B22" s="531">
        <v>4</v>
      </c>
      <c r="C22" s="95">
        <v>410</v>
      </c>
      <c r="D22" s="96">
        <v>170296.9</v>
      </c>
      <c r="E22" s="383">
        <v>2</v>
      </c>
      <c r="F22" s="383">
        <v>545.70000000000005</v>
      </c>
      <c r="G22" s="96">
        <v>26628</v>
      </c>
      <c r="H22" s="96">
        <v>2336730.5</v>
      </c>
      <c r="I22" s="96">
        <v>250</v>
      </c>
      <c r="J22" s="96">
        <v>6570.6</v>
      </c>
      <c r="K22" s="97"/>
    </row>
    <row r="23" spans="1:13" ht="15" customHeight="1">
      <c r="A23" s="535"/>
      <c r="B23" s="531">
        <v>5</v>
      </c>
      <c r="C23" s="95">
        <v>351</v>
      </c>
      <c r="D23" s="96">
        <v>148930.70000000001</v>
      </c>
      <c r="E23" s="383">
        <v>0</v>
      </c>
      <c r="F23" s="383">
        <v>0</v>
      </c>
      <c r="G23" s="96">
        <v>23979</v>
      </c>
      <c r="H23" s="96">
        <v>2084080.5</v>
      </c>
      <c r="I23" s="96">
        <v>210</v>
      </c>
      <c r="J23" s="96">
        <v>5288.1</v>
      </c>
      <c r="K23" s="97"/>
    </row>
    <row r="24" spans="1:13" ht="15" customHeight="1">
      <c r="A24" s="535"/>
      <c r="B24" s="531">
        <v>6</v>
      </c>
      <c r="C24" s="95">
        <v>351</v>
      </c>
      <c r="D24" s="96">
        <v>144956.79999999999</v>
      </c>
      <c r="E24" s="383">
        <v>1</v>
      </c>
      <c r="F24" s="383">
        <v>345.4</v>
      </c>
      <c r="G24" s="96">
        <v>22464</v>
      </c>
      <c r="H24" s="96">
        <v>1877135</v>
      </c>
      <c r="I24" s="96">
        <v>202</v>
      </c>
      <c r="J24" s="96">
        <v>5672</v>
      </c>
      <c r="K24" s="97"/>
    </row>
    <row r="25" spans="1:13" ht="15" customHeight="1">
      <c r="A25" s="535"/>
      <c r="B25" s="718">
        <v>7</v>
      </c>
      <c r="C25" s="95">
        <v>433</v>
      </c>
      <c r="D25" s="96">
        <v>186655.1</v>
      </c>
      <c r="E25" s="383">
        <v>2</v>
      </c>
      <c r="F25" s="383">
        <v>444</v>
      </c>
      <c r="G25" s="96">
        <v>25246</v>
      </c>
      <c r="H25" s="96">
        <v>2038337</v>
      </c>
      <c r="I25" s="96">
        <v>227</v>
      </c>
      <c r="J25" s="96">
        <v>5813.7</v>
      </c>
      <c r="K25" s="97"/>
    </row>
    <row r="26" spans="1:13" ht="15" customHeight="1">
      <c r="A26" s="535"/>
      <c r="B26" s="718">
        <v>8</v>
      </c>
      <c r="C26" s="95">
        <v>389</v>
      </c>
      <c r="D26" s="96">
        <v>162450.79999999999</v>
      </c>
      <c r="E26" s="383">
        <v>2</v>
      </c>
      <c r="F26" s="383">
        <v>543.6</v>
      </c>
      <c r="G26" s="96">
        <v>22690</v>
      </c>
      <c r="H26" s="96">
        <v>1776261</v>
      </c>
      <c r="I26" s="96">
        <v>192</v>
      </c>
      <c r="J26" s="96">
        <v>5055.8999999999996</v>
      </c>
      <c r="K26" s="97"/>
    </row>
    <row r="27" spans="1:13" ht="15" customHeight="1">
      <c r="A27" s="535"/>
      <c r="B27" s="718">
        <v>9</v>
      </c>
      <c r="C27" s="95">
        <v>413</v>
      </c>
      <c r="D27" s="96">
        <v>174485.3</v>
      </c>
      <c r="E27" s="383">
        <v>2</v>
      </c>
      <c r="F27" s="383">
        <v>395.6</v>
      </c>
      <c r="G27" s="96">
        <v>22163</v>
      </c>
      <c r="H27" s="96">
        <v>1708687.5</v>
      </c>
      <c r="I27" s="96">
        <v>186</v>
      </c>
      <c r="J27" s="96">
        <v>5072.8</v>
      </c>
      <c r="K27" s="97"/>
    </row>
    <row r="28" spans="1:13" ht="15" customHeight="1">
      <c r="A28" s="535"/>
      <c r="B28" s="718">
        <v>10</v>
      </c>
      <c r="C28" s="96">
        <v>431</v>
      </c>
      <c r="D28" s="96">
        <v>182045.8</v>
      </c>
      <c r="E28" s="383">
        <v>2</v>
      </c>
      <c r="F28" s="383">
        <v>376.2</v>
      </c>
      <c r="G28" s="96">
        <v>24923</v>
      </c>
      <c r="H28" s="96">
        <v>1938990.5</v>
      </c>
      <c r="I28" s="96">
        <v>223</v>
      </c>
      <c r="J28" s="96">
        <v>6149.9</v>
      </c>
      <c r="K28" s="97"/>
    </row>
    <row r="29" spans="1:13" ht="15" customHeight="1">
      <c r="A29" s="535"/>
      <c r="B29" s="718">
        <v>11</v>
      </c>
      <c r="C29" s="96">
        <v>357</v>
      </c>
      <c r="D29" s="96">
        <v>151666.85</v>
      </c>
      <c r="E29" s="383">
        <v>2</v>
      </c>
      <c r="F29" s="383">
        <v>610</v>
      </c>
      <c r="G29" s="96">
        <v>23590</v>
      </c>
      <c r="H29" s="96">
        <v>1875412.5</v>
      </c>
      <c r="I29" s="96">
        <v>177</v>
      </c>
      <c r="J29" s="96">
        <v>4974.8999999999996</v>
      </c>
      <c r="K29" s="97"/>
    </row>
    <row r="30" spans="1:13" ht="15" customHeight="1">
      <c r="A30" s="535"/>
      <c r="B30" s="718">
        <v>12</v>
      </c>
      <c r="C30" s="96">
        <v>405</v>
      </c>
      <c r="D30" s="96">
        <v>166393</v>
      </c>
      <c r="E30" s="383">
        <v>1</v>
      </c>
      <c r="F30" s="383">
        <v>332.8</v>
      </c>
      <c r="G30" s="96">
        <v>27158</v>
      </c>
      <c r="H30" s="96">
        <v>2183415.5</v>
      </c>
      <c r="I30" s="96">
        <v>209</v>
      </c>
      <c r="J30" s="96">
        <v>5683.1</v>
      </c>
      <c r="K30" s="97"/>
    </row>
    <row r="31" spans="1:13" ht="7.5" customHeight="1" thickBot="1">
      <c r="A31" s="98"/>
      <c r="B31" s="99"/>
      <c r="C31" s="100"/>
      <c r="D31" s="101"/>
      <c r="E31" s="101"/>
      <c r="F31" s="101"/>
      <c r="G31" s="101"/>
      <c r="H31" s="101"/>
      <c r="I31" s="101"/>
      <c r="J31" s="101"/>
      <c r="K31" s="102"/>
      <c r="L31" s="18"/>
      <c r="M31" s="18"/>
    </row>
    <row r="32" spans="1:13" ht="3" customHeight="1">
      <c r="B32" s="90"/>
      <c r="C32" s="103"/>
      <c r="D32" s="103"/>
      <c r="E32" s="103"/>
      <c r="F32" s="103"/>
      <c r="G32" s="103"/>
      <c r="H32" s="103"/>
      <c r="I32" s="103"/>
      <c r="J32" s="103"/>
      <c r="K32" s="18"/>
      <c r="L32" s="18"/>
      <c r="M32" s="18"/>
    </row>
    <row r="33" spans="1:25" s="29" customFormat="1" ht="15" customHeight="1">
      <c r="A33" s="373" t="s">
        <v>294</v>
      </c>
      <c r="C33" s="41"/>
      <c r="D33" s="41"/>
      <c r="E33" s="41"/>
      <c r="F33" s="41"/>
      <c r="G33" s="41"/>
      <c r="H33" s="41"/>
      <c r="I33" s="41"/>
      <c r="J33" s="41"/>
    </row>
    <row r="34" spans="1:25" s="29" customFormat="1" ht="15" customHeight="1">
      <c r="A34" s="373" t="s">
        <v>389</v>
      </c>
      <c r="C34" s="41"/>
      <c r="D34" s="41"/>
      <c r="E34" s="41"/>
      <c r="F34" s="41"/>
      <c r="G34" s="41"/>
      <c r="H34" s="41"/>
      <c r="I34" s="41"/>
      <c r="J34" s="41"/>
    </row>
    <row r="35" spans="1:25" s="29" customFormat="1" ht="15" customHeight="1">
      <c r="A35" s="373" t="s">
        <v>469</v>
      </c>
      <c r="C35" s="41"/>
      <c r="D35" s="41"/>
      <c r="E35" s="41"/>
      <c r="F35" s="41"/>
      <c r="G35" s="41"/>
      <c r="H35" s="41"/>
      <c r="I35" s="41"/>
      <c r="J35" s="41"/>
    </row>
    <row r="36" spans="1:25" ht="2.25" customHeight="1">
      <c r="B36" s="18"/>
      <c r="C36" s="1042"/>
      <c r="D36" s="1042"/>
      <c r="E36" s="1042"/>
      <c r="F36" s="1042"/>
      <c r="G36" s="1042"/>
      <c r="H36" s="1042"/>
      <c r="I36" s="1042"/>
      <c r="J36" s="1042"/>
    </row>
    <row r="37" spans="1:25" ht="17.25">
      <c r="C37" s="1042"/>
      <c r="D37" s="1042"/>
      <c r="E37" s="1042"/>
      <c r="F37" s="1042"/>
      <c r="G37" s="1042"/>
      <c r="H37" s="1042"/>
      <c r="I37" s="1042"/>
      <c r="J37" s="1042"/>
    </row>
    <row r="38" spans="1:25" ht="21">
      <c r="B38" s="1203"/>
      <c r="C38" s="1203"/>
      <c r="D38" s="1203"/>
      <c r="E38" s="1203"/>
      <c r="F38" s="1203"/>
      <c r="G38" s="1203"/>
      <c r="H38" s="1203"/>
      <c r="I38" s="1203"/>
      <c r="J38" s="1203"/>
    </row>
    <row r="39" spans="1:25" s="12" customFormat="1" ht="21" customHeight="1">
      <c r="D39" s="956"/>
      <c r="E39" s="956"/>
      <c r="F39" s="956"/>
      <c r="G39" s="956"/>
      <c r="H39" s="956"/>
      <c r="Q39" s="104"/>
      <c r="R39" s="956"/>
      <c r="S39" s="956"/>
      <c r="T39" s="956"/>
      <c r="U39" s="956"/>
      <c r="V39" s="956"/>
    </row>
    <row r="40" spans="1:25" ht="15" customHeight="1">
      <c r="B40" s="18"/>
      <c r="C40" s="18"/>
      <c r="D40" s="18"/>
      <c r="E40" s="18"/>
      <c r="F40" s="18"/>
      <c r="G40" s="18"/>
      <c r="H40" s="18"/>
      <c r="I40" s="18"/>
      <c r="J40" s="18"/>
      <c r="N40" s="18"/>
      <c r="O40" s="18"/>
      <c r="P40" s="18"/>
      <c r="Q40" s="18"/>
      <c r="R40" s="18"/>
      <c r="S40" s="18"/>
      <c r="T40" s="18"/>
      <c r="U40" s="18"/>
      <c r="V40" s="18"/>
      <c r="W40" s="18"/>
      <c r="X40" s="18"/>
    </row>
    <row r="41" spans="1:25" ht="17.25" customHeight="1">
      <c r="B41" s="18"/>
      <c r="C41" s="18"/>
      <c r="D41" s="18"/>
      <c r="E41" s="18"/>
      <c r="F41" s="18"/>
      <c r="G41" s="18"/>
      <c r="H41" s="18"/>
      <c r="I41" s="18"/>
      <c r="J41" s="18"/>
      <c r="K41" s="18"/>
      <c r="L41" s="18"/>
      <c r="M41" s="1096"/>
      <c r="N41" s="1096"/>
      <c r="O41" s="19"/>
      <c r="P41" s="1211"/>
      <c r="Q41" s="1096"/>
      <c r="R41" s="1096"/>
      <c r="S41" s="1096"/>
      <c r="T41" s="1096"/>
      <c r="U41" s="1096"/>
      <c r="V41" s="1211"/>
      <c r="W41" s="1211"/>
      <c r="X41" s="1096"/>
      <c r="Y41" s="18"/>
    </row>
    <row r="42" spans="1:25">
      <c r="B42" s="18"/>
      <c r="C42" s="18"/>
      <c r="D42" s="18"/>
      <c r="E42" s="18"/>
      <c r="F42" s="18"/>
      <c r="G42" s="18"/>
      <c r="H42" s="18"/>
      <c r="I42" s="18"/>
      <c r="J42" s="18"/>
      <c r="K42" s="18"/>
      <c r="L42" s="18"/>
      <c r="M42" s="1096"/>
      <c r="N42" s="1096"/>
      <c r="O42" s="19"/>
      <c r="P42" s="1211"/>
      <c r="Q42" s="18"/>
      <c r="R42" s="18"/>
      <c r="S42" s="1096"/>
      <c r="T42" s="1096"/>
      <c r="U42" s="19"/>
      <c r="V42" s="1096"/>
      <c r="W42" s="1211"/>
      <c r="X42" s="1096"/>
      <c r="Y42" s="18"/>
    </row>
    <row r="43" spans="1:25" ht="24.75" customHeight="1">
      <c r="B43" s="18"/>
      <c r="C43" s="18"/>
      <c r="D43" s="18"/>
      <c r="E43" s="18"/>
      <c r="F43" s="18"/>
      <c r="G43" s="18"/>
      <c r="H43" s="18"/>
      <c r="I43" s="18"/>
      <c r="J43" s="18"/>
      <c r="K43" s="18"/>
      <c r="L43" s="18"/>
      <c r="M43" s="18"/>
      <c r="N43" s="18"/>
      <c r="O43" s="18"/>
      <c r="P43" s="70"/>
      <c r="Q43" s="70"/>
      <c r="R43" s="70"/>
      <c r="S43" s="105"/>
      <c r="T43" s="105"/>
      <c r="U43" s="70"/>
      <c r="V43" s="70"/>
      <c r="W43" s="70"/>
      <c r="X43" s="70"/>
      <c r="Y43" s="18"/>
    </row>
    <row r="44" spans="1:25" ht="15.75" hidden="1" customHeight="1">
      <c r="B44" s="106"/>
      <c r="C44" s="18"/>
      <c r="D44" s="18"/>
      <c r="E44" s="18"/>
      <c r="F44" s="18"/>
      <c r="G44" s="13"/>
      <c r="H44" s="13"/>
      <c r="I44" s="13"/>
      <c r="J44" s="13"/>
      <c r="K44" s="18"/>
      <c r="L44" s="18"/>
      <c r="M44" s="18"/>
      <c r="N44" s="106"/>
      <c r="O44" s="106"/>
      <c r="P44" s="18"/>
      <c r="Q44" s="18"/>
      <c r="R44" s="18"/>
      <c r="S44" s="13"/>
      <c r="T44" s="13"/>
      <c r="U44" s="13"/>
      <c r="V44" s="13"/>
      <c r="W44" s="13"/>
      <c r="X44" s="13"/>
      <c r="Y44" s="18"/>
    </row>
    <row r="45" spans="1:25" ht="15.75" hidden="1" customHeight="1">
      <c r="B45" s="106"/>
      <c r="C45" s="18"/>
      <c r="D45" s="18"/>
      <c r="E45" s="18"/>
      <c r="F45" s="18"/>
      <c r="G45" s="13"/>
      <c r="H45" s="13"/>
      <c r="I45" s="13"/>
      <c r="J45" s="13"/>
      <c r="K45" s="18"/>
      <c r="L45" s="18"/>
      <c r="M45" s="18"/>
      <c r="N45" s="106"/>
      <c r="O45" s="106"/>
      <c r="P45" s="18"/>
      <c r="Q45" s="18"/>
      <c r="R45" s="18"/>
      <c r="S45" s="13"/>
      <c r="T45" s="13"/>
      <c r="U45" s="13"/>
      <c r="V45" s="13"/>
      <c r="W45" s="13"/>
      <c r="X45" s="13"/>
      <c r="Y45" s="18"/>
    </row>
    <row r="46" spans="1:25" ht="14.25" hidden="1" customHeight="1">
      <c r="B46" s="106"/>
      <c r="C46" s="18"/>
      <c r="D46" s="18"/>
      <c r="E46" s="18"/>
      <c r="F46" s="18"/>
      <c r="G46" s="13"/>
      <c r="H46" s="13"/>
      <c r="I46" s="13"/>
      <c r="J46" s="13"/>
      <c r="K46" s="18"/>
      <c r="L46" s="18"/>
      <c r="M46" s="18"/>
      <c r="N46" s="106"/>
      <c r="O46" s="106"/>
      <c r="P46" s="18"/>
      <c r="Q46" s="18"/>
      <c r="R46" s="18"/>
      <c r="S46" s="13"/>
      <c r="T46" s="13"/>
      <c r="U46" s="13"/>
      <c r="V46" s="13"/>
      <c r="W46" s="13"/>
      <c r="X46" s="13"/>
      <c r="Y46" s="18"/>
    </row>
    <row r="47" spans="1:25" ht="15.75" hidden="1" customHeight="1">
      <c r="B47" s="106"/>
      <c r="C47" s="18"/>
      <c r="D47" s="18"/>
      <c r="E47" s="18"/>
      <c r="F47" s="18"/>
      <c r="G47" s="13"/>
      <c r="H47" s="13"/>
      <c r="I47" s="13"/>
      <c r="J47" s="13"/>
      <c r="K47" s="18"/>
      <c r="L47" s="18"/>
      <c r="M47" s="18"/>
      <c r="N47" s="106"/>
      <c r="O47" s="106"/>
      <c r="P47" s="18"/>
      <c r="Q47" s="18"/>
      <c r="R47" s="18"/>
      <c r="S47" s="13"/>
      <c r="T47" s="13"/>
      <c r="U47" s="13"/>
      <c r="V47" s="13"/>
      <c r="W47" s="13"/>
      <c r="X47" s="13"/>
      <c r="Y47" s="18"/>
    </row>
    <row r="48" spans="1:25" ht="15.75" hidden="1" customHeight="1">
      <c r="B48" s="106"/>
      <c r="C48" s="13"/>
      <c r="D48" s="13"/>
      <c r="E48" s="13"/>
      <c r="F48" s="13"/>
      <c r="G48" s="13"/>
      <c r="H48" s="13"/>
      <c r="I48" s="13"/>
      <c r="J48" s="13"/>
      <c r="K48" s="18"/>
      <c r="L48" s="18"/>
      <c r="M48" s="18"/>
      <c r="N48" s="106"/>
      <c r="O48" s="106"/>
      <c r="P48" s="13"/>
      <c r="Q48" s="13"/>
      <c r="R48" s="13"/>
      <c r="S48" s="13"/>
      <c r="T48" s="13"/>
      <c r="U48" s="13"/>
      <c r="V48" s="13"/>
      <c r="W48" s="13"/>
      <c r="X48" s="13"/>
      <c r="Y48" s="18"/>
    </row>
    <row r="49" spans="2:25" ht="15.75" hidden="1" customHeight="1">
      <c r="B49" s="106"/>
      <c r="C49" s="13"/>
      <c r="D49" s="13"/>
      <c r="E49" s="13"/>
      <c r="F49" s="13"/>
      <c r="G49" s="13"/>
      <c r="H49" s="13"/>
      <c r="I49" s="13"/>
      <c r="J49" s="13"/>
      <c r="K49" s="18"/>
      <c r="L49" s="18"/>
      <c r="M49" s="18"/>
      <c r="N49" s="106"/>
      <c r="O49" s="106"/>
      <c r="P49" s="13"/>
      <c r="Q49" s="13"/>
      <c r="R49" s="13"/>
      <c r="S49" s="13"/>
      <c r="T49" s="13"/>
      <c r="U49" s="13"/>
      <c r="V49" s="13"/>
      <c r="W49" s="13"/>
      <c r="X49" s="13"/>
      <c r="Y49" s="18"/>
    </row>
    <row r="50" spans="2:25" ht="15.75" hidden="1" customHeight="1">
      <c r="B50" s="107"/>
      <c r="C50" s="13"/>
      <c r="D50" s="13"/>
      <c r="E50" s="13"/>
      <c r="F50" s="13"/>
      <c r="G50" s="13"/>
      <c r="H50" s="13"/>
      <c r="I50" s="13"/>
      <c r="J50" s="13"/>
      <c r="K50" s="18"/>
      <c r="L50" s="18"/>
      <c r="M50" s="18"/>
      <c r="N50" s="106"/>
      <c r="O50" s="106"/>
      <c r="P50" s="13"/>
      <c r="Q50" s="13"/>
      <c r="R50" s="13"/>
      <c r="S50" s="13"/>
      <c r="T50" s="13"/>
      <c r="U50" s="13"/>
      <c r="V50" s="13"/>
      <c r="W50" s="13"/>
      <c r="X50" s="13"/>
      <c r="Y50" s="18"/>
    </row>
    <row r="51" spans="2:25" ht="15.75" hidden="1" customHeight="1">
      <c r="B51" s="19"/>
      <c r="C51" s="13"/>
      <c r="D51" s="13"/>
      <c r="E51" s="13"/>
      <c r="F51" s="13"/>
      <c r="G51" s="13"/>
      <c r="H51" s="13"/>
      <c r="I51" s="13"/>
      <c r="J51" s="13"/>
      <c r="K51" s="18"/>
      <c r="L51" s="18"/>
      <c r="M51" s="18"/>
      <c r="N51" s="106"/>
      <c r="O51" s="106"/>
      <c r="P51" s="13"/>
      <c r="Q51" s="13"/>
      <c r="R51" s="13"/>
      <c r="S51" s="13"/>
      <c r="T51" s="13"/>
      <c r="U51" s="13"/>
      <c r="V51" s="13"/>
      <c r="W51" s="13"/>
      <c r="X51" s="13"/>
      <c r="Y51" s="18"/>
    </row>
    <row r="52" spans="2:25" ht="15.75" hidden="1" customHeight="1">
      <c r="B52" s="19"/>
      <c r="C52" s="13"/>
      <c r="D52" s="13"/>
      <c r="E52" s="13"/>
      <c r="F52" s="13"/>
      <c r="G52" s="13"/>
      <c r="H52" s="13"/>
      <c r="I52" s="13"/>
      <c r="J52" s="13"/>
      <c r="K52" s="18"/>
      <c r="L52" s="18"/>
      <c r="M52" s="18"/>
      <c r="N52" s="106"/>
      <c r="O52" s="106"/>
      <c r="P52" s="13"/>
      <c r="Q52" s="13"/>
      <c r="R52" s="13"/>
      <c r="S52" s="13"/>
      <c r="T52" s="13"/>
      <c r="U52" s="13"/>
      <c r="V52" s="13"/>
      <c r="W52" s="13"/>
      <c r="X52" s="13"/>
      <c r="Y52" s="18"/>
    </row>
    <row r="53" spans="2:25" ht="15.75" hidden="1" customHeight="1">
      <c r="B53" s="19"/>
      <c r="C53" s="13"/>
      <c r="D53" s="13"/>
      <c r="E53" s="13"/>
      <c r="F53" s="13"/>
      <c r="G53" s="13"/>
      <c r="H53" s="13"/>
      <c r="I53" s="13"/>
      <c r="J53" s="13"/>
      <c r="K53" s="18"/>
      <c r="L53" s="18"/>
      <c r="M53" s="18"/>
      <c r="N53" s="106"/>
      <c r="O53" s="106"/>
      <c r="P53" s="13"/>
      <c r="Q53" s="13"/>
      <c r="R53" s="13"/>
      <c r="S53" s="13"/>
      <c r="T53" s="13"/>
      <c r="U53" s="13"/>
      <c r="V53" s="13"/>
      <c r="W53" s="13"/>
      <c r="X53" s="13"/>
      <c r="Y53" s="18"/>
    </row>
    <row r="54" spans="2:25" ht="15.75" hidden="1" customHeight="1">
      <c r="B54" s="18"/>
      <c r="C54" s="18"/>
      <c r="J54" s="18"/>
      <c r="K54" s="18"/>
      <c r="L54" s="18"/>
      <c r="M54" s="18"/>
      <c r="N54" s="106"/>
      <c r="O54" s="106"/>
      <c r="P54" s="13"/>
      <c r="Q54" s="13"/>
      <c r="R54" s="13"/>
      <c r="S54" s="13"/>
      <c r="T54" s="13"/>
      <c r="U54" s="13"/>
      <c r="V54" s="13"/>
      <c r="W54" s="13"/>
      <c r="X54" s="13"/>
      <c r="Y54" s="18"/>
    </row>
    <row r="55" spans="2:25" ht="15.75" hidden="1" customHeight="1">
      <c r="B55" s="18"/>
      <c r="C55" s="18"/>
      <c r="J55" s="18"/>
      <c r="K55" s="18"/>
      <c r="L55" s="18"/>
      <c r="M55" s="18"/>
      <c r="N55" s="106"/>
      <c r="O55" s="106"/>
      <c r="P55" s="108"/>
      <c r="Q55" s="108"/>
      <c r="R55" s="108"/>
      <c r="S55" s="108"/>
      <c r="T55" s="108"/>
      <c r="U55" s="108"/>
      <c r="V55" s="108"/>
      <c r="W55" s="108"/>
      <c r="X55" s="108"/>
      <c r="Y55" s="18"/>
    </row>
    <row r="56" spans="2:25" ht="15.75" hidden="1" customHeight="1">
      <c r="B56" s="18"/>
      <c r="C56" s="18"/>
      <c r="J56" s="18"/>
      <c r="K56" s="18"/>
      <c r="L56" s="18"/>
      <c r="M56" s="18"/>
      <c r="N56" s="106"/>
      <c r="O56" s="106"/>
      <c r="P56" s="108"/>
      <c r="Q56" s="108"/>
      <c r="R56" s="108"/>
      <c r="S56" s="108"/>
      <c r="T56" s="108"/>
      <c r="U56" s="108"/>
      <c r="V56" s="108"/>
      <c r="W56" s="108"/>
      <c r="X56" s="108"/>
      <c r="Y56" s="18"/>
    </row>
    <row r="57" spans="2:25" ht="15.75" hidden="1" customHeight="1">
      <c r="B57" s="18"/>
      <c r="C57" s="18"/>
      <c r="J57" s="18"/>
      <c r="K57" s="18"/>
      <c r="L57" s="18"/>
      <c r="M57" s="18"/>
      <c r="N57" s="106"/>
      <c r="O57" s="106"/>
      <c r="P57" s="108"/>
      <c r="Q57" s="108"/>
      <c r="R57" s="108"/>
      <c r="S57" s="108"/>
      <c r="T57" s="108"/>
      <c r="U57" s="108"/>
      <c r="V57" s="108"/>
      <c r="W57" s="108"/>
      <c r="X57" s="108"/>
      <c r="Y57" s="18"/>
    </row>
    <row r="58" spans="2:25" ht="15.75" hidden="1" customHeight="1">
      <c r="B58" s="18"/>
      <c r="C58" s="18"/>
      <c r="J58" s="18"/>
      <c r="K58" s="18"/>
      <c r="L58" s="18"/>
      <c r="M58" s="18"/>
      <c r="N58" s="106"/>
      <c r="O58" s="106"/>
      <c r="P58" s="108"/>
      <c r="Q58" s="108"/>
      <c r="R58" s="108"/>
      <c r="S58" s="108"/>
      <c r="T58" s="108"/>
      <c r="U58" s="108"/>
      <c r="V58" s="108"/>
      <c r="W58" s="108"/>
      <c r="X58" s="108"/>
      <c r="Y58" s="18"/>
    </row>
    <row r="59" spans="2:25" ht="15.75" hidden="1" customHeight="1">
      <c r="B59" s="18"/>
      <c r="C59" s="18"/>
      <c r="J59" s="18"/>
      <c r="K59" s="18"/>
      <c r="L59" s="18"/>
      <c r="M59" s="18"/>
      <c r="N59" s="106"/>
      <c r="O59" s="106"/>
      <c r="P59" s="108"/>
      <c r="Q59" s="108"/>
      <c r="R59" s="108"/>
      <c r="S59" s="108"/>
      <c r="T59" s="108"/>
      <c r="U59" s="108"/>
      <c r="V59" s="108"/>
      <c r="W59" s="108"/>
      <c r="X59" s="108"/>
      <c r="Y59" s="18"/>
    </row>
    <row r="60" spans="2:25" ht="15.75" hidden="1" customHeight="1">
      <c r="B60" s="18"/>
      <c r="C60" s="18"/>
      <c r="J60" s="18"/>
      <c r="K60" s="18"/>
      <c r="L60" s="18"/>
      <c r="M60" s="1096"/>
      <c r="N60" s="1096"/>
      <c r="O60" s="19"/>
      <c r="P60" s="109"/>
      <c r="Q60" s="109"/>
      <c r="R60" s="109"/>
      <c r="S60" s="109"/>
      <c r="T60" s="109"/>
      <c r="U60" s="109"/>
      <c r="V60" s="109"/>
      <c r="W60" s="109"/>
      <c r="X60" s="109"/>
      <c r="Y60" s="18"/>
    </row>
    <row r="61" spans="2:25" ht="15.75" hidden="1" customHeight="1">
      <c r="B61" s="18"/>
      <c r="C61" s="18"/>
      <c r="J61" s="18"/>
      <c r="K61" s="18"/>
      <c r="L61" s="18"/>
      <c r="M61" s="1096"/>
      <c r="N61" s="1096"/>
      <c r="O61" s="19"/>
      <c r="P61" s="109"/>
      <c r="Q61" s="109"/>
      <c r="R61" s="109"/>
      <c r="S61" s="109"/>
      <c r="T61" s="109"/>
      <c r="U61" s="109"/>
      <c r="V61" s="109"/>
      <c r="W61" s="109"/>
      <c r="X61" s="109"/>
      <c r="Y61" s="18"/>
    </row>
    <row r="62" spans="2:25" ht="15.75" customHeight="1">
      <c r="B62" s="18"/>
      <c r="C62" s="18"/>
      <c r="J62" s="18"/>
      <c r="K62" s="18"/>
      <c r="L62" s="18"/>
      <c r="M62" s="1096"/>
      <c r="N62" s="1096"/>
      <c r="O62" s="19"/>
      <c r="P62" s="109"/>
      <c r="Q62" s="109"/>
      <c r="R62" s="109"/>
      <c r="S62" s="109"/>
      <c r="T62" s="109"/>
      <c r="U62" s="109"/>
      <c r="V62" s="109"/>
      <c r="W62" s="109"/>
      <c r="X62" s="109"/>
      <c r="Y62" s="18"/>
    </row>
    <row r="63" spans="2:25" ht="15.75" customHeight="1">
      <c r="B63" s="18"/>
      <c r="C63" s="18"/>
      <c r="J63" s="18"/>
      <c r="K63" s="18"/>
      <c r="L63" s="18"/>
      <c r="M63" s="1096"/>
      <c r="N63" s="1096"/>
      <c r="O63" s="19"/>
      <c r="P63" s="109"/>
      <c r="Q63" s="109"/>
      <c r="R63" s="109"/>
      <c r="S63" s="109"/>
      <c r="T63" s="109"/>
      <c r="U63" s="109"/>
      <c r="V63" s="109"/>
      <c r="W63" s="109"/>
      <c r="X63" s="109"/>
      <c r="Y63" s="18"/>
    </row>
    <row r="64" spans="2:25" ht="15.75" customHeight="1">
      <c r="B64" s="18"/>
      <c r="C64" s="18"/>
      <c r="J64" s="18"/>
      <c r="K64" s="18"/>
      <c r="L64" s="18"/>
      <c r="M64" s="1096"/>
      <c r="N64" s="1096"/>
      <c r="O64" s="19"/>
      <c r="P64" s="109"/>
      <c r="Q64" s="109"/>
      <c r="R64" s="109"/>
      <c r="S64" s="109"/>
      <c r="T64" s="109"/>
      <c r="U64" s="109"/>
      <c r="V64" s="109"/>
      <c r="W64" s="109"/>
      <c r="X64" s="109"/>
      <c r="Y64" s="18"/>
    </row>
    <row r="65" spans="2:25" ht="12.95" customHeight="1">
      <c r="B65" s="18"/>
      <c r="C65" s="18"/>
      <c r="J65" s="18"/>
      <c r="K65" s="18"/>
      <c r="L65" s="18"/>
      <c r="M65" s="18"/>
      <c r="N65" s="19"/>
      <c r="O65" s="19"/>
      <c r="P65" s="109"/>
      <c r="Q65" s="109"/>
      <c r="R65" s="109"/>
      <c r="S65" s="109"/>
      <c r="T65" s="109"/>
      <c r="U65" s="109"/>
      <c r="V65" s="109"/>
      <c r="W65" s="109"/>
      <c r="X65" s="109"/>
      <c r="Y65" s="18"/>
    </row>
    <row r="66" spans="2:25" ht="12.95" hidden="1" customHeight="1">
      <c r="B66" s="18"/>
      <c r="C66" s="13"/>
      <c r="D66" s="13"/>
      <c r="E66" s="13"/>
      <c r="F66" s="35"/>
      <c r="G66" s="35"/>
      <c r="H66" s="35"/>
      <c r="I66" s="35"/>
      <c r="J66" s="35"/>
      <c r="K66" s="18"/>
      <c r="L66" s="18"/>
      <c r="M66" s="1213"/>
      <c r="N66" s="18"/>
      <c r="O66" s="18"/>
      <c r="P66" s="109"/>
      <c r="Q66" s="109"/>
      <c r="R66" s="110"/>
      <c r="S66" s="110"/>
      <c r="T66" s="110"/>
      <c r="U66" s="110"/>
      <c r="V66" s="110"/>
      <c r="W66" s="110"/>
      <c r="X66" s="110"/>
      <c r="Y66" s="18"/>
    </row>
    <row r="67" spans="2:25" ht="15.75" hidden="1" customHeight="1">
      <c r="B67" s="18"/>
      <c r="C67" s="13"/>
      <c r="D67" s="13"/>
      <c r="E67" s="13"/>
      <c r="F67" s="35"/>
      <c r="G67" s="35"/>
      <c r="H67" s="35"/>
      <c r="I67" s="35"/>
      <c r="J67" s="35"/>
      <c r="K67" s="18"/>
      <c r="L67" s="18"/>
      <c r="M67" s="1213"/>
      <c r="N67" s="18"/>
      <c r="O67" s="18"/>
      <c r="P67" s="109"/>
      <c r="Q67" s="109"/>
      <c r="R67" s="109"/>
      <c r="S67" s="110"/>
      <c r="T67" s="110"/>
      <c r="U67" s="110"/>
      <c r="V67" s="110"/>
      <c r="W67" s="110"/>
      <c r="X67" s="109"/>
      <c r="Y67" s="18"/>
    </row>
    <row r="68" spans="2:25" ht="15.75" hidden="1" customHeight="1">
      <c r="B68" s="18"/>
      <c r="C68" s="13"/>
      <c r="D68" s="13"/>
      <c r="E68" s="13"/>
      <c r="F68" s="35"/>
      <c r="G68" s="35"/>
      <c r="H68" s="35"/>
      <c r="I68" s="35"/>
      <c r="J68" s="35"/>
      <c r="K68" s="18"/>
      <c r="L68" s="18"/>
      <c r="M68" s="1213"/>
      <c r="N68" s="18"/>
      <c r="O68" s="18"/>
      <c r="P68" s="109"/>
      <c r="Q68" s="109"/>
      <c r="R68" s="109"/>
      <c r="S68" s="110"/>
      <c r="T68" s="110"/>
      <c r="U68" s="110"/>
      <c r="V68" s="110"/>
      <c r="W68" s="110"/>
      <c r="X68" s="109"/>
      <c r="Y68" s="18"/>
    </row>
    <row r="69" spans="2:25" ht="15.75" hidden="1" customHeight="1">
      <c r="B69" s="18"/>
      <c r="C69" s="13"/>
      <c r="D69" s="13"/>
      <c r="E69" s="13"/>
      <c r="F69" s="35"/>
      <c r="G69" s="35"/>
      <c r="H69" s="35"/>
      <c r="I69" s="35"/>
      <c r="J69" s="35"/>
      <c r="K69" s="18"/>
      <c r="L69" s="18"/>
      <c r="M69" s="1213"/>
      <c r="N69" s="18"/>
      <c r="O69" s="18"/>
      <c r="P69" s="109"/>
      <c r="Q69" s="109"/>
      <c r="R69" s="110"/>
      <c r="S69" s="110"/>
      <c r="T69" s="110"/>
      <c r="U69" s="110"/>
      <c r="V69" s="110"/>
      <c r="W69" s="110"/>
      <c r="X69" s="109"/>
      <c r="Y69" s="18"/>
    </row>
    <row r="70" spans="2:25" ht="15.75" hidden="1" customHeight="1">
      <c r="B70" s="18"/>
      <c r="C70" s="13"/>
      <c r="D70" s="13"/>
      <c r="E70" s="13"/>
      <c r="F70" s="35"/>
      <c r="G70" s="35"/>
      <c r="H70" s="35"/>
      <c r="I70" s="35"/>
      <c r="J70" s="35"/>
      <c r="K70" s="18"/>
      <c r="L70" s="18"/>
      <c r="M70" s="1213"/>
      <c r="N70" s="18"/>
      <c r="O70" s="18"/>
      <c r="P70" s="109"/>
      <c r="Q70" s="109"/>
      <c r="R70" s="109"/>
      <c r="S70" s="110"/>
      <c r="T70" s="110"/>
      <c r="U70" s="110"/>
      <c r="V70" s="110"/>
      <c r="W70" s="110"/>
      <c r="X70" s="109"/>
      <c r="Y70" s="18"/>
    </row>
    <row r="71" spans="2:25" ht="14.25" hidden="1" customHeight="1">
      <c r="B71" s="18"/>
      <c r="C71" s="13"/>
      <c r="D71" s="13"/>
      <c r="E71" s="13"/>
      <c r="F71" s="35"/>
      <c r="G71" s="35"/>
      <c r="H71" s="35"/>
      <c r="I71" s="35"/>
      <c r="J71" s="35"/>
      <c r="K71" s="18"/>
      <c r="L71" s="18"/>
      <c r="M71" s="1213"/>
      <c r="N71" s="18"/>
      <c r="O71" s="18"/>
      <c r="P71" s="109"/>
      <c r="Q71" s="109"/>
      <c r="R71" s="110"/>
      <c r="S71" s="110"/>
      <c r="T71" s="110"/>
      <c r="U71" s="110"/>
      <c r="V71" s="110"/>
      <c r="W71" s="110"/>
      <c r="X71" s="110"/>
      <c r="Y71" s="18"/>
    </row>
    <row r="72" spans="2:25" ht="14.25" hidden="1" customHeight="1">
      <c r="B72" s="18"/>
      <c r="C72" s="13"/>
      <c r="D72" s="13"/>
      <c r="E72" s="13"/>
      <c r="F72" s="35"/>
      <c r="G72" s="35"/>
      <c r="H72" s="35"/>
      <c r="I72" s="35"/>
      <c r="J72" s="35"/>
      <c r="K72" s="18"/>
      <c r="L72" s="18"/>
      <c r="M72" s="1213"/>
      <c r="N72" s="18"/>
      <c r="O72" s="18"/>
      <c r="P72" s="109"/>
      <c r="Q72" s="109"/>
      <c r="R72" s="109"/>
      <c r="S72" s="109"/>
      <c r="T72" s="109"/>
      <c r="U72" s="109"/>
      <c r="V72" s="109"/>
      <c r="W72" s="110"/>
      <c r="X72" s="109"/>
      <c r="Y72" s="18"/>
    </row>
    <row r="73" spans="2:25" ht="14.25" hidden="1" customHeight="1">
      <c r="B73" s="18"/>
      <c r="C73" s="13"/>
      <c r="D73" s="13"/>
      <c r="E73" s="13"/>
      <c r="F73" s="35"/>
      <c r="G73" s="35"/>
      <c r="H73" s="35"/>
      <c r="I73" s="35"/>
      <c r="J73" s="35"/>
      <c r="K73" s="18"/>
      <c r="L73" s="18"/>
      <c r="M73" s="1213"/>
      <c r="N73" s="18"/>
      <c r="O73" s="18"/>
      <c r="P73" s="109"/>
      <c r="Q73" s="109"/>
      <c r="R73" s="110"/>
      <c r="S73" s="109"/>
      <c r="T73" s="109"/>
      <c r="U73" s="110"/>
      <c r="V73" s="109"/>
      <c r="W73" s="109"/>
      <c r="X73" s="109"/>
      <c r="Y73" s="18"/>
    </row>
    <row r="74" spans="2:25" ht="14.25" hidden="1" customHeight="1">
      <c r="B74" s="18"/>
      <c r="C74" s="13"/>
      <c r="D74" s="13"/>
      <c r="E74" s="13"/>
      <c r="F74" s="35"/>
      <c r="G74" s="35"/>
      <c r="H74" s="35"/>
      <c r="I74" s="35"/>
      <c r="J74" s="35"/>
      <c r="K74" s="18"/>
      <c r="L74" s="18"/>
      <c r="M74" s="1213"/>
      <c r="N74" s="18"/>
      <c r="O74" s="18"/>
      <c r="P74" s="109"/>
      <c r="Q74" s="109"/>
      <c r="R74" s="109"/>
      <c r="S74" s="109"/>
      <c r="T74" s="109"/>
      <c r="U74" s="109"/>
      <c r="V74" s="109"/>
      <c r="W74" s="110"/>
      <c r="X74" s="109"/>
      <c r="Y74" s="18"/>
    </row>
    <row r="75" spans="2:25" ht="14.25" hidden="1" customHeight="1">
      <c r="B75" s="18"/>
      <c r="C75" s="13"/>
      <c r="D75" s="13"/>
      <c r="E75" s="13"/>
      <c r="F75" s="35"/>
      <c r="G75" s="35"/>
      <c r="H75" s="35"/>
      <c r="I75" s="35"/>
      <c r="J75" s="35"/>
      <c r="K75" s="18"/>
      <c r="L75" s="18"/>
      <c r="M75" s="1213"/>
      <c r="N75" s="18"/>
      <c r="O75" s="18"/>
      <c r="P75" s="109"/>
      <c r="Q75" s="109"/>
      <c r="R75" s="110"/>
      <c r="S75" s="109"/>
      <c r="T75" s="109"/>
      <c r="U75" s="109"/>
      <c r="V75" s="109"/>
      <c r="W75" s="109"/>
      <c r="X75" s="109"/>
      <c r="Y75" s="18"/>
    </row>
    <row r="76" spans="2:25" ht="14.25" hidden="1" customHeight="1">
      <c r="B76" s="18"/>
      <c r="C76" s="13"/>
      <c r="D76" s="13"/>
      <c r="E76" s="13"/>
      <c r="F76" s="35"/>
      <c r="G76" s="35"/>
      <c r="H76" s="35"/>
      <c r="I76" s="35"/>
      <c r="J76" s="35"/>
      <c r="K76" s="18"/>
      <c r="L76" s="18"/>
      <c r="M76" s="1213"/>
      <c r="N76" s="18"/>
      <c r="O76" s="18"/>
      <c r="P76" s="109"/>
      <c r="Q76" s="109"/>
      <c r="R76" s="110"/>
      <c r="S76" s="110"/>
      <c r="T76" s="110"/>
      <c r="U76" s="110"/>
      <c r="V76" s="110"/>
      <c r="W76" s="110"/>
      <c r="X76" s="110"/>
      <c r="Y76" s="18"/>
    </row>
    <row r="77" spans="2:25" ht="14.25" hidden="1" customHeight="1">
      <c r="B77" s="18"/>
      <c r="C77" s="13"/>
      <c r="D77" s="13"/>
      <c r="E77" s="13"/>
      <c r="F77" s="35"/>
      <c r="G77" s="35"/>
      <c r="H77" s="35"/>
      <c r="I77" s="35"/>
      <c r="J77" s="35"/>
      <c r="K77" s="18"/>
      <c r="L77" s="18"/>
      <c r="M77" s="1213"/>
      <c r="N77" s="18"/>
      <c r="O77" s="18"/>
      <c r="P77" s="109"/>
      <c r="Q77" s="109"/>
      <c r="R77" s="110"/>
      <c r="S77" s="110"/>
      <c r="T77" s="109"/>
      <c r="U77" s="110"/>
      <c r="V77" s="110"/>
      <c r="W77" s="110"/>
      <c r="X77" s="110"/>
      <c r="Y77" s="18"/>
    </row>
    <row r="78" spans="2:25" ht="14.25" hidden="1" customHeight="1">
      <c r="B78" s="18"/>
      <c r="C78" s="13"/>
      <c r="D78" s="13"/>
      <c r="E78" s="13"/>
      <c r="F78" s="35"/>
      <c r="G78" s="35"/>
      <c r="H78" s="35"/>
      <c r="I78" s="35"/>
      <c r="J78" s="35"/>
      <c r="K78" s="18"/>
      <c r="L78" s="18"/>
      <c r="M78" s="1213"/>
      <c r="N78" s="18"/>
      <c r="O78" s="18"/>
      <c r="P78" s="109"/>
      <c r="Q78" s="109"/>
      <c r="R78" s="110"/>
      <c r="S78" s="110"/>
      <c r="T78" s="109"/>
      <c r="U78" s="110"/>
      <c r="V78" s="109"/>
      <c r="W78" s="109"/>
      <c r="X78" s="109"/>
      <c r="Y78" s="18"/>
    </row>
    <row r="79" spans="2:25" ht="14.25" hidden="1" customHeight="1">
      <c r="B79" s="18"/>
      <c r="C79" s="13"/>
      <c r="D79" s="13"/>
      <c r="E79" s="13"/>
      <c r="F79" s="35"/>
      <c r="G79" s="35"/>
      <c r="H79" s="35"/>
      <c r="I79" s="35"/>
      <c r="J79" s="35"/>
      <c r="K79" s="18"/>
      <c r="L79" s="18"/>
      <c r="M79" s="1213"/>
      <c r="N79" s="18"/>
      <c r="O79" s="18"/>
      <c r="P79" s="109"/>
      <c r="Q79" s="109"/>
      <c r="R79" s="110"/>
      <c r="S79" s="110"/>
      <c r="T79" s="109"/>
      <c r="U79" s="110"/>
      <c r="V79" s="110"/>
      <c r="W79" s="110"/>
      <c r="X79" s="109"/>
      <c r="Y79" s="18"/>
    </row>
    <row r="80" spans="2:25" ht="14.25" hidden="1" customHeight="1">
      <c r="H80" s="35"/>
      <c r="I80" s="35"/>
      <c r="J80" s="35"/>
      <c r="K80" s="18"/>
      <c r="L80" s="18"/>
      <c r="M80" s="1213"/>
      <c r="N80" s="18"/>
      <c r="O80" s="18"/>
      <c r="P80" s="109"/>
      <c r="Q80" s="109"/>
      <c r="R80" s="110"/>
      <c r="S80" s="110"/>
      <c r="T80" s="109"/>
      <c r="U80" s="110"/>
      <c r="V80" s="110"/>
      <c r="W80" s="110"/>
      <c r="X80" s="110"/>
      <c r="Y80" s="18"/>
    </row>
    <row r="81" spans="2:25" ht="14.25" hidden="1" customHeight="1">
      <c r="B81" s="18"/>
      <c r="C81" s="13"/>
      <c r="D81" s="13"/>
      <c r="E81" s="13"/>
      <c r="F81" s="35"/>
      <c r="G81" s="35"/>
      <c r="H81" s="35"/>
      <c r="I81" s="35"/>
      <c r="J81" s="35"/>
      <c r="K81" s="18"/>
      <c r="L81" s="18"/>
      <c r="M81" s="1213"/>
      <c r="N81" s="18"/>
      <c r="O81" s="18"/>
      <c r="P81" s="109"/>
      <c r="Q81" s="109"/>
      <c r="R81" s="110"/>
      <c r="S81" s="110"/>
      <c r="T81" s="110"/>
      <c r="U81" s="110"/>
      <c r="V81" s="110"/>
      <c r="W81" s="110"/>
      <c r="X81" s="110"/>
      <c r="Y81" s="18"/>
    </row>
    <row r="82" spans="2:25" ht="15.75" hidden="1" customHeight="1">
      <c r="B82" s="18"/>
      <c r="C82" s="13"/>
      <c r="D82" s="13"/>
      <c r="E82" s="13"/>
      <c r="F82" s="35"/>
      <c r="G82" s="35"/>
      <c r="H82" s="35"/>
      <c r="I82" s="35"/>
      <c r="J82" s="35"/>
      <c r="K82" s="18"/>
      <c r="L82" s="18"/>
      <c r="M82" s="1213"/>
      <c r="N82" s="18"/>
      <c r="O82" s="18"/>
      <c r="P82" s="109"/>
      <c r="Q82" s="109"/>
      <c r="R82" s="110"/>
      <c r="S82" s="110"/>
      <c r="T82" s="110"/>
      <c r="U82" s="110"/>
      <c r="V82" s="110"/>
      <c r="W82" s="110"/>
      <c r="X82" s="110"/>
      <c r="Y82" s="18"/>
    </row>
    <row r="83" spans="2:25" ht="15.75" hidden="1" customHeight="1">
      <c r="B83" s="18"/>
      <c r="C83" s="13"/>
      <c r="D83" s="13"/>
      <c r="E83" s="13"/>
      <c r="F83" s="35"/>
      <c r="G83" s="35"/>
      <c r="H83" s="35"/>
      <c r="I83" s="35"/>
      <c r="J83" s="35"/>
      <c r="K83" s="18"/>
      <c r="L83" s="18"/>
      <c r="M83" s="1213"/>
      <c r="N83" s="18"/>
      <c r="O83" s="18"/>
      <c r="P83" s="109"/>
      <c r="Q83" s="109"/>
      <c r="R83" s="110"/>
      <c r="S83" s="109"/>
      <c r="T83" s="110"/>
      <c r="U83" s="110"/>
      <c r="V83" s="109"/>
      <c r="W83" s="109"/>
      <c r="X83" s="109"/>
      <c r="Y83" s="18"/>
    </row>
    <row r="84" spans="2:25" ht="15.75" hidden="1" customHeight="1">
      <c r="B84" s="18"/>
      <c r="C84" s="13"/>
      <c r="D84" s="13"/>
      <c r="E84" s="13"/>
      <c r="F84" s="35"/>
      <c r="G84" s="35"/>
      <c r="H84" s="35"/>
      <c r="I84" s="35"/>
      <c r="J84" s="35"/>
      <c r="K84" s="18"/>
      <c r="L84" s="18"/>
      <c r="M84" s="1213"/>
      <c r="N84" s="18"/>
      <c r="O84" s="18"/>
      <c r="P84" s="109"/>
      <c r="Q84" s="109"/>
      <c r="R84" s="110"/>
      <c r="S84" s="109"/>
      <c r="T84" s="110"/>
      <c r="U84" s="110"/>
      <c r="V84" s="109"/>
      <c r="W84" s="109"/>
      <c r="X84" s="109"/>
      <c r="Y84" s="18"/>
    </row>
    <row r="85" spans="2:25" ht="15.75" hidden="1" customHeight="1">
      <c r="H85" s="35"/>
      <c r="I85" s="35"/>
      <c r="J85" s="35"/>
      <c r="K85" s="18"/>
      <c r="L85" s="18"/>
      <c r="M85" s="1213"/>
      <c r="N85" s="18"/>
      <c r="O85" s="18"/>
      <c r="P85" s="109"/>
      <c r="Q85" s="109"/>
      <c r="R85" s="110"/>
      <c r="S85" s="109"/>
      <c r="T85" s="110"/>
      <c r="U85" s="110"/>
      <c r="V85" s="110"/>
      <c r="W85" s="110"/>
      <c r="X85" s="110"/>
      <c r="Y85" s="18"/>
    </row>
    <row r="86" spans="2:25" ht="12.75" hidden="1" customHeight="1">
      <c r="H86" s="35"/>
      <c r="I86" s="35"/>
      <c r="J86" s="35"/>
      <c r="K86" s="18"/>
      <c r="L86" s="18"/>
      <c r="M86" s="1213"/>
      <c r="N86" s="18"/>
      <c r="O86" s="18"/>
      <c r="P86" s="109"/>
      <c r="Q86" s="109"/>
      <c r="R86" s="110"/>
      <c r="S86" s="110"/>
      <c r="T86" s="110"/>
      <c r="U86" s="110"/>
      <c r="V86" s="110"/>
      <c r="W86" s="110"/>
      <c r="X86" s="110"/>
      <c r="Y86" s="18"/>
    </row>
    <row r="87" spans="2:25" ht="15.75" hidden="1" customHeight="1">
      <c r="H87" s="35"/>
      <c r="I87" s="35"/>
      <c r="J87" s="35"/>
      <c r="K87" s="18"/>
      <c r="L87" s="18"/>
      <c r="M87" s="1213"/>
      <c r="N87" s="18"/>
      <c r="O87" s="18"/>
      <c r="P87" s="109"/>
      <c r="Q87" s="109"/>
      <c r="R87" s="110"/>
      <c r="S87" s="110"/>
      <c r="T87" s="110"/>
      <c r="U87" s="110"/>
      <c r="V87" s="110"/>
      <c r="W87" s="110"/>
      <c r="X87" s="110"/>
      <c r="Y87" s="18"/>
    </row>
    <row r="88" spans="2:25" ht="15.75" hidden="1" customHeight="1">
      <c r="H88" s="35"/>
      <c r="I88" s="35"/>
      <c r="J88" s="35"/>
      <c r="K88" s="18"/>
      <c r="L88" s="18"/>
      <c r="M88" s="1213"/>
      <c r="N88" s="18"/>
      <c r="O88" s="18"/>
      <c r="P88" s="109"/>
      <c r="Q88" s="109"/>
      <c r="R88" s="110"/>
      <c r="S88" s="110"/>
      <c r="T88" s="110"/>
      <c r="U88" s="110"/>
      <c r="V88" s="110"/>
      <c r="W88" s="110"/>
      <c r="X88" s="110"/>
      <c r="Y88" s="18"/>
    </row>
    <row r="89" spans="2:25" ht="15.75" hidden="1" customHeight="1">
      <c r="H89" s="35"/>
      <c r="I89" s="35"/>
      <c r="J89" s="35"/>
      <c r="K89" s="18"/>
      <c r="L89" s="18"/>
      <c r="M89" s="1213"/>
      <c r="N89" s="18"/>
      <c r="O89" s="18"/>
      <c r="P89" s="109"/>
      <c r="Q89" s="109"/>
      <c r="R89" s="110"/>
      <c r="S89" s="110"/>
      <c r="T89" s="110"/>
      <c r="U89" s="110"/>
      <c r="V89" s="110"/>
      <c r="W89" s="110"/>
      <c r="X89" s="110"/>
      <c r="Y89" s="18"/>
    </row>
    <row r="90" spans="2:25" ht="15.75" hidden="1" customHeight="1">
      <c r="H90" s="35"/>
      <c r="I90" s="35"/>
      <c r="J90" s="35"/>
      <c r="K90" s="18"/>
      <c r="L90" s="18"/>
      <c r="M90" s="1213"/>
      <c r="N90" s="18"/>
      <c r="O90" s="18"/>
      <c r="P90" s="109"/>
      <c r="Q90" s="109"/>
      <c r="R90" s="110"/>
      <c r="S90" s="110"/>
      <c r="T90" s="110"/>
      <c r="U90" s="110"/>
      <c r="V90" s="110"/>
      <c r="W90" s="110"/>
      <c r="X90" s="110"/>
      <c r="Y90" s="18"/>
    </row>
    <row r="91" spans="2:25" ht="18" hidden="1" customHeight="1">
      <c r="H91" s="35"/>
      <c r="I91" s="35"/>
      <c r="J91" s="35"/>
      <c r="K91" s="18"/>
      <c r="L91" s="18"/>
      <c r="M91" s="1213"/>
      <c r="N91" s="37"/>
      <c r="O91" s="37"/>
      <c r="P91" s="109"/>
      <c r="Q91" s="109"/>
      <c r="R91" s="110"/>
      <c r="S91" s="110"/>
      <c r="T91" s="110"/>
      <c r="U91" s="110"/>
      <c r="V91" s="110"/>
      <c r="W91" s="110"/>
      <c r="X91" s="110"/>
      <c r="Y91" s="18"/>
    </row>
    <row r="92" spans="2:25" ht="15.75" hidden="1" customHeight="1">
      <c r="H92" s="35"/>
      <c r="I92" s="35"/>
      <c r="J92" s="35"/>
      <c r="K92" s="18"/>
      <c r="L92" s="18"/>
      <c r="M92" s="1213"/>
      <c r="N92" s="37"/>
      <c r="O92" s="106"/>
      <c r="P92" s="109"/>
      <c r="Q92" s="109"/>
      <c r="R92" s="110"/>
      <c r="S92" s="110"/>
      <c r="T92" s="110"/>
      <c r="U92" s="110"/>
      <c r="V92" s="110"/>
      <c r="W92" s="110"/>
      <c r="X92" s="110"/>
      <c r="Y92" s="18"/>
    </row>
    <row r="93" spans="2:25" ht="15.75" hidden="1" customHeight="1">
      <c r="H93" s="35"/>
      <c r="I93" s="35"/>
      <c r="J93" s="35"/>
      <c r="K93" s="18"/>
      <c r="L93" s="18"/>
      <c r="M93" s="1213"/>
      <c r="N93" s="37"/>
      <c r="O93" s="19"/>
      <c r="P93" s="109"/>
      <c r="Q93" s="109"/>
      <c r="R93" s="110"/>
      <c r="S93" s="110"/>
      <c r="T93" s="110"/>
      <c r="U93" s="110"/>
      <c r="V93" s="110"/>
      <c r="W93" s="110"/>
      <c r="X93" s="110"/>
      <c r="Y93" s="18"/>
    </row>
    <row r="94" spans="2:25" ht="15.75" hidden="1" customHeight="1">
      <c r="H94" s="35"/>
      <c r="I94" s="35"/>
      <c r="J94" s="35"/>
      <c r="K94" s="18"/>
      <c r="L94" s="18"/>
      <c r="M94" s="1213"/>
      <c r="N94" s="37"/>
      <c r="O94" s="19"/>
      <c r="P94" s="109"/>
      <c r="Q94" s="109"/>
      <c r="R94" s="110"/>
      <c r="S94" s="110"/>
      <c r="T94" s="110"/>
      <c r="U94" s="110"/>
      <c r="V94" s="110"/>
      <c r="W94" s="110"/>
      <c r="X94" s="110"/>
      <c r="Y94" s="18"/>
    </row>
    <row r="95" spans="2:25" ht="12.95" hidden="1" customHeight="1">
      <c r="H95" s="35"/>
      <c r="I95" s="35"/>
      <c r="J95" s="35"/>
      <c r="K95" s="18"/>
      <c r="L95" s="18"/>
      <c r="M95" s="1213"/>
      <c r="N95" s="37"/>
      <c r="O95" s="19"/>
      <c r="P95" s="109"/>
      <c r="Q95" s="109"/>
      <c r="R95" s="110"/>
      <c r="S95" s="110"/>
      <c r="T95" s="110"/>
      <c r="U95" s="110"/>
      <c r="V95" s="110"/>
      <c r="W95" s="110"/>
      <c r="X95" s="110"/>
      <c r="Y95" s="18"/>
    </row>
    <row r="96" spans="2:25" ht="12.95" hidden="1" customHeight="1">
      <c r="H96" s="35"/>
      <c r="I96" s="35"/>
      <c r="J96" s="35"/>
      <c r="K96" s="18"/>
      <c r="L96" s="18"/>
      <c r="M96" s="1213"/>
      <c r="N96" s="18"/>
      <c r="O96" s="18"/>
      <c r="P96" s="109"/>
      <c r="Q96" s="109"/>
      <c r="R96" s="110"/>
      <c r="S96" s="110"/>
      <c r="T96" s="110"/>
      <c r="U96" s="110"/>
      <c r="V96" s="110"/>
      <c r="W96" s="110"/>
      <c r="X96" s="110"/>
      <c r="Y96" s="18"/>
    </row>
    <row r="97" spans="2:27" ht="15.75" hidden="1" customHeight="1">
      <c r="H97" s="35"/>
      <c r="I97" s="35"/>
      <c r="J97" s="35"/>
      <c r="K97" s="18"/>
      <c r="L97" s="18"/>
      <c r="M97" s="1213"/>
      <c r="N97" s="37"/>
      <c r="O97" s="18"/>
      <c r="P97" s="109"/>
      <c r="Q97" s="109"/>
      <c r="R97" s="110"/>
      <c r="S97" s="110"/>
      <c r="T97" s="110"/>
      <c r="U97" s="110"/>
      <c r="V97" s="110"/>
      <c r="W97" s="110"/>
      <c r="X97" s="110"/>
      <c r="Y97" s="18"/>
    </row>
    <row r="98" spans="2:27" ht="15.75" hidden="1" customHeight="1">
      <c r="H98" s="35"/>
      <c r="I98" s="35"/>
      <c r="J98" s="35"/>
      <c r="K98" s="18"/>
      <c r="L98" s="18"/>
      <c r="M98" s="1213"/>
      <c r="N98" s="37"/>
      <c r="O98" s="18"/>
      <c r="P98" s="109"/>
      <c r="Q98" s="109"/>
      <c r="R98" s="110"/>
      <c r="S98" s="110"/>
      <c r="T98" s="110"/>
      <c r="U98" s="110"/>
      <c r="V98" s="110"/>
      <c r="W98" s="110"/>
      <c r="X98" s="110"/>
      <c r="Y98" s="18"/>
    </row>
    <row r="99" spans="2:27" ht="15.75" hidden="1" customHeight="1">
      <c r="H99" s="35"/>
      <c r="I99" s="35"/>
      <c r="J99" s="35"/>
      <c r="K99" s="18"/>
      <c r="L99" s="18"/>
      <c r="M99" s="1213"/>
      <c r="N99" s="37"/>
      <c r="O99" s="18"/>
      <c r="P99" s="109"/>
      <c r="Q99" s="109"/>
      <c r="R99" s="110"/>
      <c r="S99" s="110"/>
      <c r="T99" s="110"/>
      <c r="U99" s="110"/>
      <c r="V99" s="110"/>
      <c r="W99" s="110"/>
      <c r="X99" s="110"/>
      <c r="Y99" s="18"/>
    </row>
    <row r="100" spans="2:27" ht="15.75" hidden="1" customHeight="1">
      <c r="H100" s="35"/>
      <c r="I100" s="35"/>
      <c r="J100" s="35"/>
      <c r="K100" s="18"/>
      <c r="L100" s="18"/>
      <c r="M100" s="1213"/>
      <c r="N100" s="37"/>
      <c r="O100" s="18"/>
      <c r="P100" s="109"/>
      <c r="Q100" s="109"/>
      <c r="R100" s="110"/>
      <c r="S100" s="110"/>
      <c r="T100" s="110"/>
      <c r="U100" s="110"/>
      <c r="V100" s="110"/>
      <c r="W100" s="110"/>
      <c r="X100" s="110"/>
      <c r="Y100" s="18"/>
    </row>
    <row r="101" spans="2:27" ht="14.25" hidden="1" customHeight="1">
      <c r="H101" s="18"/>
      <c r="I101" s="18"/>
      <c r="J101" s="18"/>
      <c r="M101" s="1213"/>
      <c r="N101" s="18"/>
      <c r="O101" s="18"/>
      <c r="P101" s="109"/>
      <c r="Q101" s="109"/>
      <c r="R101" s="109"/>
      <c r="S101" s="109"/>
      <c r="T101" s="109"/>
      <c r="U101" s="109"/>
      <c r="V101" s="109"/>
      <c r="W101" s="109"/>
      <c r="X101" s="109"/>
    </row>
    <row r="102" spans="2:27" ht="12.95" customHeight="1">
      <c r="H102" s="18"/>
      <c r="I102" s="18"/>
      <c r="J102" s="18"/>
      <c r="M102" s="1212"/>
      <c r="N102" s="18"/>
      <c r="O102" s="18"/>
      <c r="P102" s="109"/>
      <c r="Q102" s="109"/>
      <c r="R102" s="110"/>
      <c r="S102" s="110"/>
      <c r="T102" s="110"/>
      <c r="U102" s="110"/>
      <c r="V102" s="110"/>
      <c r="W102" s="110"/>
      <c r="X102" s="110"/>
    </row>
    <row r="103" spans="2:27" ht="15.75" customHeight="1">
      <c r="H103" s="35"/>
      <c r="I103" s="35"/>
      <c r="J103" s="35"/>
      <c r="K103" s="18"/>
      <c r="L103" s="18"/>
      <c r="M103" s="1212"/>
      <c r="N103" s="37"/>
      <c r="O103" s="18"/>
      <c r="P103" s="109"/>
      <c r="Q103" s="109"/>
      <c r="R103" s="110"/>
      <c r="S103" s="110"/>
      <c r="T103" s="110"/>
      <c r="U103" s="110"/>
      <c r="V103" s="110"/>
      <c r="W103" s="110"/>
      <c r="X103" s="110"/>
      <c r="Y103" s="18"/>
    </row>
    <row r="104" spans="2:27" ht="15.75" customHeight="1">
      <c r="H104" s="35"/>
      <c r="I104" s="35"/>
      <c r="J104" s="35"/>
      <c r="K104" s="18"/>
      <c r="L104" s="18"/>
      <c r="M104" s="1212"/>
      <c r="N104" s="37"/>
      <c r="O104" s="18"/>
      <c r="P104" s="109"/>
      <c r="Q104" s="109"/>
      <c r="R104" s="110"/>
      <c r="S104" s="110"/>
      <c r="T104" s="110"/>
      <c r="U104" s="110"/>
      <c r="V104" s="110"/>
      <c r="W104" s="110"/>
      <c r="X104" s="110"/>
      <c r="Y104" s="18"/>
    </row>
    <row r="105" spans="2:27" ht="15.75" customHeight="1">
      <c r="H105" s="35"/>
      <c r="I105" s="35"/>
      <c r="J105" s="35"/>
      <c r="K105" s="18"/>
      <c r="L105" s="18"/>
      <c r="M105" s="1212"/>
      <c r="N105" s="37"/>
      <c r="O105" s="18"/>
      <c r="P105" s="110"/>
      <c r="Q105" s="110"/>
      <c r="R105" s="110"/>
      <c r="S105" s="110"/>
      <c r="T105" s="110"/>
      <c r="U105" s="110"/>
      <c r="V105" s="110"/>
      <c r="W105" s="110"/>
      <c r="X105" s="110"/>
      <c r="Y105" s="18"/>
    </row>
    <row r="106" spans="2:27" ht="15.75" customHeight="1">
      <c r="H106" s="35"/>
      <c r="I106" s="35"/>
      <c r="J106" s="35"/>
      <c r="K106" s="18"/>
      <c r="L106" s="18"/>
      <c r="M106" s="1212"/>
      <c r="N106" s="37"/>
      <c r="O106" s="18"/>
      <c r="P106" s="110"/>
      <c r="Q106" s="110"/>
      <c r="R106" s="110"/>
      <c r="S106" s="110"/>
      <c r="T106" s="110"/>
      <c r="U106" s="110"/>
      <c r="V106" s="110"/>
      <c r="W106" s="110"/>
      <c r="X106" s="110"/>
      <c r="Y106" s="18"/>
    </row>
    <row r="107" spans="2:27" ht="12.95" customHeight="1">
      <c r="H107" s="18"/>
      <c r="I107" s="18"/>
      <c r="J107" s="18"/>
      <c r="M107" s="1212"/>
      <c r="N107" s="18"/>
      <c r="O107" s="18"/>
      <c r="P107" s="18"/>
      <c r="Q107" s="18"/>
      <c r="R107" s="18"/>
      <c r="S107" s="18"/>
      <c r="T107" s="18"/>
      <c r="U107" s="18"/>
      <c r="V107" s="18"/>
      <c r="W107" s="18"/>
      <c r="X107" s="18"/>
    </row>
    <row r="108" spans="2:27" ht="12.95" customHeight="1">
      <c r="H108" s="18"/>
      <c r="I108" s="18"/>
      <c r="J108" s="18"/>
      <c r="M108" s="1212"/>
      <c r="N108" s="18"/>
      <c r="O108" s="18"/>
      <c r="P108" s="109"/>
      <c r="Q108" s="109"/>
      <c r="R108" s="110"/>
      <c r="S108" s="110"/>
      <c r="T108" s="110"/>
      <c r="U108" s="110"/>
      <c r="V108" s="110"/>
      <c r="W108" s="110"/>
      <c r="X108" s="110"/>
    </row>
    <row r="109" spans="2:27" ht="17.25" customHeight="1">
      <c r="M109" s="1212"/>
      <c r="N109" s="37"/>
      <c r="O109" s="18"/>
      <c r="P109" s="109"/>
      <c r="Q109" s="109"/>
      <c r="R109" s="110"/>
      <c r="S109" s="110"/>
      <c r="T109" s="110"/>
      <c r="U109" s="110"/>
      <c r="V109" s="110"/>
      <c r="W109" s="110"/>
      <c r="X109" s="110"/>
    </row>
    <row r="110" spans="2:27" ht="17.25" customHeight="1">
      <c r="H110" s="18"/>
      <c r="I110" s="18"/>
      <c r="J110" s="18"/>
      <c r="K110" s="18"/>
      <c r="M110" s="1212"/>
      <c r="N110" s="37"/>
      <c r="O110" s="18"/>
      <c r="P110" s="109"/>
      <c r="Q110" s="109"/>
      <c r="R110" s="110"/>
      <c r="S110" s="110"/>
      <c r="T110" s="110"/>
      <c r="U110" s="110"/>
      <c r="V110" s="110"/>
      <c r="W110" s="110"/>
      <c r="X110" s="110"/>
      <c r="Y110" s="18"/>
      <c r="Z110" s="18"/>
      <c r="AA110" s="18"/>
    </row>
    <row r="111" spans="2:27" ht="17.25" customHeight="1">
      <c r="H111" s="18"/>
      <c r="I111" s="18"/>
      <c r="J111" s="18"/>
      <c r="K111" s="18"/>
      <c r="M111" s="1212"/>
      <c r="N111" s="37"/>
      <c r="O111" s="18"/>
      <c r="P111" s="110"/>
      <c r="Q111" s="110"/>
      <c r="R111" s="110"/>
      <c r="S111" s="110"/>
      <c r="T111" s="110"/>
      <c r="U111" s="110"/>
      <c r="V111" s="110"/>
      <c r="W111" s="110"/>
      <c r="X111" s="110"/>
      <c r="Y111" s="18"/>
      <c r="Z111" s="18"/>
      <c r="AA111" s="18"/>
    </row>
    <row r="112" spans="2:27" ht="17.25" customHeight="1">
      <c r="B112" s="18"/>
      <c r="C112" s="18"/>
      <c r="D112" s="18"/>
      <c r="E112" s="18"/>
      <c r="F112" s="18"/>
      <c r="G112" s="18"/>
      <c r="M112" s="1212"/>
      <c r="N112" s="37"/>
      <c r="O112" s="18"/>
      <c r="P112" s="110"/>
      <c r="Q112" s="110"/>
      <c r="R112" s="110"/>
      <c r="S112" s="110"/>
      <c r="T112" s="110"/>
      <c r="U112" s="110"/>
      <c r="V112" s="110"/>
      <c r="W112" s="110"/>
      <c r="X112" s="110"/>
    </row>
    <row r="113" spans="2:27" ht="18" customHeight="1">
      <c r="B113" s="18"/>
      <c r="C113" s="18"/>
      <c r="D113" s="18"/>
      <c r="E113" s="18"/>
      <c r="F113" s="18"/>
      <c r="G113" s="18"/>
      <c r="M113" s="1212"/>
      <c r="N113" s="18"/>
      <c r="O113" s="18"/>
      <c r="P113" s="18"/>
      <c r="Q113" s="18"/>
      <c r="R113" s="18"/>
      <c r="S113" s="18"/>
      <c r="T113" s="18"/>
      <c r="U113" s="18"/>
      <c r="V113" s="18"/>
      <c r="W113" s="18"/>
      <c r="X113" s="18"/>
    </row>
    <row r="114" spans="2:27" ht="18" customHeight="1">
      <c r="B114" s="18"/>
      <c r="C114" s="18"/>
      <c r="D114" s="18"/>
      <c r="E114" s="18"/>
      <c r="F114" s="18"/>
      <c r="G114" s="18"/>
      <c r="M114" s="1212"/>
      <c r="N114" s="18"/>
      <c r="O114" s="18"/>
      <c r="P114" s="109"/>
      <c r="Q114" s="109"/>
      <c r="R114" s="110"/>
      <c r="S114" s="110"/>
      <c r="T114" s="110"/>
      <c r="U114" s="110"/>
      <c r="V114" s="110"/>
      <c r="W114" s="110"/>
      <c r="X114" s="110"/>
    </row>
    <row r="115" spans="2:27" ht="18" customHeight="1">
      <c r="B115" s="18"/>
      <c r="C115" s="18"/>
      <c r="D115" s="18"/>
      <c r="E115" s="18"/>
      <c r="F115" s="18"/>
      <c r="G115" s="18"/>
      <c r="M115" s="1212"/>
      <c r="N115" s="37"/>
      <c r="O115" s="18"/>
      <c r="P115" s="109"/>
      <c r="Q115" s="109"/>
      <c r="R115" s="110"/>
      <c r="S115" s="110"/>
      <c r="T115" s="110"/>
      <c r="U115" s="112"/>
      <c r="V115" s="110"/>
      <c r="W115" s="110"/>
      <c r="X115" s="110"/>
    </row>
    <row r="116" spans="2:27" ht="18" customHeight="1">
      <c r="B116" s="18"/>
      <c r="C116" s="18"/>
      <c r="D116" s="18"/>
      <c r="E116" s="18"/>
      <c r="F116" s="18"/>
      <c r="G116" s="18"/>
      <c r="M116" s="1212"/>
      <c r="N116" s="37"/>
      <c r="O116" s="18"/>
      <c r="P116" s="109"/>
      <c r="Q116" s="109"/>
      <c r="R116" s="110"/>
      <c r="S116" s="110"/>
      <c r="T116" s="110"/>
      <c r="U116" s="110"/>
      <c r="V116" s="110"/>
      <c r="W116" s="110"/>
      <c r="X116" s="110"/>
    </row>
    <row r="117" spans="2:27" ht="18" customHeight="1">
      <c r="B117" s="18"/>
      <c r="C117" s="18"/>
      <c r="D117" s="18"/>
      <c r="E117" s="18"/>
      <c r="F117" s="18"/>
      <c r="G117" s="18"/>
      <c r="M117" s="1212"/>
      <c r="N117" s="37"/>
      <c r="O117" s="18"/>
      <c r="P117" s="110"/>
      <c r="Q117" s="110"/>
      <c r="R117" s="110"/>
      <c r="S117" s="110"/>
      <c r="T117" s="110"/>
      <c r="U117" s="110"/>
      <c r="V117" s="110"/>
      <c r="W117" s="110"/>
      <c r="X117" s="110"/>
    </row>
    <row r="118" spans="2:27" ht="18" customHeight="1">
      <c r="B118" s="18"/>
      <c r="C118" s="18"/>
      <c r="D118" s="18"/>
      <c r="E118" s="18"/>
      <c r="F118" s="18"/>
      <c r="G118" s="18"/>
      <c r="M118" s="1212"/>
      <c r="N118" s="37"/>
      <c r="O118" s="18"/>
      <c r="P118" s="110"/>
      <c r="Q118" s="110"/>
      <c r="R118" s="110"/>
      <c r="S118" s="110"/>
      <c r="T118" s="110"/>
      <c r="U118" s="110"/>
      <c r="V118" s="110"/>
      <c r="W118" s="110"/>
      <c r="X118" s="110"/>
    </row>
    <row r="119" spans="2:27" ht="18" customHeight="1">
      <c r="B119" s="18"/>
      <c r="C119" s="18"/>
      <c r="D119" s="18"/>
      <c r="E119" s="18"/>
      <c r="F119" s="18"/>
      <c r="G119" s="18"/>
      <c r="M119" s="1212"/>
      <c r="N119" s="18"/>
      <c r="O119" s="18"/>
      <c r="P119" s="18"/>
      <c r="Q119" s="18"/>
      <c r="R119" s="18"/>
      <c r="S119" s="18"/>
      <c r="T119" s="18"/>
      <c r="U119" s="18"/>
      <c r="V119" s="18"/>
      <c r="W119" s="18"/>
      <c r="X119" s="18"/>
    </row>
    <row r="120" spans="2:27" ht="12.95" customHeight="1">
      <c r="H120" s="18"/>
      <c r="I120" s="18"/>
      <c r="J120" s="18"/>
      <c r="M120" s="1212"/>
      <c r="N120" s="18"/>
      <c r="O120" s="18"/>
      <c r="P120" s="109"/>
      <c r="Q120" s="109"/>
      <c r="R120" s="110"/>
      <c r="S120" s="110"/>
      <c r="T120" s="110"/>
      <c r="U120" s="110"/>
      <c r="V120" s="110"/>
      <c r="W120" s="110"/>
      <c r="X120" s="110"/>
    </row>
    <row r="121" spans="2:27" ht="17.25" customHeight="1">
      <c r="M121" s="1212"/>
      <c r="N121" s="37"/>
      <c r="O121" s="18"/>
      <c r="P121" s="109"/>
      <c r="Q121" s="109"/>
      <c r="R121" s="110"/>
      <c r="S121" s="110"/>
      <c r="T121" s="110"/>
      <c r="U121" s="110"/>
      <c r="V121" s="110"/>
      <c r="W121" s="110"/>
      <c r="X121" s="110"/>
    </row>
    <row r="122" spans="2:27" ht="17.25" customHeight="1">
      <c r="H122" s="18"/>
      <c r="I122" s="18"/>
      <c r="J122" s="18"/>
      <c r="K122" s="18"/>
      <c r="M122" s="1212"/>
      <c r="N122" s="37"/>
      <c r="O122" s="18"/>
      <c r="P122" s="109"/>
      <c r="Q122" s="109"/>
      <c r="R122" s="109"/>
      <c r="S122" s="109"/>
      <c r="T122" s="109"/>
      <c r="U122" s="113"/>
      <c r="V122" s="109"/>
      <c r="W122" s="109"/>
      <c r="X122" s="109"/>
      <c r="Z122" s="18"/>
      <c r="AA122" s="18"/>
    </row>
    <row r="123" spans="2:27" ht="17.25" customHeight="1">
      <c r="H123" s="18"/>
      <c r="I123" s="18"/>
      <c r="J123" s="18"/>
      <c r="K123" s="18"/>
      <c r="M123" s="1212"/>
      <c r="N123" s="37"/>
      <c r="O123" s="18"/>
      <c r="P123" s="109"/>
      <c r="Q123" s="109"/>
      <c r="R123" s="109"/>
      <c r="S123" s="109"/>
      <c r="T123" s="109"/>
      <c r="U123" s="109"/>
      <c r="V123" s="109"/>
      <c r="W123" s="109"/>
      <c r="X123" s="109"/>
      <c r="Z123" s="18"/>
      <c r="AA123" s="18"/>
    </row>
    <row r="124" spans="2:27" ht="17.25" customHeight="1">
      <c r="B124" s="18"/>
      <c r="C124" s="18"/>
      <c r="D124" s="18"/>
      <c r="E124" s="18"/>
      <c r="F124" s="18"/>
      <c r="G124" s="18"/>
      <c r="M124" s="1212"/>
      <c r="N124" s="37"/>
      <c r="O124" s="18"/>
      <c r="P124" s="109"/>
      <c r="Q124" s="109"/>
      <c r="R124" s="109"/>
      <c r="S124" s="109"/>
      <c r="T124" s="109"/>
      <c r="U124" s="109"/>
      <c r="V124" s="109"/>
      <c r="W124" s="109"/>
      <c r="X124" s="109"/>
    </row>
    <row r="125" spans="2:27" ht="18" customHeight="1">
      <c r="B125" s="18"/>
      <c r="C125" s="18"/>
      <c r="D125" s="18"/>
      <c r="E125" s="18"/>
      <c r="F125" s="18"/>
      <c r="G125" s="18"/>
      <c r="M125" s="1212"/>
      <c r="N125" s="18"/>
      <c r="O125" s="18"/>
      <c r="P125" s="18"/>
      <c r="Q125" s="18"/>
      <c r="R125" s="18"/>
      <c r="S125" s="18"/>
      <c r="T125" s="18"/>
      <c r="U125" s="18"/>
      <c r="V125" s="18"/>
      <c r="W125" s="18"/>
      <c r="X125" s="18"/>
    </row>
    <row r="126" spans="2:27">
      <c r="B126" s="18"/>
      <c r="N126" s="18"/>
      <c r="O126" s="18"/>
      <c r="P126" s="18"/>
      <c r="Q126" s="18"/>
      <c r="R126" s="18"/>
      <c r="S126" s="18"/>
      <c r="T126" s="18"/>
      <c r="U126" s="18"/>
      <c r="V126" s="18"/>
      <c r="W126" s="18"/>
      <c r="X126" s="18"/>
    </row>
    <row r="127" spans="2:27" ht="14.25" hidden="1" customHeight="1">
      <c r="N127" s="18"/>
      <c r="O127" s="18"/>
      <c r="P127" s="18"/>
      <c r="Q127" s="18"/>
      <c r="R127" s="18"/>
      <c r="S127" s="18"/>
      <c r="T127" s="18"/>
      <c r="U127" s="18"/>
      <c r="V127" s="18"/>
    </row>
    <row r="128" spans="2:27" ht="14.25" hidden="1" customHeight="1">
      <c r="N128" s="18"/>
      <c r="O128" s="18"/>
      <c r="P128" s="18"/>
      <c r="Q128" s="18"/>
      <c r="R128" s="18"/>
      <c r="S128" s="18"/>
      <c r="T128" s="18"/>
      <c r="U128" s="18"/>
      <c r="W128" s="18"/>
      <c r="X128" s="18"/>
    </row>
    <row r="129" spans="14:24" ht="13.5" hidden="1" customHeight="1">
      <c r="N129" s="18"/>
      <c r="O129" s="18"/>
      <c r="P129" s="18"/>
      <c r="Q129" s="18"/>
      <c r="R129" s="18"/>
      <c r="S129" s="18"/>
      <c r="T129" s="18"/>
      <c r="U129" s="18"/>
      <c r="W129" s="18"/>
      <c r="X129" s="18"/>
    </row>
    <row r="130" spans="14:24">
      <c r="N130" s="18"/>
      <c r="O130" s="18"/>
      <c r="P130" s="18"/>
      <c r="Q130" s="18"/>
      <c r="R130" s="18"/>
    </row>
    <row r="131" spans="14:24">
      <c r="N131" s="18"/>
      <c r="O131" s="114"/>
      <c r="P131" s="114"/>
      <c r="Q131" s="114"/>
      <c r="R131" s="114"/>
      <c r="S131" s="114"/>
      <c r="T131" s="114"/>
      <c r="U131" s="114"/>
      <c r="V131" s="114"/>
      <c r="W131" s="114"/>
      <c r="X131" s="114"/>
    </row>
    <row r="132" spans="14:24">
      <c r="N132" s="18"/>
      <c r="P132" s="64"/>
    </row>
  </sheetData>
  <mergeCells count="26">
    <mergeCell ref="M61:N61"/>
    <mergeCell ref="M62:N62"/>
    <mergeCell ref="M114:M119"/>
    <mergeCell ref="M120:M125"/>
    <mergeCell ref="M63:N63"/>
    <mergeCell ref="M64:N64"/>
    <mergeCell ref="M66:M95"/>
    <mergeCell ref="M96:M101"/>
    <mergeCell ref="M102:M107"/>
    <mergeCell ref="M108:M113"/>
    <mergeCell ref="V41:V42"/>
    <mergeCell ref="W41:W42"/>
    <mergeCell ref="X41:X42"/>
    <mergeCell ref="S42:T42"/>
    <mergeCell ref="M60:N60"/>
    <mergeCell ref="B38:J38"/>
    <mergeCell ref="M41:N42"/>
    <mergeCell ref="P41:P42"/>
    <mergeCell ref="Q41:R41"/>
    <mergeCell ref="S41:U41"/>
    <mergeCell ref="A1:K1"/>
    <mergeCell ref="C5:D5"/>
    <mergeCell ref="E5:F5"/>
    <mergeCell ref="G5:H5"/>
    <mergeCell ref="I5:J5"/>
    <mergeCell ref="A5:B6"/>
  </mergeCells>
  <phoneticPr fontId="4"/>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sheetPr>
  <dimension ref="A1:M53"/>
  <sheetViews>
    <sheetView showGridLines="0" zoomScaleNormal="100" zoomScaleSheetLayoutView="100" workbookViewId="0">
      <pane xSplit="3" ySplit="4" topLeftCell="D5" activePane="bottomRight" state="frozen"/>
      <selection sqref="A1:Q1"/>
      <selection pane="topRight" sqref="A1:Q1"/>
      <selection pane="bottomLeft" sqref="A1:Q1"/>
      <selection pane="bottomRight" sqref="A1:L1"/>
    </sheetView>
  </sheetViews>
  <sheetFormatPr defaultColWidth="13.625" defaultRowHeight="14.25"/>
  <cols>
    <col min="1" max="1" width="3.5" style="14" bestFit="1" customWidth="1"/>
    <col min="2" max="2" width="13.375" style="14" customWidth="1"/>
    <col min="3" max="3" width="2.125" style="14" customWidth="1"/>
    <col min="4" max="4" width="9.625" style="14" customWidth="1"/>
    <col min="5" max="6" width="7.375" style="14" customWidth="1"/>
    <col min="7" max="11" width="9.875" style="14" customWidth="1"/>
    <col min="12" max="12" width="13.375" style="14" customWidth="1"/>
    <col min="13" max="16384" width="13.625" style="14"/>
  </cols>
  <sheetData>
    <row r="1" spans="1:12" s="12" customFormat="1" ht="30" customHeight="1">
      <c r="A1" s="1203" t="s">
        <v>78</v>
      </c>
      <c r="B1" s="1203"/>
      <c r="C1" s="1203"/>
      <c r="D1" s="1203"/>
      <c r="E1" s="1203"/>
      <c r="F1" s="1203"/>
      <c r="G1" s="1203"/>
      <c r="H1" s="1203"/>
      <c r="I1" s="1203"/>
      <c r="J1" s="1203"/>
      <c r="K1" s="1203"/>
      <c r="L1" s="1203"/>
    </row>
    <row r="2" spans="1:12" ht="24.95" customHeight="1" thickBot="1">
      <c r="B2" s="18"/>
      <c r="C2" s="18"/>
      <c r="D2" s="18"/>
      <c r="E2" s="18"/>
      <c r="F2" s="18"/>
      <c r="G2" s="18"/>
      <c r="H2" s="18"/>
      <c r="I2" s="18"/>
      <c r="J2" s="18"/>
      <c r="K2" s="18"/>
      <c r="L2" s="18"/>
    </row>
    <row r="3" spans="1:12" ht="20.100000000000001" customHeight="1">
      <c r="A3" s="1207" t="s">
        <v>290</v>
      </c>
      <c r="B3" s="1217"/>
      <c r="C3" s="72"/>
      <c r="D3" s="1219" t="s">
        <v>79</v>
      </c>
      <c r="E3" s="1204" t="s">
        <v>80</v>
      </c>
      <c r="F3" s="1205"/>
      <c r="G3" s="1204" t="s">
        <v>337</v>
      </c>
      <c r="H3" s="1206"/>
      <c r="I3" s="1205"/>
      <c r="J3" s="1219" t="s">
        <v>81</v>
      </c>
      <c r="K3" s="1219" t="s">
        <v>338</v>
      </c>
      <c r="L3" s="1222" t="s">
        <v>82</v>
      </c>
    </row>
    <row r="4" spans="1:12" ht="20.100000000000001" customHeight="1">
      <c r="A4" s="1209"/>
      <c r="B4" s="1218"/>
      <c r="C4" s="94"/>
      <c r="D4" s="1220"/>
      <c r="E4" s="115" t="s">
        <v>83</v>
      </c>
      <c r="F4" s="115" t="s">
        <v>84</v>
      </c>
      <c r="G4" s="1224" t="s">
        <v>85</v>
      </c>
      <c r="H4" s="1225"/>
      <c r="I4" s="76" t="s">
        <v>86</v>
      </c>
      <c r="J4" s="1221"/>
      <c r="K4" s="1220"/>
      <c r="L4" s="1223"/>
    </row>
    <row r="5" spans="1:12" s="120" customFormat="1" ht="24.75" customHeight="1">
      <c r="A5" s="116"/>
      <c r="B5" s="117"/>
      <c r="C5" s="117"/>
      <c r="D5" s="118" t="s">
        <v>87</v>
      </c>
      <c r="E5" s="117" t="s">
        <v>88</v>
      </c>
      <c r="F5" s="117" t="s">
        <v>88</v>
      </c>
      <c r="G5" s="117" t="s">
        <v>89</v>
      </c>
      <c r="H5" s="117" t="s">
        <v>90</v>
      </c>
      <c r="I5" s="117" t="s">
        <v>91</v>
      </c>
      <c r="J5" s="117" t="s">
        <v>92</v>
      </c>
      <c r="K5" s="117" t="s">
        <v>93</v>
      </c>
      <c r="L5" s="119" t="s">
        <v>94</v>
      </c>
    </row>
    <row r="6" spans="1:12" s="46" customFormat="1" ht="15.75" hidden="1" customHeight="1">
      <c r="A6" s="121"/>
      <c r="B6" s="44" t="s">
        <v>95</v>
      </c>
      <c r="C6" s="84"/>
      <c r="D6" s="122">
        <v>542</v>
      </c>
      <c r="E6" s="768">
        <v>19</v>
      </c>
      <c r="F6" s="768">
        <v>24</v>
      </c>
      <c r="G6" s="768">
        <v>7518</v>
      </c>
      <c r="H6" s="768">
        <v>679</v>
      </c>
      <c r="I6" s="768">
        <v>8148</v>
      </c>
      <c r="J6" s="768">
        <v>319</v>
      </c>
      <c r="K6" s="768">
        <v>188</v>
      </c>
      <c r="L6" s="541">
        <v>477936</v>
      </c>
    </row>
    <row r="7" spans="1:12" s="46" customFormat="1" ht="15.75" hidden="1" customHeight="1">
      <c r="A7" s="121"/>
      <c r="B7" s="44" t="s">
        <v>96</v>
      </c>
      <c r="C7" s="84"/>
      <c r="D7" s="122">
        <v>441</v>
      </c>
      <c r="E7" s="768">
        <v>18</v>
      </c>
      <c r="F7" s="768">
        <v>37</v>
      </c>
      <c r="G7" s="768">
        <v>6585</v>
      </c>
      <c r="H7" s="768">
        <v>804</v>
      </c>
      <c r="I7" s="768">
        <v>7623</v>
      </c>
      <c r="J7" s="768">
        <v>257</v>
      </c>
      <c r="K7" s="768">
        <v>147</v>
      </c>
      <c r="L7" s="541">
        <v>562817</v>
      </c>
    </row>
    <row r="8" spans="1:12" s="46" customFormat="1" ht="15.75" hidden="1" customHeight="1">
      <c r="A8" s="121"/>
      <c r="B8" s="44" t="s">
        <v>97</v>
      </c>
      <c r="C8" s="84"/>
      <c r="D8" s="122">
        <v>500</v>
      </c>
      <c r="E8" s="768">
        <v>16</v>
      </c>
      <c r="F8" s="768">
        <v>40</v>
      </c>
      <c r="G8" s="768">
        <v>9158</v>
      </c>
      <c r="H8" s="768">
        <v>1158</v>
      </c>
      <c r="I8" s="768">
        <v>2614</v>
      </c>
      <c r="J8" s="768">
        <v>350</v>
      </c>
      <c r="K8" s="768">
        <v>160</v>
      </c>
      <c r="L8" s="541">
        <v>919833</v>
      </c>
    </row>
    <row r="9" spans="1:12" s="46" customFormat="1" ht="15.75" hidden="1" customHeight="1">
      <c r="A9" s="121"/>
      <c r="B9" s="44" t="s">
        <v>98</v>
      </c>
      <c r="C9" s="84"/>
      <c r="D9" s="122">
        <v>428</v>
      </c>
      <c r="E9" s="768">
        <v>22</v>
      </c>
      <c r="F9" s="768">
        <v>16</v>
      </c>
      <c r="G9" s="768">
        <v>7393</v>
      </c>
      <c r="H9" s="768">
        <v>797</v>
      </c>
      <c r="I9" s="768">
        <v>8362</v>
      </c>
      <c r="J9" s="768">
        <v>262</v>
      </c>
      <c r="K9" s="768">
        <v>165</v>
      </c>
      <c r="L9" s="541">
        <v>586135</v>
      </c>
    </row>
    <row r="10" spans="1:12" s="46" customFormat="1" ht="15.75" hidden="1" customHeight="1">
      <c r="A10" s="121"/>
      <c r="B10" s="44" t="s">
        <v>99</v>
      </c>
      <c r="C10" s="84"/>
      <c r="D10" s="122">
        <v>471</v>
      </c>
      <c r="E10" s="768">
        <v>25</v>
      </c>
      <c r="F10" s="768">
        <v>48</v>
      </c>
      <c r="G10" s="768">
        <v>6045</v>
      </c>
      <c r="H10" s="768">
        <v>1157</v>
      </c>
      <c r="I10" s="768">
        <v>300</v>
      </c>
      <c r="J10" s="768">
        <v>249</v>
      </c>
      <c r="K10" s="768">
        <v>171</v>
      </c>
      <c r="L10" s="541">
        <v>561635</v>
      </c>
    </row>
    <row r="11" spans="1:12" s="46" customFormat="1" ht="15.75" hidden="1" customHeight="1">
      <c r="A11" s="121"/>
      <c r="B11" s="44" t="s">
        <v>100</v>
      </c>
      <c r="C11" s="94"/>
      <c r="D11" s="123">
        <v>466</v>
      </c>
      <c r="E11" s="124">
        <v>5</v>
      </c>
      <c r="F11" s="124">
        <v>36</v>
      </c>
      <c r="G11" s="124">
        <v>7031</v>
      </c>
      <c r="H11" s="124">
        <v>871</v>
      </c>
      <c r="I11" s="124">
        <v>168</v>
      </c>
      <c r="J11" s="124">
        <v>282</v>
      </c>
      <c r="K11" s="124">
        <v>173</v>
      </c>
      <c r="L11" s="542">
        <v>4332202</v>
      </c>
    </row>
    <row r="12" spans="1:12" s="46" customFormat="1" ht="15.75" hidden="1" customHeight="1">
      <c r="A12" s="121"/>
      <c r="B12" s="44" t="s">
        <v>101</v>
      </c>
      <c r="C12" s="94"/>
      <c r="D12" s="123">
        <v>494</v>
      </c>
      <c r="E12" s="124">
        <v>14</v>
      </c>
      <c r="F12" s="124">
        <v>37</v>
      </c>
      <c r="G12" s="124">
        <v>6242</v>
      </c>
      <c r="H12" s="124">
        <v>425</v>
      </c>
      <c r="I12" s="124">
        <v>1248</v>
      </c>
      <c r="J12" s="124">
        <v>304</v>
      </c>
      <c r="K12" s="124">
        <v>187</v>
      </c>
      <c r="L12" s="542">
        <v>424858</v>
      </c>
    </row>
    <row r="13" spans="1:12" s="46" customFormat="1" ht="15.75" hidden="1" customHeight="1">
      <c r="A13" s="121"/>
      <c r="B13" s="44" t="s">
        <v>102</v>
      </c>
      <c r="C13" s="94"/>
      <c r="D13" s="123">
        <v>551</v>
      </c>
      <c r="E13" s="124">
        <v>13</v>
      </c>
      <c r="F13" s="124">
        <v>49</v>
      </c>
      <c r="G13" s="124">
        <v>7392</v>
      </c>
      <c r="H13" s="124">
        <v>1160</v>
      </c>
      <c r="I13" s="124">
        <v>155</v>
      </c>
      <c r="J13" s="124">
        <v>313</v>
      </c>
      <c r="K13" s="124">
        <v>178</v>
      </c>
      <c r="L13" s="542">
        <v>714306</v>
      </c>
    </row>
    <row r="14" spans="1:12" s="46" customFormat="1" ht="15.75" hidden="1" customHeight="1">
      <c r="A14" s="121"/>
      <c r="B14" s="44" t="s">
        <v>103</v>
      </c>
      <c r="C14" s="94"/>
      <c r="D14" s="123">
        <v>443</v>
      </c>
      <c r="E14" s="124">
        <v>16</v>
      </c>
      <c r="F14" s="124">
        <v>27</v>
      </c>
      <c r="G14" s="124">
        <v>13011</v>
      </c>
      <c r="H14" s="124">
        <v>3078</v>
      </c>
      <c r="I14" s="124">
        <v>72</v>
      </c>
      <c r="J14" s="124">
        <v>270</v>
      </c>
      <c r="K14" s="124">
        <v>153</v>
      </c>
      <c r="L14" s="542">
        <v>420818</v>
      </c>
    </row>
    <row r="15" spans="1:12" s="46" customFormat="1" ht="15.75" hidden="1" customHeight="1">
      <c r="A15" s="121"/>
      <c r="B15" s="44" t="s">
        <v>104</v>
      </c>
      <c r="C15" s="94"/>
      <c r="D15" s="123">
        <v>505</v>
      </c>
      <c r="E15" s="124">
        <v>18</v>
      </c>
      <c r="F15" s="124">
        <v>45</v>
      </c>
      <c r="G15" s="124">
        <v>6645</v>
      </c>
      <c r="H15" s="124">
        <v>2030</v>
      </c>
      <c r="I15" s="124">
        <v>3132</v>
      </c>
      <c r="J15" s="124">
        <v>302</v>
      </c>
      <c r="K15" s="124">
        <v>171</v>
      </c>
      <c r="L15" s="542">
        <v>497197</v>
      </c>
    </row>
    <row r="16" spans="1:12" s="46" customFormat="1" ht="17.100000000000001" hidden="1" customHeight="1">
      <c r="A16" s="121"/>
      <c r="B16" s="44" t="s">
        <v>105</v>
      </c>
      <c r="C16" s="94"/>
      <c r="D16" s="88">
        <v>384</v>
      </c>
      <c r="E16" s="89">
        <v>6</v>
      </c>
      <c r="F16" s="89">
        <v>27</v>
      </c>
      <c r="G16" s="89">
        <v>4396</v>
      </c>
      <c r="H16" s="89">
        <v>1186</v>
      </c>
      <c r="I16" s="89">
        <v>134</v>
      </c>
      <c r="J16" s="89">
        <v>773</v>
      </c>
      <c r="K16" s="89">
        <v>142</v>
      </c>
      <c r="L16" s="543">
        <v>447458</v>
      </c>
    </row>
    <row r="17" spans="1:13" s="46" customFormat="1" ht="17.100000000000001" hidden="1" customHeight="1">
      <c r="A17" s="121"/>
      <c r="B17" s="44" t="s">
        <v>106</v>
      </c>
      <c r="C17" s="94"/>
      <c r="D17" s="88">
        <v>514</v>
      </c>
      <c r="E17" s="89">
        <v>11</v>
      </c>
      <c r="F17" s="89">
        <v>34</v>
      </c>
      <c r="G17" s="89">
        <v>4159</v>
      </c>
      <c r="H17" s="89">
        <v>1456</v>
      </c>
      <c r="I17" s="89">
        <v>101</v>
      </c>
      <c r="J17" s="89">
        <v>265</v>
      </c>
      <c r="K17" s="89">
        <v>112</v>
      </c>
      <c r="L17" s="543">
        <v>264796</v>
      </c>
    </row>
    <row r="18" spans="1:13" s="46" customFormat="1" ht="17.100000000000001" hidden="1" customHeight="1">
      <c r="A18" s="121"/>
      <c r="B18" s="44" t="s">
        <v>107</v>
      </c>
      <c r="C18" s="94"/>
      <c r="D18" s="88">
        <v>515</v>
      </c>
      <c r="E18" s="89">
        <v>11</v>
      </c>
      <c r="F18" s="89">
        <v>34</v>
      </c>
      <c r="G18" s="89">
        <v>6347</v>
      </c>
      <c r="H18" s="89">
        <v>1139</v>
      </c>
      <c r="I18" s="89">
        <v>1874</v>
      </c>
      <c r="J18" s="89">
        <v>264</v>
      </c>
      <c r="K18" s="89">
        <v>140</v>
      </c>
      <c r="L18" s="543">
        <v>376197</v>
      </c>
    </row>
    <row r="19" spans="1:13" s="46" customFormat="1" ht="17.100000000000001" hidden="1" customHeight="1">
      <c r="A19" s="121"/>
      <c r="B19" s="44" t="s">
        <v>108</v>
      </c>
      <c r="C19" s="94"/>
      <c r="D19" s="88">
        <v>532</v>
      </c>
      <c r="E19" s="89">
        <v>8</v>
      </c>
      <c r="F19" s="89">
        <v>43</v>
      </c>
      <c r="G19" s="89">
        <v>4616</v>
      </c>
      <c r="H19" s="89">
        <v>1340</v>
      </c>
      <c r="I19" s="89">
        <v>1409</v>
      </c>
      <c r="J19" s="89">
        <v>346</v>
      </c>
      <c r="K19" s="89">
        <v>124</v>
      </c>
      <c r="L19" s="543">
        <v>367577</v>
      </c>
    </row>
    <row r="20" spans="1:13" s="46" customFormat="1" ht="17.100000000000001" hidden="1" customHeight="1">
      <c r="A20" s="121"/>
      <c r="B20" s="44" t="s">
        <v>109</v>
      </c>
      <c r="C20" s="94"/>
      <c r="D20" s="88">
        <v>419</v>
      </c>
      <c r="E20" s="89">
        <v>5</v>
      </c>
      <c r="F20" s="89">
        <v>24</v>
      </c>
      <c r="G20" s="89">
        <v>3189</v>
      </c>
      <c r="H20" s="89">
        <v>829</v>
      </c>
      <c r="I20" s="89">
        <v>624</v>
      </c>
      <c r="J20" s="89">
        <v>233</v>
      </c>
      <c r="K20" s="89">
        <v>140</v>
      </c>
      <c r="L20" s="543">
        <v>218595</v>
      </c>
    </row>
    <row r="21" spans="1:13" s="46" customFormat="1" ht="17.100000000000001" customHeight="1">
      <c r="A21" s="121"/>
      <c r="B21" s="44" t="s">
        <v>436</v>
      </c>
      <c r="C21" s="94"/>
      <c r="D21" s="549">
        <v>523</v>
      </c>
      <c r="E21" s="550">
        <v>17</v>
      </c>
      <c r="F21" s="550">
        <v>39</v>
      </c>
      <c r="G21" s="577">
        <v>4683</v>
      </c>
      <c r="H21" s="577">
        <v>892</v>
      </c>
      <c r="I21" s="577">
        <v>1298</v>
      </c>
      <c r="J21" s="550">
        <v>225</v>
      </c>
      <c r="K21" s="550">
        <v>127</v>
      </c>
      <c r="L21" s="576">
        <v>412788</v>
      </c>
    </row>
    <row r="22" spans="1:13" s="46" customFormat="1" ht="17.100000000000001" customHeight="1">
      <c r="A22" s="121"/>
      <c r="B22" s="44" t="s">
        <v>457</v>
      </c>
      <c r="C22" s="94"/>
      <c r="D22" s="549">
        <v>480</v>
      </c>
      <c r="E22" s="550">
        <v>12</v>
      </c>
      <c r="F22" s="550">
        <v>48</v>
      </c>
      <c r="G22" s="550">
        <v>5371</v>
      </c>
      <c r="H22" s="550">
        <v>528</v>
      </c>
      <c r="I22" s="550">
        <v>139</v>
      </c>
      <c r="J22" s="550">
        <v>240</v>
      </c>
      <c r="K22" s="550">
        <v>130</v>
      </c>
      <c r="L22" s="896">
        <v>434014</v>
      </c>
    </row>
    <row r="23" spans="1:13" s="46" customFormat="1" ht="17.100000000000001" customHeight="1">
      <c r="A23" s="121"/>
      <c r="B23" s="44" t="s">
        <v>492</v>
      </c>
      <c r="C23" s="94"/>
      <c r="D23" s="745">
        <v>503</v>
      </c>
      <c r="E23" s="574">
        <v>14</v>
      </c>
      <c r="F23" s="574">
        <v>30</v>
      </c>
      <c r="G23" s="574">
        <v>4331</v>
      </c>
      <c r="H23" s="574">
        <v>843</v>
      </c>
      <c r="I23" s="574">
        <v>559</v>
      </c>
      <c r="J23" s="574">
        <v>278</v>
      </c>
      <c r="K23" s="574">
        <v>121</v>
      </c>
      <c r="L23" s="575">
        <v>432873</v>
      </c>
    </row>
    <row r="24" spans="1:13" s="46" customFormat="1" ht="12.95" customHeight="1">
      <c r="A24" s="125"/>
      <c r="B24" s="75"/>
      <c r="C24" s="75"/>
      <c r="D24" s="551"/>
      <c r="E24" s="552"/>
      <c r="F24" s="552"/>
      <c r="G24" s="552"/>
      <c r="H24" s="552"/>
      <c r="I24" s="552"/>
      <c r="J24" s="552"/>
      <c r="K24" s="552"/>
      <c r="L24" s="553"/>
    </row>
    <row r="25" spans="1:13" s="46" customFormat="1" ht="9.9499999999999993" hidden="1" customHeight="1">
      <c r="A25" s="1226" t="s">
        <v>110</v>
      </c>
      <c r="B25" s="126"/>
      <c r="C25" s="44"/>
      <c r="D25" s="554"/>
      <c r="E25" s="555"/>
      <c r="F25" s="135"/>
      <c r="G25" s="135"/>
      <c r="H25" s="135"/>
      <c r="I25" s="135"/>
      <c r="J25" s="135"/>
      <c r="K25" s="135"/>
      <c r="L25" s="556"/>
    </row>
    <row r="26" spans="1:13" s="46" customFormat="1" ht="20.100000000000001" hidden="1" customHeight="1">
      <c r="A26" s="1227"/>
      <c r="B26" s="128" t="s">
        <v>111</v>
      </c>
      <c r="C26" s="44"/>
      <c r="D26" s="554">
        <v>140</v>
      </c>
      <c r="E26" s="555">
        <v>3</v>
      </c>
      <c r="F26" s="135">
        <v>5</v>
      </c>
      <c r="G26" s="135">
        <v>1285</v>
      </c>
      <c r="H26" s="135">
        <v>154</v>
      </c>
      <c r="I26" s="135">
        <v>42</v>
      </c>
      <c r="J26" s="135">
        <v>55</v>
      </c>
      <c r="K26" s="135">
        <v>38</v>
      </c>
      <c r="L26" s="556">
        <v>54102</v>
      </c>
    </row>
    <row r="27" spans="1:13" s="46" customFormat="1" ht="20.100000000000001" hidden="1" customHeight="1">
      <c r="A27" s="1227"/>
      <c r="B27" s="128" t="s">
        <v>112</v>
      </c>
      <c r="C27" s="44"/>
      <c r="D27" s="554">
        <v>102</v>
      </c>
      <c r="E27" s="555">
        <v>4</v>
      </c>
      <c r="F27" s="555">
        <v>9</v>
      </c>
      <c r="G27" s="555">
        <v>1184</v>
      </c>
      <c r="H27" s="555">
        <v>305</v>
      </c>
      <c r="I27" s="555">
        <v>0</v>
      </c>
      <c r="J27" s="555">
        <v>62</v>
      </c>
      <c r="K27" s="555">
        <v>30</v>
      </c>
      <c r="L27" s="557">
        <v>108993</v>
      </c>
      <c r="M27" s="44"/>
    </row>
    <row r="28" spans="1:13" s="46" customFormat="1" ht="20.100000000000001" hidden="1" customHeight="1">
      <c r="A28" s="1227"/>
      <c r="B28" s="128" t="s">
        <v>113</v>
      </c>
      <c r="C28" s="44"/>
      <c r="D28" s="554">
        <v>105</v>
      </c>
      <c r="E28" s="555">
        <v>1</v>
      </c>
      <c r="F28" s="555">
        <v>8</v>
      </c>
      <c r="G28" s="555">
        <v>1074</v>
      </c>
      <c r="H28" s="555">
        <v>412</v>
      </c>
      <c r="I28" s="555">
        <v>6</v>
      </c>
      <c r="J28" s="555">
        <v>58</v>
      </c>
      <c r="K28" s="555">
        <v>26</v>
      </c>
      <c r="L28" s="557">
        <v>97887</v>
      </c>
      <c r="M28" s="44"/>
    </row>
    <row r="29" spans="1:13" s="46" customFormat="1" ht="20.100000000000001" hidden="1" customHeight="1">
      <c r="A29" s="1227"/>
      <c r="B29" s="128" t="s">
        <v>114</v>
      </c>
      <c r="C29" s="44"/>
      <c r="D29" s="554">
        <v>168</v>
      </c>
      <c r="E29" s="555">
        <v>3</v>
      </c>
      <c r="F29" s="555">
        <v>12</v>
      </c>
      <c r="G29" s="555">
        <v>2804</v>
      </c>
      <c r="H29" s="555">
        <v>268</v>
      </c>
      <c r="I29" s="555">
        <v>1826</v>
      </c>
      <c r="J29" s="555">
        <v>89</v>
      </c>
      <c r="K29" s="555">
        <v>46</v>
      </c>
      <c r="L29" s="557">
        <v>115215</v>
      </c>
    </row>
    <row r="30" spans="1:13" s="46" customFormat="1" ht="9.9499999999999993" hidden="1" customHeight="1">
      <c r="A30" s="1228"/>
      <c r="B30" s="129"/>
      <c r="C30" s="130"/>
      <c r="D30" s="551"/>
      <c r="E30" s="552"/>
      <c r="F30" s="552"/>
      <c r="G30" s="552"/>
      <c r="H30" s="552"/>
      <c r="I30" s="552"/>
      <c r="J30" s="552"/>
      <c r="K30" s="552"/>
      <c r="L30" s="553"/>
    </row>
    <row r="31" spans="1:13" s="46" customFormat="1" ht="9.9499999999999993" customHeight="1">
      <c r="A31" s="1214" t="s">
        <v>452</v>
      </c>
      <c r="B31" s="133"/>
      <c r="C31" s="134"/>
      <c r="D31" s="558"/>
      <c r="E31" s="135"/>
      <c r="F31" s="135"/>
      <c r="G31" s="135"/>
      <c r="H31" s="135"/>
      <c r="I31" s="135"/>
      <c r="J31" s="135"/>
      <c r="K31" s="135"/>
      <c r="L31" s="556"/>
    </row>
    <row r="32" spans="1:13" s="46" customFormat="1" ht="20.100000000000001" customHeight="1">
      <c r="A32" s="1215"/>
      <c r="B32" s="128" t="s">
        <v>399</v>
      </c>
      <c r="C32" s="44"/>
      <c r="D32" s="579">
        <v>135</v>
      </c>
      <c r="E32" s="135">
        <v>2</v>
      </c>
      <c r="F32" s="135">
        <v>11</v>
      </c>
      <c r="G32" s="580">
        <v>1539</v>
      </c>
      <c r="H32" s="559">
        <v>158</v>
      </c>
      <c r="I32" s="135">
        <v>1063</v>
      </c>
      <c r="J32" s="559">
        <v>51</v>
      </c>
      <c r="K32" s="559">
        <v>33</v>
      </c>
      <c r="L32" s="560">
        <v>183767</v>
      </c>
    </row>
    <row r="33" spans="1:12" s="46" customFormat="1" ht="20.100000000000001" customHeight="1">
      <c r="A33" s="1215"/>
      <c r="B33" s="128" t="s">
        <v>400</v>
      </c>
      <c r="C33" s="44"/>
      <c r="D33" s="558">
        <v>109</v>
      </c>
      <c r="E33" s="559">
        <v>2</v>
      </c>
      <c r="F33" s="555">
        <v>8</v>
      </c>
      <c r="G33" s="559">
        <v>595</v>
      </c>
      <c r="H33" s="135">
        <v>74</v>
      </c>
      <c r="I33" s="135">
        <v>106</v>
      </c>
      <c r="J33" s="559">
        <v>43</v>
      </c>
      <c r="K33" s="559">
        <v>27</v>
      </c>
      <c r="L33" s="560">
        <v>57715</v>
      </c>
    </row>
    <row r="34" spans="1:12" s="46" customFormat="1" ht="20.100000000000001" customHeight="1">
      <c r="A34" s="1215"/>
      <c r="B34" s="128" t="s">
        <v>401</v>
      </c>
      <c r="C34" s="44"/>
      <c r="D34" s="554">
        <v>143</v>
      </c>
      <c r="E34" s="555">
        <v>6</v>
      </c>
      <c r="F34" s="559">
        <v>13</v>
      </c>
      <c r="G34" s="559">
        <v>1415</v>
      </c>
      <c r="H34" s="559">
        <v>539</v>
      </c>
      <c r="I34" s="555">
        <v>40</v>
      </c>
      <c r="J34" s="559">
        <v>78</v>
      </c>
      <c r="K34" s="559">
        <v>38</v>
      </c>
      <c r="L34" s="560">
        <v>83601</v>
      </c>
    </row>
    <row r="35" spans="1:12" s="46" customFormat="1" ht="20.100000000000001" customHeight="1">
      <c r="A35" s="1215"/>
      <c r="B35" s="128" t="s">
        <v>402</v>
      </c>
      <c r="C35" s="44"/>
      <c r="D35" s="558">
        <v>136</v>
      </c>
      <c r="E35" s="135">
        <v>7</v>
      </c>
      <c r="F35" s="135">
        <v>7</v>
      </c>
      <c r="G35" s="564">
        <v>1134</v>
      </c>
      <c r="H35" s="564">
        <v>121</v>
      </c>
      <c r="I35" s="564">
        <v>89</v>
      </c>
      <c r="J35" s="564">
        <v>53</v>
      </c>
      <c r="K35" s="565">
        <v>29</v>
      </c>
      <c r="L35" s="566">
        <v>87705</v>
      </c>
    </row>
    <row r="36" spans="1:12" s="46" customFormat="1" ht="9.75" customHeight="1">
      <c r="A36" s="1229"/>
      <c r="B36" s="375"/>
      <c r="C36" s="130"/>
      <c r="D36" s="561"/>
      <c r="E36" s="562"/>
      <c r="F36" s="562"/>
      <c r="G36" s="562"/>
      <c r="H36" s="562"/>
      <c r="I36" s="562"/>
      <c r="J36" s="562"/>
      <c r="K36" s="562"/>
      <c r="L36" s="563"/>
    </row>
    <row r="37" spans="1:12" s="46" customFormat="1" ht="9.75" customHeight="1">
      <c r="A37" s="1214" t="s">
        <v>451</v>
      </c>
      <c r="B37" s="128"/>
      <c r="C37" s="44"/>
      <c r="D37" s="558"/>
      <c r="E37" s="135"/>
      <c r="F37" s="135"/>
      <c r="G37" s="135"/>
      <c r="H37" s="135"/>
      <c r="I37" s="135"/>
      <c r="J37" s="135"/>
      <c r="K37" s="135"/>
      <c r="L37" s="556"/>
    </row>
    <row r="38" spans="1:12" s="46" customFormat="1" ht="20.100000000000001" customHeight="1">
      <c r="A38" s="1215"/>
      <c r="B38" s="128" t="s">
        <v>399</v>
      </c>
      <c r="C38" s="44"/>
      <c r="D38" s="558">
        <v>174</v>
      </c>
      <c r="E38" s="135">
        <v>5</v>
      </c>
      <c r="F38" s="135">
        <v>19</v>
      </c>
      <c r="G38" s="135">
        <v>2577</v>
      </c>
      <c r="H38" s="135">
        <v>68</v>
      </c>
      <c r="I38" s="135">
        <v>99</v>
      </c>
      <c r="J38" s="135">
        <v>75</v>
      </c>
      <c r="K38" s="135">
        <v>41</v>
      </c>
      <c r="L38" s="576">
        <v>255551</v>
      </c>
    </row>
    <row r="39" spans="1:12" s="46" customFormat="1" ht="20.100000000000001" customHeight="1">
      <c r="A39" s="1215"/>
      <c r="B39" s="128" t="s">
        <v>400</v>
      </c>
      <c r="C39" s="44"/>
      <c r="D39" s="558">
        <v>75</v>
      </c>
      <c r="E39" s="559">
        <v>2</v>
      </c>
      <c r="F39" s="555">
        <v>10</v>
      </c>
      <c r="G39" s="135">
        <v>726</v>
      </c>
      <c r="H39" s="135">
        <v>115</v>
      </c>
      <c r="I39" s="135">
        <v>0</v>
      </c>
      <c r="J39" s="135">
        <v>35</v>
      </c>
      <c r="K39" s="559">
        <v>20</v>
      </c>
      <c r="L39" s="576">
        <v>43160</v>
      </c>
    </row>
    <row r="40" spans="1:12" s="46" customFormat="1" ht="20.100000000000001" customHeight="1">
      <c r="A40" s="1215"/>
      <c r="B40" s="128" t="s">
        <v>401</v>
      </c>
      <c r="C40" s="44"/>
      <c r="D40" s="558">
        <v>102</v>
      </c>
      <c r="E40" s="555">
        <v>2</v>
      </c>
      <c r="F40" s="555">
        <v>7</v>
      </c>
      <c r="G40" s="555">
        <v>1306</v>
      </c>
      <c r="H40" s="555">
        <v>273</v>
      </c>
      <c r="I40" s="135">
        <v>0</v>
      </c>
      <c r="J40" s="135">
        <v>62</v>
      </c>
      <c r="K40" s="559">
        <v>35</v>
      </c>
      <c r="L40" s="576">
        <v>87212</v>
      </c>
    </row>
    <row r="41" spans="1:12" s="46" customFormat="1" ht="20.100000000000001" customHeight="1">
      <c r="A41" s="1215"/>
      <c r="B41" s="128" t="s">
        <v>402</v>
      </c>
      <c r="C41" s="44"/>
      <c r="D41" s="558">
        <v>129</v>
      </c>
      <c r="E41" s="555">
        <v>3</v>
      </c>
      <c r="F41" s="555">
        <v>12</v>
      </c>
      <c r="G41" s="135">
        <v>762</v>
      </c>
      <c r="H41" s="135">
        <v>72</v>
      </c>
      <c r="I41" s="555">
        <v>40</v>
      </c>
      <c r="J41" s="135">
        <v>68</v>
      </c>
      <c r="K41" s="135">
        <v>34</v>
      </c>
      <c r="L41" s="556">
        <v>48091</v>
      </c>
    </row>
    <row r="42" spans="1:12" s="46" customFormat="1" ht="9.9499999999999993" customHeight="1" thickBot="1">
      <c r="A42" s="1216"/>
      <c r="B42" s="137"/>
      <c r="C42" s="138"/>
      <c r="D42" s="567"/>
      <c r="E42" s="568"/>
      <c r="F42" s="568"/>
      <c r="G42" s="568"/>
      <c r="H42" s="568"/>
      <c r="I42" s="568"/>
      <c r="J42" s="568"/>
      <c r="K42" s="568"/>
      <c r="L42" s="569"/>
    </row>
    <row r="43" spans="1:12" s="46" customFormat="1" ht="9.75" customHeight="1">
      <c r="A43" s="1215" t="s">
        <v>493</v>
      </c>
      <c r="B43" s="128"/>
      <c r="C43" s="44"/>
      <c r="D43" s="713"/>
      <c r="E43" s="135"/>
      <c r="F43" s="135"/>
      <c r="G43" s="135"/>
      <c r="H43" s="135"/>
      <c r="I43" s="135"/>
      <c r="J43" s="135"/>
      <c r="K43" s="135"/>
      <c r="L43" s="556"/>
    </row>
    <row r="44" spans="1:12" s="46" customFormat="1" ht="20.100000000000001" customHeight="1">
      <c r="A44" s="1215"/>
      <c r="B44" s="128" t="s">
        <v>399</v>
      </c>
      <c r="C44" s="44"/>
      <c r="D44" s="707">
        <v>166</v>
      </c>
      <c r="E44" s="792">
        <v>9</v>
      </c>
      <c r="F44" s="574">
        <v>6</v>
      </c>
      <c r="G44" s="574">
        <v>1725</v>
      </c>
      <c r="H44" s="574">
        <v>91</v>
      </c>
      <c r="I44" s="135">
        <v>53</v>
      </c>
      <c r="J44" s="574">
        <v>84</v>
      </c>
      <c r="K44" s="574">
        <v>49</v>
      </c>
      <c r="L44" s="575">
        <v>166917</v>
      </c>
    </row>
    <row r="45" spans="1:12" s="46" customFormat="1" ht="20.100000000000001" customHeight="1">
      <c r="A45" s="1215"/>
      <c r="B45" s="128" t="s">
        <v>400</v>
      </c>
      <c r="C45" s="44"/>
      <c r="D45" s="707">
        <v>105</v>
      </c>
      <c r="E45" s="559">
        <v>1</v>
      </c>
      <c r="F45" s="792">
        <v>11</v>
      </c>
      <c r="G45" s="792">
        <v>765</v>
      </c>
      <c r="H45" s="555">
        <v>11</v>
      </c>
      <c r="I45" s="135">
        <v>0</v>
      </c>
      <c r="J45" s="574">
        <v>57</v>
      </c>
      <c r="K45" s="574">
        <v>23</v>
      </c>
      <c r="L45" s="575">
        <v>84010</v>
      </c>
    </row>
    <row r="46" spans="1:12" s="46" customFormat="1" ht="20.100000000000001" customHeight="1">
      <c r="A46" s="1215"/>
      <c r="B46" s="128" t="s">
        <v>401</v>
      </c>
      <c r="C46" s="44"/>
      <c r="D46" s="707">
        <v>92</v>
      </c>
      <c r="E46" s="792">
        <v>2</v>
      </c>
      <c r="F46" s="792">
        <v>5</v>
      </c>
      <c r="G46" s="792">
        <v>1133</v>
      </c>
      <c r="H46" s="574">
        <v>351</v>
      </c>
      <c r="I46" s="135">
        <v>4</v>
      </c>
      <c r="J46" s="574">
        <v>61</v>
      </c>
      <c r="K46" s="574">
        <v>22</v>
      </c>
      <c r="L46" s="575">
        <v>138441</v>
      </c>
    </row>
    <row r="47" spans="1:12" s="46" customFormat="1" ht="20.100000000000001" customHeight="1">
      <c r="A47" s="1215"/>
      <c r="B47" s="128" t="s">
        <v>402</v>
      </c>
      <c r="C47" s="44"/>
      <c r="D47" s="558">
        <v>140</v>
      </c>
      <c r="E47" s="135">
        <v>2</v>
      </c>
      <c r="F47" s="135">
        <v>8</v>
      </c>
      <c r="G47" s="135">
        <v>708</v>
      </c>
      <c r="H47" s="135">
        <v>390</v>
      </c>
      <c r="I47" s="135">
        <v>502</v>
      </c>
      <c r="J47" s="135">
        <v>76</v>
      </c>
      <c r="K47" s="135">
        <v>27</v>
      </c>
      <c r="L47" s="576">
        <v>43505</v>
      </c>
    </row>
    <row r="48" spans="1:12" s="46" customFormat="1" ht="9.9499999999999993" customHeight="1" thickBot="1">
      <c r="A48" s="1216"/>
      <c r="B48" s="137"/>
      <c r="C48" s="138"/>
      <c r="D48" s="567"/>
      <c r="E48" s="568"/>
      <c r="F48" s="568"/>
      <c r="G48" s="568"/>
      <c r="H48" s="568"/>
      <c r="I48" s="568"/>
      <c r="J48" s="568"/>
      <c r="K48" s="568"/>
      <c r="L48" s="569"/>
    </row>
    <row r="49" spans="1:12" ht="3" customHeight="1">
      <c r="A49" s="111"/>
      <c r="B49" s="18"/>
      <c r="C49" s="18"/>
      <c r="D49" s="18"/>
      <c r="E49" s="18"/>
      <c r="F49" s="18"/>
      <c r="G49" s="18"/>
      <c r="H49" s="18"/>
      <c r="I49" s="18"/>
      <c r="J49" s="18"/>
      <c r="K49" s="18"/>
      <c r="L49" s="18"/>
    </row>
    <row r="50" spans="1:12" s="29" customFormat="1" ht="15" customHeight="1">
      <c r="A50" s="373" t="s">
        <v>361</v>
      </c>
      <c r="B50" s="928"/>
      <c r="C50" s="929"/>
      <c r="D50" s="929"/>
      <c r="E50" s="41"/>
      <c r="F50" s="41"/>
    </row>
    <row r="51" spans="1:12" s="29" customFormat="1" ht="15" customHeight="1">
      <c r="A51" s="373" t="s">
        <v>389</v>
      </c>
      <c r="B51" s="928"/>
      <c r="C51" s="929"/>
      <c r="D51" s="929"/>
      <c r="E51" s="41"/>
      <c r="F51" s="41"/>
      <c r="G51" s="41"/>
      <c r="H51" s="41"/>
      <c r="I51" s="41"/>
      <c r="J51" s="41"/>
      <c r="K51" s="41"/>
    </row>
    <row r="52" spans="1:12" s="29" customFormat="1" ht="15" customHeight="1">
      <c r="A52" s="373" t="s">
        <v>115</v>
      </c>
      <c r="C52" s="139"/>
      <c r="D52" s="139"/>
      <c r="E52" s="139"/>
      <c r="F52" s="139"/>
      <c r="G52" s="139"/>
      <c r="H52" s="139"/>
      <c r="I52" s="139"/>
      <c r="J52" s="139"/>
      <c r="K52" s="139"/>
      <c r="L52" s="139"/>
    </row>
    <row r="53" spans="1:12">
      <c r="B53" s="18"/>
      <c r="D53" s="64"/>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4"/>
  <dataValidations count="1">
    <dataValidation imeMode="off" allowBlank="1" showInputMessage="1" showErrorMessage="1" sqref="E33 G33:G34 G38:H39 L45 E39 J32:L34 G41 F34 H34 D32 G32:H32 J44:L44 J41 J38 K38:L41 F44:H44 E45 J45 H40"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14</vt:lpstr>
      <vt:lpstr>15</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2026-04-07T04:15:37Z</cp:lastPrinted>
  <dcterms:created xsi:type="dcterms:W3CDTF">1997-01-08T22:48:59Z</dcterms:created>
  <dcterms:modified xsi:type="dcterms:W3CDTF">2026-04-27T01:15:12Z</dcterms:modified>
</cp:coreProperties>
</file>