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06BA72E1-29BD-492C-85E6-80E84851A90A}"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'1_3'!$A$1:$N$35</definedName>
    <definedName name="_xlnm.Print_Area" localSheetId="7">'10'!$A$1:$K$35</definedName>
    <definedName name="_xlnm.Print_Area" localSheetId="8">'11'!$A$1:$L$52</definedName>
    <definedName name="_xlnm.Print_Area" localSheetId="9">'12'!$A$1:$J$68</definedName>
    <definedName name="_xlnm.Print_Area" localSheetId="10">'14'!$A$1:$O$29</definedName>
    <definedName name="_xlnm.Print_Area" localSheetId="12">'16'!$A$1:$L$59</definedName>
    <definedName name="_xlnm.Print_Area" localSheetId="13">'17'!$B$1:$F$38</definedName>
    <definedName name="_xlnm.Print_Area" localSheetId="15">'20'!$A$1:$P$34</definedName>
    <definedName name="_xlnm.Print_Area" localSheetId="16">'21'!$A$1:$S$29</definedName>
    <definedName name="_xlnm.Print_Area" localSheetId="17">'22'!$A$1:$Q$32</definedName>
    <definedName name="_xlnm.Print_Area" localSheetId="18">'25-1､2'!$A$1:$G$62</definedName>
    <definedName name="_xlnm.Print_Area" localSheetId="5">'5'!$A$1:$N$24</definedName>
    <definedName name="_xlnm.Print_Area" localSheetId="6">'6'!$A$1:$L$27</definedName>
    <definedName name="_xlnm.Print_Area" localSheetId="0">最新の主な指標!$A$1:$M$49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7" l="1"/>
  <c r="D29" i="87"/>
  <c r="O29" i="87" l="1"/>
  <c r="N29" i="87"/>
  <c r="M29" i="87"/>
  <c r="L29" i="87"/>
  <c r="K29" i="87"/>
  <c r="J29" i="87"/>
  <c r="I29" i="87"/>
  <c r="H29" i="87"/>
  <c r="G29" i="87"/>
  <c r="F29" i="87"/>
  <c r="L25" i="78" l="1"/>
  <c r="K25" i="78"/>
  <c r="J25" i="78"/>
  <c r="I25" i="78"/>
  <c r="H25" i="78"/>
  <c r="G25" i="78"/>
  <c r="F25" i="78"/>
  <c r="E25" i="78"/>
  <c r="D25" i="78"/>
  <c r="C25" i="78"/>
  <c r="I26" i="82" l="1"/>
  <c r="O26" i="82" l="1"/>
  <c r="M26" i="82"/>
  <c r="K26" i="82"/>
  <c r="E26" i="82"/>
  <c r="E34" i="85"/>
  <c r="G26" i="82"/>
  <c r="I19" i="72" l="1"/>
  <c r="L35" i="72" l="1"/>
  <c r="I7" i="72"/>
  <c r="K24" i="78"/>
  <c r="J24" i="78"/>
  <c r="I24" i="78" l="1"/>
  <c r="L7" i="72" l="1"/>
  <c r="D28" i="86" l="1"/>
  <c r="D27" i="86"/>
  <c r="H24" i="78" l="1"/>
  <c r="P29" i="87" l="1"/>
  <c r="L18" i="72" l="1"/>
  <c r="L23" i="72" l="1"/>
  <c r="I23" i="72"/>
  <c r="E18" i="85" l="1"/>
  <c r="E19" i="85"/>
  <c r="G24" i="78"/>
  <c r="F24" i="78"/>
  <c r="E24" i="78"/>
  <c r="D24" i="78"/>
  <c r="C24" i="78"/>
  <c r="L9" i="72"/>
  <c r="L33" i="72"/>
  <c r="L32" i="72"/>
  <c r="I33" i="72"/>
  <c r="I32" i="72"/>
  <c r="G28" i="86" l="1"/>
  <c r="F28" i="86"/>
  <c r="E28" i="86"/>
  <c r="G27" i="86"/>
  <c r="F27" i="86"/>
  <c r="E27" i="86"/>
  <c r="L26" i="72"/>
  <c r="I26" i="72"/>
  <c r="L24" i="72"/>
  <c r="I24" i="72"/>
  <c r="L20" i="72"/>
  <c r="L21" i="72"/>
  <c r="I21" i="72"/>
  <c r="I20" i="72"/>
  <c r="L10" i="72"/>
  <c r="L14" i="72"/>
  <c r="L13" i="72"/>
  <c r="I14" i="72"/>
  <c r="I13" i="72"/>
  <c r="L5" i="72"/>
  <c r="I5" i="72"/>
  <c r="L4" i="72"/>
  <c r="I4" i="72"/>
  <c r="L27" i="72"/>
  <c r="L34" i="72"/>
  <c r="I27" i="72"/>
  <c r="I22" i="72"/>
  <c r="L22" i="72"/>
  <c r="L17" i="72"/>
  <c r="L16" i="72"/>
  <c r="I17" i="72"/>
  <c r="I16" i="72"/>
  <c r="L15" i="72"/>
  <c r="L37"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<sst xmlns="http://schemas.openxmlformats.org/spreadsheetml/2006/main" count="925" uniqueCount="601">
  <si>
    <t>）</t>
  </si>
  <si>
    <t>〃</t>
  </si>
  <si>
    <t>沖　縄　県　の　主　要　指　標</t>
    <phoneticPr fontId="18"/>
  </si>
  <si>
    <t>労働力人口</t>
    <rPh sb="3" eb="5">
      <t>ジンコウ</t>
    </rPh>
    <phoneticPr fontId="18"/>
  </si>
  <si>
    <r>
      <t xml:space="preserve">銀行勘定 </t>
    </r>
    <r>
      <rPr>
        <b/>
        <sz val="12"/>
        <rFont val="ＭＳ ゴシック"/>
        <family val="3"/>
        <charset val="128"/>
      </rPr>
      <t>23</t>
    </r>
    <phoneticPr fontId="18"/>
  </si>
  <si>
    <r>
      <t xml:space="preserve">１人平均現金給与総額 </t>
    </r>
    <r>
      <rPr>
        <b/>
        <sz val="12"/>
        <rFont val="ＭＳ ゴシック"/>
        <family val="3"/>
        <charset val="128"/>
      </rPr>
      <t>７</t>
    </r>
    <rPh sb="1" eb="2">
      <t>ニン</t>
    </rPh>
    <rPh sb="2" eb="4">
      <t>ヘイキン</t>
    </rPh>
    <rPh sb="4" eb="6">
      <t>ゲンキン</t>
    </rPh>
    <phoneticPr fontId="18"/>
  </si>
  <si>
    <t>生活保護状況</t>
    <phoneticPr fontId="18"/>
  </si>
  <si>
    <t>就業者</t>
    <phoneticPr fontId="18"/>
  </si>
  <si>
    <t>完  全
失業者</t>
    <phoneticPr fontId="18"/>
  </si>
  <si>
    <r>
      <t xml:space="preserve">完全失業率 </t>
    </r>
    <r>
      <rPr>
        <b/>
        <sz val="12"/>
        <rFont val="ＭＳ ゴシック"/>
        <family val="3"/>
        <charset val="128"/>
      </rPr>
      <t>４</t>
    </r>
    <rPh sb="4" eb="5">
      <t>リツ</t>
    </rPh>
    <phoneticPr fontId="18"/>
  </si>
  <si>
    <r>
      <t xml:space="preserve">被保護世帯 </t>
    </r>
    <r>
      <rPr>
        <b/>
        <sz val="12"/>
        <rFont val="ＭＳ ゴシック"/>
        <family val="3"/>
        <charset val="128"/>
      </rPr>
      <t>２</t>
    </r>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</si>
  <si>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</si>
  <si>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</si>
  <si>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</si>
  <si>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</si>
  <si>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</si>
  <si>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</si>
  <si>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</si>
  <si>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</si>
  <si>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</si>
  <si>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</si>
  <si>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t xml:space="preserve">百貨店･スーパー販売額(速報値) </t>
    </r>
    <r>
      <rPr>
        <b/>
        <sz val="12"/>
        <rFont val="ＭＳ ゴシック"/>
        <family val="3"/>
        <charset val="128"/>
      </rPr>
      <t>13</t>
    </r>
    <rPh sb="0" eb="3">
      <t>ヒャッカテン</t>
    </rPh>
    <phoneticPr fontId="18"/>
  </si>
  <si>
    <r>
      <t xml:space="preserve">自動車保有車両数 </t>
    </r>
    <r>
      <rPr>
        <b/>
        <sz val="12"/>
        <rFont val="ＭＳ ゴシック"/>
        <family val="3"/>
        <charset val="128"/>
      </rPr>
      <t>18</t>
    </r>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</si>
  <si>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</si>
  <si>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</si>
  <si>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</si>
  <si>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</si>
  <si>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</si>
  <si>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</si>
  <si>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</si>
  <si>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</si>
  <si>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</si>
  <si>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</si>
  <si>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</si>
  <si>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</si>
  <si>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</si>
  <si>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</si>
  <si>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</si>
  <si>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</si>
  <si>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</si>
  <si>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</si>
  <si>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</si>
  <si>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</si>
  <si>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</si>
  <si>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</si>
  <si>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</si>
  <si>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</si>
  <si>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</si>
  <si>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</si>
  <si>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</si>
  <si>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</si>
  <si>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</si>
  <si>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</si>
  <si>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</si>
  <si>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</si>
  <si>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</si>
  <si>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</si>
  <si>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</si>
  <si>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</si>
  <si>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</si>
  <si>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</si>
  <si>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</si>
  <si>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</si>
  <si>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</si>
  <si>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</si>
  <si>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</si>
  <si>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</si>
  <si>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</si>
  <si>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</si>
  <si>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</si>
  <si>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</si>
  <si>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</si>
  <si>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</si>
  <si>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</si>
  <si>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</si>
  <si>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</si>
  <si>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</si>
  <si>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</si>
  <si>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</si>
  <si>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</si>
  <si>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</si>
  <si>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</si>
  <si>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</si>
  <si>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</si>
  <si>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</si>
  <si>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</si>
  <si>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</si>
  <si>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</si>
  <si>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</si>
  <si>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</si>
  <si>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</si>
  <si>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</si>
  <si>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</si>
  <si>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</si>
  <si>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</si>
  <si>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</si>
  <si>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</si>
  <si>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</si>
  <si>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</si>
  <si>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</si>
  <si>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</si>
  <si>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</si>
  <si>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</si>
  <si>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</si>
  <si>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</si>
  <si>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</si>
  <si>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</si>
  <si>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</si>
  <si>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</si>
  <si>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</si>
  <si>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</si>
  <si>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</si>
  <si>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</si>
  <si>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</si>
  <si>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</si>
  <si>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</si>
  <si>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</si>
  <si>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</si>
  <si>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</si>
  <si>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</si>
  <si>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</si>
  <si>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</si>
  <si>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</si>
  <si>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</si>
  <si>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</si>
  <si>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</si>
  <si>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</si>
  <si>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</si>
  <si>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</si>
  <si>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</si>
  <si>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</si>
  <si>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</si>
  <si>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</si>
  <si>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</si>
  <si>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</si>
  <si>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</si>
  <si>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</si>
  <si>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</si>
  <si>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</si>
  <si>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</si>
  <si>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</si>
  <si>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</si>
  <si>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</si>
  <si>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</si>
  <si>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</si>
  <si>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</si>
  <si>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</si>
  <si>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</si>
  <si>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</si>
  <si>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</si>
  <si>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</si>
  <si>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</si>
  <si>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</si>
  <si>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</si>
  <si>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53"/>
  </si>
  <si>
    <t>面積</t>
    <rPh sb="0" eb="2">
      <t>メンセキ</t>
    </rPh>
    <phoneticPr fontId="55"/>
  </si>
  <si>
    <t>１</t>
    <phoneticPr fontId="55"/>
  </si>
  <si>
    <t>北 海 道</t>
  </si>
  <si>
    <t>２</t>
  </si>
  <si>
    <t>青 森 県</t>
    <rPh sb="4" eb="5">
      <t>ケン</t>
    </rPh>
    <phoneticPr fontId="55"/>
  </si>
  <si>
    <t>３</t>
  </si>
  <si>
    <t>岩 手 県</t>
    <phoneticPr fontId="55"/>
  </si>
  <si>
    <t>４</t>
  </si>
  <si>
    <t>宮 城 県</t>
    <phoneticPr fontId="55"/>
  </si>
  <si>
    <t>５</t>
  </si>
  <si>
    <t>秋 田 県</t>
    <phoneticPr fontId="55"/>
  </si>
  <si>
    <t>６</t>
  </si>
  <si>
    <t>山 形 県</t>
    <phoneticPr fontId="55"/>
  </si>
  <si>
    <t>７</t>
  </si>
  <si>
    <t>福 島 県</t>
    <phoneticPr fontId="55"/>
  </si>
  <si>
    <t>８</t>
  </si>
  <si>
    <t>茨 城 県</t>
    <phoneticPr fontId="55"/>
  </si>
  <si>
    <t>９</t>
  </si>
  <si>
    <t>栃 木 県</t>
    <phoneticPr fontId="55"/>
  </si>
  <si>
    <t>群 馬 県</t>
    <phoneticPr fontId="55"/>
  </si>
  <si>
    <t>埼 玉 県</t>
    <phoneticPr fontId="55"/>
  </si>
  <si>
    <t>千 葉 県</t>
    <phoneticPr fontId="55"/>
  </si>
  <si>
    <t>東 京 都</t>
    <phoneticPr fontId="55"/>
  </si>
  <si>
    <t>神奈川県</t>
    <phoneticPr fontId="55"/>
  </si>
  <si>
    <t>新 潟 県</t>
    <phoneticPr fontId="55"/>
  </si>
  <si>
    <t>富 山 県</t>
    <phoneticPr fontId="55"/>
  </si>
  <si>
    <t>石 川 県</t>
    <phoneticPr fontId="55"/>
  </si>
  <si>
    <t>福 井 県</t>
    <phoneticPr fontId="55"/>
  </si>
  <si>
    <t>山 梨 県</t>
    <phoneticPr fontId="55"/>
  </si>
  <si>
    <t>長 野 県</t>
    <phoneticPr fontId="55"/>
  </si>
  <si>
    <t>岐 阜 県</t>
    <phoneticPr fontId="55"/>
  </si>
  <si>
    <t>静 岡 県</t>
    <phoneticPr fontId="55"/>
  </si>
  <si>
    <t>愛 知 県</t>
    <phoneticPr fontId="55"/>
  </si>
  <si>
    <t>三 重 県</t>
    <phoneticPr fontId="55"/>
  </si>
  <si>
    <t>滋 賀 県</t>
    <phoneticPr fontId="55"/>
  </si>
  <si>
    <t>京 都 府</t>
    <phoneticPr fontId="55"/>
  </si>
  <si>
    <t>大 阪 府</t>
    <phoneticPr fontId="55"/>
  </si>
  <si>
    <t>兵 庫 県</t>
    <phoneticPr fontId="55"/>
  </si>
  <si>
    <t>奈 良 県</t>
    <phoneticPr fontId="55"/>
  </si>
  <si>
    <t>和歌山県</t>
    <phoneticPr fontId="55"/>
  </si>
  <si>
    <t>鳥 取 県</t>
    <phoneticPr fontId="55"/>
  </si>
  <si>
    <t>島 根 県</t>
    <phoneticPr fontId="55"/>
  </si>
  <si>
    <t>岡 山 県</t>
    <phoneticPr fontId="55"/>
  </si>
  <si>
    <t>広 島 県</t>
    <phoneticPr fontId="55"/>
  </si>
  <si>
    <t>山 口 県</t>
    <phoneticPr fontId="55"/>
  </si>
  <si>
    <t>徳 島 県</t>
    <phoneticPr fontId="55"/>
  </si>
  <si>
    <t>香 川 県</t>
    <phoneticPr fontId="55"/>
  </si>
  <si>
    <t>愛 媛 県</t>
    <phoneticPr fontId="55"/>
  </si>
  <si>
    <t>高 知 県</t>
    <phoneticPr fontId="55"/>
  </si>
  <si>
    <t>福 岡 県</t>
    <phoneticPr fontId="55"/>
  </si>
  <si>
    <t>佐 賀 県</t>
    <phoneticPr fontId="55"/>
  </si>
  <si>
    <t>長 崎 県</t>
    <phoneticPr fontId="55"/>
  </si>
  <si>
    <t>熊 本 県</t>
    <phoneticPr fontId="55"/>
  </si>
  <si>
    <t>大 分 県</t>
    <phoneticPr fontId="55"/>
  </si>
  <si>
    <t>宮 崎 県</t>
    <phoneticPr fontId="55"/>
  </si>
  <si>
    <t>鹿児島県</t>
    <phoneticPr fontId="55"/>
  </si>
  <si>
    <t>沖 縄 県</t>
    <phoneticPr fontId="55"/>
  </si>
  <si>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</si>
  <si>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</si>
  <si>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</si>
  <si>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</si>
  <si>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</si>
  <si>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</si>
  <si>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</si>
  <si>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</si>
  <si>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</si>
  <si>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</si>
  <si>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</si>
  <si>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</si>
  <si>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</si>
  <si>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</si>
  <si>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</si>
  <si>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</si>
  <si>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</si>
  <si>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</si>
  <si>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</si>
  <si>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</si>
  <si>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</si>
  <si>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</si>
  <si>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</si>
  <si>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</si>
  <si>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</si>
  <si>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</si>
  <si>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</si>
  <si>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</si>
  <si>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</si>
  <si>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</si>
  <si>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</si>
  <si>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</si>
  <si>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</si>
  <si>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</si>
  <si>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</si>
  <si>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</si>
  <si>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</si>
  <si>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</si>
  <si>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</si>
  <si>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</si>
  <si>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</si>
  <si>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</si>
  <si>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</si>
  <si>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</si>
  <si>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</si>
  <si>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</si>
  <si>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</si>
  <si>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</si>
  <si>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</si>
  <si>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</si>
  <si>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</si>
  <si>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</si>
  <si>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</si>
  <si>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</si>
  <si>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</si>
  <si>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</si>
  <si>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</si>
  <si>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</si>
  <si>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</si>
  <si>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</si>
  <si>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</si>
  <si>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</si>
  <si>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</si>
  <si>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</si>
  <si>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</si>
  <si>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</si>
  <si>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</si>
  <si>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</si>
  <si>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</si>
  <si>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</si>
  <si>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</si>
  <si>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</si>
  <si>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</si>
  <si>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</si>
  <si>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</si>
  <si>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</si>
  <si>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</si>
  <si>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</si>
  <si>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</si>
  <si>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実質預金
</t>
    </r>
    <r>
      <rPr>
        <b/>
        <sz val="12"/>
        <rFont val="ＭＳ ゴシック"/>
        <family val="3"/>
        <charset val="128"/>
      </rPr>
      <t>-1</t>
    </r>
    <phoneticPr fontId="18"/>
  </si>
  <si>
    <r>
      <t>貸出金</t>
    </r>
    <r>
      <rPr>
        <b/>
        <sz val="12"/>
        <rFont val="ＭＳ ゴシック"/>
        <family val="3"/>
        <charset val="128"/>
      </rPr>
      <t>-2</t>
    </r>
    <phoneticPr fontId="18"/>
  </si>
  <si>
    <r>
      <t xml:space="preserve">規模５人以上
</t>
    </r>
    <r>
      <rPr>
        <b/>
        <sz val="10"/>
        <rFont val="ＭＳ ゴシック"/>
        <family val="3"/>
        <charset val="128"/>
      </rPr>
      <t>-1</t>
    </r>
    <rPh sb="4" eb="6">
      <t>イジョウ</t>
    </rPh>
    <phoneticPr fontId="18"/>
  </si>
  <si>
    <r>
      <t xml:space="preserve">規模30人以上
</t>
    </r>
    <r>
      <rPr>
        <b/>
        <sz val="10"/>
        <rFont val="ＭＳ ゴシック"/>
        <family val="3"/>
        <charset val="128"/>
      </rPr>
      <t>-2</t>
    </r>
    <phoneticPr fontId="18"/>
  </si>
  <si>
    <r>
      <t>二人以上の世帯消費支出</t>
    </r>
    <r>
      <rPr>
        <b/>
        <sz val="12"/>
        <rFont val="ＭＳ 明朝"/>
        <family val="1"/>
        <charset val="128"/>
      </rPr>
      <t>-1</t>
    </r>
    <phoneticPr fontId="18"/>
  </si>
  <si>
    <r>
      <t>輸出額</t>
    </r>
    <r>
      <rPr>
        <b/>
        <sz val="12"/>
        <rFont val="ＭＳ ゴシック"/>
        <family val="3"/>
        <charset val="128"/>
      </rPr>
      <t>-1</t>
    </r>
    <phoneticPr fontId="18"/>
  </si>
  <si>
    <r>
      <t>輸入額</t>
    </r>
    <r>
      <rPr>
        <b/>
        <sz val="12"/>
        <rFont val="ＭＳ ゴシック"/>
        <family val="3"/>
        <charset val="128"/>
      </rPr>
      <t>-2</t>
    </r>
    <phoneticPr fontId="18"/>
  </si>
  <si>
    <r>
      <t>消費支出</t>
    </r>
    <r>
      <rPr>
        <b/>
        <sz val="12"/>
        <rFont val="ＭＳ ゴシック"/>
        <family val="3"/>
        <charset val="128"/>
      </rPr>
      <t>-2</t>
    </r>
    <phoneticPr fontId="18"/>
  </si>
  <si>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</si>
  <si>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</si>
  <si>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</si>
  <si>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</si>
  <si>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</si>
  <si>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</si>
  <si>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</si>
  <si>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</si>
  <si>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</si>
  <si>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</si>
  <si>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</si>
  <si>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</si>
  <si>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</si>
  <si>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</si>
  <si>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</si>
  <si>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</si>
  <si>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</si>
  <si>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</si>
  <si>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</si>
  <si>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</si>
  <si>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</si>
  <si>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</si>
  <si>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</si>
  <si>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</si>
  <si>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</si>
  <si>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</si>
  <si>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</si>
  <si>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</si>
  <si>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</si>
  <si>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</si>
  <si>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</si>
  <si>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</si>
  <si>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</si>
  <si>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</si>
  <si>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</si>
  <si>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</si>
  <si>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</si>
  <si>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</si>
  <si>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</si>
  <si>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</si>
  <si>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</si>
  <si>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</si>
  <si>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</si>
  <si>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</si>
  <si>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</si>
  <si>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</si>
  <si>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</si>
  <si>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</si>
  <si>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2"/>
  </si>
  <si>
    <t>推計人口</t>
    <rPh sb="0" eb="2">
      <t>スイケイ</t>
    </rPh>
    <rPh sb="2" eb="4">
      <t>ジンコウ</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</si>
  <si>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8"/>
  </si>
  <si>
    <t>実収入</t>
    <phoneticPr fontId="18"/>
  </si>
  <si>
    <t>年月</t>
    <phoneticPr fontId="18"/>
  </si>
  <si>
    <r>
      <t xml:space="preserve">貿易 </t>
    </r>
    <r>
      <rPr>
        <b/>
        <sz val="12"/>
        <rFont val="ＭＳ ゴシック"/>
        <family val="3"/>
        <charset val="128"/>
      </rPr>
      <t>24</t>
    </r>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</si>
  <si>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</si>
  <si>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</si>
  <si>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</si>
  <si>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</si>
  <si>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</si>
  <si>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</si>
  <si>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</si>
  <si>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</si>
  <si>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</si>
  <si>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</si>
  <si>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</si>
  <si>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</si>
  <si>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</si>
  <si>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</si>
  <si>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</si>
  <si>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</si>
  <si>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</si>
  <si>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</si>
  <si>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</si>
  <si>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</si>
  <si>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</si>
  <si>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</si>
  <si>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</si>
  <si>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</si>
  <si>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</si>
  <si>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</si>
  <si>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</si>
  <si>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</si>
  <si>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</si>
  <si>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</si>
  <si>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</si>
  <si>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</si>
  <si>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</si>
  <si>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</si>
  <si>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</si>
  <si>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</si>
  <si>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</si>
  <si>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</si>
  <si>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</si>
  <si>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</si>
  <si>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</si>
  <si>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</si>
  <si>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</si>
  <si>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</si>
  <si>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</si>
  <si>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53"/>
  </si>
  <si>
    <t xml:space="preserve">単位：㎢､億円 </t>
    <rPh sb="0" eb="2">
      <t>タンイ</t>
    </rPh>
    <rPh sb="5" eb="7">
      <t>オクエン</t>
    </rPh>
    <phoneticPr fontId="53"/>
  </si>
  <si>
    <t>県内総生産(名目)</t>
    <phoneticPr fontId="55"/>
  </si>
  <si>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3"/>
  </si>
  <si>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</si>
  <si>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</si>
  <si>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</si>
  <si>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</si>
  <si>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</si>
  <si>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</si>
  <si>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</si>
  <si>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</si>
  <si>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</si>
  <si>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</si>
  <si>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</si>
  <si>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</si>
  <si>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</si>
  <si>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</si>
  <si>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</si>
  <si>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</si>
  <si>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</si>
  <si>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</si>
  <si>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</si>
  <si>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</si>
  <si>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</si>
  <si>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</si>
  <si>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平成26年</t>
    <rPh sb="0" eb="2">
      <t>ヘイセイ</t>
    </rPh>
    <rPh sb="4" eb="5">
      <t>ネン</t>
    </rPh>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</si>
  <si>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</si>
  <si>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</si>
  <si>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</si>
  <si>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</si>
  <si>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</si>
  <si>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</si>
  <si>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</si>
  <si>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</si>
  <si>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</si>
  <si>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</si>
  <si>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</si>
  <si>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</si>
  <si>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8"/>
  </si>
  <si>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</si>
  <si>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</si>
  <si>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</si>
  <si>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</si>
  <si>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</si>
  <si>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令和3年度</t>
    <rPh sb="0" eb="2">
      <t>レイワ</t>
    </rPh>
    <rPh sb="3" eb="5">
      <t>ネンド</t>
    </rPh>
    <phoneticPr fontId="4"/>
  </si>
  <si>
    <t>11月</t>
    <rPh sb="2" eb="3">
      <t>ガツ</t>
    </rPh>
    <phoneticPr fontId="4"/>
  </si>
  <si>
    <t>令和4年度計</t>
    <rPh sb="0" eb="1">
      <t>レイ</t>
    </rPh>
    <rPh sb="1" eb="2">
      <t>ワ</t>
    </rPh>
    <rPh sb="4" eb="5">
      <t>ド</t>
    </rPh>
    <phoneticPr fontId="4"/>
  </si>
  <si>
    <t>令和3年度計</t>
    <rPh sb="0" eb="1">
      <t>レイ</t>
    </rPh>
    <rPh sb="1" eb="2">
      <t>ワ</t>
    </rPh>
    <rPh sb="4" eb="5">
      <t>ド</t>
    </rPh>
    <phoneticPr fontId="4"/>
  </si>
  <si>
    <t>12月</t>
    <rPh sb="2" eb="3">
      <t>ガツ</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</si>
  <si>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</si>
  <si>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</si>
  <si>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</si>
  <si>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</si>
  <si>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1月</t>
    <rPh sb="1" eb="2">
      <t>ガツ</t>
    </rPh>
    <phoneticPr fontId="4"/>
  </si>
  <si>
    <t>5年</t>
    <rPh sb="1" eb="2">
      <t>ネン</t>
    </rPh>
    <phoneticPr fontId="18"/>
  </si>
  <si>
    <t>　    5年</t>
    <rPh sb="6" eb="7">
      <t>ネン</t>
    </rPh>
    <phoneticPr fontId="18"/>
  </si>
  <si>
    <t>　 　　5年</t>
    <rPh sb="5" eb="6">
      <t>ネン</t>
    </rPh>
    <phoneticPr fontId="18"/>
  </si>
  <si>
    <t xml:space="preserve">         5年</t>
    <rPh sb="10" eb="11">
      <t>ネン</t>
    </rPh>
    <phoneticPr fontId="11"/>
  </si>
  <si>
    <t>　 　 5年度</t>
    <rPh sb="5" eb="7">
      <t>ネンド</t>
    </rPh>
    <phoneticPr fontId="4"/>
  </si>
  <si>
    <t xml:space="preserve"> 　　5年</t>
    <rPh sb="4" eb="5">
      <t>ガンネン</t>
    </rPh>
    <phoneticPr fontId="11"/>
  </si>
  <si>
    <t>　    5年度</t>
    <rPh sb="6" eb="8">
      <t>ネンド</t>
    </rPh>
    <phoneticPr fontId="11"/>
  </si>
  <si>
    <t>令和2年度</t>
    <rPh sb="0" eb="2">
      <t>レイワ</t>
    </rPh>
    <phoneticPr fontId="4"/>
  </si>
  <si>
    <t>　　　　　4年度</t>
    <rPh sb="6" eb="8">
      <t>ネンド</t>
    </rPh>
    <phoneticPr fontId="11"/>
  </si>
  <si>
    <t>令和5年</t>
    <rPh sb="0" eb="2">
      <t>レイワ</t>
    </rPh>
    <rPh sb="3" eb="4">
      <t>ネン</t>
    </rPh>
    <phoneticPr fontId="6"/>
  </si>
  <si>
    <t>令和2年度計</t>
    <rPh sb="0" eb="1">
      <t>レイ</t>
    </rPh>
    <rPh sb="1" eb="2">
      <t>ワ</t>
    </rPh>
    <rPh sb="4" eb="5">
      <t>ド</t>
    </rPh>
    <phoneticPr fontId="4"/>
  </si>
  <si>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</si>
  <si>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</si>
  <si>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</si>
  <si>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</si>
  <si>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</si>
  <si>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</si>
  <si>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</si>
  <si>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</si>
  <si>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</si>
  <si>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6"/>
  </si>
  <si>
    <t>生    産</t>
    <rPh sb="0" eb="1">
      <t>ショウ</t>
    </rPh>
    <rPh sb="5" eb="6">
      <t>サン</t>
    </rPh>
    <phoneticPr fontId="66"/>
  </si>
  <si>
    <t>出    荷</t>
    <rPh sb="0" eb="1">
      <t>デ</t>
    </rPh>
    <rPh sb="5" eb="6">
      <t>ニ</t>
    </rPh>
    <phoneticPr fontId="66"/>
  </si>
  <si>
    <t>国</t>
    <rPh sb="0" eb="1">
      <t>クニ</t>
    </rPh>
    <phoneticPr fontId="66"/>
  </si>
  <si>
    <t>在    庫</t>
    <rPh sb="0" eb="1">
      <t>ザイ</t>
    </rPh>
    <rPh sb="5" eb="6">
      <t>コ</t>
    </rPh>
    <phoneticPr fontId="66"/>
  </si>
  <si>
    <t>令和6年</t>
    <rPh sb="0" eb="2">
      <t>レイワ</t>
    </rPh>
    <rPh sb="3" eb="4">
      <t>ネン</t>
    </rPh>
    <phoneticPr fontId="11"/>
  </si>
  <si>
    <t>令和5年</t>
    <rPh sb="0" eb="2">
      <t>レイワ</t>
    </rPh>
    <rPh sb="3" eb="4">
      <t>ネン</t>
    </rPh>
    <phoneticPr fontId="11"/>
  </si>
  <si>
    <t>9月</t>
  </si>
  <si>
    <t>7月</t>
  </si>
  <si>
    <t>　　　令和3年度</t>
    <rPh sb="3" eb="5">
      <t>レイワ</t>
    </rPh>
    <rPh sb="6" eb="8">
      <t>ネンド</t>
    </rPh>
    <phoneticPr fontId="11"/>
  </si>
  <si>
    <t>　　　　　5年度</t>
    <rPh sb="6" eb="8">
      <t>ネンド</t>
    </rPh>
    <phoneticPr fontId="11"/>
  </si>
  <si>
    <t>令和3年度</t>
    <rPh sb="0" eb="2">
      <t>レイワ</t>
    </rPh>
    <phoneticPr fontId="4"/>
  </si>
  <si>
    <t>　　 内閣府経済社会総合研究所「県民経済計算（平成23年度 - 令和3年度）」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</si>
  <si>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</si>
  <si>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</si>
  <si>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</si>
  <si>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</si>
  <si>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</si>
  <si>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</si>
  <si>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</si>
  <si>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令和4年</t>
    <rPh sb="8" eb="9">
      <t>ネン</t>
    </rPh>
    <phoneticPr fontId="11"/>
  </si>
  <si>
    <t xml:space="preserve">         6年</t>
    <rPh sb="10" eb="11">
      <t>ネン</t>
    </rPh>
    <phoneticPr fontId="11"/>
  </si>
  <si>
    <t xml:space="preserve"> 令和4年</t>
    <rPh sb="4" eb="5">
      <t>ガンネン</t>
    </rPh>
    <phoneticPr fontId="11"/>
  </si>
  <si>
    <t xml:space="preserve"> 　　6年</t>
    <rPh sb="4" eb="5">
      <t>ガンネン</t>
    </rPh>
    <phoneticPr fontId="11"/>
  </si>
  <si>
    <t>資料：国土交通省国土地理院「令和6年全国都道府県市区町村別面積調（10月1日時点）」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3"/>
  </si>
  <si>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</si>
  <si>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</si>
  <si>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</si>
  <si>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</si>
  <si>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</si>
  <si>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</si>
  <si>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</si>
  <si>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令和7年1月</t>
  </si>
  <si>
    <t>完全失業率（原数値）</t>
    <phoneticPr fontId="4"/>
  </si>
  <si>
    <t>令和7年1月</t>
    <rPh sb="0" eb="2">
      <t>レイワ</t>
    </rPh>
    <rPh sb="3" eb="4">
      <t>ネン</t>
    </rPh>
    <phoneticPr fontId="4"/>
  </si>
  <si>
    <t>令和7年1月</t>
    <rPh sb="0" eb="2">
      <t>レイワ</t>
    </rPh>
    <rPh sb="3" eb="4">
      <t>ネン</t>
    </rPh>
    <phoneticPr fontId="11"/>
  </si>
  <si>
    <t>令和7年 累計</t>
    <rPh sb="0" eb="2">
      <t>レイワ</t>
    </rPh>
    <rPh sb="3" eb="4">
      <t>ネン</t>
    </rPh>
    <rPh sb="5" eb="7">
      <t>ルイケイ</t>
    </rPh>
    <phoneticPr fontId="18"/>
  </si>
  <si>
    <t>事業所規模　5人以上</t>
    <phoneticPr fontId="4"/>
  </si>
  <si>
    <t>3月</t>
  </si>
  <si>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</si>
  <si>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前月比</t>
    <rPh sb="0" eb="3">
      <t>ゼンゲツヒ</t>
    </rPh>
    <phoneticPr fontId="3"/>
  </si>
  <si>
    <t>令和7年</t>
  </si>
  <si>
    <t>前年同月比</t>
    <rPh sb="0" eb="2">
      <t>ゼンネン</t>
    </rPh>
    <rPh sb="2" eb="4">
      <t>ドウゲツ</t>
    </rPh>
    <rPh sb="4" eb="5">
      <t>ヒ</t>
    </rPh>
    <phoneticPr fontId="3"/>
  </si>
  <si>
    <t>2月</t>
    <rPh sb="1" eb="2">
      <t>ガツ</t>
    </rPh>
    <phoneticPr fontId="11"/>
  </si>
  <si>
    <t>那覇の平均気温</t>
    <phoneticPr fontId="4"/>
  </si>
  <si>
    <t>2月</t>
    <rPh sb="1" eb="2">
      <t>ガツ</t>
    </rPh>
    <phoneticPr fontId="4"/>
  </si>
  <si>
    <t>　    6年</t>
    <rPh sb="6" eb="7">
      <t>ネン</t>
    </rPh>
    <phoneticPr fontId="18"/>
  </si>
  <si>
    <t>令和4年</t>
    <rPh sb="3" eb="4">
      <t>ネン</t>
    </rPh>
    <phoneticPr fontId="18"/>
  </si>
  <si>
    <t>6年</t>
    <rPh sb="1" eb="2">
      <t>ネン</t>
    </rPh>
    <phoneticPr fontId="18"/>
  </si>
  <si>
    <t>2月</t>
  </si>
  <si>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</si>
  <si>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</si>
  <si>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</si>
  <si>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</si>
  <si>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6"/>
  </si>
  <si>
    <t>　 　 6年度</t>
    <rPh sb="5" eb="7">
      <t>ネンド</t>
    </rPh>
    <phoneticPr fontId="4"/>
  </si>
  <si>
    <t>3月</t>
    <rPh sb="1" eb="2">
      <t>ガツ</t>
    </rPh>
    <phoneticPr fontId="11"/>
  </si>
  <si>
    <t>　    6年度</t>
    <rPh sb="6" eb="8">
      <t>ネンド</t>
    </rPh>
    <phoneticPr fontId="11"/>
  </si>
  <si>
    <t>　    令和4年度</t>
    <rPh sb="5" eb="7">
      <t>レイワ</t>
    </rPh>
    <rPh sb="8" eb="10">
      <t>ネンド</t>
    </rPh>
    <phoneticPr fontId="11"/>
  </si>
  <si>
    <t>自然動態</t>
    <rPh sb="2" eb="4">
      <t>ドウタイ</t>
    </rPh>
    <phoneticPr fontId="113"/>
  </si>
  <si>
    <t>3月</t>
    <rPh sb="1" eb="2">
      <t>ガツ</t>
    </rPh>
    <phoneticPr fontId="4"/>
  </si>
  <si>
    <t>4月</t>
    <rPh sb="1" eb="2">
      <t>ガツ</t>
    </rPh>
    <phoneticPr fontId="4"/>
  </si>
  <si>
    <t>5月</t>
  </si>
  <si>
    <t>6月</t>
  </si>
  <si>
    <t>8月</t>
  </si>
  <si>
    <t>10月</t>
  </si>
  <si>
    <t>　　令和6年12月以前の数値は新季節指数により改訂されている</t>
    <rPh sb="2" eb="3">
      <t>レイ</t>
    </rPh>
    <rPh sb="3" eb="4">
      <t>ワ</t>
    </rPh>
    <phoneticPr fontId="4"/>
  </si>
  <si>
    <t>4月</t>
    <rPh sb="1" eb="2">
      <t>ガツ</t>
    </rPh>
    <phoneticPr fontId="11"/>
  </si>
  <si>
    <t xml:space="preserve">      令和4年度</t>
    <rPh sb="6" eb="8">
      <t>レイワ</t>
    </rPh>
    <rPh sb="9" eb="11">
      <t>ネンド</t>
    </rPh>
    <phoneticPr fontId="11"/>
  </si>
  <si>
    <t>令和７年</t>
    <rPh sb="0" eb="2">
      <t>レイワ</t>
    </rPh>
    <rPh sb="3" eb="4">
      <t>ネン</t>
    </rPh>
    <phoneticPr fontId="4"/>
  </si>
  <si>
    <t>社会動態</t>
    <rPh sb="0" eb="2">
      <t>シャカイ</t>
    </rPh>
    <rPh sb="2" eb="4">
      <t>ドウタイ</t>
    </rPh>
    <phoneticPr fontId="113"/>
  </si>
  <si>
    <t>5月</t>
    <rPh sb="1" eb="2">
      <t>ガツ</t>
    </rPh>
    <phoneticPr fontId="4"/>
  </si>
  <si>
    <t>令和7年</t>
    <rPh sb="0" eb="2">
      <t>レイワ</t>
    </rPh>
    <rPh sb="3" eb="4">
      <t>ネン</t>
    </rPh>
    <phoneticPr fontId="6"/>
  </si>
  <si>
    <t>令和7年</t>
    <rPh sb="0" eb="2">
      <t>レイワ</t>
    </rPh>
    <rPh sb="3" eb="4">
      <t>ネン</t>
    </rPh>
    <phoneticPr fontId="11"/>
  </si>
  <si>
    <t>5月</t>
    <rPh sb="1" eb="2">
      <t>ガツ</t>
    </rPh>
    <phoneticPr fontId="11"/>
  </si>
  <si>
    <t>6月</t>
    <rPh sb="1" eb="2">
      <t>ガツ</t>
    </rPh>
    <phoneticPr fontId="4"/>
  </si>
  <si>
    <t>7月</t>
    <rPh sb="1" eb="2">
      <t>ガツ</t>
    </rPh>
    <phoneticPr fontId="4"/>
  </si>
  <si>
    <t>2020年(令和2年)＝100.0</t>
    <rPh sb="4" eb="5">
      <t>ネン</t>
    </rPh>
    <rPh sb="6" eb="8">
      <t>レイワ</t>
    </rPh>
    <rPh sb="9" eb="10">
      <t>ネン</t>
    </rPh>
    <phoneticPr fontId="4"/>
  </si>
  <si>
    <t>令和7年</t>
    <rPh sb="0" eb="2">
      <t>レイワ</t>
    </rPh>
    <phoneticPr fontId="3"/>
  </si>
  <si>
    <t>令和6年</t>
    <rPh sb="0" eb="2">
      <t>レイワ</t>
    </rPh>
    <rPh sb="3" eb="4">
      <t>ネン</t>
    </rPh>
    <phoneticPr fontId="3"/>
  </si>
  <si>
    <t>6月</t>
    <rPh sb="1" eb="2">
      <t>ガツ</t>
    </rPh>
    <phoneticPr fontId="11"/>
  </si>
  <si>
    <t>令和7年6月</t>
    <phoneticPr fontId="4"/>
  </si>
  <si>
    <t>令和7年7月</t>
    <phoneticPr fontId="4"/>
  </si>
  <si>
    <t>7月</t>
    <rPh sb="1" eb="2">
      <t>ガツ</t>
    </rPh>
    <phoneticPr fontId="11"/>
  </si>
  <si>
    <t>　令和6年</t>
    <phoneticPr fontId="4"/>
  </si>
  <si>
    <t>令和7年1月</t>
    <rPh sb="0" eb="2">
      <t>レイワ</t>
    </rPh>
    <rPh sb="3" eb="4">
      <t>ネン</t>
    </rPh>
    <rPh sb="5" eb="6">
      <t>ガツ</t>
    </rPh>
    <phoneticPr fontId="4"/>
  </si>
  <si>
    <t>令和7年</t>
    <rPh sb="0" eb="2">
      <t>レイワ</t>
    </rPh>
    <rPh sb="3" eb="4">
      <t>ネン</t>
    </rPh>
    <phoneticPr fontId="4"/>
  </si>
  <si>
    <t>　令和7年</t>
  </si>
  <si>
    <t>8月</t>
    <rPh sb="1" eb="2">
      <t>ガツ</t>
    </rPh>
    <phoneticPr fontId="4"/>
  </si>
  <si>
    <t>令和7年8月</t>
    <phoneticPr fontId="4"/>
  </si>
  <si>
    <t>4月</t>
  </si>
  <si>
    <t>　(2) 出荷指数</t>
    <rPh sb="5" eb="7">
      <t>シュッカ</t>
    </rPh>
    <rPh sb="7" eb="9">
      <t>シスウ</t>
    </rPh>
    <phoneticPr fontId="2"/>
  </si>
  <si>
    <t>　(3) 在庫指数</t>
    <rPh sb="5" eb="7">
      <t>ザイコ</t>
    </rPh>
    <rPh sb="7" eb="9">
      <t>シスウ</t>
    </rPh>
    <phoneticPr fontId="2"/>
  </si>
  <si>
    <t>ダム貯水率</t>
    <phoneticPr fontId="4"/>
  </si>
  <si>
    <t>8月</t>
    <rPh sb="1" eb="2">
      <t>ガツ</t>
    </rPh>
    <phoneticPr fontId="11"/>
  </si>
  <si>
    <t xml:space="preserve">              </t>
  </si>
  <si>
    <t>令和7年(4月～6月)期</t>
    <phoneticPr fontId="4"/>
  </si>
  <si>
    <t>令和7(2025)年7月</t>
    <rPh sb="0" eb="1">
      <t>レイ</t>
    </rPh>
    <rPh sb="1" eb="2">
      <t>ワ</t>
    </rPh>
    <rPh sb="9" eb="10">
      <t>ネン</t>
    </rPh>
    <phoneticPr fontId="4"/>
  </si>
  <si>
    <t>　2　令和6年(4月～6月)期差</t>
    <phoneticPr fontId="4"/>
  </si>
  <si>
    <t>令和６年</t>
    <rPh sb="0" eb="2">
      <t>レイワ</t>
    </rPh>
    <rPh sb="3" eb="4">
      <t>ネン</t>
    </rPh>
    <phoneticPr fontId="4"/>
  </si>
  <si>
    <t xml:space="preserve">  令和6年</t>
    <rPh sb="2" eb="4">
      <t>レイワ</t>
    </rPh>
    <rPh sb="5" eb="6">
      <t>ネン</t>
    </rPh>
    <phoneticPr fontId="4"/>
  </si>
  <si>
    <t>最新の主な指標（令和7年10月）</t>
    <rPh sb="0" eb="2">
      <t>サイシン</t>
    </rPh>
    <rPh sb="3" eb="4">
      <t>オモ</t>
    </rPh>
    <rPh sb="5" eb="7">
      <t>シヒョウ</t>
    </rPh>
    <rPh sb="8" eb="10">
      <t>レイワ</t>
    </rPh>
    <rPh sb="11" eb="12">
      <t>ネン</t>
    </rPh>
    <rPh sb="14" eb="15">
      <t>ツキ</t>
    </rPh>
    <phoneticPr fontId="4"/>
  </si>
  <si>
    <t>2025（令和7年）年 10月1日 現在推計</t>
    <phoneticPr fontId="4"/>
  </si>
  <si>
    <t>令和7年9月中の増減数</t>
    <phoneticPr fontId="4"/>
  </si>
  <si>
    <t>令和6年10月からの増減数</t>
    <phoneticPr fontId="4"/>
  </si>
  <si>
    <t>令和7年10月1日現在</t>
    <phoneticPr fontId="4"/>
  </si>
  <si>
    <t>令和7年9月</t>
    <phoneticPr fontId="4"/>
  </si>
  <si>
    <t>注：当該指標は令和7年10月31日現在作成</t>
    <phoneticPr fontId="4"/>
  </si>
  <si>
    <t>令和6年9月</t>
    <rPh sb="0" eb="2">
      <t>レイワ</t>
    </rPh>
    <rPh sb="3" eb="4">
      <t>ネン</t>
    </rPh>
    <rPh sb="5" eb="6">
      <t>ガツ</t>
    </rPh>
    <phoneticPr fontId="4"/>
  </si>
  <si>
    <t>令和７年10月31日公表</t>
    <rPh sb="0" eb="2">
      <t>レイワ</t>
    </rPh>
    <rPh sb="3" eb="4">
      <t>ネン</t>
    </rPh>
    <rPh sb="6" eb="7">
      <t>ガツ</t>
    </rPh>
    <rPh sb="9" eb="10">
      <t>ニチ</t>
    </rPh>
    <rPh sb="10" eb="12">
      <t>コウヒョウ</t>
    </rPh>
    <phoneticPr fontId="7"/>
  </si>
  <si>
    <t>―　令　和　７　年　８　月　分　―</t>
    <rPh sb="2" eb="3">
      <t>レイ</t>
    </rPh>
    <rPh sb="4" eb="5">
      <t>ワ</t>
    </rPh>
    <rPh sb="8" eb="9">
      <t>ネン</t>
    </rPh>
    <rPh sb="12" eb="13">
      <t>ガツ</t>
    </rPh>
    <rPh sb="14" eb="15">
      <t>ブン</t>
    </rPh>
    <phoneticPr fontId="7"/>
  </si>
  <si>
    <t>　　生産指数（季節調整済指数）は前月比0.4％の低下となり、指数水準は90.6となった。</t>
  </si>
  <si>
    <t>　　生産の低下に寄与した業種は、食料品工業、その他の工業、化学工業などの5業種であり、</t>
  </si>
  <si>
    <t>　　生産の上昇に寄与した業種は、窯業・土石製品工業、金属製品工業、プラスチック製品工業などの4業種であった。</t>
  </si>
  <si>
    <t>　　出荷指数（季節調整済指数）は前月比1.0％の上昇となり、指数水準は93.5となった。</t>
  </si>
  <si>
    <t>　　出荷の上昇に寄与した業種は、食料品工業、金属製品工業、窯業・土石製品工業などの5業種であり、</t>
  </si>
  <si>
    <t>　　出荷の低下に寄与した業種は、鉄鋼業、その他の工業、パルプ・紙・紙加工品工業などの4業種であった。</t>
  </si>
  <si>
    <t>　　在庫指数（季節調整済指数）は前月比0.7％の上昇となり、指数水準は101.3となった。</t>
  </si>
  <si>
    <t>　　在庫の上昇に寄与した業種は、鉄鋼業、窯業・土石製品工業、食料品工業などの5業種であり、</t>
  </si>
  <si>
    <t>　　在庫の低下に寄与した業種は、金属製品工業、パルプ・紙・紙加工品工業、鉱業などの4業種であった。</t>
  </si>
  <si>
    <t>令和6年6月</t>
    <rPh sb="0" eb="2">
      <t>レイワ</t>
    </rPh>
    <rPh sb="3" eb="4">
      <t>ネン</t>
    </rPh>
    <rPh sb="5" eb="6">
      <t>ガツ</t>
    </rPh>
    <phoneticPr fontId="4"/>
  </si>
  <si>
    <t>令和7年9月末</t>
    <phoneticPr fontId="4"/>
  </si>
  <si>
    <t>令和６年9月</t>
    <rPh sb="0" eb="2">
      <t>レイワ</t>
    </rPh>
    <rPh sb="3" eb="4">
      <t>ネン</t>
    </rPh>
    <rPh sb="5" eb="6">
      <t>ガツ</t>
    </rPh>
    <phoneticPr fontId="4"/>
  </si>
  <si>
    <t>令和7年7月末</t>
    <phoneticPr fontId="4"/>
  </si>
  <si>
    <t>5月</t>
    <rPh sb="1" eb="2">
      <t>ガツ</t>
    </rPh>
    <phoneticPr fontId="3"/>
  </si>
  <si>
    <t>6月</t>
    <rPh sb="1" eb="2">
      <t>ガツ</t>
    </rPh>
    <phoneticPr fontId="3"/>
  </si>
  <si>
    <t>令和7年8月</t>
    <rPh sb="0" eb="2">
      <t>レイワ</t>
    </rPh>
    <rPh sb="3" eb="4">
      <t>ネン</t>
    </rPh>
    <rPh sb="5" eb="6">
      <t>ガツ</t>
    </rPh>
    <phoneticPr fontId="11"/>
  </si>
  <si>
    <t>　人口動態</t>
    <rPh sb="3" eb="4">
      <t>ドウ</t>
    </rPh>
    <rPh sb="4" eb="5">
      <t>タイ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</si>
</sst>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0.00\ ;;&quot;- &quot;"/>
    <numFmt numFmtId="252" formatCode="#,##0.000;[Red]\-#,##0.000"/>
    <numFmt numFmtId="253" formatCode="#,##0.000;\-#,##0.000;&quot;&quot;;@"/>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s>
  <fills count="5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15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hair">
        <color indexed="64"/>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style="thin">
        <color indexed="64"/>
      </left>
      <right style="thin">
        <color indexed="64"/>
      </right>
      <top style="hair">
        <color theme="0" tint="-0.14999847407452621"/>
      </top>
      <bottom style="hair">
        <color theme="0" tint="-0.14999847407452621"/>
      </bottom>
      <diagonal/>
    </border>
    <border>
      <left/>
      <right style="thin">
        <color indexed="64"/>
      </right>
      <top style="hair">
        <color theme="0" tint="-0.14999847407452621"/>
      </top>
      <bottom style="hair">
        <color theme="0" tint="-0.14999847407452621"/>
      </bottom>
      <diagonal/>
    </border>
    <border>
      <left style="thin">
        <color indexed="64"/>
      </left>
      <right/>
      <top style="hair">
        <color theme="0" tint="-0.14999847407452621"/>
      </top>
      <bottom style="hair">
        <color theme="0" tint="-0.14999847407452621"/>
      </bottom>
      <diagonal/>
    </border>
    <border>
      <left style="thin">
        <color indexed="64"/>
      </left>
      <right style="hair">
        <color theme="0" tint="-0.14999847407452621"/>
      </right>
      <top/>
      <bottom/>
      <diagonal/>
    </border>
    <border>
      <left style="thin">
        <color indexed="64"/>
      </left>
      <right style="hair">
        <color theme="0" tint="-0.14999847407452621"/>
      </right>
      <top/>
      <bottom style="double">
        <color indexed="64"/>
      </bottom>
      <diagonal/>
    </border>
    <border>
      <left style="hair">
        <color theme="1"/>
      </left>
      <right style="hair">
        <color theme="0" tint="-0.14999847407452621"/>
      </right>
      <top style="hair">
        <color theme="0" tint="-0.14999847407452621"/>
      </top>
      <bottom style="hair">
        <color theme="0" tint="-0.14999847407452621"/>
      </bottom>
      <diagonal/>
    </border>
    <border>
      <left style="thin">
        <color indexed="64"/>
      </left>
      <right style="thin">
        <color theme="1"/>
      </right>
      <top/>
      <bottom/>
      <diagonal/>
    </border>
    <border>
      <left style="thin">
        <color indexed="64"/>
      </left>
      <right style="thin">
        <color theme="1"/>
      </right>
      <top style="hair">
        <color theme="0" tint="-0.14999847407452621"/>
      </top>
      <bottom style="hair">
        <color theme="0" tint="-0.14999847407452621"/>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s>
  <cellStyleXfs count="574">
    <xf numFmtId="0" fontId="0" fillId="0" borderId="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9" fillId="0" borderId="0" applyNumberFormat="0" applyFill="0" applyBorder="0" applyAlignment="0" applyProtection="0"/>
    <xf numFmtId="0" fontId="70" fillId="28" borderId="121" applyNumberFormat="0" applyAlignment="0" applyProtection="0"/>
    <xf numFmtId="0" fontId="71" fillId="29"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5" fillId="0" borderId="0" applyNumberFormat="0" applyFill="0" applyBorder="0" applyAlignment="0" applyProtection="0">
      <alignment vertical="top"/>
      <protection locked="0"/>
    </xf>
    <xf numFmtId="0" fontId="10" fillId="2" borderId="122" applyNumberFormat="0" applyFont="0" applyAlignment="0" applyProtection="0"/>
    <xf numFmtId="0" fontId="73" fillId="0" borderId="123" applyNumberFormat="0" applyFill="0" applyAlignment="0" applyProtection="0"/>
    <xf numFmtId="0" fontId="74" fillId="30" borderId="0" applyNumberFormat="0" applyBorder="0" applyAlignment="0" applyProtection="0"/>
    <xf numFmtId="0" fontId="75" fillId="31" borderId="124" applyNumberFormat="0" applyAlignment="0" applyProtection="0"/>
    <xf numFmtId="0" fontId="76" fillId="0" borderId="0" applyNumberFormat="0" applyFill="0" applyBorder="0" applyAlignment="0" applyProtection="0"/>
    <xf numFmtId="38" fontId="3" fillId="0" borderId="0" applyFont="0" applyFill="0" applyBorder="0" applyAlignment="0" applyProtection="0"/>
    <xf numFmtId="38" fontId="22" fillId="0" borderId="0" applyFont="0" applyFill="0" applyBorder="0" applyAlignment="0" applyProtection="0"/>
    <xf numFmtId="38" fontId="10" fillId="0" borderId="0" applyFont="0" applyFill="0" applyBorder="0" applyAlignment="0" applyProtection="0"/>
    <xf numFmtId="38" fontId="43" fillId="0" borderId="0" applyFont="0" applyFill="0" applyBorder="0" applyAlignment="0" applyProtection="0"/>
    <xf numFmtId="38" fontId="22" fillId="0" borderId="0" applyFont="0" applyFill="0" applyBorder="0" applyAlignment="0" applyProtection="0"/>
    <xf numFmtId="38" fontId="52" fillId="0" borderId="0" applyFont="0" applyFill="0" applyBorder="0" applyAlignment="0" applyProtection="0"/>
    <xf numFmtId="38" fontId="22" fillId="0" borderId="0" applyFont="0" applyFill="0" applyBorder="0" applyAlignment="0" applyProtection="0"/>
    <xf numFmtId="38" fontId="57" fillId="0" borderId="0" applyFont="0" applyFill="0" applyBorder="0" applyAlignment="0" applyProtection="0"/>
    <xf numFmtId="38" fontId="22" fillId="0" borderId="0" applyFont="0" applyFill="0" applyBorder="0" applyAlignment="0" applyProtection="0"/>
    <xf numFmtId="38" fontId="12" fillId="0" borderId="0" applyFont="0" applyFill="0" applyBorder="0" applyAlignment="0" applyProtection="0"/>
    <xf numFmtId="41" fontId="26" fillId="0" borderId="0" applyFont="0" applyFill="0" applyBorder="0" applyAlignment="0" applyProtection="0"/>
    <xf numFmtId="0" fontId="77" fillId="0" borderId="125" applyNumberFormat="0" applyFill="0" applyAlignment="0" applyProtection="0"/>
    <xf numFmtId="0" fontId="78" fillId="0" borderId="126" applyNumberFormat="0" applyFill="0" applyAlignment="0" applyProtection="0"/>
    <xf numFmtId="0" fontId="79" fillId="0" borderId="127" applyNumberFormat="0" applyFill="0" applyAlignment="0" applyProtection="0"/>
    <xf numFmtId="0" fontId="79" fillId="0" borderId="0" applyNumberFormat="0" applyFill="0" applyBorder="0" applyAlignment="0" applyProtection="0"/>
    <xf numFmtId="0" fontId="80" fillId="0" borderId="128" applyNumberFormat="0" applyFill="0" applyAlignment="0" applyProtection="0"/>
    <xf numFmtId="0" fontId="81" fillId="31" borderId="129" applyNumberFormat="0" applyAlignment="0" applyProtection="0"/>
    <xf numFmtId="0" fontId="82"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83" fillId="3" borderId="124" applyNumberFormat="0" applyAlignment="0" applyProtection="0"/>
    <xf numFmtId="0" fontId="10" fillId="0" borderId="0">
      <alignment vertical="center"/>
    </xf>
    <xf numFmtId="0" fontId="10" fillId="0" borderId="0">
      <alignment vertical="center"/>
    </xf>
    <xf numFmtId="0" fontId="10" fillId="0" borderId="0">
      <alignment vertical="center"/>
    </xf>
    <xf numFmtId="0" fontId="67" fillId="0" borderId="0">
      <alignment vertical="center"/>
    </xf>
    <xf numFmtId="0" fontId="16" fillId="0" borderId="0"/>
    <xf numFmtId="0" fontId="10" fillId="0" borderId="0"/>
    <xf numFmtId="0" fontId="27" fillId="0" borderId="0"/>
    <xf numFmtId="37" fontId="27" fillId="0" borderId="0"/>
    <xf numFmtId="0" fontId="12" fillId="0" borderId="0"/>
    <xf numFmtId="0" fontId="10" fillId="0" borderId="0"/>
    <xf numFmtId="0" fontId="10" fillId="0" borderId="0"/>
    <xf numFmtId="0" fontId="6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84" fillId="32" borderId="0" applyNumberFormat="0" applyBorder="0" applyAlignment="0" applyProtection="0"/>
    <xf numFmtId="0" fontId="22" fillId="0" borderId="0"/>
    <xf numFmtId="0" fontId="3" fillId="0" borderId="0">
      <alignment vertical="center"/>
    </xf>
    <xf numFmtId="241" fontId="89" fillId="0" borderId="30" applyBorder="0"/>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242" fontId="89" fillId="0" borderId="30" applyBorder="0"/>
    <xf numFmtId="243" fontId="89" fillId="0" borderId="30"/>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244" fontId="89" fillId="0" borderId="30"/>
    <xf numFmtId="245" fontId="89" fillId="0" borderId="30"/>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246" fontId="89" fillId="0" borderId="30"/>
    <xf numFmtId="247" fontId="91" fillId="0" borderId="0"/>
    <xf numFmtId="0" fontId="92" fillId="0" borderId="0">
      <alignment horizontal="center" wrapText="1"/>
    </xf>
    <xf numFmtId="0" fontId="93" fillId="0" borderId="0"/>
    <xf numFmtId="0" fontId="94" fillId="0" borderId="0">
      <alignment wrapText="1"/>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5" fillId="53" borderId="130" applyNumberFormat="0" applyAlignment="0" applyProtection="0">
      <alignment vertical="center"/>
    </xf>
    <xf numFmtId="0" fontId="95" fillId="53" borderId="130" applyNumberFormat="0" applyAlignment="0" applyProtection="0">
      <alignment vertical="center"/>
    </xf>
    <xf numFmtId="0" fontId="95" fillId="53" borderId="130" applyNumberFormat="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9" fontId="3"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7"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26" fillId="55" borderId="131" applyNumberFormat="0" applyFont="0" applyAlignment="0" applyProtection="0">
      <alignment vertical="center"/>
    </xf>
    <xf numFmtId="0" fontId="3" fillId="55" borderId="131" applyNumberFormat="0" applyFont="0" applyAlignment="0" applyProtection="0">
      <alignment vertical="center"/>
    </xf>
    <xf numFmtId="0" fontId="98" fillId="0" borderId="132" applyNumberFormat="0" applyFill="0" applyAlignment="0" applyProtection="0">
      <alignment vertical="center"/>
    </xf>
    <xf numFmtId="0" fontId="98" fillId="0" borderId="132" applyNumberFormat="0" applyFill="0" applyAlignment="0" applyProtection="0">
      <alignment vertical="center"/>
    </xf>
    <xf numFmtId="0" fontId="98" fillId="0" borderId="132" applyNumberFormat="0" applyFill="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100" fillId="56" borderId="133" applyNumberFormat="0" applyAlignment="0" applyProtection="0">
      <alignment vertical="center"/>
    </xf>
    <xf numFmtId="0" fontId="100" fillId="56" borderId="133" applyNumberFormat="0" applyAlignment="0" applyProtection="0">
      <alignment vertical="center"/>
    </xf>
    <xf numFmtId="0" fontId="100" fillId="56" borderId="133"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248" fontId="34"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24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11" fillId="0" borderId="0" applyFont="0" applyFill="0" applyBorder="0" applyAlignment="0" applyProtection="0"/>
    <xf numFmtId="0" fontId="102" fillId="0" borderId="134" applyNumberFormat="0" applyFill="0" applyAlignment="0" applyProtection="0">
      <alignment vertical="center"/>
    </xf>
    <xf numFmtId="0" fontId="102" fillId="0" borderId="134" applyNumberFormat="0" applyFill="0" applyAlignment="0" applyProtection="0">
      <alignment vertical="center"/>
    </xf>
    <xf numFmtId="0" fontId="102" fillId="0" borderId="134" applyNumberFormat="0" applyFill="0" applyAlignment="0" applyProtection="0">
      <alignment vertical="center"/>
    </xf>
    <xf numFmtId="0" fontId="103" fillId="0" borderId="135" applyNumberFormat="0" applyFill="0" applyAlignment="0" applyProtection="0">
      <alignment vertical="center"/>
    </xf>
    <xf numFmtId="0" fontId="103" fillId="0" borderId="135" applyNumberFormat="0" applyFill="0" applyAlignment="0" applyProtection="0">
      <alignment vertical="center"/>
    </xf>
    <xf numFmtId="0" fontId="103" fillId="0" borderId="135" applyNumberFormat="0" applyFill="0" applyAlignment="0" applyProtection="0">
      <alignment vertical="center"/>
    </xf>
    <xf numFmtId="0" fontId="104" fillId="0" borderId="136" applyNumberFormat="0" applyFill="0" applyAlignment="0" applyProtection="0">
      <alignment vertical="center"/>
    </xf>
    <xf numFmtId="0" fontId="104" fillId="0" borderId="136" applyNumberFormat="0" applyFill="0" applyAlignment="0" applyProtection="0">
      <alignment vertical="center"/>
    </xf>
    <xf numFmtId="0" fontId="104" fillId="0" borderId="136" applyNumberFormat="0" applyFill="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0" borderId="137" applyNumberFormat="0" applyFill="0" applyAlignment="0" applyProtection="0">
      <alignment vertical="center"/>
    </xf>
    <xf numFmtId="0" fontId="105" fillId="0" borderId="137" applyNumberFormat="0" applyFill="0" applyAlignment="0" applyProtection="0">
      <alignment vertical="center"/>
    </xf>
    <xf numFmtId="0" fontId="105" fillId="0" borderId="137" applyNumberFormat="0" applyFill="0" applyAlignment="0" applyProtection="0">
      <alignment vertical="center"/>
    </xf>
    <xf numFmtId="0" fontId="106" fillId="56" borderId="138" applyNumberFormat="0" applyAlignment="0" applyProtection="0">
      <alignment vertical="center"/>
    </xf>
    <xf numFmtId="0" fontId="106" fillId="56" borderId="138" applyNumberFormat="0" applyAlignment="0" applyProtection="0">
      <alignment vertical="center"/>
    </xf>
    <xf numFmtId="0" fontId="106" fillId="56" borderId="138" applyNumberFormat="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40" borderId="133" applyNumberFormat="0" applyAlignment="0" applyProtection="0">
      <alignment vertical="center"/>
    </xf>
    <xf numFmtId="0" fontId="108" fillId="40" borderId="133" applyNumberFormat="0" applyAlignment="0" applyProtection="0">
      <alignment vertical="center"/>
    </xf>
    <xf numFmtId="0" fontId="108" fillId="40" borderId="133" applyNumberFormat="0" applyAlignment="0" applyProtection="0">
      <alignment vertical="center"/>
    </xf>
    <xf numFmtId="0" fontId="109" fillId="0" borderId="0">
      <alignment vertical="center"/>
    </xf>
    <xf numFmtId="0" fontId="26" fillId="0" borderId="0">
      <alignment vertical="center"/>
    </xf>
    <xf numFmtId="0" fontId="3" fillId="0" borderId="0"/>
    <xf numFmtId="0" fontId="97"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10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3" fillId="2" borderId="122" applyNumberFormat="0" applyFont="0" applyAlignment="0" applyProtection="0"/>
    <xf numFmtId="0" fontId="3" fillId="2" borderId="122" applyNumberFormat="0" applyFont="0" applyAlignment="0" applyProtection="0"/>
    <xf numFmtId="0" fontId="3" fillId="2" borderId="122" applyNumberFormat="0" applyFont="0" applyAlignment="0" applyProtection="0"/>
    <xf numFmtId="0" fontId="3" fillId="2" borderId="122" applyNumberFormat="0" applyFont="0" applyAlignment="0" applyProtection="0"/>
    <xf numFmtId="0" fontId="119"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7" fillId="55" borderId="131"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1" fillId="0" borderId="0">
      <alignment vertical="center"/>
    </xf>
    <xf numFmtId="0" fontId="67" fillId="0" borderId="0">
      <alignment vertical="center"/>
    </xf>
    <xf numFmtId="0" fontId="3" fillId="0" borderId="0">
      <alignment vertical="center"/>
    </xf>
    <xf numFmtId="0" fontId="67"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7" fillId="0" borderId="0"/>
    <xf numFmtId="0" fontId="16" fillId="0" borderId="0"/>
    <xf numFmtId="37" fontId="16" fillId="0" borderId="0"/>
    <xf numFmtId="0" fontId="16"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40">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1" xfId="0" applyFont="1" applyBorder="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pplyProtection="1">
      <alignment vertical="center"/>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12" xfId="65" applyNumberFormat="1" applyFont="1" applyBorder="1" applyAlignment="1" applyProtection="1">
      <alignment horizontal="center"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3" fillId="0" borderId="0" xfId="65" applyFont="1" applyAlignment="1">
      <alignment vertical="center"/>
    </xf>
    <xf numFmtId="0" fontId="23" fillId="0" borderId="0" xfId="65" applyFont="1" applyAlignment="1" applyProtection="1">
      <alignment vertical="center"/>
      <protection locked="0"/>
    </xf>
    <xf numFmtId="0" fontId="12" fillId="0" borderId="0" xfId="65" applyFont="1" applyAlignment="1" applyProtection="1">
      <alignment vertical="center"/>
      <protection locked="0"/>
    </xf>
    <xf numFmtId="0" fontId="23"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3"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8" fillId="0" borderId="0" xfId="78" applyFont="1" applyAlignment="1">
      <alignment horizontal="right"/>
    </xf>
    <xf numFmtId="0" fontId="39" fillId="0" borderId="0" xfId="78" applyFont="1" applyAlignment="1">
      <alignment horizontal="right"/>
    </xf>
    <xf numFmtId="0" fontId="39" fillId="0" borderId="0" xfId="80" applyFont="1" applyAlignment="1">
      <alignment horizontal="right"/>
    </xf>
    <xf numFmtId="0" fontId="40"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3" fontId="16" fillId="0" borderId="0" xfId="65" applyNumberFormat="1" applyAlignment="1">
      <alignment vertical="center"/>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3" fillId="0" borderId="8" xfId="65" applyFont="1" applyBorder="1" applyAlignment="1" applyProtection="1">
      <alignment horizontal="right" vertical="center"/>
      <protection locked="0"/>
    </xf>
    <xf numFmtId="0" fontId="33" fillId="0" borderId="10" xfId="65" applyFont="1" applyBorder="1" applyAlignment="1" applyProtection="1">
      <alignment horizontal="right" vertical="center"/>
      <protection locked="0"/>
    </xf>
    <xf numFmtId="0" fontId="33" fillId="0" borderId="9" xfId="65" applyFont="1" applyBorder="1" applyAlignment="1" applyProtection="1">
      <alignment horizontal="right" vertical="center"/>
      <protection locked="0"/>
    </xf>
    <xf numFmtId="0" fontId="33" fillId="0" borderId="5" xfId="65" applyFont="1" applyBorder="1" applyAlignment="1" applyProtection="1">
      <alignment horizontal="right" vertical="center"/>
      <protection locked="0"/>
    </xf>
    <xf numFmtId="0" fontId="33"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7" fillId="0" borderId="7" xfId="65" applyFont="1" applyBorder="1" applyAlignment="1">
      <alignment vertical="center"/>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31"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vertical="center"/>
      <protection locked="0"/>
    </xf>
    <xf numFmtId="217" fontId="12" fillId="0" borderId="0" xfId="65" applyNumberFormat="1" applyFont="1" applyAlignment="1" applyProtection="1">
      <alignment vertical="center"/>
      <protection locked="0"/>
    </xf>
    <xf numFmtId="217" fontId="12" fillId="0" borderId="5" xfId="65" applyNumberFormat="1"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217" fontId="12" fillId="0" borderId="0" xfId="65" applyNumberFormat="1" applyFont="1" applyAlignment="1" applyProtection="1">
      <alignment horizontal="right" vertical="center"/>
      <protection locked="0"/>
    </xf>
    <xf numFmtId="205" fontId="12" fillId="0" borderId="0" xfId="65" applyNumberFormat="1" applyFont="1" applyAlignment="1" applyProtection="1">
      <alignment horizontal="center" vertical="center"/>
      <protection locked="0"/>
    </xf>
    <xf numFmtId="217" fontId="12" fillId="0" borderId="0" xfId="65" quotePrefix="1" applyNumberFormat="1" applyFont="1" applyAlignment="1" applyProtection="1">
      <alignment horizontal="right"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217" fontId="12" fillId="0" borderId="11" xfId="65" applyNumberFormat="1" applyFont="1" applyBorder="1" applyAlignment="1" applyProtection="1">
      <alignment horizontal="right" vertical="center"/>
      <protection locked="0"/>
    </xf>
    <xf numFmtId="0" fontId="12" fillId="0" borderId="29" xfId="65" applyFont="1" applyBorder="1" applyAlignment="1">
      <alignment vertical="center"/>
    </xf>
    <xf numFmtId="3" fontId="12" fillId="0" borderId="15" xfId="65" applyNumberFormat="1" applyFont="1" applyBorder="1" applyAlignment="1">
      <alignment vertical="center"/>
    </xf>
    <xf numFmtId="3" fontId="12" fillId="0" borderId="14" xfId="65" applyNumberFormat="1" applyFont="1" applyBorder="1" applyAlignment="1" applyProtection="1">
      <alignment vertical="center"/>
      <protection locked="0"/>
    </xf>
    <xf numFmtId="0" fontId="37" fillId="0" borderId="0" xfId="65" applyFont="1" applyAlignment="1">
      <alignment horizontal="center" vertical="center"/>
    </xf>
    <xf numFmtId="0" fontId="8" fillId="0" borderId="0" xfId="65" applyFont="1" applyAlignment="1">
      <alignment horizontal="center" vertical="center" shrinkToFit="1"/>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16" fillId="0" borderId="28" xfId="65" applyBorder="1" applyAlignment="1">
      <alignment vertical="center"/>
    </xf>
    <xf numFmtId="0" fontId="16" fillId="0" borderId="12" xfId="65" applyBorder="1" applyAlignment="1">
      <alignment vertical="center"/>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16" fillId="0" borderId="5" xfId="65" applyBorder="1" applyAlignment="1">
      <alignment vertical="center"/>
    </xf>
    <xf numFmtId="0" fontId="42" fillId="0" borderId="0" xfId="65" applyFont="1" applyAlignment="1">
      <alignment horizontal="left" vertical="center" shrinkToFit="1"/>
    </xf>
    <xf numFmtId="0" fontId="42" fillId="0" borderId="30" xfId="65" applyFont="1" applyBorder="1" applyAlignment="1">
      <alignment horizontal="center" vertical="center" shrinkToFit="1"/>
    </xf>
    <xf numFmtId="49" fontId="42"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16" fillId="0" borderId="29" xfId="65" applyBorder="1" applyAlignment="1">
      <alignment vertical="center"/>
    </xf>
    <xf numFmtId="0" fontId="42" fillId="0" borderId="13" xfId="65" applyFont="1" applyBorder="1" applyAlignment="1">
      <alignment horizontal="right" vertical="center" shrinkToFit="1"/>
    </xf>
    <xf numFmtId="0" fontId="42" fillId="0" borderId="17" xfId="65" applyFont="1" applyBorder="1" applyAlignment="1">
      <alignment horizontal="center" vertical="center" shrinkToFit="1"/>
    </xf>
    <xf numFmtId="0" fontId="16" fillId="0" borderId="14" xfId="65" applyBorder="1" applyAlignment="1">
      <alignment vertical="center"/>
    </xf>
    <xf numFmtId="0" fontId="42"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5" fillId="0" borderId="0" xfId="0" applyFont="1" applyAlignment="1">
      <alignment horizontal="left" indent="5"/>
    </xf>
    <xf numFmtId="0" fontId="45" fillId="0" borderId="0" xfId="0" applyFont="1"/>
    <xf numFmtId="0" fontId="0" fillId="0" borderId="33" xfId="0" applyBorder="1"/>
    <xf numFmtId="0" fontId="47" fillId="0" borderId="33" xfId="0" applyFont="1" applyBorder="1" applyAlignment="1">
      <alignment horizontal="center"/>
    </xf>
    <xf numFmtId="0" fontId="44" fillId="0" borderId="33" xfId="0" applyFont="1" applyBorder="1" applyAlignment="1">
      <alignment horizontal="center"/>
    </xf>
    <xf numFmtId="0" fontId="23" fillId="0" borderId="23" xfId="0" applyFont="1" applyBorder="1"/>
    <xf numFmtId="0" fontId="23" fillId="0" borderId="4" xfId="0" applyFont="1" applyBorder="1"/>
    <xf numFmtId="0" fontId="33" fillId="0" borderId="12" xfId="0" applyFont="1" applyBorder="1" applyAlignment="1">
      <alignment horizontal="left" indent="2"/>
    </xf>
    <xf numFmtId="0" fontId="23" fillId="0" borderId="5" xfId="0" applyFont="1" applyBorder="1"/>
    <xf numFmtId="0" fontId="48" fillId="0" borderId="20" xfId="0" applyFont="1" applyBorder="1" applyAlignment="1">
      <alignment horizontal="center"/>
    </xf>
    <xf numFmtId="0" fontId="23" fillId="0" borderId="21" xfId="0" applyFont="1" applyBorder="1" applyAlignment="1">
      <alignment horizontal="center"/>
    </xf>
    <xf numFmtId="0" fontId="23" fillId="0" borderId="9" xfId="0" applyFont="1" applyBorder="1" applyAlignment="1">
      <alignment horizontal="center"/>
    </xf>
    <xf numFmtId="0" fontId="48" fillId="0" borderId="34" xfId="0" applyFont="1" applyBorder="1" applyAlignment="1">
      <alignment horizontal="center"/>
    </xf>
    <xf numFmtId="0" fontId="23" fillId="0" borderId="35" xfId="0" applyFont="1" applyBorder="1" applyAlignment="1">
      <alignment horizontal="center"/>
    </xf>
    <xf numFmtId="0" fontId="23" fillId="0" borderId="29" xfId="0" applyFont="1" applyBorder="1"/>
    <xf numFmtId="0" fontId="23" fillId="0" borderId="14" xfId="0" applyFont="1" applyBorder="1"/>
    <xf numFmtId="0" fontId="48" fillId="0" borderId="36" xfId="0" applyFont="1" applyBorder="1" applyAlignment="1">
      <alignment horizontal="center"/>
    </xf>
    <xf numFmtId="0" fontId="23" fillId="0" borderId="17" xfId="0" applyFont="1" applyBorder="1" applyAlignment="1">
      <alignment horizontal="center"/>
    </xf>
    <xf numFmtId="0" fontId="23" fillId="0" borderId="15" xfId="0" applyFont="1" applyBorder="1" applyAlignment="1">
      <alignment horizontal="center"/>
    </xf>
    <xf numFmtId="0" fontId="48" fillId="0" borderId="37" xfId="0" applyFont="1" applyBorder="1" applyAlignment="1">
      <alignment horizontal="center"/>
    </xf>
    <xf numFmtId="0" fontId="23" fillId="0" borderId="38" xfId="0" applyFont="1" applyBorder="1" applyAlignment="1">
      <alignment horizontal="center"/>
    </xf>
    <xf numFmtId="0" fontId="33" fillId="0" borderId="39" xfId="0" applyFont="1" applyBorder="1" applyAlignment="1">
      <alignment horizontal="center" vertical="center"/>
    </xf>
    <xf numFmtId="0" fontId="23" fillId="0" borderId="40" xfId="0" applyFont="1" applyBorder="1" applyAlignment="1">
      <alignment horizontal="center" vertical="center"/>
    </xf>
    <xf numFmtId="213" fontId="49" fillId="0" borderId="22" xfId="0" applyNumberFormat="1" applyFont="1" applyBorder="1" applyAlignment="1">
      <alignment vertical="center"/>
    </xf>
    <xf numFmtId="213" fontId="50" fillId="0" borderId="3" xfId="0" applyNumberFormat="1" applyFont="1" applyBorder="1" applyAlignment="1">
      <alignment vertical="center"/>
    </xf>
    <xf numFmtId="213" fontId="50" fillId="0" borderId="2" xfId="0" applyNumberFormat="1" applyFont="1" applyBorder="1" applyAlignment="1">
      <alignment vertical="center"/>
    </xf>
    <xf numFmtId="213" fontId="49" fillId="0" borderId="41" xfId="0" applyNumberFormat="1" applyFont="1" applyBorder="1" applyAlignment="1">
      <alignment vertical="center"/>
    </xf>
    <xf numFmtId="213" fontId="50" fillId="0" borderId="40" xfId="0" applyNumberFormat="1" applyFont="1" applyBorder="1" applyAlignment="1">
      <alignment vertical="center"/>
    </xf>
    <xf numFmtId="0" fontId="23" fillId="0" borderId="42" xfId="0" applyFont="1" applyBorder="1" applyAlignment="1">
      <alignment horizontal="center" vertical="center"/>
    </xf>
    <xf numFmtId="213" fontId="49" fillId="0" borderId="32" xfId="0" applyNumberFormat="1" applyFont="1" applyBorder="1" applyAlignment="1">
      <alignment vertical="center"/>
    </xf>
    <xf numFmtId="213" fontId="50" fillId="0" borderId="43" xfId="0" applyNumberFormat="1" applyFont="1" applyBorder="1" applyAlignment="1">
      <alignment vertical="center"/>
    </xf>
    <xf numFmtId="213" fontId="49" fillId="0" borderId="44" xfId="0" applyNumberFormat="1" applyFont="1" applyBorder="1" applyAlignment="1">
      <alignment vertical="center"/>
    </xf>
    <xf numFmtId="0" fontId="33" fillId="0" borderId="37" xfId="0" applyFont="1" applyBorder="1" applyAlignment="1">
      <alignment horizontal="center" vertical="center"/>
    </xf>
    <xf numFmtId="0" fontId="23" fillId="0" borderId="45" xfId="0" applyFont="1" applyBorder="1" applyAlignment="1">
      <alignment horizontal="center" vertical="center"/>
    </xf>
    <xf numFmtId="213" fontId="49" fillId="0" borderId="46" xfId="0" applyNumberFormat="1" applyFont="1" applyBorder="1" applyAlignment="1">
      <alignment vertical="center"/>
    </xf>
    <xf numFmtId="213" fontId="50" fillId="0" borderId="47" xfId="0" applyNumberFormat="1" applyFont="1" applyBorder="1" applyAlignment="1">
      <alignment vertical="center"/>
    </xf>
    <xf numFmtId="213" fontId="50" fillId="0" borderId="48" xfId="0" applyNumberFormat="1" applyFont="1" applyBorder="1" applyAlignment="1">
      <alignment vertical="center"/>
    </xf>
    <xf numFmtId="213" fontId="49" fillId="0" borderId="49" xfId="0" applyNumberFormat="1" applyFont="1" applyBorder="1" applyAlignment="1">
      <alignment vertical="center"/>
    </xf>
    <xf numFmtId="0" fontId="33" fillId="0" borderId="50" xfId="0" applyFont="1" applyBorder="1" applyAlignment="1">
      <alignment horizontal="center" vertical="center"/>
    </xf>
    <xf numFmtId="0" fontId="33" fillId="0" borderId="0" xfId="0" applyFont="1"/>
    <xf numFmtId="0" fontId="47" fillId="0" borderId="0" xfId="0" applyFont="1"/>
    <xf numFmtId="0" fontId="23" fillId="0" borderId="0" xfId="0" applyFont="1"/>
    <xf numFmtId="0" fontId="51" fillId="0" borderId="0" xfId="0" applyFont="1" applyAlignment="1">
      <alignment horizontal="left"/>
    </xf>
    <xf numFmtId="0" fontId="41" fillId="0" borderId="0" xfId="0" applyFont="1"/>
    <xf numFmtId="0" fontId="51" fillId="0" borderId="0" xfId="0" applyFont="1"/>
    <xf numFmtId="0" fontId="12" fillId="0" borderId="0" xfId="0" applyFont="1"/>
    <xf numFmtId="0" fontId="72" fillId="0" borderId="0" xfId="28" applyAlignment="1"/>
    <xf numFmtId="0" fontId="17" fillId="0" borderId="0" xfId="65" applyFont="1" applyAlignment="1">
      <alignment horizontal="center" vertical="center"/>
    </xf>
    <xf numFmtId="38" fontId="8" fillId="0" borderId="0" xfId="38" applyFont="1" applyBorder="1" applyAlignment="1" applyProtection="1">
      <alignment horizontal="left" vertical="center"/>
      <protection locked="0"/>
    </xf>
    <xf numFmtId="38" fontId="8" fillId="0" borderId="1" xfId="38" applyFont="1" applyBorder="1" applyAlignment="1" applyProtection="1">
      <alignment vertical="center"/>
      <protection locked="0"/>
    </xf>
    <xf numFmtId="38" fontId="8" fillId="0" borderId="1" xfId="38" applyFont="1" applyBorder="1" applyAlignment="1" applyProtection="1">
      <alignment horizontal="left" vertical="center"/>
      <protection locked="0"/>
    </xf>
    <xf numFmtId="38" fontId="8" fillId="0" borderId="3"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7"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3"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3" fillId="0" borderId="2" xfId="76" applyFont="1" applyBorder="1">
      <alignment vertical="center"/>
    </xf>
    <xf numFmtId="0" fontId="33" fillId="0" borderId="55" xfId="76" applyFont="1" applyBorder="1">
      <alignment vertical="center"/>
    </xf>
    <xf numFmtId="0" fontId="33"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12" fillId="33" borderId="0" xfId="76" applyFont="1" applyFill="1">
      <alignment vertical="center"/>
    </xf>
    <xf numFmtId="2" fontId="8" fillId="33" borderId="0" xfId="76" applyNumberFormat="1" applyFont="1" applyFill="1">
      <alignment vertical="center"/>
    </xf>
    <xf numFmtId="0" fontId="58"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7" fillId="0" borderId="4" xfId="65" applyFont="1" applyBorder="1" applyAlignment="1">
      <alignment vertical="center"/>
    </xf>
    <xf numFmtId="0" fontId="7" fillId="0" borderId="6" xfId="65" applyFont="1" applyBorder="1" applyAlignment="1">
      <alignment vertical="center"/>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49" fontId="12" fillId="0" borderId="13" xfId="65" applyNumberFormat="1" applyFont="1" applyBorder="1" applyAlignment="1" applyProtection="1">
      <alignment horizontal="center" vertical="center"/>
      <protection locked="0"/>
    </xf>
    <xf numFmtId="0" fontId="7" fillId="0" borderId="14" xfId="65" applyFont="1" applyBorder="1" applyAlignment="1">
      <alignment vertical="center"/>
    </xf>
    <xf numFmtId="0" fontId="16" fillId="0" borderId="4" xfId="65"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6" fillId="0" borderId="6" xfId="65" applyBorder="1" applyAlignment="1">
      <alignment vertical="center"/>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16" fillId="0" borderId="7" xfId="65" applyBorder="1" applyAlignment="1">
      <alignment vertical="center"/>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9"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16" fillId="0" borderId="10" xfId="65" applyBorder="1" applyAlignment="1">
      <alignment vertical="center"/>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58" xfId="37" applyNumberFormat="1" applyFont="1" applyBorder="1" applyAlignment="1">
      <alignment horizontal="right" vertical="center" shrinkToFit="1"/>
    </xf>
    <xf numFmtId="0" fontId="12" fillId="0" borderId="59" xfId="65" applyFont="1" applyBorder="1" applyAlignment="1">
      <alignment vertical="center"/>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7" fillId="0" borderId="0" xfId="68" applyNumberFormat="1" applyFont="1" applyAlignment="1">
      <alignment horizontal="center" vertical="center"/>
    </xf>
    <xf numFmtId="0" fontId="37" fillId="0" borderId="0" xfId="68" applyNumberFormat="1" applyFont="1" applyAlignment="1">
      <alignment vertical="center"/>
    </xf>
    <xf numFmtId="0" fontId="7" fillId="0" borderId="0" xfId="69" applyFont="1" applyAlignment="1">
      <alignment horizontal="center" vertical="center"/>
    </xf>
    <xf numFmtId="0" fontId="54" fillId="0" borderId="0" xfId="69" applyFont="1" applyAlignment="1">
      <alignment horizontal="left" vertical="center"/>
    </xf>
    <xf numFmtId="0" fontId="9" fillId="0" borderId="0" xfId="68" applyNumberFormat="1" applyFont="1" applyAlignment="1">
      <alignment vertical="center"/>
    </xf>
    <xf numFmtId="0" fontId="53" fillId="0" borderId="0" xfId="68" applyNumberFormat="1" applyFont="1" applyAlignment="1">
      <alignment horizontal="right" vertical="center"/>
    </xf>
    <xf numFmtId="0" fontId="54"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6"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4" fillId="0" borderId="0" xfId="68" applyNumberFormat="1" applyFont="1" applyAlignment="1">
      <alignment horizontal="right" vertical="center"/>
    </xf>
    <xf numFmtId="37" fontId="54" fillId="0" borderId="0" xfId="68" applyFont="1" applyAlignment="1">
      <alignment vertical="center"/>
    </xf>
    <xf numFmtId="37" fontId="9" fillId="0" borderId="0" xfId="68" applyFont="1" applyAlignment="1">
      <alignment vertical="center"/>
    </xf>
    <xf numFmtId="229" fontId="54" fillId="0" borderId="0" xfId="68" applyNumberFormat="1" applyFont="1" applyAlignment="1">
      <alignment horizontal="right" vertical="center"/>
    </xf>
    <xf numFmtId="230" fontId="12" fillId="0" borderId="0" xfId="68" applyNumberFormat="1" applyFont="1" applyAlignment="1">
      <alignment horizontal="right" vertical="center"/>
    </xf>
    <xf numFmtId="0" fontId="60" fillId="0" borderId="0" xfId="0" applyFont="1" applyAlignment="1">
      <alignment horizontal="center" vertical="center"/>
    </xf>
    <xf numFmtId="0" fontId="62" fillId="0" borderId="0" xfId="78" applyFont="1" applyAlignment="1">
      <alignment horizontal="right"/>
    </xf>
    <xf numFmtId="0" fontId="62" fillId="0" borderId="0" xfId="78" applyFont="1"/>
    <xf numFmtId="0" fontId="63" fillId="0" borderId="0" xfId="80" applyFont="1" applyAlignment="1">
      <alignment horizontal="right"/>
    </xf>
    <xf numFmtId="0" fontId="62"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217" fontId="12" fillId="0" borderId="0" xfId="0" applyNumberFormat="1" applyFont="1" applyAlignment="1">
      <alignment horizontal="right" vertical="center" shrinkToFit="1"/>
    </xf>
    <xf numFmtId="217" fontId="12" fillId="0" borderId="0" xfId="0" applyNumberFormat="1" applyFont="1" applyAlignment="1">
      <alignment horizontal="right" shrinkToFit="1"/>
    </xf>
    <xf numFmtId="0" fontId="44" fillId="0" borderId="0" xfId="0" applyFont="1" applyAlignment="1">
      <alignment horizontal="center"/>
    </xf>
    <xf numFmtId="0" fontId="8" fillId="0" borderId="27" xfId="76" applyFont="1" applyBorder="1">
      <alignment vertical="center"/>
    </xf>
    <xf numFmtId="0" fontId="54" fillId="0" borderId="0" xfId="76" applyFont="1">
      <alignment vertical="center"/>
    </xf>
    <xf numFmtId="0" fontId="9" fillId="0" borderId="0" xfId="76" applyFont="1" applyAlignment="1">
      <alignment horizontal="right"/>
    </xf>
    <xf numFmtId="226" fontId="33" fillId="0" borderId="11" xfId="76" applyNumberFormat="1" applyFont="1" applyBorder="1">
      <alignment vertical="center"/>
    </xf>
    <xf numFmtId="0" fontId="59"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205" fontId="21" fillId="0" borderId="11" xfId="79" applyNumberFormat="1" applyFont="1" applyBorder="1" applyAlignment="1">
      <alignment vertical="center"/>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205" fontId="12" fillId="0" borderId="0" xfId="65" applyNumberFormat="1" applyFont="1" applyAlignment="1">
      <alignment vertical="center"/>
    </xf>
    <xf numFmtId="185" fontId="12" fillId="0" borderId="0" xfId="65" applyNumberFormat="1" applyFont="1" applyAlignment="1">
      <alignment vertical="center"/>
    </xf>
    <xf numFmtId="228" fontId="12" fillId="0" borderId="60"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1" xfId="37" applyNumberFormat="1" applyFont="1" applyFill="1" applyBorder="1" applyAlignment="1">
      <alignment horizontal="right" vertical="center" shrinkToFit="1"/>
    </xf>
    <xf numFmtId="0" fontId="8" fillId="0" borderId="0" xfId="0" applyFont="1" applyAlignment="1" applyProtection="1">
      <alignment horizontal="center" vertical="center"/>
      <protection locked="0"/>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38" fontId="21" fillId="0" borderId="11" xfId="42" applyFont="1" applyFill="1" applyBorder="1" applyAlignment="1">
      <alignment vertical="center"/>
    </xf>
    <xf numFmtId="204" fontId="7" fillId="0" borderId="0" xfId="65" applyNumberFormat="1" applyFont="1" applyAlignment="1" applyProtection="1">
      <alignment horizontal="right" vertical="center"/>
      <protection locked="0"/>
    </xf>
    <xf numFmtId="38" fontId="0" fillId="0" borderId="0" xfId="38" applyFont="1"/>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2"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2" xfId="38" applyFont="1" applyFill="1" applyBorder="1" applyAlignment="1" applyProtection="1">
      <alignment horizontal="right" vertical="center"/>
      <protection locked="0"/>
    </xf>
    <xf numFmtId="203" fontId="21" fillId="0" borderId="11" xfId="38" applyNumberFormat="1" applyFont="1" applyFill="1" applyBorder="1" applyAlignment="1">
      <alignment vertical="center"/>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42" fillId="0" borderId="0" xfId="40" applyFont="1" applyBorder="1" applyAlignment="1">
      <alignment vertical="center" shrinkToFit="1"/>
    </xf>
    <xf numFmtId="219" fontId="42" fillId="0" borderId="0" xfId="40" applyNumberFormat="1" applyFont="1" applyBorder="1" applyAlignment="1">
      <alignment vertical="center" shrinkToFit="1"/>
    </xf>
    <xf numFmtId="219" fontId="42" fillId="0" borderId="30" xfId="40" applyNumberFormat="1" applyFont="1" applyBorder="1" applyAlignment="1">
      <alignment vertical="center" shrinkToFit="1"/>
    </xf>
    <xf numFmtId="38" fontId="42" fillId="0" borderId="11" xfId="40" applyFont="1" applyBorder="1" applyAlignment="1">
      <alignment vertical="center" shrinkToFit="1"/>
    </xf>
    <xf numFmtId="38" fontId="42" fillId="0" borderId="0" xfId="40" applyFont="1" applyFill="1" applyBorder="1" applyAlignment="1">
      <alignment vertical="center" shrinkToFit="1"/>
    </xf>
    <xf numFmtId="219" fontId="42" fillId="0" borderId="30" xfId="40" applyNumberFormat="1" applyFont="1" applyFill="1" applyBorder="1" applyAlignment="1">
      <alignment vertical="center" shrinkToFit="1"/>
    </xf>
    <xf numFmtId="219" fontId="42" fillId="0" borderId="0" xfId="40" applyNumberFormat="1" applyFont="1" applyFill="1" applyBorder="1" applyAlignment="1">
      <alignment vertical="center" shrinkToFit="1"/>
    </xf>
    <xf numFmtId="38" fontId="42" fillId="0" borderId="11" xfId="40" applyFont="1" applyFill="1" applyBorder="1" applyAlignment="1">
      <alignment vertical="center" shrinkToFit="1"/>
    </xf>
    <xf numFmtId="211" fontId="42"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42" fillId="0" borderId="0" xfId="40" applyFont="1" applyFill="1" applyBorder="1" applyAlignment="1">
      <alignment horizontal="right" vertical="center" shrinkToFit="1"/>
    </xf>
    <xf numFmtId="211" fontId="42" fillId="0" borderId="11" xfId="40" applyNumberFormat="1" applyFont="1" applyFill="1" applyBorder="1" applyAlignment="1">
      <alignment vertical="center" shrinkToFit="1"/>
    </xf>
    <xf numFmtId="224" fontId="42" fillId="0" borderId="13" xfId="40" applyNumberFormat="1" applyFont="1" applyBorder="1" applyAlignment="1">
      <alignment vertical="center" shrinkToFit="1"/>
    </xf>
    <xf numFmtId="220" fontId="42" fillId="0" borderId="13" xfId="40" applyNumberFormat="1" applyFont="1" applyBorder="1" applyAlignment="1">
      <alignment vertical="center" shrinkToFit="1"/>
    </xf>
    <xf numFmtId="224" fontId="42" fillId="0" borderId="15" xfId="40" applyNumberFormat="1" applyFont="1" applyBorder="1" applyAlignment="1">
      <alignment vertical="center" shrinkToFit="1"/>
    </xf>
    <xf numFmtId="224" fontId="42" fillId="0" borderId="0" xfId="40" applyNumberFormat="1" applyFont="1" applyBorder="1" applyAlignment="1">
      <alignment vertical="center" shrinkToFit="1"/>
    </xf>
    <xf numFmtId="220" fontId="42" fillId="0" borderId="0" xfId="40" applyNumberFormat="1" applyFont="1" applyBorder="1" applyAlignment="1">
      <alignment vertical="center" shrinkToFit="1"/>
    </xf>
    <xf numFmtId="0" fontId="47" fillId="0" borderId="63"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3" fillId="0" borderId="11" xfId="44" applyFont="1" applyBorder="1" applyAlignment="1">
      <alignment vertical="center"/>
    </xf>
    <xf numFmtId="38" fontId="33" fillId="0" borderId="19" xfId="44" applyFont="1" applyBorder="1" applyAlignment="1">
      <alignment vertical="center"/>
    </xf>
    <xf numFmtId="38" fontId="33" fillId="0" borderId="19" xfId="44" applyFont="1" applyBorder="1" applyAlignment="1">
      <alignment horizontal="right" vertical="center"/>
    </xf>
    <xf numFmtId="211" fontId="33" fillId="0" borderId="11" xfId="44" applyNumberFormat="1" applyFont="1" applyBorder="1" applyAlignment="1">
      <alignment vertical="center"/>
    </xf>
    <xf numFmtId="2" fontId="33" fillId="0" borderId="54" xfId="76" applyNumberFormat="1" applyFont="1" applyBorder="1">
      <alignment vertical="center"/>
    </xf>
    <xf numFmtId="38" fontId="33"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21" fontId="16" fillId="0" borderId="0" xfId="65" applyNumberFormat="1" applyAlignment="1">
      <alignment vertical="center"/>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6"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4" fillId="0" borderId="0" xfId="69" applyFont="1"/>
    <xf numFmtId="0" fontId="0" fillId="0" borderId="0" xfId="0" applyAlignment="1">
      <alignment vertical="center"/>
    </xf>
    <xf numFmtId="0" fontId="85"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4" xfId="0" applyNumberFormat="1" applyFont="1" applyBorder="1" applyAlignment="1">
      <alignment horizontal="right" vertical="center"/>
    </xf>
    <xf numFmtId="180" fontId="12" fillId="0" borderId="11" xfId="0" applyNumberFormat="1" applyFont="1" applyBorder="1" applyAlignment="1">
      <alignment horizontal="right"/>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0" fontId="42" fillId="0" borderId="30" xfId="65" applyFont="1" applyBorder="1" applyAlignment="1">
      <alignment horizontal="right" vertical="center" shrinkToFit="1"/>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12" fillId="0" borderId="30" xfId="65" applyFont="1" applyBorder="1" applyAlignment="1" applyProtection="1">
      <alignment horizontal="right" vertical="center"/>
      <protection locked="0"/>
    </xf>
    <xf numFmtId="0" fontId="7" fillId="0" borderId="73"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4"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0" fontId="7" fillId="0" borderId="30" xfId="65" applyFont="1" applyBorder="1" applyAlignment="1" applyProtection="1">
      <alignment horizontal="right" vertical="center"/>
      <protection locked="0"/>
    </xf>
    <xf numFmtId="180" fontId="12" fillId="0" borderId="0" xfId="0" applyNumberFormat="1" applyFont="1" applyAlignment="1">
      <alignment horizontal="right"/>
    </xf>
    <xf numFmtId="180" fontId="12" fillId="0" borderId="5" xfId="0" applyNumberFormat="1" applyFont="1" applyBorder="1" applyAlignment="1">
      <alignment horizontal="right"/>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8" fillId="33" borderId="0" xfId="65" applyFont="1" applyFill="1" applyAlignment="1">
      <alignment vertical="center"/>
    </xf>
    <xf numFmtId="0" fontId="8" fillId="33" borderId="0" xfId="65" applyFont="1" applyFill="1" applyAlignment="1" applyProtection="1">
      <alignment vertical="center"/>
      <protection locked="0"/>
    </xf>
    <xf numFmtId="234" fontId="7" fillId="0" borderId="15" xfId="65" applyNumberFormat="1" applyFont="1" applyBorder="1" applyAlignment="1">
      <alignment vertical="center"/>
    </xf>
    <xf numFmtId="0" fontId="62" fillId="0" borderId="0" xfId="0" applyFont="1"/>
    <xf numFmtId="176" fontId="7" fillId="34" borderId="0" xfId="36" applyNumberFormat="1" applyFont="1" applyFill="1" applyBorder="1" applyAlignment="1">
      <alignment vertical="center" shrinkToFit="1"/>
    </xf>
    <xf numFmtId="182" fontId="42" fillId="0" borderId="0" xfId="65" applyNumberFormat="1" applyFont="1" applyAlignment="1">
      <alignment vertical="center"/>
    </xf>
    <xf numFmtId="0" fontId="8" fillId="0" borderId="61"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61" xfId="0" applyFont="1" applyBorder="1" applyAlignment="1" applyProtection="1">
      <alignment vertical="center"/>
      <protection locked="0"/>
    </xf>
    <xf numFmtId="0" fontId="8" fillId="0" borderId="77" xfId="0" applyFont="1" applyBorder="1" applyAlignment="1">
      <alignment vertical="center"/>
    </xf>
    <xf numFmtId="0" fontId="8" fillId="0" borderId="78" xfId="0" applyFont="1" applyBorder="1" applyAlignment="1">
      <alignment vertical="center"/>
    </xf>
    <xf numFmtId="0" fontId="8" fillId="0" borderId="77" xfId="0" applyFont="1" applyBorder="1" applyAlignment="1">
      <alignment horizontal="right" vertical="center"/>
    </xf>
    <xf numFmtId="177" fontId="8" fillId="0" borderId="30" xfId="38" applyNumberFormat="1" applyFont="1" applyFill="1" applyBorder="1" applyAlignment="1" applyProtection="1">
      <alignment horizontal="left"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177" fontId="8" fillId="0" borderId="0" xfId="38" applyNumberFormat="1" applyFont="1" applyFill="1" applyBorder="1" applyAlignment="1" applyProtection="1">
      <alignment horizontal="right" vertical="center"/>
    </xf>
    <xf numFmtId="0" fontId="8" fillId="0" borderId="30" xfId="0" applyFont="1" applyBorder="1" applyAlignment="1" applyProtection="1">
      <alignment vertical="center"/>
      <protection locked="0"/>
    </xf>
    <xf numFmtId="0" fontId="8" fillId="0" borderId="79" xfId="0" applyFont="1" applyBorder="1" applyAlignment="1">
      <alignment horizontal="right" vertical="center"/>
    </xf>
    <xf numFmtId="0" fontId="8" fillId="0" borderId="51" xfId="0" applyFont="1" applyBorder="1" applyAlignment="1" applyProtection="1">
      <alignment horizontal="center"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pplyProtection="1">
      <alignment vertical="center"/>
      <protection locked="0"/>
    </xf>
    <xf numFmtId="0" fontId="8" fillId="0" borderId="60" xfId="0" applyFont="1" applyBorder="1" applyAlignment="1">
      <alignment vertical="center"/>
    </xf>
    <xf numFmtId="0" fontId="8" fillId="0" borderId="80" xfId="0" applyFont="1" applyBorder="1" applyAlignment="1">
      <alignment vertical="center"/>
    </xf>
    <xf numFmtId="177" fontId="8" fillId="0" borderId="80" xfId="38" applyNumberFormat="1" applyFont="1" applyFill="1" applyBorder="1" applyAlignment="1" applyProtection="1">
      <alignment horizontal="left" vertical="center"/>
    </xf>
    <xf numFmtId="0" fontId="8" fillId="0" borderId="60" xfId="0" applyFont="1" applyBorder="1" applyAlignment="1">
      <alignment horizontal="right" vertical="center"/>
    </xf>
    <xf numFmtId="183" fontId="8" fillId="0" borderId="30" xfId="38" applyNumberFormat="1" applyFont="1" applyFill="1" applyBorder="1" applyAlignment="1" applyProtection="1">
      <alignment horizontal="left" vertical="center"/>
    </xf>
    <xf numFmtId="183" fontId="15" fillId="0" borderId="78" xfId="38" applyNumberFormat="1" applyFont="1" applyFill="1" applyBorder="1" applyAlignment="1" applyProtection="1">
      <alignment horizontal="center" vertical="center" wrapText="1"/>
    </xf>
    <xf numFmtId="0" fontId="8" fillId="0" borderId="58" xfId="0" applyFont="1" applyBorder="1" applyAlignment="1" applyProtection="1">
      <alignment horizontal="center" vertical="center"/>
      <protection locked="0"/>
    </xf>
    <xf numFmtId="183" fontId="15" fillId="0" borderId="80" xfId="38" applyNumberFormat="1" applyFont="1" applyFill="1" applyBorder="1" applyAlignment="1" applyProtection="1">
      <alignment horizontal="center" vertical="center" wrapText="1"/>
    </xf>
    <xf numFmtId="0" fontId="8" fillId="0" borderId="11" xfId="0" applyFont="1" applyBorder="1" applyAlignment="1">
      <alignment horizontal="left" vertical="center"/>
    </xf>
    <xf numFmtId="193" fontId="8" fillId="0" borderId="0" xfId="38" applyNumberFormat="1" applyFont="1" applyFill="1" applyBorder="1" applyAlignment="1">
      <alignment vertical="center"/>
    </xf>
    <xf numFmtId="0" fontId="9" fillId="0" borderId="0" xfId="0" applyFont="1" applyAlignment="1" applyProtection="1">
      <alignment horizontal="lef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79" xfId="0" applyFont="1" applyBorder="1" applyAlignment="1">
      <alignment horizontal="left" vertical="center"/>
    </xf>
    <xf numFmtId="0" fontId="8" fillId="0" borderId="81" xfId="0" applyFont="1" applyBorder="1" applyAlignment="1">
      <alignment vertical="center"/>
    </xf>
    <xf numFmtId="177" fontId="8" fillId="0" borderId="81" xfId="38" applyNumberFormat="1" applyFont="1" applyFill="1" applyBorder="1" applyAlignment="1" applyProtection="1">
      <alignment horizontal="left" vertical="center"/>
    </xf>
    <xf numFmtId="179" fontId="8" fillId="0" borderId="81" xfId="38" applyNumberFormat="1" applyFont="1" applyFill="1" applyBorder="1" applyAlignment="1" applyProtection="1">
      <alignment horizontal="left" vertical="center"/>
    </xf>
    <xf numFmtId="0" fontId="9" fillId="0" borderId="61" xfId="0" applyFont="1" applyBorder="1" applyAlignment="1" applyProtection="1">
      <alignment horizontal="right" vertical="center"/>
      <protection locked="0"/>
    </xf>
    <xf numFmtId="0" fontId="8" fillId="0" borderId="79" xfId="0" applyFont="1" applyBorder="1" applyAlignment="1">
      <alignment vertical="center"/>
    </xf>
    <xf numFmtId="0" fontId="9" fillId="0" borderId="80" xfId="0" applyFont="1" applyBorder="1" applyAlignment="1" applyProtection="1">
      <alignment vertical="center"/>
      <protection locked="0"/>
    </xf>
    <xf numFmtId="0" fontId="9" fillId="0" borderId="0" xfId="0" applyFont="1" applyAlignment="1">
      <alignment vertical="center"/>
    </xf>
    <xf numFmtId="184" fontId="8" fillId="0" borderId="80" xfId="38" applyNumberFormat="1" applyFont="1" applyFill="1" applyBorder="1" applyAlignment="1" applyProtection="1">
      <alignment horizontal="left" vertical="center"/>
    </xf>
    <xf numFmtId="178" fontId="8" fillId="0" borderId="80" xfId="38" applyNumberFormat="1" applyFont="1" applyFill="1" applyBorder="1" applyAlignment="1" applyProtection="1">
      <alignment horizontal="left" vertical="center"/>
    </xf>
    <xf numFmtId="177" fontId="8" fillId="0" borderId="78" xfId="38" applyNumberFormat="1" applyFont="1" applyFill="1" applyBorder="1" applyAlignment="1" applyProtection="1">
      <alignment horizontal="left" vertical="center"/>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pplyProtection="1">
      <alignment vertical="center"/>
      <protection locked="0"/>
    </xf>
    <xf numFmtId="0" fontId="8" fillId="0" borderId="2" xfId="0" applyFont="1" applyBorder="1" applyAlignment="1">
      <alignment vertical="center"/>
    </xf>
    <xf numFmtId="177" fontId="8" fillId="0" borderId="3" xfId="38" applyNumberFormat="1" applyFont="1" applyFill="1" applyBorder="1" applyAlignment="1" applyProtection="1">
      <alignment horizontal="left" vertical="center"/>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0" fontId="8" fillId="0" borderId="30" xfId="0" applyFont="1" applyBorder="1" applyAlignment="1" applyProtection="1">
      <alignment horizontal="center" vertical="center"/>
      <protection locked="0"/>
    </xf>
    <xf numFmtId="0" fontId="8" fillId="0" borderId="30" xfId="0" applyFont="1" applyBorder="1" applyAlignment="1" applyProtection="1">
      <alignment horizontal="left" vertical="center"/>
      <protection locked="0"/>
    </xf>
    <xf numFmtId="0" fontId="11" fillId="0" borderId="20" xfId="0" applyFont="1" applyBorder="1" applyAlignment="1" applyProtection="1">
      <alignment horizontal="center" vertical="center" wrapText="1"/>
      <protection locked="0"/>
    </xf>
    <xf numFmtId="0" fontId="8" fillId="0" borderId="61" xfId="0" applyFont="1" applyBorder="1" applyAlignment="1" applyProtection="1">
      <alignment vertical="center"/>
      <protection locked="0"/>
    </xf>
    <xf numFmtId="0" fontId="8" fillId="0" borderId="51" xfId="0" applyFont="1" applyBorder="1" applyAlignment="1" applyProtection="1">
      <alignment vertical="center"/>
      <protection locked="0"/>
    </xf>
    <xf numFmtId="0" fontId="8" fillId="0" borderId="58" xfId="0" applyFont="1" applyBorder="1" applyAlignment="1" applyProtection="1">
      <alignment vertical="center"/>
      <protection locked="0"/>
    </xf>
    <xf numFmtId="0" fontId="8" fillId="0" borderId="61" xfId="0" applyFont="1" applyBorder="1" applyAlignment="1" applyProtection="1">
      <alignment horizontal="left" vertical="center"/>
      <protection locked="0"/>
    </xf>
    <xf numFmtId="0" fontId="8" fillId="0" borderId="22" xfId="0" applyFont="1" applyBorder="1" applyAlignment="1" applyProtection="1">
      <alignment vertical="center"/>
      <protection locked="0"/>
    </xf>
    <xf numFmtId="237" fontId="12" fillId="0" borderId="0" xfId="65" applyNumberFormat="1" applyFont="1" applyAlignment="1" applyProtection="1">
      <alignment horizontal="right" vertical="center"/>
      <protection locked="0"/>
    </xf>
    <xf numFmtId="237" fontId="42"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41" fillId="0" borderId="81"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0" fillId="0" borderId="12" xfId="0" applyBorder="1"/>
    <xf numFmtId="3" fontId="7" fillId="0" borderId="13" xfId="65" applyNumberFormat="1" applyFont="1" applyBorder="1" applyAlignment="1" applyProtection="1">
      <alignment horizontal="center" vertical="center"/>
      <protection locked="0"/>
    </xf>
    <xf numFmtId="0" fontId="41" fillId="0" borderId="12" xfId="0" applyFont="1" applyBorder="1" applyAlignment="1">
      <alignment horizontal="right" vertical="center"/>
    </xf>
    <xf numFmtId="237" fontId="0" fillId="0" borderId="30" xfId="78" applyNumberFormat="1" applyFont="1" applyBorder="1" applyAlignment="1">
      <alignment horizontal="right"/>
    </xf>
    <xf numFmtId="0" fontId="62"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0" fontId="9" fillId="33" borderId="0" xfId="65" applyFont="1" applyFill="1" applyAlignment="1" applyProtection="1">
      <alignment vertical="center"/>
      <protection locked="0"/>
    </xf>
    <xf numFmtId="0" fontId="8" fillId="0" borderId="61" xfId="0" applyFont="1" applyBorder="1" applyAlignment="1" applyProtection="1">
      <alignment horizontal="center" vertical="center" wrapText="1"/>
      <protection locked="0"/>
    </xf>
    <xf numFmtId="234" fontId="7" fillId="0" borderId="38" xfId="65" applyNumberFormat="1" applyFont="1" applyBorder="1" applyAlignment="1">
      <alignment vertical="center"/>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42" fillId="0" borderId="30" xfId="65" applyNumberFormat="1" applyFont="1" applyBorder="1" applyAlignment="1">
      <alignment vertical="center"/>
    </xf>
    <xf numFmtId="182" fontId="42" fillId="0" borderId="30" xfId="65" applyNumberFormat="1" applyFont="1" applyBorder="1" applyAlignment="1">
      <alignment vertical="center"/>
    </xf>
    <xf numFmtId="49" fontId="42" fillId="0" borderId="0" xfId="65" applyNumberFormat="1" applyFont="1" applyAlignment="1" applyProtection="1">
      <alignment horizontal="right" vertical="center"/>
      <protection locked="0"/>
    </xf>
    <xf numFmtId="0" fontId="12" fillId="0" borderId="0" xfId="0" applyFont="1" applyAlignment="1">
      <alignment horizontal="center"/>
    </xf>
    <xf numFmtId="0" fontId="6" fillId="0" borderId="0" xfId="73" applyFont="1"/>
    <xf numFmtId="49" fontId="7" fillId="0" borderId="12" xfId="65" applyNumberFormat="1" applyFont="1" applyBorder="1" applyAlignment="1" applyProtection="1">
      <alignment vertical="center"/>
      <protection locked="0"/>
    </xf>
    <xf numFmtId="237" fontId="0" fillId="0" borderId="11" xfId="78" applyNumberFormat="1" applyFont="1" applyBorder="1" applyAlignment="1">
      <alignment horizontal="right"/>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234" fontId="7" fillId="0" borderId="27" xfId="65" applyNumberFormat="1" applyFont="1" applyBorder="1" applyAlignment="1">
      <alignment vertical="center"/>
    </xf>
    <xf numFmtId="205" fontId="12" fillId="0" borderId="91" xfId="37" applyNumberFormat="1" applyFont="1" applyFill="1" applyBorder="1" applyAlignment="1">
      <alignment horizontal="right" vertical="center" shrinkToFit="1"/>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205" fontId="12" fillId="0" borderId="15" xfId="65" applyNumberFormat="1" applyFont="1" applyBorder="1" applyAlignment="1">
      <alignment horizontal="right" vertical="center"/>
    </xf>
    <xf numFmtId="205" fontId="12" fillId="0" borderId="13" xfId="65" applyNumberFormat="1" applyFont="1" applyBorder="1" applyAlignment="1">
      <alignment horizontal="right" vertical="center"/>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218" fontId="12" fillId="0" borderId="0" xfId="0" applyNumberFormat="1" applyFont="1" applyAlignment="1">
      <alignment horizontal="right" shrinkToFit="1"/>
    </xf>
    <xf numFmtId="218" fontId="12" fillId="0" borderId="0" xfId="0" applyNumberFormat="1" applyFont="1" applyAlignment="1">
      <alignment horizontal="right" vertical="center" shrinkToFit="1"/>
    </xf>
    <xf numFmtId="234" fontId="7" fillId="0" borderId="42" xfId="65" applyNumberFormat="1" applyFont="1" applyBorder="1" applyAlignment="1">
      <alignment vertical="center"/>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8" fillId="0" borderId="119" xfId="0" applyFont="1" applyBorder="1" applyAlignment="1" applyProtection="1">
      <alignment horizontal="center" vertical="center"/>
      <protection locked="0"/>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7"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188" fontId="8" fillId="0" borderId="61" xfId="38" applyNumberFormat="1" applyFont="1" applyFill="1" applyBorder="1" applyAlignment="1">
      <alignment vertical="center"/>
    </xf>
    <xf numFmtId="177" fontId="8" fillId="0" borderId="61" xfId="38" applyNumberFormat="1" applyFont="1" applyFill="1" applyBorder="1" applyAlignment="1" applyProtection="1">
      <alignment horizontal="righ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189" fontId="8" fillId="0" borderId="51" xfId="38" applyNumberFormat="1" applyFont="1" applyFill="1" applyBorder="1" applyAlignment="1">
      <alignment vertical="center"/>
    </xf>
    <xf numFmtId="177" fontId="8" fillId="0" borderId="51" xfId="38" applyNumberFormat="1" applyFont="1" applyFill="1" applyBorder="1" applyAlignment="1" applyProtection="1">
      <alignment horizontal="right" vertical="center"/>
    </xf>
    <xf numFmtId="191" fontId="8" fillId="0" borderId="51" xfId="77" quotePrefix="1" applyNumberFormat="1" applyFont="1" applyBorder="1" applyAlignment="1">
      <alignment horizontal="right" vertical="center" shrinkToFit="1"/>
    </xf>
    <xf numFmtId="178" fontId="8" fillId="0" borderId="51" xfId="38" applyNumberFormat="1" applyFont="1" applyFill="1" applyBorder="1" applyAlignment="1" applyProtection="1">
      <alignment horizontal="right" vertical="center"/>
    </xf>
    <xf numFmtId="235" fontId="8" fillId="0" borderId="51" xfId="77" quotePrefix="1" applyNumberFormat="1" applyFont="1" applyBorder="1" applyAlignment="1">
      <alignment horizontal="right" vertical="center" shrinkToFit="1"/>
    </xf>
    <xf numFmtId="192" fontId="8" fillId="0" borderId="51" xfId="38" applyNumberFormat="1" applyFont="1" applyFill="1" applyBorder="1" applyAlignment="1">
      <alignmen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78" fontId="8" fillId="0" borderId="51" xfId="38" applyNumberFormat="1" applyFont="1" applyFill="1" applyBorder="1" applyAlignment="1" applyProtection="1">
      <alignment horizontal="right" vertical="center"/>
      <protection locked="0"/>
    </xf>
    <xf numFmtId="193" fontId="8" fillId="0" borderId="61" xfId="38" applyNumberFormat="1" applyFont="1" applyFill="1" applyBorder="1" applyAlignment="1">
      <alignment vertical="center"/>
    </xf>
    <xf numFmtId="177" fontId="8" fillId="0" borderId="58" xfId="38" applyNumberFormat="1" applyFont="1" applyFill="1" applyBorder="1" applyAlignment="1" applyProtection="1">
      <alignment horizontal="right" vertical="center"/>
    </xf>
    <xf numFmtId="194" fontId="8" fillId="0" borderId="0" xfId="38" applyNumberFormat="1" applyFont="1" applyFill="1" applyBorder="1" applyAlignment="1">
      <alignment vertical="center"/>
    </xf>
    <xf numFmtId="0" fontId="8" fillId="0" borderId="60" xfId="0" applyFont="1" applyBorder="1" applyAlignment="1">
      <alignment horizontal="lef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186" fontId="8" fillId="0" borderId="0" xfId="38" applyNumberFormat="1" applyFont="1" applyFill="1" applyBorder="1" applyAlignment="1">
      <alignment vertical="center"/>
    </xf>
    <xf numFmtId="187" fontId="8" fillId="0" borderId="61" xfId="38" applyNumberFormat="1" applyFont="1" applyFill="1" applyBorder="1" applyAlignment="1">
      <alignment vertical="center"/>
    </xf>
    <xf numFmtId="187" fontId="8" fillId="0" borderId="1" xfId="38" applyNumberFormat="1" applyFont="1" applyFill="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177" fontId="8" fillId="0" borderId="1" xfId="38" applyNumberFormat="1" applyFont="1" applyFill="1" applyBorder="1" applyAlignment="1" applyProtection="1">
      <alignment horizontal="right" vertical="center"/>
    </xf>
    <xf numFmtId="200" fontId="8" fillId="0" borderId="0" xfId="38" applyNumberFormat="1" applyFont="1" applyFill="1" applyBorder="1" applyAlignment="1" applyProtection="1">
      <alignment vertical="center"/>
      <protection locked="0"/>
    </xf>
    <xf numFmtId="179" fontId="8" fillId="0" borderId="0" xfId="0" applyNumberFormat="1" applyFont="1" applyAlignment="1" applyProtection="1">
      <alignment horizontal="right" vertical="center"/>
      <protection locked="0"/>
    </xf>
    <xf numFmtId="186" fontId="8" fillId="0" borderId="0" xfId="38" applyNumberFormat="1" applyFont="1" applyFill="1" applyBorder="1" applyAlignment="1" applyProtection="1">
      <alignment vertical="center"/>
      <protection locked="0"/>
    </xf>
    <xf numFmtId="57" fontId="8" fillId="0" borderId="11" xfId="0" applyNumberFormat="1" applyFont="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177" fontId="8" fillId="0" borderId="0" xfId="0" applyNumberFormat="1" applyFont="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4" xfId="79" applyFont="1" applyBorder="1" applyAlignment="1">
      <alignment horizontal="left"/>
    </xf>
    <xf numFmtId="0" fontId="12" fillId="0" borderId="75"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4" fillId="0" borderId="0" xfId="66" applyFont="1" applyAlignment="1">
      <alignment vertical="center"/>
    </xf>
    <xf numFmtId="0" fontId="12" fillId="0" borderId="0" xfId="79" applyFont="1"/>
    <xf numFmtId="0" fontId="12" fillId="0" borderId="12" xfId="79" applyFont="1" applyBorder="1"/>
    <xf numFmtId="0" fontId="12" fillId="0" borderId="85" xfId="79" applyFont="1" applyBorder="1" applyAlignment="1" applyProtection="1">
      <alignment horizontal="left"/>
      <protection locked="0"/>
    </xf>
    <xf numFmtId="0" fontId="12" fillId="0" borderId="68" xfId="79" applyFont="1" applyBorder="1" applyAlignment="1" applyProtection="1">
      <alignment horizontal="center" vertical="center"/>
      <protection locked="0"/>
    </xf>
    <xf numFmtId="0" fontId="10" fillId="0" borderId="0" xfId="66" applyAlignment="1">
      <alignment vertical="center" textRotation="255"/>
    </xf>
    <xf numFmtId="0" fontId="10" fillId="0" borderId="0" xfId="66" applyAlignment="1">
      <alignment vertical="center"/>
    </xf>
    <xf numFmtId="0" fontId="10" fillId="0" borderId="0" xfId="66"/>
    <xf numFmtId="0" fontId="12" fillId="0" borderId="85" xfId="79" applyFont="1" applyBorder="1" applyAlignment="1" applyProtection="1">
      <alignment horizontal="center"/>
      <protection locked="0"/>
    </xf>
    <xf numFmtId="0" fontId="12" fillId="0" borderId="76" xfId="79" applyFont="1" applyBorder="1" applyAlignment="1">
      <alignment horizontal="distributed" vertical="center"/>
    </xf>
    <xf numFmtId="0" fontId="12" fillId="0" borderId="85" xfId="79" applyFont="1" applyBorder="1" applyAlignment="1">
      <alignment horizontal="left"/>
    </xf>
    <xf numFmtId="0" fontId="12" fillId="0" borderId="68" xfId="79" applyFont="1" applyBorder="1" applyAlignment="1">
      <alignment horizontal="distributed" vertical="center"/>
    </xf>
    <xf numFmtId="0" fontId="12" fillId="0" borderId="90" xfId="79" applyFont="1" applyBorder="1" applyAlignment="1">
      <alignment horizontal="left"/>
    </xf>
    <xf numFmtId="0" fontId="12" fillId="0" borderId="86" xfId="79" applyFont="1" applyBorder="1" applyAlignment="1">
      <alignment horizontal="left"/>
    </xf>
    <xf numFmtId="0" fontId="12" fillId="0" borderId="67" xfId="79" applyFont="1" applyBorder="1" applyAlignment="1" applyProtection="1">
      <alignment horizontal="center" vertical="center"/>
      <protection locked="0"/>
    </xf>
    <xf numFmtId="0" fontId="12" fillId="0" borderId="67" xfId="66" applyFont="1" applyBorder="1" applyAlignment="1">
      <alignment horizontal="center" vertical="center"/>
    </xf>
    <xf numFmtId="0" fontId="12" fillId="0" borderId="12" xfId="79" applyFont="1" applyBorder="1" applyAlignment="1">
      <alignment horizontal="right"/>
    </xf>
    <xf numFmtId="237" fontId="12" fillId="0" borderId="85" xfId="79" applyNumberFormat="1" applyFont="1" applyBorder="1" applyAlignment="1">
      <alignment horizontal="right"/>
    </xf>
    <xf numFmtId="38" fontId="12" fillId="0" borderId="68" xfId="38" applyFont="1" applyFill="1" applyBorder="1" applyAlignment="1" applyProtection="1">
      <protection locked="0"/>
    </xf>
    <xf numFmtId="203" fontId="12" fillId="0" borderId="69" xfId="38" applyNumberFormat="1" applyFont="1" applyFill="1" applyBorder="1" applyAlignment="1" applyProtection="1">
      <protection locked="0"/>
    </xf>
    <xf numFmtId="38" fontId="12" fillId="0" borderId="0" xfId="38" applyFont="1" applyFill="1" applyBorder="1" applyAlignment="1"/>
    <xf numFmtId="38" fontId="12" fillId="0" borderId="85" xfId="38" applyFont="1" applyFill="1" applyBorder="1" applyAlignment="1" applyProtection="1">
      <protection locked="0"/>
    </xf>
    <xf numFmtId="0" fontId="6" fillId="0" borderId="0" xfId="66" applyFont="1" applyAlignment="1">
      <alignment horizontal="distributed"/>
    </xf>
    <xf numFmtId="211" fontId="32" fillId="0" borderId="0" xfId="66" applyNumberFormat="1" applyFont="1" applyAlignment="1">
      <alignment shrinkToFit="1"/>
    </xf>
    <xf numFmtId="0" fontId="33"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38" fontId="10" fillId="0" borderId="0" xfId="38" applyFill="1" applyAlignment="1"/>
    <xf numFmtId="0" fontId="12" fillId="0" borderId="89" xfId="79" applyFont="1" applyBorder="1" applyAlignment="1">
      <alignment horizontal="right"/>
    </xf>
    <xf numFmtId="237" fontId="12" fillId="0" borderId="88" xfId="38" applyNumberFormat="1" applyFont="1" applyFill="1" applyBorder="1" applyAlignment="1" applyProtection="1">
      <protection locked="0"/>
    </xf>
    <xf numFmtId="38" fontId="12" fillId="0" borderId="88" xfId="38" applyFont="1" applyFill="1" applyBorder="1" applyAlignment="1" applyProtection="1">
      <protection locked="0"/>
    </xf>
    <xf numFmtId="38" fontId="12" fillId="0" borderId="70" xfId="38" applyFont="1" applyFill="1" applyBorder="1" applyAlignment="1" applyProtection="1">
      <protection locked="0"/>
    </xf>
    <xf numFmtId="203" fontId="12" fillId="0" borderId="71"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5" xfId="79" applyFont="1" applyBorder="1" applyAlignment="1">
      <alignment horizontal="right"/>
    </xf>
    <xf numFmtId="203" fontId="12" fillId="0" borderId="69"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3" fillId="0" borderId="0" xfId="66" applyNumberFormat="1" applyFont="1"/>
    <xf numFmtId="211" fontId="12" fillId="0" borderId="29" xfId="66" applyNumberFormat="1" applyFont="1" applyBorder="1" applyAlignment="1">
      <alignment horizontal="right"/>
    </xf>
    <xf numFmtId="237" fontId="12" fillId="0" borderId="87" xfId="79"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3" fillId="0" borderId="0" xfId="66" applyNumberFormat="1" applyFont="1" applyAlignment="1">
      <alignment horizontal="right"/>
    </xf>
    <xf numFmtId="49" fontId="23" fillId="0" borderId="0" xfId="66" applyNumberFormat="1" applyFont="1" applyAlignment="1">
      <alignment horizontal="right"/>
    </xf>
    <xf numFmtId="0" fontId="35" fillId="0" borderId="0" xfId="66" quotePrefix="1" applyFont="1" applyAlignment="1">
      <alignment horizontal="center"/>
    </xf>
    <xf numFmtId="0" fontId="36" fillId="0" borderId="0" xfId="66" applyFont="1"/>
    <xf numFmtId="0" fontId="37" fillId="0" borderId="0" xfId="65" applyFont="1" applyAlignment="1" applyProtection="1">
      <alignment horizontal="center" vertical="center"/>
      <protection locked="0"/>
    </xf>
    <xf numFmtId="0" fontId="37"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2"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49" fontId="7" fillId="0" borderId="17" xfId="65" applyNumberFormat="1" applyFont="1" applyBorder="1" applyAlignment="1" applyProtection="1">
      <alignment horizontal="right" vertical="center"/>
      <protection locked="0"/>
    </xf>
    <xf numFmtId="49" fontId="7" fillId="0" borderId="15" xfId="65" applyNumberFormat="1" applyFont="1" applyBorder="1" applyAlignment="1" applyProtection="1">
      <alignmen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30" xfId="78" applyFont="1" applyBorder="1" applyAlignment="1">
      <alignment horizontal="left" vertical="center"/>
    </xf>
    <xf numFmtId="0" fontId="0" fillId="0" borderId="20" xfId="78" applyFont="1" applyBorder="1" applyAlignment="1">
      <alignment horizontal="right" vertical="center"/>
    </xf>
    <xf numFmtId="231" fontId="0" fillId="0" borderId="19" xfId="78" applyNumberFormat="1" applyFont="1" applyBorder="1"/>
    <xf numFmtId="231" fontId="0" fillId="0" borderId="19" xfId="78" applyNumberFormat="1" applyFont="1" applyBorder="1" applyProtection="1">
      <protection locked="0"/>
    </xf>
    <xf numFmtId="219" fontId="0" fillId="0" borderId="19" xfId="78" applyNumberFormat="1" applyFont="1" applyBorder="1"/>
    <xf numFmtId="219" fontId="0" fillId="0" borderId="19" xfId="78" applyNumberFormat="1" applyFont="1" applyBorder="1" applyAlignment="1">
      <alignment horizontal="right"/>
    </xf>
    <xf numFmtId="38" fontId="0" fillId="0" borderId="19" xfId="38" applyFont="1" applyFill="1" applyBorder="1" applyProtection="1"/>
    <xf numFmtId="214" fontId="0" fillId="0" borderId="19" xfId="78" applyNumberFormat="1" applyFont="1" applyBorder="1"/>
    <xf numFmtId="222" fontId="0" fillId="0" borderId="19" xfId="78" applyNumberFormat="1" applyFont="1" applyBorder="1" applyAlignment="1">
      <alignment horizontal="right"/>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8"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79" xfId="80" applyNumberFormat="1" applyFont="1" applyBorder="1" applyAlignment="1">
      <alignment vertical="center"/>
    </xf>
    <xf numFmtId="181" fontId="3" fillId="0" borderId="82"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2" xfId="80" applyNumberFormat="1" applyFont="1" applyBorder="1" applyAlignment="1">
      <alignment vertical="center"/>
    </xf>
    <xf numFmtId="236" fontId="3" fillId="0" borderId="82" xfId="80" applyNumberFormat="1" applyFont="1" applyBorder="1" applyAlignment="1">
      <alignment vertical="center"/>
    </xf>
    <xf numFmtId="235" fontId="3" fillId="0" borderId="83" xfId="0" applyNumberFormat="1" applyFont="1" applyBorder="1"/>
    <xf numFmtId="238" fontId="3" fillId="0" borderId="19" xfId="80" applyNumberFormat="1" applyFont="1" applyBorder="1" applyAlignment="1">
      <alignment horizontal="right" vertical="center"/>
    </xf>
    <xf numFmtId="239" fontId="3" fillId="0" borderId="19" xfId="80" applyNumberFormat="1" applyFont="1" applyBorder="1" applyAlignment="1">
      <alignment horizontal="right" vertical="center"/>
    </xf>
    <xf numFmtId="216" fontId="3" fillId="0" borderId="0" xfId="80" applyNumberFormat="1" applyFont="1"/>
    <xf numFmtId="0" fontId="3" fillId="0" borderId="0" xfId="80" applyFont="1" applyAlignment="1">
      <alignment horizontal="right"/>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20" xfId="0" applyFont="1" applyBorder="1" applyAlignment="1" applyProtection="1">
      <alignment horizontal="center" vertical="center"/>
      <protection locked="0"/>
    </xf>
    <xf numFmtId="38" fontId="7" fillId="0" borderId="0" xfId="36" applyFont="1" applyBorder="1" applyAlignment="1" applyProtection="1">
      <alignment horizontal="right" vertical="center"/>
      <protection locked="0"/>
    </xf>
    <xf numFmtId="38" fontId="0" fillId="0" borderId="19" xfId="36" applyFont="1" applyFill="1" applyBorder="1" applyAlignment="1" applyProtection="1">
      <alignment horizontal="right"/>
    </xf>
    <xf numFmtId="240" fontId="42" fillId="0" borderId="0" xfId="65" applyNumberFormat="1" applyFont="1" applyAlignment="1">
      <alignment vertical="center"/>
    </xf>
    <xf numFmtId="0" fontId="24" fillId="0" borderId="0" xfId="0" applyFont="1" applyAlignment="1">
      <alignment horizontal="center"/>
    </xf>
    <xf numFmtId="0" fontId="23" fillId="0" borderId="92" xfId="0" applyFont="1" applyBorder="1" applyAlignment="1">
      <alignment horizontal="left" vertical="center" indent="2"/>
    </xf>
    <xf numFmtId="0" fontId="23" fillId="0" borderId="92" xfId="0" applyFont="1" applyBorder="1" applyAlignment="1">
      <alignment vertical="center"/>
    </xf>
    <xf numFmtId="0" fontId="23" fillId="0" borderId="93" xfId="0" applyFont="1" applyBorder="1" applyAlignment="1">
      <alignment horizontal="left" vertical="center" indent="4"/>
    </xf>
    <xf numFmtId="0" fontId="23" fillId="0" borderId="25" xfId="0" applyFont="1" applyBorder="1" applyAlignment="1">
      <alignment vertical="center"/>
    </xf>
    <xf numFmtId="0" fontId="0" fillId="0" borderId="2" xfId="0" applyBorder="1" applyAlignment="1">
      <alignment horizontal="right"/>
    </xf>
    <xf numFmtId="38" fontId="0" fillId="0" borderId="11" xfId="36" applyFont="1" applyFill="1" applyBorder="1" applyAlignment="1" applyProtection="1">
      <alignment horizontal="right"/>
    </xf>
    <xf numFmtId="38" fontId="0" fillId="0" borderId="11" xfId="38" applyFont="1" applyFill="1" applyBorder="1" applyAlignment="1" applyProtection="1">
      <alignment horizontal="right"/>
    </xf>
    <xf numFmtId="231" fontId="0" fillId="0" borderId="11" xfId="78" applyNumberFormat="1" applyFont="1" applyBorder="1"/>
    <xf numFmtId="38" fontId="0" fillId="0" borderId="11" xfId="38" applyFont="1" applyFill="1" applyBorder="1" applyProtection="1"/>
    <xf numFmtId="231" fontId="0" fillId="0" borderId="11" xfId="78" applyNumberFormat="1" applyFont="1" applyBorder="1" applyProtection="1">
      <protection locked="0"/>
    </xf>
    <xf numFmtId="219" fontId="0" fillId="0" borderId="11" xfId="78" applyNumberFormat="1" applyFont="1" applyBorder="1"/>
    <xf numFmtId="219" fontId="0" fillId="0" borderId="11" xfId="78" applyNumberFormat="1" applyFont="1" applyBorder="1" applyAlignment="1">
      <alignment horizontal="right"/>
    </xf>
    <xf numFmtId="214" fontId="0" fillId="0" borderId="11" xfId="78" applyNumberFormat="1" applyFont="1" applyBorder="1"/>
    <xf numFmtId="222" fontId="0" fillId="0" borderId="11" xfId="78" applyNumberFormat="1" applyFont="1" applyBorder="1" applyAlignment="1">
      <alignment horizontal="right"/>
    </xf>
    <xf numFmtId="208" fontId="12" fillId="0" borderId="11" xfId="37" applyNumberFormat="1" applyFont="1" applyFill="1" applyBorder="1" applyAlignment="1" applyProtection="1">
      <alignment horizontal="right" vertical="center"/>
      <protection locked="0"/>
    </xf>
    <xf numFmtId="249" fontId="42" fillId="0" borderId="0" xfId="65" applyNumberFormat="1" applyFont="1" applyAlignment="1">
      <alignment vertical="center"/>
    </xf>
    <xf numFmtId="205" fontId="114" fillId="0" borderId="0" xfId="42" applyNumberFormat="1" applyFont="1" applyFill="1" applyBorder="1" applyAlignment="1" applyProtection="1">
      <alignment horizontal="right" vertical="center"/>
      <protection locked="0"/>
    </xf>
    <xf numFmtId="185" fontId="115" fillId="0" borderId="0" xfId="42" applyNumberFormat="1" applyFont="1" applyFill="1" applyBorder="1" applyAlignment="1" applyProtection="1">
      <alignment horizontal="right" vertical="center"/>
      <protection locked="0"/>
    </xf>
    <xf numFmtId="206" fontId="115" fillId="0" borderId="0" xfId="42" applyNumberFormat="1" applyFont="1" applyFill="1" applyBorder="1" applyAlignment="1" applyProtection="1">
      <alignment horizontal="right" vertical="center"/>
      <protection locked="0"/>
    </xf>
    <xf numFmtId="0" fontId="116" fillId="0" borderId="30" xfId="65" applyFont="1" applyBorder="1" applyAlignment="1" applyProtection="1">
      <alignment vertical="center"/>
      <protection locked="0"/>
    </xf>
    <xf numFmtId="228" fontId="12" fillId="0" borderId="13" xfId="37" applyNumberFormat="1" applyFont="1" applyFill="1" applyBorder="1" applyAlignment="1">
      <alignment horizontal="right" vertical="center" shrinkToFit="1"/>
    </xf>
    <xf numFmtId="228" fontId="12" fillId="0" borderId="65" xfId="0" applyNumberFormat="1" applyFont="1" applyBorder="1" applyAlignment="1">
      <alignment horizontal="right" vertical="center"/>
    </xf>
    <xf numFmtId="228" fontId="12" fillId="0" borderId="66" xfId="37" applyNumberFormat="1" applyFont="1" applyFill="1" applyBorder="1" applyAlignment="1">
      <alignment horizontal="right" vertical="center" shrinkToFit="1"/>
    </xf>
    <xf numFmtId="0" fontId="117" fillId="0" borderId="0" xfId="0" applyFont="1" applyAlignment="1" applyProtection="1">
      <alignment vertical="center"/>
      <protection locked="0"/>
    </xf>
    <xf numFmtId="190" fontId="85" fillId="0" borderId="51" xfId="38" applyNumberFormat="1" applyFont="1" applyFill="1" applyBorder="1" applyAlignment="1">
      <alignment vertical="center"/>
    </xf>
    <xf numFmtId="177" fontId="85" fillId="0" borderId="51" xfId="38" applyNumberFormat="1" applyFont="1" applyFill="1" applyBorder="1" applyAlignment="1" applyProtection="1">
      <alignment horizontal="right" vertical="center"/>
    </xf>
    <xf numFmtId="250" fontId="42" fillId="0" borderId="30" xfId="65" applyNumberFormat="1" applyFont="1" applyBorder="1" applyAlignment="1">
      <alignment vertical="center"/>
    </xf>
    <xf numFmtId="0" fontId="14" fillId="0" borderId="61" xfId="0" applyFont="1" applyBorder="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vertical="center"/>
    </xf>
    <xf numFmtId="0" fontId="9" fillId="0" borderId="51" xfId="0" applyFont="1" applyBorder="1" applyAlignment="1">
      <alignment horizontal="center" vertical="center"/>
    </xf>
    <xf numFmtId="0" fontId="9" fillId="0" borderId="61" xfId="0" applyFont="1" applyBorder="1" applyAlignment="1">
      <alignment horizontal="center" vertical="center"/>
    </xf>
    <xf numFmtId="0" fontId="9" fillId="0" borderId="1" xfId="0" applyFont="1" applyBorder="1" applyAlignment="1">
      <alignment horizontal="center" vertical="center"/>
    </xf>
    <xf numFmtId="58" fontId="9" fillId="0" borderId="0" xfId="0" quotePrefix="1"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18" fillId="0" borderId="0" xfId="78" applyFont="1" applyAlignment="1">
      <alignment horizontal="right"/>
    </xf>
    <xf numFmtId="0" fontId="118" fillId="0" borderId="0" xfId="0" applyFont="1"/>
    <xf numFmtId="181" fontId="118" fillId="0" borderId="82" xfId="80" applyNumberFormat="1" applyFont="1" applyBorder="1" applyAlignment="1">
      <alignment vertical="center"/>
    </xf>
    <xf numFmtId="211" fontId="12" fillId="0" borderId="13" xfId="375" applyNumberFormat="1" applyFont="1" applyBorder="1" applyAlignment="1">
      <alignment horizontal="right"/>
    </xf>
    <xf numFmtId="211" fontId="12" fillId="0" borderId="72" xfId="375" applyNumberFormat="1" applyFont="1" applyBorder="1" applyAlignment="1">
      <alignment horizontal="right"/>
    </xf>
    <xf numFmtId="211" fontId="12" fillId="0" borderId="14" xfId="375" applyNumberFormat="1" applyFont="1" applyBorder="1" applyAlignment="1">
      <alignment horizontal="right"/>
    </xf>
    <xf numFmtId="38" fontId="32" fillId="0" borderId="0" xfId="295" applyFont="1" applyFill="1" applyAlignment="1">
      <alignment vertical="center"/>
    </xf>
    <xf numFmtId="0" fontId="12" fillId="0" borderId="31" xfId="37" applyNumberFormat="1" applyFont="1" applyFill="1" applyBorder="1" applyAlignment="1" applyProtection="1">
      <alignment horizontal="right" vertical="center"/>
      <protection locked="0"/>
    </xf>
    <xf numFmtId="182" fontId="12" fillId="0" borderId="13" xfId="65" applyNumberFormat="1" applyFont="1" applyBorder="1" applyAlignment="1" applyProtection="1">
      <alignment vertical="center"/>
      <protection locked="0"/>
    </xf>
    <xf numFmtId="251" fontId="12" fillId="0" borderId="0" xfId="37" applyNumberFormat="1" applyFont="1" applyBorder="1" applyAlignment="1">
      <alignment horizontal="right" vertical="center" shrinkToFit="1"/>
    </xf>
    <xf numFmtId="203" fontId="7" fillId="0" borderId="13" xfId="38" applyNumberFormat="1" applyFont="1" applyFill="1" applyBorder="1" applyAlignment="1">
      <alignment vertical="center"/>
    </xf>
    <xf numFmtId="237" fontId="0" fillId="34" borderId="3" xfId="78" applyNumberFormat="1" applyFont="1" applyFill="1" applyBorder="1" applyAlignment="1">
      <alignment horizontal="right"/>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8" fillId="34" borderId="22" xfId="78" applyNumberFormat="1" applyFont="1" applyFill="1" applyBorder="1"/>
    <xf numFmtId="222" fontId="118" fillId="34" borderId="22" xfId="78" applyNumberFormat="1" applyFont="1" applyFill="1" applyBorder="1" applyAlignment="1">
      <alignment horizontal="right"/>
    </xf>
    <xf numFmtId="213" fontId="50" fillId="0" borderId="27" xfId="0" applyNumberFormat="1" applyFont="1" applyBorder="1" applyAlignment="1">
      <alignment vertical="center"/>
    </xf>
    <xf numFmtId="213" fontId="50" fillId="0" borderId="42" xfId="0" applyNumberFormat="1" applyFont="1" applyBorder="1" applyAlignment="1">
      <alignment vertical="center"/>
    </xf>
    <xf numFmtId="213" fontId="50"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0" fillId="0" borderId="29" xfId="0" applyBorder="1"/>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0" fontId="9" fillId="0" borderId="12" xfId="65" applyFont="1" applyBorder="1" applyAlignment="1" applyProtection="1">
      <alignment vertical="center"/>
      <protection locked="0"/>
    </xf>
    <xf numFmtId="0" fontId="24"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16" fillId="0" borderId="13" xfId="65" applyBorder="1" applyAlignment="1">
      <alignment vertical="center"/>
    </xf>
    <xf numFmtId="0" fontId="24" fillId="0" borderId="13" xfId="65" applyFont="1" applyBorder="1" applyAlignment="1">
      <alignment vertical="center"/>
    </xf>
    <xf numFmtId="0" fontId="23"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4" fillId="0" borderId="12" xfId="65" applyFont="1" applyBorder="1" applyAlignment="1" applyProtection="1">
      <alignment vertical="center"/>
      <protection locked="0"/>
    </xf>
    <xf numFmtId="0" fontId="86" fillId="0" borderId="12" xfId="65" applyFont="1" applyBorder="1" applyAlignment="1" applyProtection="1">
      <alignment vertical="center"/>
      <protection locked="0"/>
    </xf>
    <xf numFmtId="0" fontId="54"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237" fontId="116" fillId="0" borderId="0" xfId="65" applyNumberFormat="1" applyFont="1" applyAlignment="1" applyProtection="1">
      <alignment horizontal="right" vertical="center"/>
      <protection locked="0"/>
    </xf>
    <xf numFmtId="205" fontId="116" fillId="0" borderId="0" xfId="65" applyNumberFormat="1" applyFont="1" applyAlignment="1">
      <alignment horizontal="right" vertical="center"/>
    </xf>
    <xf numFmtId="205" fontId="116"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05" fontId="12" fillId="0" borderId="13" xfId="65" applyNumberFormat="1" applyFont="1" applyBorder="1" applyAlignment="1">
      <alignment vertical="center"/>
    </xf>
    <xf numFmtId="205" fontId="12" fillId="0" borderId="14" xfId="65" applyNumberFormat="1" applyFont="1" applyBorder="1" applyAlignment="1">
      <alignment vertical="center"/>
    </xf>
    <xf numFmtId="211" fontId="12" fillId="0" borderId="0" xfId="375" applyNumberFormat="1" applyFont="1" applyAlignment="1">
      <alignment horizontal="right"/>
    </xf>
    <xf numFmtId="237" fontId="0" fillId="34" borderId="140" xfId="78" applyNumberFormat="1" applyFont="1" applyFill="1" applyBorder="1" applyAlignment="1">
      <alignment horizontal="right"/>
    </xf>
    <xf numFmtId="38" fontId="0" fillId="34" borderId="139" xfId="38" applyFont="1" applyFill="1" applyBorder="1" applyAlignment="1" applyProtection="1">
      <alignment horizontal="right"/>
    </xf>
    <xf numFmtId="231" fontId="0" fillId="34" borderId="139" xfId="78" applyNumberFormat="1" applyFont="1" applyFill="1" applyBorder="1"/>
    <xf numFmtId="231" fontId="0" fillId="34" borderId="139" xfId="78" applyNumberFormat="1" applyFont="1" applyFill="1" applyBorder="1" applyProtection="1">
      <protection locked="0"/>
    </xf>
    <xf numFmtId="219" fontId="0" fillId="34" borderId="139" xfId="78" applyNumberFormat="1" applyFont="1" applyFill="1" applyBorder="1"/>
    <xf numFmtId="219" fontId="0" fillId="34" borderId="139" xfId="78" applyNumberFormat="1" applyFont="1" applyFill="1" applyBorder="1" applyAlignment="1">
      <alignment horizontal="right"/>
    </xf>
    <xf numFmtId="214" fontId="0" fillId="34" borderId="139" xfId="78" applyNumberFormat="1" applyFont="1" applyFill="1" applyBorder="1"/>
    <xf numFmtId="222" fontId="0" fillId="34" borderId="139" xfId="78" applyNumberFormat="1" applyFont="1" applyFill="1" applyBorder="1" applyAlignment="1">
      <alignment horizontal="right"/>
    </xf>
    <xf numFmtId="214" fontId="118" fillId="34" borderId="139" xfId="78" applyNumberFormat="1" applyFont="1" applyFill="1" applyBorder="1"/>
    <xf numFmtId="222" fontId="118" fillId="34" borderId="139" xfId="78" applyNumberFormat="1" applyFont="1" applyFill="1" applyBorder="1" applyAlignment="1">
      <alignment horizontal="right"/>
    </xf>
    <xf numFmtId="38" fontId="0" fillId="34" borderId="22" xfId="38" applyFont="1" applyFill="1" applyBorder="1" applyProtection="1"/>
    <xf numFmtId="0" fontId="8" fillId="0" borderId="0" xfId="0" applyFont="1" applyAlignment="1">
      <alignment horizontal="right"/>
    </xf>
    <xf numFmtId="208" fontId="12" fillId="0" borderId="11" xfId="37" applyNumberFormat="1" applyFont="1" applyFill="1" applyBorder="1" applyAlignment="1">
      <alignment vertical="center"/>
    </xf>
    <xf numFmtId="0" fontId="3"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8" fillId="0" borderId="0" xfId="0" applyFont="1" applyAlignment="1">
      <alignment horizontal="right" vertical="center"/>
    </xf>
    <xf numFmtId="0" fontId="0" fillId="0" borderId="30" xfId="0" applyBorder="1" applyAlignment="1">
      <alignment vertical="center"/>
    </xf>
    <xf numFmtId="0" fontId="28" fillId="0" borderId="0" xfId="0" applyFont="1" applyAlignment="1">
      <alignment horizontal="center" vertical="center"/>
    </xf>
    <xf numFmtId="210" fontId="30" fillId="0" borderId="0" xfId="0" applyNumberFormat="1" applyFont="1" applyAlignment="1">
      <alignment vertical="center"/>
    </xf>
    <xf numFmtId="0" fontId="23" fillId="0" borderId="0" xfId="0" applyFont="1" applyAlignment="1">
      <alignment horizontal="center" vertical="center"/>
    </xf>
    <xf numFmtId="0" fontId="13" fillId="0" borderId="0" xfId="0" applyFont="1" applyAlignment="1">
      <alignment horizontal="right" vertical="center"/>
    </xf>
    <xf numFmtId="0" fontId="0" fillId="0" borderId="2" xfId="0" applyBorder="1" applyAlignment="1">
      <alignment vertical="center"/>
    </xf>
    <xf numFmtId="0" fontId="12" fillId="0" borderId="1" xfId="79" applyFont="1" applyBorder="1"/>
    <xf numFmtId="212" fontId="30" fillId="0" borderId="1" xfId="0" applyNumberFormat="1" applyFont="1" applyBorder="1" applyAlignment="1">
      <alignment vertical="center"/>
    </xf>
    <xf numFmtId="0" fontId="0" fillId="0" borderId="3" xfId="0" applyBorder="1" applyAlignment="1">
      <alignment vertical="center"/>
    </xf>
    <xf numFmtId="0" fontId="3" fillId="0" borderId="10" xfId="375" applyBorder="1"/>
    <xf numFmtId="211" fontId="3" fillId="0" borderId="10" xfId="375" applyNumberFormat="1" applyBorder="1"/>
    <xf numFmtId="0" fontId="3" fillId="0" borderId="0" xfId="375"/>
    <xf numFmtId="211" fontId="12" fillId="0" borderId="0" xfId="79" applyNumberFormat="1" applyFont="1"/>
    <xf numFmtId="0" fontId="6" fillId="0" borderId="0" xfId="375" applyFont="1" applyAlignment="1">
      <alignment horizontal="distributed" justifyLastLine="1"/>
    </xf>
    <xf numFmtId="211" fontId="32" fillId="0" borderId="0" xfId="375" applyNumberFormat="1" applyFont="1" applyAlignment="1">
      <alignment shrinkToFit="1"/>
    </xf>
    <xf numFmtId="0" fontId="33" fillId="0" borderId="0" xfId="375" applyFont="1"/>
    <xf numFmtId="0" fontId="23" fillId="0" borderId="0" xfId="375" applyFont="1" applyAlignment="1">
      <alignment horizontal="right" vertical="center"/>
    </xf>
    <xf numFmtId="0" fontId="33" fillId="0" borderId="0" xfId="375" applyFont="1" applyAlignment="1">
      <alignment vertical="center"/>
    </xf>
    <xf numFmtId="211" fontId="32" fillId="0" borderId="0" xfId="375" applyNumberFormat="1" applyFont="1" applyAlignment="1">
      <alignment vertical="center"/>
    </xf>
    <xf numFmtId="0" fontId="3" fillId="0" borderId="0" xfId="375" applyAlignment="1">
      <alignment horizontal="right"/>
    </xf>
    <xf numFmtId="211" fontId="23" fillId="0" borderId="0" xfId="375" applyNumberFormat="1" applyFont="1"/>
    <xf numFmtId="0" fontId="6" fillId="0" borderId="0" xfId="375" applyFont="1" applyAlignment="1">
      <alignment horizontal="center"/>
    </xf>
    <xf numFmtId="0" fontId="6" fillId="0" borderId="0" xfId="375" applyFont="1" applyAlignment="1">
      <alignment horizontal="distributed"/>
    </xf>
    <xf numFmtId="0" fontId="34" fillId="0" borderId="0" xfId="375" applyFont="1"/>
    <xf numFmtId="38" fontId="23" fillId="0" borderId="0" xfId="375" applyNumberFormat="1" applyFont="1"/>
    <xf numFmtId="38" fontId="0" fillId="34" borderId="139" xfId="38" applyFont="1" applyFill="1" applyBorder="1" applyProtection="1"/>
    <xf numFmtId="237" fontId="0" fillId="0" borderId="0" xfId="78" applyNumberFormat="1" applyFont="1" applyAlignment="1">
      <alignment horizontal="right"/>
    </xf>
    <xf numFmtId="0" fontId="0" fillId="0" borderId="115" xfId="78" applyFont="1" applyBorder="1" applyProtection="1">
      <protection locked="0"/>
    </xf>
    <xf numFmtId="0" fontId="0" fillId="0" borderId="141" xfId="78" applyFont="1" applyBorder="1" applyProtection="1">
      <protection locked="0"/>
    </xf>
    <xf numFmtId="0" fontId="0" fillId="0" borderId="143" xfId="0" applyBorder="1" applyAlignment="1">
      <alignment horizontal="right"/>
    </xf>
    <xf numFmtId="38" fontId="0" fillId="0" borderId="144" xfId="38" applyFont="1" applyFill="1" applyBorder="1" applyAlignment="1" applyProtection="1">
      <alignment horizontal="right"/>
    </xf>
    <xf numFmtId="231" fontId="0" fillId="0" borderId="145" xfId="78" applyNumberFormat="1" applyFont="1" applyBorder="1"/>
    <xf numFmtId="38" fontId="0" fillId="0" borderId="145" xfId="38" applyFont="1" applyFill="1" applyBorder="1" applyProtection="1"/>
    <xf numFmtId="231" fontId="0" fillId="0" borderId="145" xfId="78" applyNumberFormat="1" applyFont="1" applyBorder="1" applyProtection="1">
      <protection locked="0"/>
    </xf>
    <xf numFmtId="219" fontId="0" fillId="0" borderId="145" xfId="78" applyNumberFormat="1" applyFont="1" applyBorder="1"/>
    <xf numFmtId="219" fontId="0" fillId="0" borderId="145" xfId="78" applyNumberFormat="1" applyFont="1" applyBorder="1" applyAlignment="1">
      <alignment horizontal="right"/>
    </xf>
    <xf numFmtId="214" fontId="0" fillId="0" borderId="145" xfId="78" applyNumberFormat="1" applyFont="1" applyBorder="1"/>
    <xf numFmtId="222" fontId="0" fillId="0" borderId="145" xfId="78" applyNumberFormat="1" applyFont="1" applyBorder="1" applyAlignment="1">
      <alignment horizontal="right"/>
    </xf>
    <xf numFmtId="214" fontId="118" fillId="0" borderId="145" xfId="78" applyNumberFormat="1" applyFont="1" applyBorder="1"/>
    <xf numFmtId="237" fontId="0" fillId="34" borderId="143" xfId="78" applyNumberFormat="1" applyFont="1" applyFill="1" applyBorder="1" applyAlignment="1">
      <alignment horizontal="right"/>
    </xf>
    <xf numFmtId="38" fontId="0" fillId="34" borderId="146" xfId="38" applyFont="1" applyFill="1" applyBorder="1" applyAlignment="1" applyProtection="1">
      <alignment horizontal="right"/>
    </xf>
    <xf numFmtId="231" fontId="0" fillId="34" borderId="146" xfId="78" applyNumberFormat="1" applyFont="1" applyFill="1" applyBorder="1"/>
    <xf numFmtId="231" fontId="0" fillId="34" borderId="146" xfId="78" applyNumberFormat="1" applyFont="1" applyFill="1" applyBorder="1" applyProtection="1">
      <protection locked="0"/>
    </xf>
    <xf numFmtId="219" fontId="0" fillId="34" borderId="146" xfId="78" applyNumberFormat="1" applyFont="1" applyFill="1" applyBorder="1"/>
    <xf numFmtId="219" fontId="0" fillId="34" borderId="146" xfId="78" applyNumberFormat="1" applyFont="1" applyFill="1" applyBorder="1" applyAlignment="1">
      <alignment horizontal="right"/>
    </xf>
    <xf numFmtId="214" fontId="0" fillId="34" borderId="146" xfId="78" applyNumberFormat="1" applyFont="1" applyFill="1" applyBorder="1"/>
    <xf numFmtId="222" fontId="0" fillId="34" borderId="146" xfId="78" applyNumberFormat="1" applyFont="1" applyFill="1" applyBorder="1" applyAlignment="1">
      <alignment horizontal="right"/>
    </xf>
    <xf numFmtId="214" fontId="118" fillId="34" borderId="144" xfId="78" applyNumberFormat="1" applyFont="1" applyFill="1" applyBorder="1"/>
    <xf numFmtId="0" fontId="0" fillId="0" borderId="147" xfId="0" applyBorder="1" applyAlignment="1">
      <alignment horizontal="right"/>
    </xf>
    <xf numFmtId="0" fontId="0" fillId="0" borderId="142" xfId="0" applyBorder="1" applyAlignment="1">
      <alignment horizontal="right"/>
    </xf>
    <xf numFmtId="0" fontId="0" fillId="0" borderId="148" xfId="0" applyBorder="1" applyAlignment="1">
      <alignment horizontal="right"/>
    </xf>
    <xf numFmtId="0" fontId="0" fillId="0" borderId="149" xfId="0" applyBorder="1" applyAlignment="1">
      <alignment horizontal="right"/>
    </xf>
    <xf numFmtId="222" fontId="0" fillId="0" borderId="150" xfId="78" applyNumberFormat="1" applyFont="1" applyBorder="1" applyAlignment="1">
      <alignment horizontal="right"/>
    </xf>
    <xf numFmtId="222" fontId="118" fillId="0" borderId="151" xfId="78" applyNumberFormat="1" applyFont="1" applyBorder="1" applyAlignment="1">
      <alignment horizontal="right"/>
    </xf>
    <xf numFmtId="222" fontId="118" fillId="34" borderId="151" xfId="78" applyNumberFormat="1" applyFont="1" applyFill="1" applyBorder="1" applyAlignment="1">
      <alignment horizontal="right"/>
    </xf>
    <xf numFmtId="205" fontId="12" fillId="0" borderId="51" xfId="37" applyNumberFormat="1" applyFont="1" applyFill="1" applyBorder="1" applyAlignment="1">
      <alignment horizontal="right" vertical="center" shrinkToFit="1"/>
    </xf>
    <xf numFmtId="3" fontId="12" fillId="0" borderId="5" xfId="37" applyNumberFormat="1" applyFont="1" applyFill="1" applyBorder="1" applyAlignment="1">
      <alignment vertical="center"/>
    </xf>
    <xf numFmtId="252" fontId="0" fillId="34" borderId="146" xfId="38" applyNumberFormat="1" applyFont="1" applyFill="1" applyBorder="1" applyProtection="1"/>
    <xf numFmtId="253" fontId="12" fillId="0" borderId="60" xfId="37" applyNumberFormat="1" applyFont="1" applyFill="1" applyBorder="1" applyAlignment="1">
      <alignment horizontal="right" vertical="center" shrinkToFit="1"/>
    </xf>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204" fontId="115" fillId="0" borderId="5" xfId="65" quotePrefix="1" applyNumberFormat="1" applyFont="1" applyBorder="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115"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8" xfId="80" applyFont="1" applyBorder="1" applyAlignment="1">
      <alignment horizontal="center" vertical="center"/>
    </xf>
    <xf numFmtId="0" fontId="4" fillId="0" borderId="40" xfId="80" applyFont="1" applyBorder="1" applyAlignment="1">
      <alignment horizontal="center" wrapText="1"/>
    </xf>
    <xf numFmtId="0" fontId="3" fillId="0" borderId="8" xfId="80" applyFont="1" applyBorder="1"/>
    <xf numFmtId="0" fontId="3" fillId="0" borderId="109" xfId="80" applyFont="1" applyBorder="1" applyAlignment="1">
      <alignment horizontal="center"/>
    </xf>
    <xf numFmtId="0" fontId="3" fillId="0" borderId="26" xfId="80" applyFont="1" applyBorder="1"/>
    <xf numFmtId="233" fontId="3" fillId="0" borderId="40" xfId="80" applyNumberFormat="1" applyFont="1" applyBorder="1"/>
    <xf numFmtId="0" fontId="3" fillId="0" borderId="73" xfId="80" applyFont="1" applyBorder="1"/>
    <xf numFmtId="218" fontId="41" fillId="0" borderId="12" xfId="80" applyNumberFormat="1" applyFont="1" applyBorder="1" applyAlignment="1">
      <alignment horizontal="right"/>
    </xf>
    <xf numFmtId="233" fontId="3" fillId="0" borderId="152" xfId="80" applyNumberFormat="1" applyFont="1" applyBorder="1" applyAlignment="1">
      <alignment vertical="center"/>
    </xf>
    <xf numFmtId="0" fontId="3" fillId="0" borderId="12" xfId="0" applyFont="1" applyBorder="1"/>
    <xf numFmtId="235" fontId="3" fillId="0" borderId="0" xfId="0" applyNumberFormat="1" applyFont="1"/>
    <xf numFmtId="239" fontId="3" fillId="0" borderId="109" xfId="80" applyNumberFormat="1" applyFont="1" applyBorder="1" applyAlignment="1">
      <alignment horizontal="right" vertical="center"/>
    </xf>
    <xf numFmtId="235" fontId="3" fillId="0" borderId="46" xfId="80" applyNumberFormat="1" applyFont="1" applyBorder="1"/>
    <xf numFmtId="235" fontId="3" fillId="0" borderId="45" xfId="80" applyNumberFormat="1" applyFont="1" applyBorder="1"/>
    <xf numFmtId="211" fontId="12" fillId="0" borderId="0" xfId="65" applyNumberFormat="1" applyFont="1" applyAlignment="1" applyProtection="1">
      <alignment vertical="center"/>
      <protection locked="0"/>
    </xf>
    <xf numFmtId="211" fontId="12" fillId="0" borderId="68" xfId="375" applyNumberFormat="1" applyFont="1" applyBorder="1" applyAlignment="1">
      <alignment horizontal="right"/>
    </xf>
    <xf numFmtId="203" fontId="7" fillId="57" borderId="13" xfId="79" applyNumberFormat="1" applyFont="1" applyFill="1" applyBorder="1" applyAlignment="1">
      <alignment vertical="center"/>
    </xf>
    <xf numFmtId="3" fontId="7" fillId="57" borderId="13" xfId="42" applyNumberFormat="1" applyFont="1" applyFill="1" applyBorder="1" applyAlignment="1" applyProtection="1">
      <alignment horizontal="right" vertical="center"/>
      <protection locked="0"/>
    </xf>
    <xf numFmtId="182" fontId="7" fillId="57" borderId="13" xfId="65" applyNumberFormat="1" applyFont="1" applyFill="1" applyBorder="1" applyAlignment="1" applyProtection="1">
      <alignment horizontal="right" vertical="center"/>
      <protection locked="0"/>
    </xf>
    <xf numFmtId="3" fontId="7" fillId="57" borderId="13" xfId="65" applyNumberFormat="1" applyFont="1" applyFill="1" applyBorder="1" applyAlignment="1" applyProtection="1">
      <alignment horizontal="right" vertical="center"/>
      <protection locked="0"/>
    </xf>
    <xf numFmtId="38" fontId="12" fillId="0" borderId="0" xfId="36" applyFont="1" applyAlignment="1">
      <alignment horizontal="right" shrinkToFit="1"/>
    </xf>
    <xf numFmtId="0" fontId="9" fillId="0" borderId="51" xfId="0" applyFont="1" applyBorder="1" applyAlignment="1">
      <alignment horizontal="center" vertical="center" shrinkToFit="1"/>
    </xf>
    <xf numFmtId="0" fontId="87" fillId="0" borderId="51" xfId="0" applyFont="1" applyBorder="1" applyAlignment="1">
      <alignment vertical="center" shrinkToFit="1"/>
    </xf>
    <xf numFmtId="38" fontId="8" fillId="0" borderId="119" xfId="36" applyFont="1" applyFill="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8" fillId="0" borderId="95" xfId="0" applyFont="1" applyBorder="1" applyAlignment="1">
      <alignment horizontal="center" vertical="center"/>
    </xf>
    <xf numFmtId="0" fontId="8" fillId="0" borderId="94" xfId="0" applyFont="1" applyBorder="1" applyAlignment="1">
      <alignment horizontal="center" vertical="center"/>
    </xf>
    <xf numFmtId="0" fontId="8" fillId="0" borderId="96" xfId="0" applyFont="1" applyBorder="1" applyAlignment="1">
      <alignment horizontal="center" vertical="center"/>
    </xf>
    <xf numFmtId="0" fontId="8" fillId="0" borderId="95"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96" xfId="0" applyFont="1" applyBorder="1" applyAlignment="1">
      <alignment horizontal="center" vertical="center" shrinkToFit="1"/>
    </xf>
    <xf numFmtId="0" fontId="13" fillId="0" borderId="0" xfId="0" applyFont="1" applyAlignment="1">
      <alignment horizontal="center" vertical="center"/>
    </xf>
    <xf numFmtId="0" fontId="8" fillId="0" borderId="1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20" xfId="0" applyFont="1" applyBorder="1" applyAlignment="1" applyProtection="1">
      <alignment horizontal="center" vertical="center"/>
      <protection locked="0"/>
    </xf>
    <xf numFmtId="0" fontId="8" fillId="0" borderId="120"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7" xfId="65" applyNumberFormat="1" applyFont="1" applyBorder="1" applyAlignment="1" applyProtection="1">
      <alignment horizontal="center" vertical="center"/>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0" fontId="7" fillId="0" borderId="0" xfId="65" applyFont="1" applyAlignment="1" applyProtection="1">
      <alignment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9"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98"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7" xfId="65" applyNumberFormat="1" applyFont="1" applyBorder="1" applyAlignment="1" applyProtection="1">
      <alignment horizontal="center" vertical="center" wrapText="1"/>
      <protection locked="0"/>
    </xf>
    <xf numFmtId="0" fontId="25" fillId="0" borderId="31" xfId="65" applyFont="1" applyBorder="1" applyAlignment="1" applyProtection="1">
      <alignment horizontal="center" vertical="center"/>
      <protection locked="0"/>
    </xf>
    <xf numFmtId="0" fontId="25" fillId="0" borderId="24" xfId="65" applyFont="1" applyBorder="1" applyAlignment="1" applyProtection="1">
      <alignment horizontal="center" vertical="center"/>
      <protection locked="0"/>
    </xf>
    <xf numFmtId="0" fontId="25" fillId="0" borderId="57" xfId="65" applyFont="1" applyBorder="1" applyAlignment="1" applyProtection="1">
      <alignment horizontal="center" vertical="center"/>
      <protection locked="0"/>
    </xf>
    <xf numFmtId="0" fontId="25" fillId="0" borderId="11" xfId="65" applyFont="1" applyBorder="1" applyAlignment="1" applyProtection="1">
      <alignment horizontal="center" vertical="center"/>
      <protection locked="0"/>
    </xf>
    <xf numFmtId="0" fontId="25" fillId="0" borderId="0" xfId="65" applyFont="1" applyAlignment="1" applyProtection="1">
      <alignment horizontal="center" vertical="center"/>
      <protection locked="0"/>
    </xf>
    <xf numFmtId="0" fontId="25" fillId="0" borderId="30" xfId="65" applyFont="1" applyBorder="1" applyAlignment="1" applyProtection="1">
      <alignment horizontal="center" vertical="center"/>
      <protection locked="0"/>
    </xf>
    <xf numFmtId="0" fontId="25" fillId="0" borderId="2" xfId="65" applyFont="1" applyBorder="1" applyAlignment="1" applyProtection="1">
      <alignment horizontal="center" vertical="center"/>
      <protection locked="0"/>
    </xf>
    <xf numFmtId="0" fontId="25" fillId="0" borderId="1" xfId="65" applyFont="1" applyBorder="1" applyAlignment="1" applyProtection="1">
      <alignment horizontal="center" vertical="center"/>
      <protection locked="0"/>
    </xf>
    <xf numFmtId="0" fontId="25" fillId="0" borderId="3" xfId="65" applyFont="1" applyBorder="1" applyAlignment="1" applyProtection="1">
      <alignment horizontal="center" vertical="center"/>
      <protection locked="0"/>
    </xf>
    <xf numFmtId="3" fontId="7" fillId="0" borderId="108"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0" borderId="0" xfId="375" applyFont="1" applyAlignment="1">
      <alignment horizontal="left" vertical="center"/>
    </xf>
    <xf numFmtId="0" fontId="64" fillId="0" borderId="0" xfId="66" applyFont="1" applyAlignment="1">
      <alignment horizontal="center" vertical="top"/>
    </xf>
    <xf numFmtId="212" fontId="31" fillId="0" borderId="0" xfId="0" applyNumberFormat="1" applyFont="1" applyAlignment="1">
      <alignment vertical="center"/>
    </xf>
    <xf numFmtId="209" fontId="6" fillId="0" borderId="0" xfId="375" applyNumberFormat="1" applyFont="1" applyAlignment="1">
      <alignment horizontal="left" vertical="center" shrinkToFit="1"/>
    </xf>
    <xf numFmtId="58" fontId="12" fillId="0" borderId="99"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4" xfId="79" applyNumberFormat="1" applyFont="1" applyBorder="1" applyAlignment="1" applyProtection="1">
      <alignment horizontal="center" vertical="center"/>
      <protection locked="0"/>
    </xf>
    <xf numFmtId="0" fontId="12" fillId="0" borderId="100" xfId="79" applyFont="1" applyBorder="1" applyAlignment="1">
      <alignment horizontal="center" vertical="center"/>
    </xf>
    <xf numFmtId="0" fontId="12" fillId="0" borderId="58" xfId="79" applyFont="1" applyBorder="1" applyAlignment="1">
      <alignment horizontal="center" vertical="center"/>
    </xf>
    <xf numFmtId="0" fontId="12" fillId="0" borderId="86" xfId="79" applyFont="1" applyBorder="1" applyAlignment="1">
      <alignment horizontal="center" vertical="center"/>
    </xf>
    <xf numFmtId="0" fontId="12" fillId="0" borderId="101" xfId="79" applyFont="1" applyBorder="1" applyAlignment="1" applyProtection="1">
      <alignment horizontal="center" vertical="center" textRotation="255"/>
      <protection locked="0"/>
    </xf>
    <xf numFmtId="0" fontId="12" fillId="0" borderId="69" xfId="79" applyFont="1" applyBorder="1" applyAlignment="1" applyProtection="1">
      <alignment horizontal="center" vertical="center" textRotation="255"/>
      <protection locked="0"/>
    </xf>
    <xf numFmtId="0" fontId="12" fillId="0" borderId="102" xfId="79" applyFont="1" applyBorder="1" applyAlignment="1" applyProtection="1">
      <alignment horizontal="center" vertical="center" textRotation="255"/>
      <protection locked="0"/>
    </xf>
    <xf numFmtId="210" fontId="29" fillId="0" borderId="0" xfId="0" applyNumberFormat="1" applyFont="1" applyAlignment="1">
      <alignment vertical="center"/>
    </xf>
    <xf numFmtId="1" fontId="7" fillId="0" borderId="103" xfId="65" applyNumberFormat="1" applyFont="1" applyBorder="1" applyAlignment="1" applyProtection="1">
      <alignment horizontal="center" vertical="center" shrinkToFit="1"/>
      <protection locked="0"/>
    </xf>
    <xf numFmtId="1" fontId="7" fillId="0" borderId="104" xfId="65" applyNumberFormat="1" applyFont="1" applyBorder="1" applyAlignment="1" applyProtection="1">
      <alignment horizontal="center" vertical="center" shrinkToFit="1"/>
      <protection locked="0"/>
    </xf>
    <xf numFmtId="1" fontId="7" fillId="0" borderId="105" xfId="65" applyNumberFormat="1" applyFont="1" applyBorder="1" applyAlignment="1" applyProtection="1">
      <alignment horizontal="center" vertical="center" shrinkToFit="1"/>
      <protection locked="0"/>
    </xf>
    <xf numFmtId="1" fontId="7" fillId="0" borderId="97"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8" xfId="65" applyNumberFormat="1" applyFont="1" applyBorder="1" applyAlignment="1" applyProtection="1">
      <alignment horizontal="center" vertical="center" wrapText="1"/>
      <protection locked="0"/>
    </xf>
    <xf numFmtId="1" fontId="7" fillId="0" borderId="109"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7"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9" xfId="65" applyNumberFormat="1" applyFont="1" applyBorder="1" applyAlignment="1" applyProtection="1">
      <alignment horizontal="center" vertical="center"/>
      <protection locked="0"/>
    </xf>
    <xf numFmtId="1" fontId="7" fillId="0" borderId="17"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40"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40"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3" fillId="0" borderId="97"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7" xfId="80" applyFont="1" applyBorder="1" applyAlignment="1">
      <alignment horizontal="center" vertical="center"/>
    </xf>
    <xf numFmtId="0" fontId="3" fillId="0" borderId="22" xfId="80" applyFont="1" applyBorder="1" applyAlignment="1">
      <alignment horizontal="center" vertical="center"/>
    </xf>
    <xf numFmtId="0" fontId="29" fillId="0" borderId="0" xfId="0" applyFont="1" applyAlignment="1">
      <alignment horizontal="left"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3" fillId="0" borderId="153" xfId="80" applyFont="1" applyBorder="1" applyAlignment="1">
      <alignment horizontal="center" justifyLastLine="1"/>
    </xf>
    <xf numFmtId="0" fontId="3" fillId="0" borderId="47" xfId="80" applyFont="1" applyBorder="1" applyAlignment="1">
      <alignment horizontal="center" justifyLastLine="1"/>
    </xf>
    <xf numFmtId="0" fontId="17" fillId="0" borderId="0" xfId="65" applyFont="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92"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7" fillId="0" borderId="0" xfId="65" applyFont="1" applyAlignment="1" applyProtection="1">
      <alignment horizontal="center" vertical="center" wrapText="1"/>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7"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8"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0" fontId="12" fillId="0" borderId="10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0" fontId="12" fillId="0" borderId="97"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19" xfId="65"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8" xfId="65" applyFont="1" applyBorder="1" applyAlignment="1">
      <alignment horizontal="distributed" vertical="center" justifyLastLine="1" shrinkToFit="1"/>
    </xf>
    <xf numFmtId="0" fontId="8" fillId="0" borderId="106" xfId="65" applyFont="1" applyBorder="1" applyAlignment="1">
      <alignment horizontal="distributed" vertical="center" justifyLastLine="1" shrinkToFit="1"/>
    </xf>
    <xf numFmtId="0" fontId="8" fillId="0" borderId="92"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3" fillId="0" borderId="110" xfId="0" applyFont="1" applyBorder="1" applyAlignment="1">
      <alignment horizontal="center"/>
    </xf>
    <xf numFmtId="0" fontId="23" fillId="0" borderId="111" xfId="0" applyFont="1" applyBorder="1" applyAlignment="1">
      <alignment horizontal="center"/>
    </xf>
    <xf numFmtId="0" fontId="23" fillId="0" borderId="112" xfId="0" applyFont="1" applyBorder="1" applyAlignment="1">
      <alignment horizontal="center"/>
    </xf>
    <xf numFmtId="0" fontId="46" fillId="0" borderId="0" xfId="0" applyFont="1" applyAlignment="1">
      <alignment horizontal="center" vertical="top"/>
    </xf>
    <xf numFmtId="0" fontId="5" fillId="0" borderId="0" xfId="0" applyFont="1" applyAlignment="1">
      <alignment horizontal="center"/>
    </xf>
    <xf numFmtId="0" fontId="48" fillId="0" borderId="0" xfId="0" applyFont="1" applyAlignment="1">
      <alignment horizontal="center"/>
    </xf>
    <xf numFmtId="0" fontId="72" fillId="0" borderId="0" xfId="28" applyAlignment="1">
      <alignment horizontal="center"/>
    </xf>
    <xf numFmtId="0" fontId="112" fillId="0" borderId="0" xfId="28" applyFont="1" applyAlignment="1">
      <alignment horizontal="center"/>
    </xf>
    <xf numFmtId="0" fontId="47" fillId="0" borderId="0" xfId="0" applyFont="1" applyAlignment="1">
      <alignment horizontal="center"/>
    </xf>
    <xf numFmtId="0" fontId="23" fillId="0" borderId="0" xfId="0" applyFont="1" applyAlignment="1">
      <alignment horizontal="center"/>
    </xf>
    <xf numFmtId="0" fontId="47" fillId="0" borderId="63"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7" xfId="65" applyFont="1" applyBorder="1" applyAlignment="1" applyProtection="1">
      <alignment horizontal="center" vertical="center"/>
      <protection locked="0"/>
    </xf>
    <xf numFmtId="0" fontId="7" fillId="0" borderId="106" xfId="65" applyFont="1" applyBorder="1" applyAlignment="1" applyProtection="1">
      <alignment horizontal="center" vertical="center"/>
      <protection locked="0"/>
    </xf>
    <xf numFmtId="0" fontId="7" fillId="0" borderId="92"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9"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7"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7"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115" xfId="65" applyFont="1" applyBorder="1" applyAlignment="1">
      <alignment horizontal="center" vertical="center"/>
    </xf>
    <xf numFmtId="0" fontId="12" fillId="0" borderId="80" xfId="65" applyFont="1" applyBorder="1" applyAlignment="1">
      <alignment horizontal="center" vertical="center"/>
    </xf>
    <xf numFmtId="0" fontId="12" fillId="0" borderId="116" xfId="65" applyFont="1" applyBorder="1" applyAlignment="1">
      <alignment horizontal="center" vertical="center"/>
    </xf>
    <xf numFmtId="0" fontId="12" fillId="0" borderId="117" xfId="65" applyFont="1" applyBorder="1" applyAlignment="1">
      <alignment horizontal="center" vertical="center"/>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0" fontId="37"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8"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574">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4" xfId="83" xr:uid="{7D772ED8-48D2-4C0B-B25C-2575F21A80A7}"/>
    <cellStyle name="標準 14 2" xfId="568" xr:uid="{509D6D74-325B-406D-8B3E-A6B113FF2D25}"/>
    <cellStyle name="標準 15" xfId="534" xr:uid="{933FF689-B084-4C0D-9BEA-3200016F5F2E}"/>
    <cellStyle name="標準 15 2" xfId="569" xr:uid="{F52612BC-6099-4A11-BE5A-783772780DA9}"/>
    <cellStyle name="標準 16" xfId="540" xr:uid="{DF59853F-8659-4538-B36A-9D45A849D909}"/>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_★120409混在率算出" xfId="501" xr:uid="{22327BF2-6A7D-435F-9AF4-8D378FCAA200}"/>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8" xfId="74" xr:uid="{00000000-0005-0000-0000-00004C000000}"/>
    <cellStyle name="標準 8 2" xfId="520" xr:uid="{B1EC6C25-138A-4E43-8B9E-9717F7016BDC}"/>
    <cellStyle name="標準 8 3" xfId="549" xr:uid="{B64C9CCB-E1B3-483B-A5A7-AD175628340B}"/>
    <cellStyle name="標準 9" xfId="75" xr:uid="{00000000-0005-0000-0000-00004D000000}"/>
    <cellStyle name="標準 9 2" xfId="521" xr:uid="{C45EE550-D10E-4E75-8A08-F38BB693D36F}"/>
    <cellStyle name="標準 9 3" xfId="550" xr:uid="{2F74ECCB-7B5C-4882-9471-5367ACFAE167}"/>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11</xdr:col>
      <xdr:colOff>74311</xdr:colOff>
      <xdr:row>18</xdr:row>
      <xdr:rowOff>18238</xdr:rowOff>
    </xdr:from>
    <xdr:to>
      <xdr:col>11</xdr:col>
      <xdr:colOff>314741</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314441" y="4711716"/>
          <a:ext cx="240430" cy="25091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7</xdr:row>
      <xdr:rowOff>1166</xdr:rowOff>
    </xdr:from>
    <xdr:to>
      <xdr:col>11</xdr:col>
      <xdr:colOff>378298</xdr:colOff>
      <xdr:row>7</xdr:row>
      <xdr:rowOff>195905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275837" y="1912921"/>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387350</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387350</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82550</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82550</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219075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28575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66675</xdr:colOff>
      <xdr:row>18</xdr:row>
      <xdr:rowOff>215900</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66675</xdr:colOff>
      <xdr:row>19</xdr:row>
      <xdr:rowOff>9525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142875</xdr:colOff>
      <xdr:row>18</xdr:row>
      <xdr:rowOff>215900</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142875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139700</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101600</xdr:colOff>
      <xdr:row>18</xdr:row>
      <xdr:rowOff>219075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219075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28575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66675</xdr:colOff>
      <xdr:row>28</xdr:row>
      <xdr:rowOff>215900</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66675</xdr:colOff>
      <xdr:row>29</xdr:row>
      <xdr:rowOff>9525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142875</xdr:colOff>
      <xdr:row>28</xdr:row>
      <xdr:rowOff>215900</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142875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139700</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101600</xdr:colOff>
      <xdr:row>28</xdr:row>
      <xdr:rowOff>219075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29</xdr:row>
      <xdr:rowOff>9525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219075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28575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219075</xdr:colOff>
      <xdr:row>19</xdr:row>
      <xdr:rowOff>9525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215900</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219075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215900</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9525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219075</xdr:colOff>
      <xdr:row>19</xdr:row>
      <xdr:rowOff>28575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254000</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292100</xdr:colOff>
      <xdr:row>19</xdr:row>
      <xdr:rowOff>82550</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219075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28575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219075</xdr:colOff>
      <xdr:row>29</xdr:row>
      <xdr:rowOff>9525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215900</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215900</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9525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219075</xdr:colOff>
      <xdr:row>29</xdr:row>
      <xdr:rowOff>28575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28</xdr:row>
      <xdr:rowOff>219075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254000</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29</xdr:row>
      <xdr:rowOff>9525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219075</xdr:colOff>
      <xdr:row>18</xdr:row>
      <xdr:rowOff>219075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219075</xdr:colOff>
      <xdr:row>19</xdr:row>
      <xdr:rowOff>28575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215900</xdr:colOff>
      <xdr:row>19</xdr:row>
      <xdr:rowOff>9525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200025</xdr:colOff>
      <xdr:row>18</xdr:row>
      <xdr:rowOff>215900</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215900</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200025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219075</xdr:colOff>
      <xdr:row>18</xdr:row>
      <xdr:rowOff>215900</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219075</xdr:colOff>
      <xdr:row>19</xdr:row>
      <xdr:rowOff>9525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215900</xdr:colOff>
      <xdr:row>19</xdr:row>
      <xdr:rowOff>28575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257175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215900</xdr:colOff>
      <xdr:row>18</xdr:row>
      <xdr:rowOff>219075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219075</xdr:colOff>
      <xdr:row>28</xdr:row>
      <xdr:rowOff>219075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219075</xdr:colOff>
      <xdr:row>29</xdr:row>
      <xdr:rowOff>28575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215900</xdr:colOff>
      <xdr:row>29</xdr:row>
      <xdr:rowOff>9525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200025</xdr:colOff>
      <xdr:row>28</xdr:row>
      <xdr:rowOff>215900</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200025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219075</xdr:colOff>
      <xdr:row>28</xdr:row>
      <xdr:rowOff>215900</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101600</xdr:colOff>
      <xdr:row>29</xdr:row>
      <xdr:rowOff>6350</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215900</xdr:colOff>
      <xdr:row>29</xdr:row>
      <xdr:rowOff>28575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219075</xdr:colOff>
      <xdr:row>28</xdr:row>
      <xdr:rowOff>215900</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257175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29</xdr:row>
      <xdr:rowOff>9525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219075</xdr:colOff>
      <xdr:row>18</xdr:row>
      <xdr:rowOff>215900</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219075</xdr:colOff>
      <xdr:row>19</xdr:row>
      <xdr:rowOff>25400</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215900</xdr:colOff>
      <xdr:row>19</xdr:row>
      <xdr:rowOff>9525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200025</xdr:colOff>
      <xdr:row>18</xdr:row>
      <xdr:rowOff>219075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215900</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200025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219075</xdr:colOff>
      <xdr:row>18</xdr:row>
      <xdr:rowOff>219075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219075</xdr:colOff>
      <xdr:row>19</xdr:row>
      <xdr:rowOff>9525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215900</xdr:colOff>
      <xdr:row>19</xdr:row>
      <xdr:rowOff>28575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254000</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215900</xdr:colOff>
      <xdr:row>18</xdr:row>
      <xdr:rowOff>215900</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219075</xdr:colOff>
      <xdr:row>28</xdr:row>
      <xdr:rowOff>215900</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219075</xdr:colOff>
      <xdr:row>29</xdr:row>
      <xdr:rowOff>25400</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215900</xdr:colOff>
      <xdr:row>29</xdr:row>
      <xdr:rowOff>9525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200025</xdr:colOff>
      <xdr:row>28</xdr:row>
      <xdr:rowOff>219075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200025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219075</xdr:colOff>
      <xdr:row>28</xdr:row>
      <xdr:rowOff>219075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219075</xdr:colOff>
      <xdr:row>29</xdr:row>
      <xdr:rowOff>9525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215900</xdr:colOff>
      <xdr:row>29</xdr:row>
      <xdr:rowOff>28575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28</xdr:row>
      <xdr:rowOff>215900</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254000</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O50"/>
  <sheetViews>
    <sheetView tabSelected="1" zoomScaleNormal="100" zoomScaleSheetLayoutView="115" workbookViewId="0"/>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69" customWidth="1"/>
    <col min="10" max="10" width="1.625" style="1" customWidth="1"/>
    <col min="11" max="11" width="1.625" style="3" customWidth="1"/>
    <col min="12" max="12" width="13.875" style="270" customWidth="1"/>
    <col min="13" max="13" width="2.75" style="270" customWidth="1"/>
    <col min="14" max="16384" width="9" style="1"/>
  </cols>
  <sheetData>
    <row r="1" spans="2:13" ht="24.75" customHeight="1">
      <c r="B1" s="1091" t="s">
        <v>574</v>
      </c>
      <c r="C1" s="1091"/>
      <c r="D1" s="1091"/>
      <c r="E1" s="1091"/>
      <c r="F1" s="1091"/>
      <c r="G1" s="1091"/>
      <c r="H1" s="1091"/>
      <c r="I1" s="1091"/>
      <c r="J1" s="1091"/>
      <c r="K1" s="1091"/>
      <c r="L1" s="1091"/>
      <c r="M1" s="1091"/>
    </row>
    <row r="2" spans="2:13" ht="20.100000000000001" customHeight="1">
      <c r="B2" s="8"/>
      <c r="C2" s="8"/>
      <c r="D2" s="8"/>
      <c r="E2" s="8"/>
      <c r="F2" s="8"/>
      <c r="G2" s="8"/>
      <c r="H2" s="8"/>
      <c r="I2" s="413"/>
      <c r="J2" s="8"/>
      <c r="K2" s="8"/>
      <c r="L2" s="413"/>
      <c r="M2" s="8"/>
    </row>
    <row r="3" spans="2:13" s="4" customFormat="1" ht="24.95" customHeight="1" thickBot="1">
      <c r="B3" s="614" t="s">
        <v>212</v>
      </c>
      <c r="C3" s="1084" t="s">
        <v>213</v>
      </c>
      <c r="D3" s="1084"/>
      <c r="E3" s="1084"/>
      <c r="F3" s="1084"/>
      <c r="G3" s="1084"/>
      <c r="H3" s="1085" t="s">
        <v>214</v>
      </c>
      <c r="I3" s="1086"/>
      <c r="J3" s="1087"/>
      <c r="K3" s="1088" t="s">
        <v>215</v>
      </c>
      <c r="L3" s="1089"/>
      <c r="M3" s="1090"/>
    </row>
    <row r="4" spans="2:13" s="4" customFormat="1" ht="20.100000000000001" customHeight="1" thickTop="1">
      <c r="B4" s="1092">
        <v>1</v>
      </c>
      <c r="C4" s="562">
        <v>-1</v>
      </c>
      <c r="D4" s="615" t="s">
        <v>487</v>
      </c>
      <c r="E4" s="563" t="s">
        <v>216</v>
      </c>
      <c r="F4" s="896" t="s">
        <v>578</v>
      </c>
      <c r="G4" s="564" t="s">
        <v>0</v>
      </c>
      <c r="H4" s="565"/>
      <c r="I4" s="698">
        <f>'1_1,2'!G32</f>
        <v>1466454</v>
      </c>
      <c r="J4" s="566"/>
      <c r="K4" s="567"/>
      <c r="L4" s="699">
        <f>'1_1,2'!G32 - '1_1,2'!G20</f>
        <v>-611</v>
      </c>
      <c r="M4" s="568"/>
    </row>
    <row r="5" spans="2:13" s="4" customFormat="1" ht="20.100000000000001" customHeight="1">
      <c r="B5" s="1093"/>
      <c r="C5" s="439">
        <v>-2</v>
      </c>
      <c r="D5" s="10" t="s">
        <v>500</v>
      </c>
      <c r="E5" s="563" t="s">
        <v>216</v>
      </c>
      <c r="F5" s="897" t="s">
        <v>1</v>
      </c>
      <c r="G5" s="9" t="s">
        <v>0</v>
      </c>
      <c r="H5" s="569"/>
      <c r="I5" s="700">
        <f>'1_1,2'!F32</f>
        <v>660020</v>
      </c>
      <c r="J5" s="570"/>
      <c r="K5" s="571"/>
      <c r="L5" s="572">
        <f>'1_1,2'!F32 - '1_1,2'!F20</f>
        <v>8645</v>
      </c>
      <c r="M5" s="568"/>
    </row>
    <row r="6" spans="2:13" s="4" customFormat="1" ht="20.100000000000001" customHeight="1">
      <c r="B6" s="1094"/>
      <c r="C6" s="439">
        <v>-3</v>
      </c>
      <c r="D6" s="10" t="s">
        <v>501</v>
      </c>
      <c r="E6" s="563" t="s">
        <v>216</v>
      </c>
      <c r="F6" s="898" t="s">
        <v>562</v>
      </c>
      <c r="G6" s="9" t="s">
        <v>0</v>
      </c>
      <c r="H6" s="569"/>
      <c r="I6" s="701">
        <f>'1_3'!L30</f>
        <v>666</v>
      </c>
      <c r="J6" s="570"/>
      <c r="K6" s="574"/>
      <c r="L6" s="572">
        <f>'1_3'!L30 - '1_3'!L18</f>
        <v>13</v>
      </c>
      <c r="M6" s="568"/>
    </row>
    <row r="7" spans="2:13" s="4" customFormat="1" ht="20.100000000000001" customHeight="1">
      <c r="B7" s="691">
        <v>2</v>
      </c>
      <c r="C7" s="575"/>
      <c r="D7" s="616" t="s">
        <v>217</v>
      </c>
      <c r="E7" s="576" t="s">
        <v>216</v>
      </c>
      <c r="F7" s="899" t="s">
        <v>555</v>
      </c>
      <c r="G7" s="577" t="s">
        <v>0</v>
      </c>
      <c r="H7" s="578"/>
      <c r="I7" s="702">
        <f>主要指標1!K27</f>
        <v>32663</v>
      </c>
      <c r="J7" s="579"/>
      <c r="K7" s="574"/>
      <c r="L7" s="703">
        <f>主要指標1!K27 - 主要指標1!K15</f>
        <v>164</v>
      </c>
      <c r="M7" s="580"/>
    </row>
    <row r="8" spans="2:13" s="4" customFormat="1" ht="20.100000000000001" customHeight="1">
      <c r="B8" s="691">
        <v>3</v>
      </c>
      <c r="C8" s="575"/>
      <c r="D8" s="616" t="s">
        <v>517</v>
      </c>
      <c r="E8" s="576" t="s">
        <v>216</v>
      </c>
      <c r="F8" s="899" t="s">
        <v>579</v>
      </c>
      <c r="G8" s="577" t="s">
        <v>0</v>
      </c>
      <c r="H8" s="578"/>
      <c r="I8" s="704">
        <f>主要指標2!C29</f>
        <v>29.7</v>
      </c>
      <c r="J8" s="579"/>
      <c r="K8" s="581"/>
      <c r="L8" s="705">
        <f>I8 - 主要指標2!D29</f>
        <v>1.8000000000000007</v>
      </c>
      <c r="M8" s="582"/>
    </row>
    <row r="9" spans="2:13" s="4" customFormat="1" ht="20.100000000000001" customHeight="1">
      <c r="B9" s="864">
        <v>4</v>
      </c>
      <c r="C9" s="635"/>
      <c r="D9" s="616" t="s">
        <v>506</v>
      </c>
      <c r="E9" s="576" t="s">
        <v>216</v>
      </c>
      <c r="F9" s="899" t="s">
        <v>579</v>
      </c>
      <c r="G9" s="577" t="s">
        <v>0</v>
      </c>
      <c r="H9" s="578"/>
      <c r="I9" s="706">
        <f>主要指標1!F29</f>
        <v>3.5</v>
      </c>
      <c r="J9" s="579"/>
      <c r="K9" s="567"/>
      <c r="L9" s="705">
        <f>主要指標1!F29 - 主要指標1!F17</f>
        <v>0</v>
      </c>
      <c r="M9" s="583"/>
    </row>
    <row r="10" spans="2:13" s="4" customFormat="1" ht="20.100000000000001" customHeight="1">
      <c r="B10" s="691">
        <v>5</v>
      </c>
      <c r="C10" s="575"/>
      <c r="D10" s="616" t="s">
        <v>420</v>
      </c>
      <c r="E10" s="576" t="s">
        <v>216</v>
      </c>
      <c r="F10" s="899" t="s">
        <v>562</v>
      </c>
      <c r="G10" s="577" t="s">
        <v>0</v>
      </c>
      <c r="H10" s="578"/>
      <c r="I10" s="707">
        <f>'5'!M20</f>
        <v>0.99</v>
      </c>
      <c r="J10" s="579"/>
      <c r="K10" s="581"/>
      <c r="L10" s="708">
        <f>'5'!M20 - '5'!M8</f>
        <v>0</v>
      </c>
      <c r="M10" s="583"/>
    </row>
    <row r="11" spans="2:13" s="4" customFormat="1" ht="20.100000000000001" customHeight="1">
      <c r="B11" s="863">
        <v>6</v>
      </c>
      <c r="C11" s="584"/>
      <c r="D11" s="616" t="s">
        <v>218</v>
      </c>
      <c r="E11" s="576" t="s">
        <v>216</v>
      </c>
      <c r="F11" s="899" t="s">
        <v>562</v>
      </c>
      <c r="G11" s="577" t="s">
        <v>0</v>
      </c>
      <c r="H11" s="578"/>
      <c r="I11" s="707">
        <f>'6'!H23</f>
        <v>0.88</v>
      </c>
      <c r="J11" s="579"/>
      <c r="K11" s="574"/>
      <c r="L11" s="709">
        <f>'6'!H23 - '6'!H11</f>
        <v>-2.0000000000000018E-2</v>
      </c>
      <c r="M11" s="585"/>
    </row>
    <row r="12" spans="2:13" s="4" customFormat="1" ht="20.100000000000001" customHeight="1">
      <c r="B12" s="1095">
        <v>7</v>
      </c>
      <c r="C12" s="562"/>
      <c r="D12" s="10" t="s">
        <v>219</v>
      </c>
      <c r="E12" s="563"/>
      <c r="F12" s="897"/>
      <c r="G12" s="9"/>
      <c r="H12" s="586"/>
      <c r="I12" s="587"/>
      <c r="J12" s="570"/>
      <c r="K12" s="567"/>
      <c r="L12" s="572"/>
      <c r="M12" s="568"/>
    </row>
    <row r="13" spans="2:13" s="4" customFormat="1" ht="20.100000000000001" customHeight="1">
      <c r="B13" s="1093"/>
      <c r="C13" s="439">
        <v>-1</v>
      </c>
      <c r="D13" s="10" t="s">
        <v>510</v>
      </c>
      <c r="E13" s="563" t="s">
        <v>216</v>
      </c>
      <c r="F13" s="897" t="s">
        <v>562</v>
      </c>
      <c r="G13" s="588" t="s">
        <v>0</v>
      </c>
      <c r="H13" s="586"/>
      <c r="I13" s="587">
        <f>主要指標1!I28</f>
        <v>252983</v>
      </c>
      <c r="J13" s="570"/>
      <c r="K13" s="571"/>
      <c r="L13" s="572">
        <f>主要指標1!I28- 主要指標1!I16</f>
        <v>12704</v>
      </c>
      <c r="M13" s="568"/>
    </row>
    <row r="14" spans="2:13" s="4" customFormat="1" ht="20.100000000000001" customHeight="1">
      <c r="B14" s="1094"/>
      <c r="C14" s="584">
        <v>-2</v>
      </c>
      <c r="D14" s="617" t="s">
        <v>220</v>
      </c>
      <c r="E14" s="589" t="s">
        <v>216</v>
      </c>
      <c r="F14" s="898" t="s">
        <v>423</v>
      </c>
      <c r="G14" s="590" t="s">
        <v>0</v>
      </c>
      <c r="H14" s="591"/>
      <c r="I14" s="710">
        <f>主要指標1!J28</f>
        <v>266308</v>
      </c>
      <c r="J14" s="592"/>
      <c r="K14" s="574"/>
      <c r="L14" s="572">
        <f>主要指標1!J28 - 主要指標1!J16</f>
        <v>11069</v>
      </c>
      <c r="M14" s="593"/>
    </row>
    <row r="15" spans="2:13" s="4" customFormat="1" ht="20.100000000000001" customHeight="1">
      <c r="B15" s="862">
        <v>8</v>
      </c>
      <c r="C15" s="439"/>
      <c r="D15" s="10" t="s">
        <v>221</v>
      </c>
      <c r="E15" s="563" t="s">
        <v>216</v>
      </c>
      <c r="F15" s="899" t="s">
        <v>579</v>
      </c>
      <c r="G15" s="9" t="s">
        <v>0</v>
      </c>
      <c r="H15" s="569"/>
      <c r="I15" s="711">
        <f>主要指標2!E29</f>
        <v>114.5</v>
      </c>
      <c r="J15" s="570"/>
      <c r="K15" s="571"/>
      <c r="L15" s="712">
        <f>主要指標2!E29 - 主要指標2!E17</f>
        <v>3</v>
      </c>
      <c r="M15" s="594"/>
    </row>
    <row r="16" spans="2:13" s="4" customFormat="1" ht="20.100000000000001" customHeight="1">
      <c r="B16" s="1095">
        <v>9</v>
      </c>
      <c r="C16" s="562">
        <v>-1</v>
      </c>
      <c r="D16" s="618" t="s">
        <v>222</v>
      </c>
      <c r="E16" s="595" t="s">
        <v>421</v>
      </c>
      <c r="F16" s="900" t="s">
        <v>562</v>
      </c>
      <c r="G16" s="564" t="s">
        <v>0</v>
      </c>
      <c r="H16" s="565"/>
      <c r="I16" s="713">
        <f>主要指標2!F28</f>
        <v>227624</v>
      </c>
      <c r="J16" s="566"/>
      <c r="K16" s="567"/>
      <c r="L16" s="572">
        <f>主要指標2!F28 - 主要指標2!F16</f>
        <v>-37821</v>
      </c>
      <c r="M16" s="568"/>
    </row>
    <row r="17" spans="2:15" s="4" customFormat="1" ht="20.100000000000001" customHeight="1">
      <c r="B17" s="1094"/>
      <c r="C17" s="584">
        <v>-2</v>
      </c>
      <c r="D17" s="617" t="s">
        <v>223</v>
      </c>
      <c r="E17" s="589" t="s">
        <v>216</v>
      </c>
      <c r="F17" s="898" t="s">
        <v>1</v>
      </c>
      <c r="G17" s="590" t="s">
        <v>0</v>
      </c>
      <c r="H17" s="596"/>
      <c r="I17" s="710">
        <f>主要指標2!I28</f>
        <v>244466</v>
      </c>
      <c r="J17" s="592"/>
      <c r="K17" s="574"/>
      <c r="L17" s="714">
        <f>主要指標2!I28 - 主要指標2!I16</f>
        <v>-23751</v>
      </c>
      <c r="M17" s="593"/>
    </row>
    <row r="18" spans="2:15" s="4" customFormat="1" ht="20.100000000000001" customHeight="1">
      <c r="B18" s="862">
        <v>10</v>
      </c>
      <c r="C18" s="439"/>
      <c r="D18" s="10" t="s">
        <v>224</v>
      </c>
      <c r="E18" s="563" t="s">
        <v>216</v>
      </c>
      <c r="F18" s="897" t="s">
        <v>579</v>
      </c>
      <c r="G18" s="9" t="s">
        <v>0</v>
      </c>
      <c r="H18" s="569"/>
      <c r="I18" s="715">
        <f>'10'!G30</f>
        <v>22163</v>
      </c>
      <c r="J18" s="570"/>
      <c r="K18" s="571"/>
      <c r="L18" s="572">
        <f>'10'!G30 - '10'!G18</f>
        <v>-20</v>
      </c>
      <c r="M18" s="568"/>
    </row>
    <row r="19" spans="2:15" s="4" customFormat="1" ht="20.100000000000001" customHeight="1">
      <c r="B19" s="691">
        <v>11</v>
      </c>
      <c r="C19" s="575"/>
      <c r="D19" s="616" t="s">
        <v>403</v>
      </c>
      <c r="E19" s="576" t="s">
        <v>216</v>
      </c>
      <c r="F19" s="1082" t="s">
        <v>569</v>
      </c>
      <c r="G19" s="597" t="s">
        <v>0</v>
      </c>
      <c r="H19" s="716"/>
      <c r="I19" s="893">
        <f>'11'!D45</f>
        <v>89</v>
      </c>
      <c r="J19" s="579"/>
      <c r="K19" s="581"/>
      <c r="L19" s="894">
        <v>14</v>
      </c>
      <c r="M19" s="580"/>
      <c r="O19" s="598"/>
    </row>
    <row r="20" spans="2:15" s="4" customFormat="1" ht="20.100000000000001" customHeight="1">
      <c r="B20" s="1095">
        <v>12</v>
      </c>
      <c r="C20" s="562">
        <v>-1</v>
      </c>
      <c r="D20" s="618" t="s">
        <v>225</v>
      </c>
      <c r="E20" s="563" t="s">
        <v>216</v>
      </c>
      <c r="F20" s="897" t="s">
        <v>579</v>
      </c>
      <c r="G20" s="9" t="s">
        <v>0</v>
      </c>
      <c r="H20" s="569"/>
      <c r="I20" s="718">
        <f>'12'!D25</f>
        <v>415</v>
      </c>
      <c r="J20" s="570"/>
      <c r="K20" s="571"/>
      <c r="L20" s="572">
        <f>'12'!D25- '12'!D13</f>
        <v>-13</v>
      </c>
      <c r="M20" s="568"/>
    </row>
    <row r="21" spans="2:15" s="4" customFormat="1" ht="20.100000000000001" customHeight="1">
      <c r="B21" s="1094"/>
      <c r="C21" s="439">
        <v>-2</v>
      </c>
      <c r="D21" s="10" t="s">
        <v>226</v>
      </c>
      <c r="E21" s="563" t="s">
        <v>216</v>
      </c>
      <c r="F21" s="897" t="s">
        <v>1</v>
      </c>
      <c r="G21" s="9" t="s">
        <v>0</v>
      </c>
      <c r="H21" s="569"/>
      <c r="I21" s="719">
        <f>'12'!D45</f>
        <v>89902</v>
      </c>
      <c r="J21" s="570"/>
      <c r="K21" s="571"/>
      <c r="L21" s="572">
        <f>'12'!D45- '12'!D33</f>
        <v>4354</v>
      </c>
      <c r="M21" s="568"/>
    </row>
    <row r="22" spans="2:15" s="4" customFormat="1" ht="20.100000000000001" customHeight="1">
      <c r="B22" s="691">
        <v>13</v>
      </c>
      <c r="C22" s="575"/>
      <c r="D22" s="616" t="s">
        <v>227</v>
      </c>
      <c r="E22" s="576" t="s">
        <v>216</v>
      </c>
      <c r="F22" s="899" t="s">
        <v>562</v>
      </c>
      <c r="G22" s="577" t="s">
        <v>0</v>
      </c>
      <c r="H22" s="578"/>
      <c r="I22" s="720">
        <f>主要指標2!J28</f>
        <v>24417</v>
      </c>
      <c r="J22" s="579"/>
      <c r="K22" s="581"/>
      <c r="L22" s="703">
        <f>主要指標2!J28 - 主要指標2!J16</f>
        <v>633</v>
      </c>
      <c r="M22" s="580"/>
    </row>
    <row r="23" spans="2:15" s="4" customFormat="1" ht="20.100000000000001" customHeight="1">
      <c r="B23" s="691">
        <v>14</v>
      </c>
      <c r="C23" s="575"/>
      <c r="D23" s="616" t="s">
        <v>228</v>
      </c>
      <c r="E23" s="576" t="s">
        <v>216</v>
      </c>
      <c r="F23" s="899" t="s">
        <v>579</v>
      </c>
      <c r="G23" s="577" t="s">
        <v>0</v>
      </c>
      <c r="H23" s="578"/>
      <c r="I23" s="717">
        <f>'14'!D26</f>
        <v>4</v>
      </c>
      <c r="J23" s="579"/>
      <c r="K23" s="571"/>
      <c r="L23" s="703">
        <f>'14'!D26 - '14'!D14</f>
        <v>3</v>
      </c>
      <c r="M23" s="599"/>
    </row>
    <row r="24" spans="2:15" s="4" customFormat="1" ht="20.100000000000001" customHeight="1">
      <c r="B24" s="691">
        <v>15</v>
      </c>
      <c r="C24" s="575"/>
      <c r="D24" s="616" t="s">
        <v>229</v>
      </c>
      <c r="E24" s="576" t="s">
        <v>216</v>
      </c>
      <c r="F24" s="900" t="s">
        <v>579</v>
      </c>
      <c r="G24" s="577" t="s">
        <v>0</v>
      </c>
      <c r="H24" s="578"/>
      <c r="I24" s="721">
        <f>'15'!D26</f>
        <v>948000</v>
      </c>
      <c r="J24" s="579"/>
      <c r="K24" s="581"/>
      <c r="L24" s="703">
        <f>'15'!D26 - '15'!D14</f>
        <v>117000</v>
      </c>
      <c r="M24" s="580"/>
    </row>
    <row r="25" spans="2:15" s="4" customFormat="1" ht="20.100000000000001" customHeight="1">
      <c r="B25" s="691">
        <v>16</v>
      </c>
      <c r="C25" s="575"/>
      <c r="D25" s="616" t="s">
        <v>230</v>
      </c>
      <c r="E25" s="576" t="s">
        <v>216</v>
      </c>
      <c r="F25" s="899" t="s">
        <v>562</v>
      </c>
      <c r="G25" s="577" t="s">
        <v>0</v>
      </c>
      <c r="H25" s="578"/>
      <c r="I25" s="722">
        <f>'16'!E14</f>
        <v>90.6</v>
      </c>
      <c r="J25" s="579"/>
      <c r="K25" s="581"/>
      <c r="L25" s="712">
        <f>'16'!G14</f>
        <v>-0.4</v>
      </c>
      <c r="M25" s="600"/>
    </row>
    <row r="26" spans="2:15" s="4" customFormat="1" ht="20.100000000000001" customHeight="1">
      <c r="B26" s="691">
        <v>17</v>
      </c>
      <c r="C26" s="575"/>
      <c r="D26" s="616" t="s">
        <v>231</v>
      </c>
      <c r="E26" s="576" t="s">
        <v>216</v>
      </c>
      <c r="F26" s="899" t="s">
        <v>579</v>
      </c>
      <c r="G26" s="577" t="s">
        <v>0</v>
      </c>
      <c r="H26" s="578"/>
      <c r="I26" s="721">
        <f>'17'!D34</f>
        <v>1951312</v>
      </c>
      <c r="J26" s="579"/>
      <c r="K26" s="581"/>
      <c r="L26" s="572">
        <f>'17'!D34 -'17'!D22</f>
        <v>217473</v>
      </c>
      <c r="M26" s="568"/>
    </row>
    <row r="27" spans="2:15" s="4" customFormat="1" ht="20.100000000000001" customHeight="1">
      <c r="B27" s="691">
        <v>18</v>
      </c>
      <c r="C27" s="575"/>
      <c r="D27" s="616" t="s">
        <v>232</v>
      </c>
      <c r="E27" s="576" t="s">
        <v>216</v>
      </c>
      <c r="F27" s="899" t="s">
        <v>596</v>
      </c>
      <c r="G27" s="577" t="s">
        <v>0</v>
      </c>
      <c r="H27" s="578"/>
      <c r="I27" s="723">
        <f>主要指標2!M27</f>
        <v>1247678</v>
      </c>
      <c r="J27" s="579"/>
      <c r="K27" s="581"/>
      <c r="L27" s="703">
        <f>主要指標2!M27 - 主要指標2!M15</f>
        <v>16550</v>
      </c>
      <c r="M27" s="580"/>
    </row>
    <row r="28" spans="2:15" s="4" customFormat="1" ht="20.100000000000001" customHeight="1">
      <c r="B28" s="691">
        <v>19</v>
      </c>
      <c r="C28" s="575"/>
      <c r="D28" s="616" t="s">
        <v>233</v>
      </c>
      <c r="E28" s="576" t="s">
        <v>216</v>
      </c>
      <c r="F28" s="899" t="s">
        <v>554</v>
      </c>
      <c r="G28" s="577" t="s">
        <v>0</v>
      </c>
      <c r="H28" s="578"/>
      <c r="I28" s="724">
        <f>'19'!D25</f>
        <v>670206.18000000005</v>
      </c>
      <c r="J28" s="579"/>
      <c r="K28" s="571"/>
      <c r="L28" s="703">
        <f>'19'!D25 - '19'!D13</f>
        <v>45750.823000000091</v>
      </c>
      <c r="M28" s="580"/>
    </row>
    <row r="29" spans="2:15" s="4" customFormat="1" ht="20.100000000000001" customHeight="1">
      <c r="B29" s="691">
        <v>20</v>
      </c>
      <c r="C29" s="575"/>
      <c r="D29" s="616" t="s">
        <v>234</v>
      </c>
      <c r="E29" s="576" t="s">
        <v>216</v>
      </c>
      <c r="F29" s="899" t="s">
        <v>579</v>
      </c>
      <c r="G29" s="577" t="s">
        <v>0</v>
      </c>
      <c r="H29" s="578"/>
      <c r="I29" s="717">
        <f>'20'!D27</f>
        <v>249</v>
      </c>
      <c r="J29" s="579"/>
      <c r="K29" s="581"/>
      <c r="L29" s="703">
        <f>'20'!D27 - '20'!D15</f>
        <v>-10</v>
      </c>
      <c r="M29" s="580"/>
    </row>
    <row r="30" spans="2:15" s="4" customFormat="1" ht="20.100000000000001" customHeight="1">
      <c r="B30" s="691">
        <v>21</v>
      </c>
      <c r="C30" s="575"/>
      <c r="D30" s="616" t="s">
        <v>566</v>
      </c>
      <c r="E30" s="576" t="s">
        <v>216</v>
      </c>
      <c r="F30" s="1081" t="s">
        <v>594</v>
      </c>
      <c r="G30" s="577" t="s">
        <v>0</v>
      </c>
      <c r="H30" s="578"/>
      <c r="I30" s="725">
        <f>'21'!R24</f>
        <v>91.376666666666679</v>
      </c>
      <c r="J30" s="579"/>
      <c r="K30" s="571"/>
      <c r="L30" s="705">
        <f>'21'!R24 - '21'!R12</f>
        <v>-2.5233333333333263</v>
      </c>
      <c r="M30" s="585"/>
    </row>
    <row r="31" spans="2:15" s="4" customFormat="1" ht="20.100000000000001" customHeight="1">
      <c r="B31" s="1083">
        <v>22</v>
      </c>
      <c r="C31" s="575"/>
      <c r="D31" s="616" t="s">
        <v>235</v>
      </c>
      <c r="E31" s="576" t="s">
        <v>216</v>
      </c>
      <c r="F31" s="899" t="s">
        <v>562</v>
      </c>
      <c r="G31" s="597" t="s">
        <v>0</v>
      </c>
      <c r="H31" s="578"/>
      <c r="I31" s="726">
        <f>'22'!D27</f>
        <v>202944</v>
      </c>
      <c r="J31" s="579"/>
      <c r="K31" s="581"/>
      <c r="L31" s="703">
        <f>'22'!D27 - '22'!D14</f>
        <v>6768</v>
      </c>
      <c r="M31" s="580"/>
    </row>
    <row r="32" spans="2:15" s="4" customFormat="1" ht="20.100000000000001" customHeight="1">
      <c r="B32" s="1096">
        <v>23</v>
      </c>
      <c r="C32" s="562">
        <v>-1</v>
      </c>
      <c r="D32" s="10" t="s">
        <v>236</v>
      </c>
      <c r="E32" s="563" t="s">
        <v>216</v>
      </c>
      <c r="F32" s="897" t="s">
        <v>579</v>
      </c>
      <c r="G32" s="9" t="s">
        <v>0</v>
      </c>
      <c r="H32" s="569"/>
      <c r="I32" s="727">
        <f>主要指標1!G29</f>
        <v>63817</v>
      </c>
      <c r="J32" s="570"/>
      <c r="K32" s="571"/>
      <c r="L32" s="572">
        <f>主要指標1!G29 - 主要指標1!G17</f>
        <v>481</v>
      </c>
      <c r="M32" s="568"/>
    </row>
    <row r="33" spans="2:13" s="4" customFormat="1" ht="20.100000000000001" customHeight="1">
      <c r="B33" s="1097"/>
      <c r="C33" s="584">
        <v>-2</v>
      </c>
      <c r="D33" s="617" t="s">
        <v>237</v>
      </c>
      <c r="E33" s="589" t="s">
        <v>216</v>
      </c>
      <c r="F33" s="898" t="s">
        <v>1</v>
      </c>
      <c r="G33" s="590" t="s">
        <v>0</v>
      </c>
      <c r="H33" s="569"/>
      <c r="I33" s="727">
        <f>主要指標1!H29</f>
        <v>45739</v>
      </c>
      <c r="J33" s="570"/>
      <c r="K33" s="574"/>
      <c r="L33" s="714">
        <f>主要指標1!H29 - 主要指標1!H17</f>
        <v>1049</v>
      </c>
      <c r="M33" s="593"/>
    </row>
    <row r="34" spans="2:13" s="4" customFormat="1" ht="20.100000000000001" customHeight="1">
      <c r="B34" s="1096">
        <v>24</v>
      </c>
      <c r="C34" s="562">
        <v>-1</v>
      </c>
      <c r="D34" s="615" t="s">
        <v>238</v>
      </c>
      <c r="E34" s="595" t="s">
        <v>216</v>
      </c>
      <c r="F34" s="900" t="s">
        <v>579</v>
      </c>
      <c r="G34" s="564" t="s">
        <v>0</v>
      </c>
      <c r="H34" s="565"/>
      <c r="I34" s="728">
        <f>主要指標2!K29</f>
        <v>2363</v>
      </c>
      <c r="J34" s="566"/>
      <c r="K34" s="567"/>
      <c r="L34" s="699">
        <f>主要指標2!K29 - 主要指標2!K17</f>
        <v>553</v>
      </c>
      <c r="M34" s="601"/>
    </row>
    <row r="35" spans="2:13" s="4" customFormat="1" ht="20.100000000000001" customHeight="1">
      <c r="B35" s="1098"/>
      <c r="C35" s="602">
        <v>-2</v>
      </c>
      <c r="D35" s="12" t="s">
        <v>239</v>
      </c>
      <c r="E35" s="603" t="s">
        <v>216</v>
      </c>
      <c r="F35" s="901" t="s">
        <v>1</v>
      </c>
      <c r="G35" s="604" t="s">
        <v>0</v>
      </c>
      <c r="H35" s="605"/>
      <c r="I35" s="729">
        <f>主要指標2!L29</f>
        <v>21183</v>
      </c>
      <c r="J35" s="730"/>
      <c r="K35" s="731"/>
      <c r="L35" s="732">
        <f>主要指標2!L29 - 主要指標2!L17</f>
        <v>8425</v>
      </c>
      <c r="M35" s="606"/>
    </row>
    <row r="36" spans="2:13" s="4" customFormat="1" ht="9.9499999999999993" customHeight="1">
      <c r="B36" s="607"/>
      <c r="C36" s="10"/>
      <c r="D36" s="10"/>
      <c r="E36" s="9"/>
      <c r="F36" s="9"/>
      <c r="G36" s="9"/>
      <c r="H36" s="608"/>
      <c r="I36" s="609"/>
      <c r="J36" s="573"/>
      <c r="K36" s="11"/>
      <c r="L36" s="610"/>
      <c r="M36" s="611"/>
    </row>
    <row r="37" spans="2:13" s="4" customFormat="1" ht="20.100000000000001" customHeight="1">
      <c r="B37" s="1093">
        <v>25</v>
      </c>
      <c r="C37" s="10">
        <v>-1</v>
      </c>
      <c r="D37" s="10" t="s">
        <v>240</v>
      </c>
      <c r="E37" s="563" t="s">
        <v>216</v>
      </c>
      <c r="F37" s="902">
        <v>45658</v>
      </c>
      <c r="G37" s="9" t="s">
        <v>0</v>
      </c>
      <c r="H37" s="608"/>
      <c r="I37" s="733">
        <v>2282.11</v>
      </c>
      <c r="J37" s="573"/>
      <c r="K37" s="10"/>
      <c r="L37" s="734">
        <f>2282.11 - 2282.11</f>
        <v>0</v>
      </c>
      <c r="M37" s="612"/>
    </row>
    <row r="38" spans="2:13" s="4" customFormat="1" ht="20.100000000000001" customHeight="1">
      <c r="B38" s="1093"/>
      <c r="C38" s="10">
        <v>-2</v>
      </c>
      <c r="D38" s="10" t="s">
        <v>241</v>
      </c>
      <c r="E38" s="563" t="s">
        <v>216</v>
      </c>
      <c r="F38" s="903" t="s">
        <v>443</v>
      </c>
      <c r="G38" s="9" t="s">
        <v>0</v>
      </c>
      <c r="H38" s="608"/>
      <c r="I38" s="735">
        <v>43739</v>
      </c>
      <c r="J38" s="573"/>
      <c r="K38" s="736"/>
      <c r="L38" s="572">
        <v>1446</v>
      </c>
      <c r="M38" s="613"/>
    </row>
    <row r="39" spans="2:13" s="4" customFormat="1" ht="20.100000000000001" customHeight="1">
      <c r="B39" s="1093"/>
      <c r="C39" s="10">
        <v>-3</v>
      </c>
      <c r="D39" s="10" t="s">
        <v>362</v>
      </c>
      <c r="E39" s="11" t="s">
        <v>216</v>
      </c>
      <c r="F39" s="903" t="s">
        <v>499</v>
      </c>
      <c r="G39" s="573" t="s">
        <v>0</v>
      </c>
      <c r="H39" s="608"/>
      <c r="I39" s="737">
        <v>2249</v>
      </c>
      <c r="J39" s="573"/>
      <c r="K39" s="608"/>
      <c r="L39" s="738">
        <v>9</v>
      </c>
      <c r="M39" s="613"/>
    </row>
    <row r="40" spans="2:13" s="4" customFormat="1" ht="9.9499999999999993" customHeight="1">
      <c r="B40" s="619"/>
      <c r="C40" s="12"/>
      <c r="D40" s="12"/>
      <c r="E40" s="12"/>
      <c r="F40" s="12"/>
      <c r="G40" s="12"/>
      <c r="H40" s="13"/>
      <c r="I40" s="263"/>
      <c r="J40" s="14"/>
      <c r="K40" s="15"/>
      <c r="L40" s="264"/>
      <c r="M40" s="265"/>
    </row>
    <row r="41" spans="2:13" s="4" customFormat="1" ht="14.1" customHeight="1">
      <c r="B41" s="1058" t="s">
        <v>580</v>
      </c>
      <c r="C41" s="16"/>
      <c r="D41" s="16"/>
      <c r="E41" s="16"/>
      <c r="F41" s="16"/>
      <c r="G41" s="16"/>
      <c r="H41" s="16"/>
      <c r="I41" s="16"/>
      <c r="J41" s="16"/>
      <c r="K41" s="16"/>
      <c r="L41" s="16"/>
      <c r="M41" s="16"/>
    </row>
    <row r="42" spans="2:13" s="4" customFormat="1" ht="5.0999999999999996" customHeight="1">
      <c r="B42" s="10"/>
      <c r="C42" s="10"/>
      <c r="D42" s="10"/>
      <c r="E42" s="10"/>
      <c r="F42" s="10"/>
      <c r="G42" s="10"/>
      <c r="H42" s="10"/>
      <c r="I42" s="266"/>
      <c r="J42" s="10"/>
      <c r="K42" s="11"/>
      <c r="L42" s="262"/>
      <c r="M42" s="262"/>
    </row>
    <row r="43" spans="2:13" s="6" customFormat="1" ht="12" customHeight="1">
      <c r="B43" s="9" t="s">
        <v>402</v>
      </c>
      <c r="C43" s="9"/>
      <c r="D43" s="9"/>
      <c r="E43" s="9"/>
      <c r="F43" s="9"/>
      <c r="G43" s="9"/>
      <c r="H43" s="9"/>
      <c r="I43" s="9"/>
      <c r="J43" s="9"/>
      <c r="K43" s="9"/>
      <c r="L43" s="9"/>
      <c r="M43" s="9"/>
    </row>
    <row r="44" spans="2:13" s="6" customFormat="1" ht="12" customHeight="1">
      <c r="B44" s="892" t="s">
        <v>571</v>
      </c>
      <c r="C44" s="9"/>
      <c r="D44" s="9"/>
      <c r="E44" s="9"/>
      <c r="F44" s="9"/>
      <c r="G44" s="9"/>
      <c r="H44" s="9"/>
      <c r="I44" s="9"/>
      <c r="J44" s="9"/>
      <c r="K44" s="9"/>
      <c r="L44" s="9"/>
      <c r="M44" s="9"/>
    </row>
    <row r="45" spans="2:13" s="6" customFormat="1" ht="12" customHeight="1">
      <c r="B45" s="9" t="s">
        <v>358</v>
      </c>
      <c r="C45" s="9"/>
      <c r="D45" s="9"/>
      <c r="E45" s="9"/>
      <c r="F45" s="9"/>
      <c r="G45" s="9"/>
      <c r="H45" s="9"/>
      <c r="I45" s="9"/>
      <c r="J45" s="9"/>
      <c r="K45" s="9"/>
      <c r="L45" s="9"/>
      <c r="M45" s="9"/>
    </row>
    <row r="46" spans="2:13" s="6" customFormat="1" ht="12" customHeight="1">
      <c r="B46" s="9" t="s">
        <v>359</v>
      </c>
      <c r="C46" s="9"/>
      <c r="E46" s="9"/>
      <c r="F46" s="9"/>
      <c r="G46" s="9"/>
      <c r="H46" s="9"/>
      <c r="I46" s="9"/>
      <c r="J46" s="9"/>
      <c r="K46" s="9"/>
      <c r="L46" s="9"/>
      <c r="M46" s="9"/>
    </row>
    <row r="47" spans="2:13" s="6" customFormat="1" ht="12" customHeight="1">
      <c r="B47" s="9"/>
      <c r="C47" s="9"/>
      <c r="D47" s="9"/>
      <c r="E47" s="9"/>
      <c r="F47" s="9"/>
      <c r="G47" s="9"/>
      <c r="H47" s="9"/>
      <c r="I47" s="9"/>
      <c r="J47" s="9"/>
      <c r="K47" s="9"/>
      <c r="L47" s="9"/>
      <c r="M47" s="9"/>
    </row>
    <row r="48" spans="2:13" s="6" customFormat="1" ht="8.1" customHeight="1">
      <c r="B48" s="7"/>
      <c r="C48" s="7"/>
      <c r="D48" s="7"/>
      <c r="E48" s="7"/>
      <c r="F48" s="7"/>
      <c r="G48" s="7"/>
      <c r="H48" s="7"/>
      <c r="I48" s="7"/>
      <c r="J48" s="7"/>
      <c r="K48" s="7"/>
      <c r="L48" s="7"/>
      <c r="M48" s="7"/>
    </row>
    <row r="49" spans="2:13" s="4" customFormat="1">
      <c r="I49" s="267"/>
      <c r="K49" s="5"/>
      <c r="L49" s="268"/>
      <c r="M49" s="268"/>
    </row>
    <row r="50" spans="2:13" s="2" customFormat="1">
      <c r="B50" s="4"/>
      <c r="C50" s="4"/>
      <c r="D50" s="4"/>
      <c r="E50" s="4"/>
      <c r="F50" s="4"/>
      <c r="G50" s="4"/>
      <c r="H50" s="4"/>
      <c r="I50" s="267"/>
      <c r="J50" s="4"/>
      <c r="K50" s="5"/>
      <c r="L50" s="268"/>
      <c r="M50" s="268"/>
    </row>
  </sheetData>
  <sheetProtection formatCells="0" formatColumns="0" formatRows="0" insertColumns="0" insertRows="0" deleteColumns="0" deleteRows="0"/>
  <mergeCells count="11">
    <mergeCell ref="B37:B39"/>
    <mergeCell ref="B12:B14"/>
    <mergeCell ref="B16:B17"/>
    <mergeCell ref="B20:B21"/>
    <mergeCell ref="B32:B33"/>
    <mergeCell ref="B34:B35"/>
    <mergeCell ref="C3:G3"/>
    <mergeCell ref="H3:J3"/>
    <mergeCell ref="K3:M3"/>
    <mergeCell ref="B1:M1"/>
    <mergeCell ref="B4:B6"/>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selection activeCell="K1" sqref="K1"/>
    </sheetView>
  </sheetViews>
  <sheetFormatPr defaultColWidth="13.625" defaultRowHeight="13.5"/>
  <cols>
    <col min="1" max="1" width="2.125" style="53" customWidth="1"/>
    <col min="2" max="2" width="14.625" style="53" customWidth="1"/>
    <col min="3" max="3" width="2.125" style="53" customWidth="1"/>
    <col min="4" max="10" width="14" style="53" customWidth="1"/>
    <col min="11" max="11" width="8.125" style="53" customWidth="1"/>
    <col min="12" max="12" width="11.5" style="53" customWidth="1"/>
    <col min="13" max="16384" width="13.625" style="53"/>
  </cols>
  <sheetData>
    <row r="1" spans="1:12" ht="30" customHeight="1">
      <c r="A1" s="1215" t="s">
        <v>122</v>
      </c>
      <c r="B1" s="1215"/>
      <c r="C1" s="1215"/>
      <c r="D1" s="1215"/>
      <c r="E1" s="1215"/>
      <c r="F1" s="1215"/>
      <c r="G1" s="1215"/>
      <c r="H1" s="1215"/>
      <c r="I1" s="1215"/>
      <c r="J1" s="1215"/>
      <c r="K1" s="114"/>
    </row>
    <row r="2" spans="1:12" ht="24.95" customHeight="1" thickBot="1">
      <c r="B2" s="51"/>
      <c r="C2" s="51"/>
      <c r="D2" s="51"/>
      <c r="E2" s="51"/>
      <c r="F2" s="51"/>
      <c r="G2" s="51"/>
      <c r="H2" s="51"/>
      <c r="I2" s="51"/>
      <c r="J2" s="115" t="s">
        <v>379</v>
      </c>
    </row>
    <row r="3" spans="1:12" ht="20.100000000000001" customHeight="1">
      <c r="A3" s="151"/>
      <c r="B3" s="1229" t="s">
        <v>310</v>
      </c>
      <c r="C3" s="152"/>
      <c r="D3" s="1249" t="s">
        <v>380</v>
      </c>
      <c r="E3" s="1249" t="s">
        <v>381</v>
      </c>
      <c r="F3" s="1231" t="s">
        <v>382</v>
      </c>
      <c r="G3" s="1231" t="s">
        <v>383</v>
      </c>
      <c r="H3" s="153"/>
      <c r="I3" s="1231" t="s">
        <v>384</v>
      </c>
      <c r="J3" s="1234" t="s">
        <v>123</v>
      </c>
      <c r="K3" s="51"/>
    </row>
    <row r="4" spans="1:12" ht="20.100000000000001" customHeight="1">
      <c r="A4" s="154"/>
      <c r="B4" s="1244"/>
      <c r="C4" s="51"/>
      <c r="D4" s="1250"/>
      <c r="E4" s="1250"/>
      <c r="F4" s="1251"/>
      <c r="G4" s="1251"/>
      <c r="H4" s="86" t="s">
        <v>385</v>
      </c>
      <c r="I4" s="1251"/>
      <c r="J4" s="1242"/>
      <c r="K4" s="51"/>
    </row>
    <row r="5" spans="1:12" ht="20.100000000000001" customHeight="1">
      <c r="A5" s="155"/>
      <c r="B5" s="1230"/>
      <c r="C5" s="51"/>
      <c r="D5" s="1233"/>
      <c r="E5" s="1233"/>
      <c r="F5" s="1232"/>
      <c r="G5" s="1232"/>
      <c r="H5" s="136"/>
      <c r="I5" s="1232"/>
      <c r="J5" s="1235"/>
      <c r="K5" s="51"/>
    </row>
    <row r="6" spans="1:12" ht="9" customHeight="1">
      <c r="A6" s="154"/>
      <c r="B6" s="145"/>
      <c r="C6" s="145"/>
      <c r="D6" s="125"/>
      <c r="E6" s="145"/>
      <c r="F6" s="145"/>
      <c r="G6" s="145"/>
      <c r="H6" s="145"/>
      <c r="I6" s="145"/>
      <c r="J6" s="156"/>
      <c r="K6" s="51"/>
    </row>
    <row r="7" spans="1:12" ht="18" customHeight="1">
      <c r="A7" s="154"/>
      <c r="B7" s="51"/>
      <c r="C7" s="51"/>
      <c r="D7" s="1243" t="s">
        <v>386</v>
      </c>
      <c r="E7" s="1244"/>
      <c r="F7" s="1244"/>
      <c r="G7" s="1244"/>
      <c r="H7" s="1244"/>
      <c r="I7" s="1244"/>
      <c r="J7" s="1245"/>
      <c r="K7" s="103"/>
    </row>
    <row r="8" spans="1:12" ht="9" customHeight="1">
      <c r="A8" s="154"/>
      <c r="B8" s="51"/>
      <c r="C8" s="51"/>
      <c r="D8" s="86"/>
      <c r="E8" s="103"/>
      <c r="F8" s="103"/>
      <c r="G8" s="103"/>
      <c r="H8" s="103"/>
      <c r="I8" s="103"/>
      <c r="J8" s="157"/>
      <c r="K8" s="103"/>
    </row>
    <row r="9" spans="1:12" ht="15" customHeight="1">
      <c r="A9" s="154"/>
      <c r="B9" s="51" t="s">
        <v>493</v>
      </c>
      <c r="C9" s="103"/>
      <c r="D9" s="158">
        <v>5544</v>
      </c>
      <c r="E9" s="159">
        <v>1645</v>
      </c>
      <c r="F9" s="159">
        <v>19</v>
      </c>
      <c r="G9" s="159">
        <v>2773</v>
      </c>
      <c r="H9" s="159">
        <v>585</v>
      </c>
      <c r="I9" s="159">
        <v>483</v>
      </c>
      <c r="J9" s="160">
        <v>39</v>
      </c>
      <c r="K9" s="161"/>
      <c r="L9" s="162"/>
    </row>
    <row r="10" spans="1:12" ht="15" customHeight="1">
      <c r="A10" s="154"/>
      <c r="B10" s="51" t="s">
        <v>456</v>
      </c>
      <c r="C10" s="103"/>
      <c r="D10" s="158">
        <v>5371</v>
      </c>
      <c r="E10" s="159">
        <v>1829</v>
      </c>
      <c r="F10" s="159">
        <v>16</v>
      </c>
      <c r="G10" s="159">
        <v>2254</v>
      </c>
      <c r="H10" s="159">
        <v>563</v>
      </c>
      <c r="I10" s="159">
        <v>438</v>
      </c>
      <c r="J10" s="160">
        <v>254</v>
      </c>
      <c r="K10" s="161"/>
      <c r="L10" s="162"/>
    </row>
    <row r="11" spans="1:12" ht="15" customHeight="1">
      <c r="A11" s="154"/>
      <c r="B11" s="51" t="s">
        <v>494</v>
      </c>
      <c r="C11" s="103"/>
      <c r="D11" s="158">
        <v>4970</v>
      </c>
      <c r="E11" s="159">
        <v>1598</v>
      </c>
      <c r="F11" s="159">
        <v>25</v>
      </c>
      <c r="G11" s="159">
        <v>2381</v>
      </c>
      <c r="H11" s="159">
        <v>565</v>
      </c>
      <c r="I11" s="159">
        <v>322</v>
      </c>
      <c r="J11" s="160">
        <v>79</v>
      </c>
      <c r="K11" s="161"/>
      <c r="L11" s="162"/>
    </row>
    <row r="12" spans="1:12" ht="9" customHeight="1">
      <c r="A12" s="154"/>
      <c r="B12" s="51"/>
      <c r="C12" s="51"/>
      <c r="D12" s="158" t="s">
        <v>124</v>
      </c>
      <c r="E12" s="159"/>
      <c r="F12" s="159" t="s">
        <v>124</v>
      </c>
      <c r="G12" s="159" t="s">
        <v>124</v>
      </c>
      <c r="H12" s="159" t="s">
        <v>124</v>
      </c>
      <c r="I12" s="159" t="s">
        <v>124</v>
      </c>
      <c r="J12" s="160" t="s">
        <v>124</v>
      </c>
      <c r="K12" s="161"/>
      <c r="L12" s="162"/>
    </row>
    <row r="13" spans="1:12" ht="15" customHeight="1">
      <c r="A13" s="154"/>
      <c r="B13" s="620" t="s">
        <v>581</v>
      </c>
      <c r="C13" s="163"/>
      <c r="D13" s="531">
        <v>428</v>
      </c>
      <c r="E13" s="547">
        <v>157</v>
      </c>
      <c r="F13" s="421">
        <v>1</v>
      </c>
      <c r="G13" s="547">
        <v>188</v>
      </c>
      <c r="H13" s="547">
        <v>50</v>
      </c>
      <c r="I13" s="547">
        <v>26</v>
      </c>
      <c r="J13" s="548">
        <v>6</v>
      </c>
      <c r="K13" s="545"/>
    </row>
    <row r="14" spans="1:12" ht="15" customHeight="1">
      <c r="A14" s="154"/>
      <c r="B14" s="620">
        <v>10</v>
      </c>
      <c r="C14" s="163"/>
      <c r="D14" s="531">
        <v>432</v>
      </c>
      <c r="E14" s="547">
        <v>139</v>
      </c>
      <c r="F14" s="421">
        <v>6</v>
      </c>
      <c r="G14" s="547">
        <v>189</v>
      </c>
      <c r="H14" s="547">
        <v>57</v>
      </c>
      <c r="I14" s="547">
        <v>36</v>
      </c>
      <c r="J14" s="548">
        <v>5</v>
      </c>
      <c r="K14" s="545"/>
    </row>
    <row r="15" spans="1:12" ht="15" customHeight="1">
      <c r="A15" s="154"/>
      <c r="B15" s="620">
        <v>11</v>
      </c>
      <c r="C15" s="163"/>
      <c r="D15" s="531">
        <v>388</v>
      </c>
      <c r="E15" s="547">
        <v>112</v>
      </c>
      <c r="F15" s="421">
        <v>3</v>
      </c>
      <c r="G15" s="547">
        <v>203</v>
      </c>
      <c r="H15" s="547">
        <v>45</v>
      </c>
      <c r="I15" s="547">
        <v>19</v>
      </c>
      <c r="J15" s="548">
        <v>6</v>
      </c>
      <c r="K15" s="545"/>
    </row>
    <row r="16" spans="1:12" ht="15" customHeight="1">
      <c r="A16" s="154"/>
      <c r="B16" s="620">
        <v>12</v>
      </c>
      <c r="C16" s="163"/>
      <c r="D16" s="531">
        <v>476</v>
      </c>
      <c r="E16" s="547">
        <v>152</v>
      </c>
      <c r="F16" s="421">
        <v>0</v>
      </c>
      <c r="G16" s="547">
        <v>253</v>
      </c>
      <c r="H16" s="547">
        <v>43</v>
      </c>
      <c r="I16" s="547">
        <v>26</v>
      </c>
      <c r="J16" s="548">
        <v>2</v>
      </c>
      <c r="K16" s="545"/>
    </row>
    <row r="17" spans="1:12" ht="15" customHeight="1">
      <c r="A17" s="154"/>
      <c r="B17" s="620" t="s">
        <v>505</v>
      </c>
      <c r="C17" s="163"/>
      <c r="D17" s="531">
        <v>308</v>
      </c>
      <c r="E17" s="547">
        <v>88</v>
      </c>
      <c r="F17" s="421">
        <v>4</v>
      </c>
      <c r="G17" s="547">
        <v>155</v>
      </c>
      <c r="H17" s="547">
        <v>34</v>
      </c>
      <c r="I17" s="547">
        <v>22</v>
      </c>
      <c r="J17" s="548">
        <v>5</v>
      </c>
      <c r="K17" s="545"/>
    </row>
    <row r="18" spans="1:12" ht="15" customHeight="1">
      <c r="A18" s="154"/>
      <c r="B18" s="620" t="s">
        <v>522</v>
      </c>
      <c r="C18" s="163"/>
      <c r="D18" s="531">
        <v>361</v>
      </c>
      <c r="E18" s="547">
        <v>115</v>
      </c>
      <c r="F18" s="684">
        <v>5</v>
      </c>
      <c r="G18" s="547">
        <v>175</v>
      </c>
      <c r="H18" s="547">
        <v>30</v>
      </c>
      <c r="I18" s="547">
        <v>28</v>
      </c>
      <c r="J18" s="548">
        <v>8</v>
      </c>
      <c r="K18" s="545"/>
    </row>
    <row r="19" spans="1:12" ht="15" customHeight="1">
      <c r="A19" s="154"/>
      <c r="B19" s="620" t="s">
        <v>511</v>
      </c>
      <c r="C19" s="163"/>
      <c r="D19" s="531">
        <v>461</v>
      </c>
      <c r="E19" s="547">
        <v>145</v>
      </c>
      <c r="F19" s="684">
        <v>2</v>
      </c>
      <c r="G19" s="547">
        <v>231</v>
      </c>
      <c r="H19" s="547">
        <v>57</v>
      </c>
      <c r="I19" s="547">
        <v>25</v>
      </c>
      <c r="J19" s="548">
        <v>1</v>
      </c>
      <c r="K19" s="545"/>
    </row>
    <row r="20" spans="1:12" ht="15" customHeight="1">
      <c r="A20" s="154"/>
      <c r="B20" s="620" t="s">
        <v>563</v>
      </c>
      <c r="C20" s="163"/>
      <c r="D20" s="531">
        <v>452</v>
      </c>
      <c r="E20" s="547">
        <v>154</v>
      </c>
      <c r="F20" s="684">
        <v>3</v>
      </c>
      <c r="G20" s="547">
        <v>185</v>
      </c>
      <c r="H20" s="547">
        <v>78</v>
      </c>
      <c r="I20" s="547">
        <v>31</v>
      </c>
      <c r="J20" s="548">
        <v>1</v>
      </c>
      <c r="K20" s="545"/>
    </row>
    <row r="21" spans="1:12" ht="15" customHeight="1">
      <c r="A21" s="154"/>
      <c r="B21" s="620" t="s">
        <v>535</v>
      </c>
      <c r="C21" s="163"/>
      <c r="D21" s="531">
        <v>313</v>
      </c>
      <c r="E21" s="547">
        <v>93</v>
      </c>
      <c r="F21" s="684">
        <v>0</v>
      </c>
      <c r="G21" s="547">
        <v>143</v>
      </c>
      <c r="H21" s="547">
        <v>47</v>
      </c>
      <c r="I21" s="547">
        <v>30</v>
      </c>
      <c r="J21" s="548">
        <v>0</v>
      </c>
      <c r="K21" s="545"/>
    </row>
    <row r="22" spans="1:12" ht="15" customHeight="1">
      <c r="A22" s="154"/>
      <c r="B22" s="620" t="s">
        <v>536</v>
      </c>
      <c r="C22" s="163"/>
      <c r="D22" s="531">
        <v>311</v>
      </c>
      <c r="E22" s="547">
        <v>137</v>
      </c>
      <c r="F22" s="684">
        <v>0</v>
      </c>
      <c r="G22" s="547">
        <v>129</v>
      </c>
      <c r="H22" s="547">
        <v>29</v>
      </c>
      <c r="I22" s="547">
        <v>16</v>
      </c>
      <c r="J22" s="548">
        <v>0</v>
      </c>
      <c r="K22" s="545"/>
    </row>
    <row r="23" spans="1:12" ht="15" customHeight="1">
      <c r="A23" s="154"/>
      <c r="B23" s="620" t="s">
        <v>481</v>
      </c>
      <c r="C23" s="163"/>
      <c r="D23" s="531">
        <v>382</v>
      </c>
      <c r="E23" s="547">
        <v>131</v>
      </c>
      <c r="F23" s="684">
        <v>6</v>
      </c>
      <c r="G23" s="547">
        <v>176</v>
      </c>
      <c r="H23" s="547">
        <v>46</v>
      </c>
      <c r="I23" s="547">
        <v>23</v>
      </c>
      <c r="J23" s="548">
        <v>0</v>
      </c>
      <c r="K23" s="545"/>
    </row>
    <row r="24" spans="1:12" ht="15" customHeight="1">
      <c r="A24" s="154"/>
      <c r="B24" s="620" t="s">
        <v>537</v>
      </c>
      <c r="C24" s="163"/>
      <c r="D24" s="531">
        <v>382</v>
      </c>
      <c r="E24" s="547">
        <v>158</v>
      </c>
      <c r="F24" s="684">
        <v>7</v>
      </c>
      <c r="G24" s="547">
        <v>156</v>
      </c>
      <c r="H24" s="547">
        <v>35</v>
      </c>
      <c r="I24" s="547">
        <v>26</v>
      </c>
      <c r="J24" s="548">
        <v>0</v>
      </c>
      <c r="K24" s="545"/>
    </row>
    <row r="25" spans="1:12" ht="15" customHeight="1">
      <c r="A25" s="154"/>
      <c r="B25" s="620" t="s">
        <v>480</v>
      </c>
      <c r="C25" s="163"/>
      <c r="D25" s="531">
        <v>415</v>
      </c>
      <c r="E25" s="547">
        <v>150</v>
      </c>
      <c r="F25" s="684">
        <v>4</v>
      </c>
      <c r="G25" s="547">
        <v>179</v>
      </c>
      <c r="H25" s="547">
        <v>66</v>
      </c>
      <c r="I25" s="547">
        <v>14</v>
      </c>
      <c r="J25" s="548">
        <v>2</v>
      </c>
      <c r="K25" s="545"/>
    </row>
    <row r="26" spans="1:12" ht="9" customHeight="1">
      <c r="A26" s="154"/>
      <c r="B26" s="103"/>
      <c r="C26" s="163"/>
      <c r="D26" s="158"/>
      <c r="E26" s="164"/>
      <c r="F26" s="166"/>
      <c r="G26" s="159"/>
      <c r="H26" s="159"/>
      <c r="I26" s="159"/>
      <c r="J26" s="160"/>
      <c r="K26" s="161"/>
    </row>
    <row r="27" spans="1:12" ht="18" customHeight="1">
      <c r="A27" s="154"/>
      <c r="B27" s="103"/>
      <c r="C27" s="51"/>
      <c r="D27" s="1246" t="s">
        <v>387</v>
      </c>
      <c r="E27" s="1247"/>
      <c r="F27" s="1247"/>
      <c r="G27" s="1247"/>
      <c r="H27" s="1247"/>
      <c r="I27" s="1247"/>
      <c r="J27" s="1248"/>
      <c r="K27" s="161"/>
    </row>
    <row r="28" spans="1:12" ht="9" customHeight="1">
      <c r="A28" s="154"/>
      <c r="B28" s="103"/>
      <c r="C28" s="51"/>
      <c r="D28" s="167"/>
      <c r="E28" s="168"/>
      <c r="F28" s="168"/>
      <c r="G28" s="168"/>
      <c r="H28" s="168"/>
      <c r="I28" s="168"/>
      <c r="J28" s="169"/>
      <c r="K28" s="161"/>
    </row>
    <row r="29" spans="1:12" ht="15" customHeight="1">
      <c r="A29" s="154"/>
      <c r="B29" s="51" t="s">
        <v>493</v>
      </c>
      <c r="C29" s="103"/>
      <c r="D29" s="158">
        <v>1518555</v>
      </c>
      <c r="E29" s="159">
        <v>168927</v>
      </c>
      <c r="F29" s="159">
        <v>11437</v>
      </c>
      <c r="G29" s="159">
        <v>1064405</v>
      </c>
      <c r="H29" s="159">
        <v>224822</v>
      </c>
      <c r="I29" s="159">
        <v>46055</v>
      </c>
      <c r="J29" s="160">
        <v>2917</v>
      </c>
      <c r="K29" s="161"/>
      <c r="L29" s="162"/>
    </row>
    <row r="30" spans="1:12" ht="15" customHeight="1">
      <c r="A30" s="154"/>
      <c r="B30" s="51" t="s">
        <v>456</v>
      </c>
      <c r="C30" s="103"/>
      <c r="D30" s="158">
        <v>1337084</v>
      </c>
      <c r="E30" s="159">
        <v>190572</v>
      </c>
      <c r="F30" s="159">
        <v>10960</v>
      </c>
      <c r="G30" s="159">
        <v>869290</v>
      </c>
      <c r="H30" s="159">
        <v>210858</v>
      </c>
      <c r="I30" s="159">
        <v>43832</v>
      </c>
      <c r="J30" s="160">
        <v>11572</v>
      </c>
      <c r="K30" s="161"/>
      <c r="L30" s="162"/>
    </row>
    <row r="31" spans="1:12" ht="15" customHeight="1">
      <c r="A31" s="154"/>
      <c r="B31" s="51" t="s">
        <v>494</v>
      </c>
      <c r="C31" s="103"/>
      <c r="D31" s="158">
        <v>1205944</v>
      </c>
      <c r="E31" s="159">
        <v>165370</v>
      </c>
      <c r="F31" s="159">
        <v>27254</v>
      </c>
      <c r="G31" s="159">
        <v>813785</v>
      </c>
      <c r="H31" s="159">
        <v>151318</v>
      </c>
      <c r="I31" s="159">
        <v>31163</v>
      </c>
      <c r="J31" s="160">
        <v>17054</v>
      </c>
      <c r="K31" s="161"/>
      <c r="L31" s="162"/>
    </row>
    <row r="32" spans="1:12" ht="9" customHeight="1">
      <c r="A32" s="154"/>
      <c r="B32" s="51"/>
      <c r="C32" s="103"/>
      <c r="D32" s="158"/>
      <c r="E32" s="159"/>
      <c r="F32" s="159"/>
      <c r="G32" s="159"/>
      <c r="H32" s="159"/>
      <c r="I32" s="159"/>
      <c r="J32" s="160"/>
      <c r="K32" s="161"/>
      <c r="L32" s="162"/>
    </row>
    <row r="33" spans="1:11" ht="15" customHeight="1">
      <c r="A33" s="154"/>
      <c r="B33" s="620" t="s">
        <v>581</v>
      </c>
      <c r="C33" s="163"/>
      <c r="D33" s="531">
        <v>85548</v>
      </c>
      <c r="E33" s="547">
        <v>15407</v>
      </c>
      <c r="F33" s="422">
        <v>7643</v>
      </c>
      <c r="G33" s="547">
        <v>49922</v>
      </c>
      <c r="H33" s="547">
        <v>8585</v>
      </c>
      <c r="I33" s="547">
        <v>2643</v>
      </c>
      <c r="J33" s="548">
        <v>1348</v>
      </c>
      <c r="K33" s="545"/>
    </row>
    <row r="34" spans="1:11" ht="15" customHeight="1">
      <c r="A34" s="154"/>
      <c r="B34" s="620">
        <v>10</v>
      </c>
      <c r="C34" s="163"/>
      <c r="D34" s="531">
        <v>93915</v>
      </c>
      <c r="E34" s="547">
        <v>14058</v>
      </c>
      <c r="F34" s="422">
        <v>1328</v>
      </c>
      <c r="G34" s="547">
        <v>63549</v>
      </c>
      <c r="H34" s="547">
        <v>10517</v>
      </c>
      <c r="I34" s="547">
        <v>3676</v>
      </c>
      <c r="J34" s="548">
        <v>787</v>
      </c>
      <c r="K34" s="545"/>
    </row>
    <row r="35" spans="1:11" ht="15" customHeight="1">
      <c r="A35" s="154"/>
      <c r="B35" s="620">
        <v>11</v>
      </c>
      <c r="C35" s="163"/>
      <c r="D35" s="531">
        <v>74794</v>
      </c>
      <c r="E35" s="547">
        <v>11274</v>
      </c>
      <c r="F35" s="422">
        <v>2273</v>
      </c>
      <c r="G35" s="547">
        <v>46524</v>
      </c>
      <c r="H35" s="547">
        <v>12761</v>
      </c>
      <c r="I35" s="547">
        <v>1459</v>
      </c>
      <c r="J35" s="548">
        <v>503</v>
      </c>
      <c r="K35" s="545"/>
    </row>
    <row r="36" spans="1:11" ht="15" customHeight="1">
      <c r="A36" s="154"/>
      <c r="B36" s="620">
        <v>12</v>
      </c>
      <c r="C36" s="163"/>
      <c r="D36" s="531">
        <v>108015</v>
      </c>
      <c r="E36" s="547">
        <v>16056</v>
      </c>
      <c r="F36" s="422">
        <v>0</v>
      </c>
      <c r="G36" s="547">
        <v>80857</v>
      </c>
      <c r="H36" s="547">
        <v>8361</v>
      </c>
      <c r="I36" s="547">
        <v>2547</v>
      </c>
      <c r="J36" s="548">
        <v>194</v>
      </c>
      <c r="K36" s="545"/>
    </row>
    <row r="37" spans="1:11" ht="15" customHeight="1">
      <c r="A37" s="154"/>
      <c r="B37" s="620" t="s">
        <v>505</v>
      </c>
      <c r="C37" s="163"/>
      <c r="D37" s="531">
        <v>72109</v>
      </c>
      <c r="E37" s="547">
        <v>9217</v>
      </c>
      <c r="F37" s="422">
        <v>864</v>
      </c>
      <c r="G37" s="547">
        <v>52103</v>
      </c>
      <c r="H37" s="547">
        <v>7193</v>
      </c>
      <c r="I37" s="547">
        <v>2186</v>
      </c>
      <c r="J37" s="548">
        <v>546</v>
      </c>
      <c r="K37" s="545"/>
    </row>
    <row r="38" spans="1:11" ht="15" customHeight="1">
      <c r="A38" s="154"/>
      <c r="B38" s="620" t="s">
        <v>522</v>
      </c>
      <c r="C38" s="163"/>
      <c r="D38" s="531">
        <v>63777</v>
      </c>
      <c r="E38" s="547">
        <v>12366</v>
      </c>
      <c r="F38" s="683">
        <v>776</v>
      </c>
      <c r="G38" s="547">
        <v>43080</v>
      </c>
      <c r="H38" s="547">
        <v>4318</v>
      </c>
      <c r="I38" s="547">
        <v>3010</v>
      </c>
      <c r="J38" s="548">
        <v>227</v>
      </c>
      <c r="K38" s="545"/>
    </row>
    <row r="39" spans="1:11" ht="15" customHeight="1">
      <c r="A39" s="154"/>
      <c r="B39" s="620" t="s">
        <v>511</v>
      </c>
      <c r="C39" s="163"/>
      <c r="D39" s="531">
        <v>121174</v>
      </c>
      <c r="E39" s="547">
        <v>15523</v>
      </c>
      <c r="F39" s="683">
        <v>166</v>
      </c>
      <c r="G39" s="547">
        <v>84578</v>
      </c>
      <c r="H39" s="547">
        <v>18143</v>
      </c>
      <c r="I39" s="547">
        <v>2746</v>
      </c>
      <c r="J39" s="548">
        <v>18</v>
      </c>
      <c r="K39" s="545"/>
    </row>
    <row r="40" spans="1:11" ht="15" customHeight="1">
      <c r="A40" s="154"/>
      <c r="B40" s="620" t="s">
        <v>563</v>
      </c>
      <c r="C40" s="163"/>
      <c r="D40" s="531">
        <v>115546</v>
      </c>
      <c r="E40" s="547">
        <v>16913</v>
      </c>
      <c r="F40" s="683">
        <v>281</v>
      </c>
      <c r="G40" s="547">
        <v>78522</v>
      </c>
      <c r="H40" s="547">
        <v>16852</v>
      </c>
      <c r="I40" s="547">
        <v>2964</v>
      </c>
      <c r="J40" s="548">
        <v>14</v>
      </c>
      <c r="K40" s="545"/>
    </row>
    <row r="41" spans="1:11" ht="15" customHeight="1">
      <c r="A41" s="154"/>
      <c r="B41" s="620" t="s">
        <v>535</v>
      </c>
      <c r="C41" s="163"/>
      <c r="D41" s="531">
        <v>108758</v>
      </c>
      <c r="E41" s="547">
        <v>9292</v>
      </c>
      <c r="F41" s="683">
        <v>0</v>
      </c>
      <c r="G41" s="547">
        <v>84070</v>
      </c>
      <c r="H41" s="547">
        <v>13029</v>
      </c>
      <c r="I41" s="547">
        <v>2367</v>
      </c>
      <c r="J41" s="548">
        <v>0</v>
      </c>
      <c r="K41" s="545"/>
    </row>
    <row r="42" spans="1:11" ht="15" customHeight="1">
      <c r="A42" s="154"/>
      <c r="B42" s="620" t="s">
        <v>548</v>
      </c>
      <c r="C42" s="163"/>
      <c r="D42" s="531">
        <v>73256</v>
      </c>
      <c r="E42" s="547">
        <v>14070</v>
      </c>
      <c r="F42" s="683">
        <v>0</v>
      </c>
      <c r="G42" s="547">
        <v>44686</v>
      </c>
      <c r="H42" s="547">
        <v>12995</v>
      </c>
      <c r="I42" s="547">
        <v>1505</v>
      </c>
      <c r="J42" s="548">
        <v>0</v>
      </c>
      <c r="K42" s="545"/>
    </row>
    <row r="43" spans="1:11" ht="15" customHeight="1">
      <c r="A43" s="154"/>
      <c r="B43" s="620" t="s">
        <v>549</v>
      </c>
      <c r="C43" s="163"/>
      <c r="D43" s="531">
        <v>80190</v>
      </c>
      <c r="E43" s="547">
        <v>13591</v>
      </c>
      <c r="F43" s="683">
        <v>876</v>
      </c>
      <c r="G43" s="547">
        <v>55604</v>
      </c>
      <c r="H43" s="547">
        <v>7564</v>
      </c>
      <c r="I43" s="547">
        <v>2555</v>
      </c>
      <c r="J43" s="548">
        <v>0</v>
      </c>
      <c r="K43" s="545"/>
    </row>
    <row r="44" spans="1:11" ht="15" customHeight="1">
      <c r="A44" s="154"/>
      <c r="B44" s="620" t="s">
        <v>561</v>
      </c>
      <c r="C44" s="163"/>
      <c r="D44" s="531">
        <v>91168</v>
      </c>
      <c r="E44" s="547">
        <v>16860</v>
      </c>
      <c r="F44" s="683">
        <v>616</v>
      </c>
      <c r="G44" s="547">
        <v>57129</v>
      </c>
      <c r="H44" s="547">
        <v>14124</v>
      </c>
      <c r="I44" s="547">
        <v>2439</v>
      </c>
      <c r="J44" s="548">
        <v>0</v>
      </c>
      <c r="K44" s="545"/>
    </row>
    <row r="45" spans="1:11" ht="15" customHeight="1">
      <c r="A45" s="154"/>
      <c r="B45" s="620" t="s">
        <v>480</v>
      </c>
      <c r="C45" s="163"/>
      <c r="D45" s="531">
        <v>89902</v>
      </c>
      <c r="E45" s="547">
        <v>15945</v>
      </c>
      <c r="F45" s="683">
        <v>1033</v>
      </c>
      <c r="G45" s="547">
        <v>58389</v>
      </c>
      <c r="H45" s="547">
        <v>13153</v>
      </c>
      <c r="I45" s="547">
        <v>1308</v>
      </c>
      <c r="J45" s="548">
        <v>74</v>
      </c>
      <c r="K45" s="545"/>
    </row>
    <row r="46" spans="1:11" ht="9" customHeight="1">
      <c r="A46" s="154"/>
      <c r="B46" s="102"/>
      <c r="C46" s="163"/>
      <c r="D46" s="158"/>
      <c r="E46" s="164"/>
      <c r="F46" s="164"/>
      <c r="G46" s="159"/>
      <c r="H46" s="159"/>
      <c r="I46" s="159"/>
      <c r="J46" s="160"/>
      <c r="K46" s="165"/>
    </row>
    <row r="47" spans="1:11" ht="18" customHeight="1">
      <c r="A47" s="154"/>
      <c r="B47" s="51"/>
      <c r="C47" s="51"/>
      <c r="D47" s="1246" t="s">
        <v>388</v>
      </c>
      <c r="E47" s="1247"/>
      <c r="F47" s="1247"/>
      <c r="G47" s="1247"/>
      <c r="H47" s="1247"/>
      <c r="I47" s="1247"/>
      <c r="J47" s="1248"/>
      <c r="K47" s="161"/>
    </row>
    <row r="48" spans="1:11" ht="9" customHeight="1">
      <c r="A48" s="154"/>
      <c r="B48" s="51"/>
      <c r="C48" s="51"/>
      <c r="D48" s="158"/>
      <c r="E48" s="159"/>
      <c r="F48" s="159"/>
      <c r="G48" s="159"/>
      <c r="H48" s="159"/>
      <c r="I48" s="159"/>
      <c r="J48" s="160"/>
      <c r="K48" s="161"/>
    </row>
    <row r="49" spans="1:12" ht="15" customHeight="1">
      <c r="A49" s="154"/>
      <c r="B49" s="51" t="s">
        <v>493</v>
      </c>
      <c r="C49" s="103"/>
      <c r="D49" s="158">
        <v>40539784</v>
      </c>
      <c r="E49" s="159">
        <v>3066670</v>
      </c>
      <c r="F49" s="159">
        <v>364528</v>
      </c>
      <c r="G49" s="159">
        <v>31683508</v>
      </c>
      <c r="H49" s="159">
        <v>4308525</v>
      </c>
      <c r="I49" s="159">
        <v>1054078</v>
      </c>
      <c r="J49" s="160">
        <v>62466</v>
      </c>
      <c r="K49" s="161"/>
    </row>
    <row r="50" spans="1:12" ht="15" customHeight="1">
      <c r="A50" s="154"/>
      <c r="B50" s="51" t="s">
        <v>456</v>
      </c>
      <c r="C50" s="103"/>
      <c r="D50" s="158">
        <v>34996317</v>
      </c>
      <c r="E50" s="159">
        <v>3614328</v>
      </c>
      <c r="F50" s="159">
        <v>325243</v>
      </c>
      <c r="G50" s="159">
        <v>25363043</v>
      </c>
      <c r="H50" s="159">
        <v>4499468</v>
      </c>
      <c r="I50" s="159">
        <v>1068041</v>
      </c>
      <c r="J50" s="160">
        <v>126194</v>
      </c>
      <c r="K50" s="161"/>
    </row>
    <row r="51" spans="1:12" ht="15" customHeight="1">
      <c r="A51" s="154"/>
      <c r="B51" s="51" t="s">
        <v>494</v>
      </c>
      <c r="C51" s="103"/>
      <c r="D51" s="158">
        <v>36048606</v>
      </c>
      <c r="E51" s="159">
        <v>3328093</v>
      </c>
      <c r="F51" s="159">
        <v>1428191</v>
      </c>
      <c r="G51" s="159">
        <v>26012249</v>
      </c>
      <c r="H51" s="159">
        <v>4059344</v>
      </c>
      <c r="I51" s="159">
        <v>829874</v>
      </c>
      <c r="J51" s="160">
        <v>390855</v>
      </c>
      <c r="K51" s="161"/>
    </row>
    <row r="52" spans="1:12" ht="9" customHeight="1">
      <c r="A52" s="154"/>
      <c r="B52" s="51"/>
      <c r="C52" s="51"/>
      <c r="D52" s="170"/>
      <c r="E52" s="159"/>
      <c r="F52" s="159"/>
      <c r="G52" s="159"/>
      <c r="H52" s="159"/>
      <c r="I52" s="159"/>
      <c r="J52" s="160"/>
      <c r="K52" s="161"/>
      <c r="L52" s="162"/>
    </row>
    <row r="53" spans="1:12" ht="15" customHeight="1">
      <c r="A53" s="154"/>
      <c r="B53" s="620" t="s">
        <v>581</v>
      </c>
      <c r="C53" s="163"/>
      <c r="D53" s="531">
        <v>2734048</v>
      </c>
      <c r="E53" s="547">
        <v>322559</v>
      </c>
      <c r="F53" s="422">
        <v>391000</v>
      </c>
      <c r="G53" s="547">
        <v>1715294</v>
      </c>
      <c r="H53" s="547">
        <v>226377</v>
      </c>
      <c r="I53" s="547">
        <v>67215</v>
      </c>
      <c r="J53" s="548">
        <v>11603</v>
      </c>
      <c r="K53" s="544"/>
      <c r="L53" s="162"/>
    </row>
    <row r="54" spans="1:12" ht="15" customHeight="1">
      <c r="A54" s="154"/>
      <c r="B54" s="620">
        <v>10</v>
      </c>
      <c r="C54" s="163"/>
      <c r="D54" s="531">
        <v>2753473</v>
      </c>
      <c r="E54" s="547">
        <v>273203</v>
      </c>
      <c r="F54" s="422">
        <v>65062</v>
      </c>
      <c r="G54" s="547">
        <v>1924105</v>
      </c>
      <c r="H54" s="547">
        <v>330154</v>
      </c>
      <c r="I54" s="547">
        <v>93977</v>
      </c>
      <c r="J54" s="548">
        <v>66972</v>
      </c>
      <c r="K54" s="544"/>
      <c r="L54" s="162"/>
    </row>
    <row r="55" spans="1:12" ht="15" customHeight="1">
      <c r="A55" s="154"/>
      <c r="B55" s="620">
        <v>11</v>
      </c>
      <c r="C55" s="163"/>
      <c r="D55" s="531">
        <v>1934488</v>
      </c>
      <c r="E55" s="547">
        <v>235653</v>
      </c>
      <c r="F55" s="422">
        <v>26000</v>
      </c>
      <c r="G55" s="547">
        <v>1341528</v>
      </c>
      <c r="H55" s="547">
        <v>278455</v>
      </c>
      <c r="I55" s="547">
        <v>44226</v>
      </c>
      <c r="J55" s="548">
        <v>8626</v>
      </c>
      <c r="K55" s="544"/>
      <c r="L55" s="162"/>
    </row>
    <row r="56" spans="1:12" ht="15" customHeight="1">
      <c r="A56" s="154"/>
      <c r="B56" s="620">
        <v>12</v>
      </c>
      <c r="C56" s="163"/>
      <c r="D56" s="531">
        <v>3482280</v>
      </c>
      <c r="E56" s="547">
        <v>337896</v>
      </c>
      <c r="F56" s="422">
        <v>0</v>
      </c>
      <c r="G56" s="547">
        <v>2882243</v>
      </c>
      <c r="H56" s="547">
        <v>191394</v>
      </c>
      <c r="I56" s="547">
        <v>67747</v>
      </c>
      <c r="J56" s="548">
        <v>3000</v>
      </c>
      <c r="K56" s="544"/>
      <c r="L56" s="162"/>
    </row>
    <row r="57" spans="1:12" ht="15" customHeight="1">
      <c r="A57" s="154"/>
      <c r="B57" s="620" t="s">
        <v>505</v>
      </c>
      <c r="C57" s="163"/>
      <c r="D57" s="531">
        <v>2198418</v>
      </c>
      <c r="E57" s="547">
        <v>184415</v>
      </c>
      <c r="F57" s="422">
        <v>23820</v>
      </c>
      <c r="G57" s="547">
        <v>1661019</v>
      </c>
      <c r="H57" s="547">
        <v>255648</v>
      </c>
      <c r="I57" s="547">
        <v>60873</v>
      </c>
      <c r="J57" s="548">
        <v>12643</v>
      </c>
      <c r="K57" s="544"/>
      <c r="L57" s="162"/>
    </row>
    <row r="58" spans="1:12" ht="15" customHeight="1">
      <c r="A58" s="154"/>
      <c r="B58" s="620" t="s">
        <v>522</v>
      </c>
      <c r="C58" s="163"/>
      <c r="D58" s="531">
        <v>1852524</v>
      </c>
      <c r="E58" s="547">
        <v>242724</v>
      </c>
      <c r="F58" s="683">
        <v>15000</v>
      </c>
      <c r="G58" s="547">
        <v>1398909</v>
      </c>
      <c r="H58" s="547">
        <v>111233</v>
      </c>
      <c r="I58" s="547">
        <v>84133</v>
      </c>
      <c r="J58" s="548">
        <v>525</v>
      </c>
      <c r="K58" s="544"/>
      <c r="L58" s="162"/>
    </row>
    <row r="59" spans="1:12" ht="15" customHeight="1">
      <c r="A59" s="154"/>
      <c r="B59" s="620" t="s">
        <v>511</v>
      </c>
      <c r="C59" s="163"/>
      <c r="D59" s="531">
        <v>3261654</v>
      </c>
      <c r="E59" s="547">
        <v>360532</v>
      </c>
      <c r="F59" s="422">
        <v>5590</v>
      </c>
      <c r="G59" s="547">
        <v>2411802</v>
      </c>
      <c r="H59" s="547">
        <v>413860</v>
      </c>
      <c r="I59" s="547">
        <v>69270</v>
      </c>
      <c r="J59" s="548">
        <v>600</v>
      </c>
      <c r="K59" s="544"/>
      <c r="L59" s="162"/>
    </row>
    <row r="60" spans="1:12" ht="15" customHeight="1">
      <c r="A60" s="154"/>
      <c r="B60" s="620" t="s">
        <v>563</v>
      </c>
      <c r="C60" s="163"/>
      <c r="D60" s="531">
        <v>3055730</v>
      </c>
      <c r="E60" s="547">
        <v>337830</v>
      </c>
      <c r="F60" s="422">
        <v>9100</v>
      </c>
      <c r="G60" s="547">
        <v>2366469</v>
      </c>
      <c r="H60" s="547">
        <v>259934</v>
      </c>
      <c r="I60" s="547">
        <v>82332</v>
      </c>
      <c r="J60" s="548">
        <v>65</v>
      </c>
      <c r="K60" s="544"/>
      <c r="L60" s="162"/>
    </row>
    <row r="61" spans="1:12" ht="15" customHeight="1">
      <c r="A61" s="154"/>
      <c r="B61" s="620" t="s">
        <v>535</v>
      </c>
      <c r="C61" s="163"/>
      <c r="D61" s="531">
        <v>4841012</v>
      </c>
      <c r="E61" s="547">
        <v>184338</v>
      </c>
      <c r="F61" s="422">
        <v>0</v>
      </c>
      <c r="G61" s="547">
        <v>4134712</v>
      </c>
      <c r="H61" s="547">
        <v>451606</v>
      </c>
      <c r="I61" s="547">
        <v>70356</v>
      </c>
      <c r="J61" s="548">
        <v>0</v>
      </c>
      <c r="K61" s="544"/>
      <c r="L61" s="162"/>
    </row>
    <row r="62" spans="1:12" ht="15" customHeight="1">
      <c r="A62" s="154"/>
      <c r="B62" s="620" t="s">
        <v>536</v>
      </c>
      <c r="C62" s="163"/>
      <c r="D62" s="531">
        <v>2055898</v>
      </c>
      <c r="E62" s="547">
        <v>283412</v>
      </c>
      <c r="F62" s="422">
        <v>0</v>
      </c>
      <c r="G62" s="547">
        <v>1307004</v>
      </c>
      <c r="H62" s="547">
        <v>423801</v>
      </c>
      <c r="I62" s="547">
        <v>41681</v>
      </c>
      <c r="J62" s="548">
        <v>0</v>
      </c>
      <c r="K62" s="544"/>
      <c r="L62" s="162"/>
    </row>
    <row r="63" spans="1:12" ht="15" customHeight="1">
      <c r="A63" s="154"/>
      <c r="B63" s="620" t="s">
        <v>481</v>
      </c>
      <c r="C63" s="163"/>
      <c r="D63" s="531">
        <v>2577511</v>
      </c>
      <c r="E63" s="547">
        <v>274458</v>
      </c>
      <c r="F63" s="1080">
        <v>25500</v>
      </c>
      <c r="G63" s="547">
        <v>1981964</v>
      </c>
      <c r="H63" s="547">
        <v>223769</v>
      </c>
      <c r="I63" s="547">
        <v>71820</v>
      </c>
      <c r="J63" s="548">
        <v>0</v>
      </c>
      <c r="K63" s="544"/>
      <c r="L63" s="162"/>
    </row>
    <row r="64" spans="1:12" ht="15" customHeight="1">
      <c r="A64" s="154"/>
      <c r="B64" s="620" t="s">
        <v>537</v>
      </c>
      <c r="C64" s="163"/>
      <c r="D64" s="531">
        <v>3027682</v>
      </c>
      <c r="E64" s="547">
        <v>340815</v>
      </c>
      <c r="F64" s="1080">
        <v>14460</v>
      </c>
      <c r="G64" s="547">
        <v>2110620</v>
      </c>
      <c r="H64" s="547">
        <v>487547</v>
      </c>
      <c r="I64" s="547">
        <v>74240</v>
      </c>
      <c r="J64" s="548">
        <v>0</v>
      </c>
      <c r="K64" s="544"/>
      <c r="L64" s="162"/>
    </row>
    <row r="65" spans="1:12" ht="15" customHeight="1">
      <c r="A65" s="154"/>
      <c r="B65" s="620" t="s">
        <v>480</v>
      </c>
      <c r="C65" s="163"/>
      <c r="D65" s="531">
        <v>2536576</v>
      </c>
      <c r="E65" s="547">
        <v>334422</v>
      </c>
      <c r="F65" s="1080">
        <v>39180</v>
      </c>
      <c r="G65" s="547">
        <v>1808502</v>
      </c>
      <c r="H65" s="547">
        <v>319053</v>
      </c>
      <c r="I65" s="547">
        <v>35299</v>
      </c>
      <c r="J65" s="548">
        <v>120</v>
      </c>
      <c r="K65" s="544"/>
      <c r="L65" s="162"/>
    </row>
    <row r="66" spans="1:12" ht="9" customHeight="1" thickBot="1">
      <c r="A66" s="171"/>
      <c r="B66" s="149"/>
      <c r="C66" s="149"/>
      <c r="D66" s="172"/>
      <c r="E66" s="110"/>
      <c r="F66" s="912"/>
      <c r="G66" s="110"/>
      <c r="H66" s="110"/>
      <c r="I66" s="110"/>
      <c r="J66" s="173"/>
      <c r="L66" s="174"/>
    </row>
    <row r="67" spans="1:12" ht="3" customHeight="1">
      <c r="B67" s="51"/>
      <c r="C67" s="51"/>
      <c r="D67" s="162"/>
      <c r="E67" s="112"/>
      <c r="F67" s="112"/>
      <c r="G67" s="112"/>
      <c r="H67" s="112"/>
      <c r="I67" s="112"/>
      <c r="J67" s="112"/>
      <c r="L67" s="174"/>
    </row>
    <row r="68" spans="1:12" s="35" customFormat="1" ht="19.5" customHeight="1">
      <c r="A68" s="48" t="s">
        <v>125</v>
      </c>
      <c r="C68" s="48"/>
      <c r="D68" s="48"/>
      <c r="E68" s="48"/>
      <c r="F68" s="48"/>
      <c r="G68" s="48"/>
      <c r="H68" s="48"/>
      <c r="I68" s="48"/>
      <c r="J68" s="48"/>
      <c r="L68" s="175"/>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D66:J67 D26:J26 D46:J46 D29:J32 D9:J12 D49:J52 F13:F25 F33:F45 F53:F65" xr:uid="{00000000-0002-0000-0900-000000000000}"/>
  </dataValidations>
  <printOptions horizontalCentered="1" gridLinesSet="0"/>
  <pageMargins left="0.59055118110236227" right="0.59055118110236227" top="0.98425196850393704" bottom="0.39370078740157483" header="0" footer="0"/>
  <pageSetup paperSize="9" scale="79"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view="pageBreakPreview" zoomScaleNormal="90" zoomScaleSheetLayoutView="100" workbookViewId="0">
      <selection activeCell="Q1" sqref="Q1"/>
    </sheetView>
  </sheetViews>
  <sheetFormatPr defaultColWidth="9" defaultRowHeight="17.25"/>
  <cols>
    <col min="1" max="1" width="2.125" style="18" customWidth="1"/>
    <col min="2" max="2" width="13.375" style="18" customWidth="1"/>
    <col min="3" max="3" width="2.125" style="18" customWidth="1"/>
    <col min="4" max="4" width="7.125" style="18" customWidth="1"/>
    <col min="5" max="7" width="9.625" style="18" customWidth="1"/>
    <col min="8" max="8" width="7.125" style="18" customWidth="1"/>
    <col min="9" max="11" width="9.625" style="18" customWidth="1"/>
    <col min="12" max="12" width="7.125" style="18" customWidth="1"/>
    <col min="13" max="13" width="9.625" style="18" customWidth="1"/>
    <col min="14" max="14" width="10.875" style="18" customWidth="1"/>
    <col min="15" max="15" width="9.375" style="18" customWidth="1"/>
    <col min="16" max="16" width="0.375" style="18" customWidth="1"/>
    <col min="17" max="17" width="6.75" style="18" bestFit="1" customWidth="1"/>
    <col min="18" max="20" width="7.5" style="18" customWidth="1"/>
    <col min="21" max="16384" width="9" style="18"/>
  </cols>
  <sheetData>
    <row r="1" spans="1:19" ht="30" customHeight="1">
      <c r="A1" s="1252" t="s">
        <v>126</v>
      </c>
      <c r="B1" s="1252"/>
      <c r="C1" s="1252"/>
      <c r="D1" s="1252"/>
      <c r="E1" s="1252"/>
      <c r="F1" s="1252"/>
      <c r="G1" s="1252"/>
      <c r="H1" s="1252"/>
      <c r="I1" s="1252"/>
      <c r="J1" s="1252"/>
      <c r="K1" s="1252"/>
      <c r="L1" s="1252"/>
      <c r="M1" s="1252"/>
      <c r="N1" s="1252"/>
      <c r="O1" s="1252"/>
      <c r="P1" s="1252"/>
    </row>
    <row r="2" spans="1:19" ht="6.75" customHeight="1">
      <c r="B2" s="176"/>
      <c r="C2" s="176"/>
      <c r="D2" s="176"/>
      <c r="E2" s="176"/>
      <c r="F2" s="176"/>
      <c r="G2" s="176"/>
      <c r="H2" s="176"/>
      <c r="I2" s="176"/>
      <c r="J2" s="176"/>
      <c r="K2" s="176"/>
      <c r="L2" s="176"/>
      <c r="M2" s="176"/>
      <c r="N2" s="176"/>
    </row>
    <row r="3" spans="1:19" ht="15" customHeight="1">
      <c r="B3" s="20"/>
      <c r="C3" s="20"/>
      <c r="D3" s="20"/>
      <c r="E3" s="20"/>
      <c r="F3" s="20"/>
      <c r="G3" s="20"/>
      <c r="H3" s="20"/>
      <c r="I3" s="20"/>
      <c r="J3" s="20"/>
      <c r="K3" s="20"/>
      <c r="M3" s="35"/>
      <c r="O3" s="346" t="s">
        <v>361</v>
      </c>
    </row>
    <row r="4" spans="1:19" ht="3" customHeight="1" thickBot="1">
      <c r="B4" s="20"/>
      <c r="C4" s="20"/>
      <c r="D4" s="20"/>
      <c r="E4" s="20"/>
      <c r="F4" s="20"/>
      <c r="G4" s="20"/>
      <c r="H4" s="20"/>
      <c r="I4" s="20"/>
      <c r="J4" s="20"/>
      <c r="K4" s="20"/>
      <c r="M4" s="35"/>
      <c r="P4" s="130"/>
    </row>
    <row r="5" spans="1:19">
      <c r="A5" s="177"/>
      <c r="B5" s="1253" t="s">
        <v>311</v>
      </c>
      <c r="C5" s="1254"/>
      <c r="D5" s="1257" t="s">
        <v>127</v>
      </c>
      <c r="E5" s="1257"/>
      <c r="F5" s="1257"/>
      <c r="G5" s="1257"/>
      <c r="H5" s="1258" t="s">
        <v>128</v>
      </c>
      <c r="I5" s="1259"/>
      <c r="J5" s="1259"/>
      <c r="K5" s="1259"/>
      <c r="L5" s="1258" t="s">
        <v>129</v>
      </c>
      <c r="M5" s="1259"/>
      <c r="N5" s="1259"/>
      <c r="O5" s="1259"/>
      <c r="P5" s="178"/>
    </row>
    <row r="6" spans="1:19" ht="16.5" customHeight="1">
      <c r="A6" s="179"/>
      <c r="B6" s="1255"/>
      <c r="C6" s="1256"/>
      <c r="D6" s="180" t="s">
        <v>130</v>
      </c>
      <c r="E6" s="180" t="s">
        <v>131</v>
      </c>
      <c r="F6" s="180" t="s">
        <v>132</v>
      </c>
      <c r="G6" s="180" t="s">
        <v>131</v>
      </c>
      <c r="H6" s="180" t="s">
        <v>130</v>
      </c>
      <c r="I6" s="180" t="s">
        <v>131</v>
      </c>
      <c r="J6" s="180" t="s">
        <v>132</v>
      </c>
      <c r="K6" s="181" t="s">
        <v>131</v>
      </c>
      <c r="L6" s="180" t="s">
        <v>130</v>
      </c>
      <c r="M6" s="180" t="s">
        <v>131</v>
      </c>
      <c r="N6" s="180" t="s">
        <v>132</v>
      </c>
      <c r="O6" s="181" t="s">
        <v>131</v>
      </c>
      <c r="P6" s="182"/>
    </row>
    <row r="7" spans="1:19" ht="8.1" customHeight="1">
      <c r="A7" s="183"/>
      <c r="B7" s="175"/>
      <c r="C7" s="184"/>
      <c r="D7" s="175"/>
      <c r="E7" s="175"/>
      <c r="F7" s="175"/>
      <c r="G7" s="184"/>
      <c r="H7" s="175"/>
      <c r="I7" s="175"/>
      <c r="J7" s="175"/>
      <c r="K7" s="175"/>
      <c r="L7" s="185"/>
      <c r="M7" s="175"/>
      <c r="N7" s="175"/>
      <c r="O7" s="175"/>
      <c r="P7" s="186"/>
    </row>
    <row r="8" spans="1:19" ht="17.100000000000001" hidden="1" customHeight="1">
      <c r="A8" s="183"/>
      <c r="B8" s="187" t="s">
        <v>133</v>
      </c>
      <c r="C8" s="188"/>
      <c r="D8" s="464">
        <v>61</v>
      </c>
      <c r="E8" s="465">
        <v>-25.6</v>
      </c>
      <c r="F8" s="464">
        <v>10815</v>
      </c>
      <c r="G8" s="466">
        <v>5</v>
      </c>
      <c r="H8" s="464">
        <v>701</v>
      </c>
      <c r="I8" s="465">
        <v>-5.3</v>
      </c>
      <c r="J8" s="464">
        <v>125052</v>
      </c>
      <c r="K8" s="466">
        <v>0.4</v>
      </c>
      <c r="L8" s="467">
        <v>8684</v>
      </c>
      <c r="M8" s="465">
        <v>-9</v>
      </c>
      <c r="N8" s="464">
        <v>2035843</v>
      </c>
      <c r="O8" s="465">
        <v>8.9</v>
      </c>
      <c r="P8" s="186"/>
    </row>
    <row r="9" spans="1:19" ht="17.100000000000001" customHeight="1">
      <c r="A9" s="183"/>
      <c r="B9" s="642" t="s">
        <v>541</v>
      </c>
      <c r="C9" s="188"/>
      <c r="D9" s="464">
        <v>32</v>
      </c>
      <c r="E9" s="470">
        <v>-8.5714285714285747</v>
      </c>
      <c r="F9" s="468">
        <v>3059</v>
      </c>
      <c r="G9" s="469">
        <v>-62.849162011173185</v>
      </c>
      <c r="H9" s="468">
        <v>562</v>
      </c>
      <c r="I9" s="470">
        <v>16.356107660455478</v>
      </c>
      <c r="J9" s="468">
        <v>107595</v>
      </c>
      <c r="K9" s="470">
        <v>-2.9153808673055059</v>
      </c>
      <c r="L9" s="471">
        <v>6880</v>
      </c>
      <c r="M9" s="470">
        <v>15.050167224080258</v>
      </c>
      <c r="N9" s="472">
        <v>2324379</v>
      </c>
      <c r="O9" s="470">
        <v>99.009481375441567</v>
      </c>
      <c r="P9" s="186"/>
    </row>
    <row r="10" spans="1:19" ht="17.100000000000001" customHeight="1">
      <c r="A10" s="183"/>
      <c r="B10" s="642" t="s">
        <v>448</v>
      </c>
      <c r="C10" s="188"/>
      <c r="D10" s="464">
        <v>43</v>
      </c>
      <c r="E10" s="561">
        <v>34.375</v>
      </c>
      <c r="F10" s="464">
        <v>3381</v>
      </c>
      <c r="G10" s="641">
        <v>10.526315789473696</v>
      </c>
      <c r="H10" s="464">
        <v>759</v>
      </c>
      <c r="I10" s="561">
        <v>35.053380782918154</v>
      </c>
      <c r="J10" s="464">
        <v>96354</v>
      </c>
      <c r="K10" s="640">
        <v>-10.447511501463824</v>
      </c>
      <c r="L10" s="464">
        <v>9053</v>
      </c>
      <c r="M10" s="561">
        <v>31.584302325581405</v>
      </c>
      <c r="N10" s="464">
        <v>2463078</v>
      </c>
      <c r="O10" s="561">
        <v>5.9671421915272749</v>
      </c>
      <c r="P10" s="186"/>
    </row>
    <row r="11" spans="1:19" ht="17.100000000000001" customHeight="1">
      <c r="A11" s="183"/>
      <c r="B11" s="642" t="s">
        <v>524</v>
      </c>
      <c r="C11" s="188"/>
      <c r="D11" s="464">
        <v>54</v>
      </c>
      <c r="E11" s="561">
        <v>25.581395348837212</v>
      </c>
      <c r="F11" s="464">
        <v>6113</v>
      </c>
      <c r="G11" s="641">
        <v>80.804495711328016</v>
      </c>
      <c r="H11" s="464">
        <v>908</v>
      </c>
      <c r="I11" s="561">
        <v>25.581395348837212</v>
      </c>
      <c r="J11" s="464">
        <v>129993</v>
      </c>
      <c r="K11" s="895">
        <v>34.911887415156606</v>
      </c>
      <c r="L11" s="464">
        <v>10144</v>
      </c>
      <c r="M11" s="561">
        <v>12.051253728045941</v>
      </c>
      <c r="N11" s="464">
        <v>2373879</v>
      </c>
      <c r="O11" s="561">
        <v>-3.6214443878756608</v>
      </c>
      <c r="P11" s="186"/>
    </row>
    <row r="12" spans="1:19" ht="10.5" customHeight="1">
      <c r="A12" s="183"/>
      <c r="B12" s="189"/>
      <c r="C12" s="188"/>
      <c r="D12" s="464"/>
      <c r="E12" s="470"/>
      <c r="F12" s="468"/>
      <c r="G12" s="469"/>
      <c r="H12" s="468"/>
      <c r="I12" s="470"/>
      <c r="J12" s="468"/>
      <c r="K12" s="470"/>
      <c r="L12" s="471"/>
      <c r="M12" s="470"/>
      <c r="N12" s="468"/>
      <c r="O12" s="470"/>
      <c r="P12" s="186"/>
    </row>
    <row r="13" spans="1:19" ht="16.5" customHeight="1">
      <c r="A13" s="183"/>
      <c r="B13" s="190"/>
      <c r="C13" s="184"/>
      <c r="D13" s="473"/>
      <c r="E13" s="474" t="s">
        <v>134</v>
      </c>
      <c r="F13" s="475"/>
      <c r="G13" s="476" t="s">
        <v>134</v>
      </c>
      <c r="H13" s="477"/>
      <c r="I13" s="474" t="s">
        <v>134</v>
      </c>
      <c r="J13" s="475"/>
      <c r="K13" s="478" t="s">
        <v>134</v>
      </c>
      <c r="L13" s="479"/>
      <c r="M13" s="480" t="s">
        <v>134</v>
      </c>
      <c r="N13" s="475"/>
      <c r="O13" s="480" t="s">
        <v>134</v>
      </c>
      <c r="P13" s="186"/>
    </row>
    <row r="14" spans="1:19" ht="17.100000000000001" customHeight="1">
      <c r="A14" s="183"/>
      <c r="B14" s="621" t="s">
        <v>581</v>
      </c>
      <c r="C14" s="535"/>
      <c r="D14" s="481">
        <v>1</v>
      </c>
      <c r="E14" s="867">
        <v>-83.3333333333333</v>
      </c>
      <c r="F14" s="481">
        <v>56</v>
      </c>
      <c r="G14" s="867">
        <v>-92.736705577172501</v>
      </c>
      <c r="H14" s="471">
        <v>65</v>
      </c>
      <c r="I14" s="867">
        <v>6.5573770491803351</v>
      </c>
      <c r="J14" s="468">
        <v>6693</v>
      </c>
      <c r="K14" s="867">
        <v>-16.826146389958996</v>
      </c>
      <c r="L14" s="482">
        <v>807</v>
      </c>
      <c r="M14" s="867">
        <v>12.083333333333336</v>
      </c>
      <c r="N14" s="472">
        <v>132754</v>
      </c>
      <c r="O14" s="867">
        <v>-80.814287902743303</v>
      </c>
      <c r="P14" s="536"/>
      <c r="Q14" s="537"/>
      <c r="R14" s="537"/>
      <c r="S14" s="537"/>
    </row>
    <row r="15" spans="1:19" ht="17.100000000000001" customHeight="1">
      <c r="A15" s="183"/>
      <c r="B15" s="621">
        <v>10</v>
      </c>
      <c r="C15" s="535"/>
      <c r="D15" s="481">
        <v>6</v>
      </c>
      <c r="E15" s="867">
        <v>500</v>
      </c>
      <c r="F15" s="481">
        <v>557</v>
      </c>
      <c r="G15" s="867">
        <v>178.5</v>
      </c>
      <c r="H15" s="471">
        <v>82</v>
      </c>
      <c r="I15" s="867">
        <v>49.090909090909093</v>
      </c>
      <c r="J15" s="468">
        <v>7064</v>
      </c>
      <c r="K15" s="867">
        <v>5.9388122375524821</v>
      </c>
      <c r="L15" s="482">
        <v>909</v>
      </c>
      <c r="M15" s="867">
        <v>14.627994955863798</v>
      </c>
      <c r="N15" s="472">
        <v>252913</v>
      </c>
      <c r="O15" s="867">
        <v>-17.888055582610953</v>
      </c>
      <c r="P15" s="536"/>
      <c r="Q15" s="537"/>
      <c r="R15" s="537"/>
      <c r="S15" s="537"/>
    </row>
    <row r="16" spans="1:19" ht="17.100000000000001" customHeight="1">
      <c r="A16" s="183"/>
      <c r="B16" s="621">
        <v>11</v>
      </c>
      <c r="C16" s="535"/>
      <c r="D16" s="481">
        <v>3</v>
      </c>
      <c r="E16" s="867">
        <v>-25</v>
      </c>
      <c r="F16" s="481">
        <v>267</v>
      </c>
      <c r="G16" s="867">
        <v>11.715481171548126</v>
      </c>
      <c r="H16" s="471">
        <v>77</v>
      </c>
      <c r="I16" s="867">
        <v>13.235294117647056</v>
      </c>
      <c r="J16" s="468">
        <v>15806</v>
      </c>
      <c r="K16" s="867">
        <v>118.98032696037681</v>
      </c>
      <c r="L16" s="482">
        <v>841</v>
      </c>
      <c r="M16" s="867">
        <v>4.2131350681536617</v>
      </c>
      <c r="N16" s="472">
        <v>160223</v>
      </c>
      <c r="O16" s="867">
        <v>68.885117686121163</v>
      </c>
      <c r="P16" s="536"/>
      <c r="Q16" s="537"/>
      <c r="R16" s="537"/>
      <c r="S16" s="537"/>
    </row>
    <row r="17" spans="1:19" ht="17.100000000000001" customHeight="1">
      <c r="A17" s="183"/>
      <c r="B17" s="621">
        <v>12</v>
      </c>
      <c r="C17" s="535"/>
      <c r="D17" s="481">
        <v>7</v>
      </c>
      <c r="E17" s="867">
        <v>250</v>
      </c>
      <c r="F17" s="481">
        <v>491</v>
      </c>
      <c r="G17" s="867">
        <v>346.36363636363637</v>
      </c>
      <c r="H17" s="471">
        <v>64</v>
      </c>
      <c r="I17" s="867">
        <v>6.6666666666666652</v>
      </c>
      <c r="J17" s="468">
        <v>5143</v>
      </c>
      <c r="K17" s="867">
        <v>-20.015552099533441</v>
      </c>
      <c r="L17" s="482">
        <v>842</v>
      </c>
      <c r="M17" s="867">
        <v>3.9506172839506082</v>
      </c>
      <c r="N17" s="472">
        <v>194030</v>
      </c>
      <c r="O17" s="867">
        <v>87.962568295423722</v>
      </c>
      <c r="P17" s="536"/>
      <c r="Q17" s="537"/>
      <c r="R17" s="537"/>
      <c r="S17" s="537"/>
    </row>
    <row r="18" spans="1:19" ht="17.100000000000001" customHeight="1">
      <c r="A18" s="183"/>
      <c r="B18" s="621" t="s">
        <v>505</v>
      </c>
      <c r="C18" s="535"/>
      <c r="D18" s="481">
        <v>7</v>
      </c>
      <c r="E18" s="867">
        <v>75</v>
      </c>
      <c r="F18" s="481">
        <v>906</v>
      </c>
      <c r="G18" s="867">
        <v>117.78846153846155</v>
      </c>
      <c r="H18" s="471">
        <v>67</v>
      </c>
      <c r="I18" s="867">
        <v>19.642857142857139</v>
      </c>
      <c r="J18" s="468">
        <v>6177</v>
      </c>
      <c r="K18" s="867">
        <v>-11.731923406687628</v>
      </c>
      <c r="L18" s="482">
        <v>840</v>
      </c>
      <c r="M18" s="867">
        <v>19.828815977175474</v>
      </c>
      <c r="N18" s="472">
        <v>121449</v>
      </c>
      <c r="O18" s="867">
        <v>53.493927176674291</v>
      </c>
      <c r="P18" s="536"/>
      <c r="Q18" s="537"/>
      <c r="R18" s="537"/>
      <c r="S18" s="537"/>
    </row>
    <row r="19" spans="1:19" ht="17.100000000000001" customHeight="1">
      <c r="A19" s="183"/>
      <c r="B19" s="621" t="s">
        <v>522</v>
      </c>
      <c r="C19" s="535"/>
      <c r="D19" s="481">
        <v>2</v>
      </c>
      <c r="E19" s="867">
        <v>-66.666666666666671</v>
      </c>
      <c r="F19" s="481">
        <v>98</v>
      </c>
      <c r="G19" s="867">
        <v>-37.579617834394909</v>
      </c>
      <c r="H19" s="471">
        <v>73</v>
      </c>
      <c r="I19" s="867">
        <v>14.0625</v>
      </c>
      <c r="J19" s="468">
        <v>16981</v>
      </c>
      <c r="K19" s="867">
        <v>70.406422478675367</v>
      </c>
      <c r="L19" s="482">
        <v>764</v>
      </c>
      <c r="M19" s="867">
        <v>7.3033707865168607</v>
      </c>
      <c r="N19" s="472">
        <v>171277</v>
      </c>
      <c r="O19" s="867">
        <v>22.694776354623336</v>
      </c>
      <c r="P19" s="536"/>
      <c r="Q19" s="537"/>
      <c r="R19" s="537"/>
      <c r="S19" s="537"/>
    </row>
    <row r="20" spans="1:19" ht="17.100000000000001" customHeight="1">
      <c r="A20" s="183"/>
      <c r="B20" s="621" t="s">
        <v>511</v>
      </c>
      <c r="C20" s="535"/>
      <c r="D20" s="481">
        <v>5</v>
      </c>
      <c r="E20" s="867">
        <v>25</v>
      </c>
      <c r="F20" s="481">
        <v>316</v>
      </c>
      <c r="G20" s="867">
        <v>179.64601769911502</v>
      </c>
      <c r="H20" s="471">
        <v>81</v>
      </c>
      <c r="I20" s="867">
        <v>5.1948051948051965</v>
      </c>
      <c r="J20" s="468">
        <v>12401</v>
      </c>
      <c r="K20" s="867">
        <v>81.115817146195425</v>
      </c>
      <c r="L20" s="482">
        <v>853</v>
      </c>
      <c r="M20" s="867">
        <v>-5.8498896247240602</v>
      </c>
      <c r="N20" s="472">
        <v>98586</v>
      </c>
      <c r="O20" s="867">
        <v>-30.696229227005599</v>
      </c>
      <c r="P20" s="536"/>
      <c r="Q20" s="537"/>
      <c r="R20" s="537"/>
      <c r="S20" s="537"/>
    </row>
    <row r="21" spans="1:19" ht="17.100000000000001" customHeight="1">
      <c r="A21" s="183"/>
      <c r="B21" s="621" t="s">
        <v>563</v>
      </c>
      <c r="C21" s="535"/>
      <c r="D21" s="481">
        <v>10</v>
      </c>
      <c r="E21" s="867">
        <v>233.33333333333334</v>
      </c>
      <c r="F21" s="481">
        <v>535</v>
      </c>
      <c r="G21" s="867">
        <v>184.57446808510639</v>
      </c>
      <c r="H21" s="471">
        <v>84</v>
      </c>
      <c r="I21" s="867">
        <v>6.3291139240506196</v>
      </c>
      <c r="J21" s="468">
        <v>19508</v>
      </c>
      <c r="K21" s="867">
        <v>184.91310062801224</v>
      </c>
      <c r="L21" s="482">
        <v>828</v>
      </c>
      <c r="M21" s="867">
        <v>5.7471264367816097</v>
      </c>
      <c r="N21" s="472">
        <v>102802</v>
      </c>
      <c r="O21" s="867">
        <v>-9.3640619627412427</v>
      </c>
      <c r="P21" s="536"/>
      <c r="Q21" s="537"/>
      <c r="R21" s="537"/>
      <c r="S21" s="537"/>
    </row>
    <row r="22" spans="1:19" ht="17.100000000000001" customHeight="1">
      <c r="A22" s="183"/>
      <c r="B22" s="621" t="s">
        <v>535</v>
      </c>
      <c r="C22" s="535"/>
      <c r="D22" s="481">
        <v>2</v>
      </c>
      <c r="E22" s="867">
        <v>-50</v>
      </c>
      <c r="F22" s="481">
        <v>280</v>
      </c>
      <c r="G22" s="867">
        <v>409.09090909090907</v>
      </c>
      <c r="H22" s="471">
        <v>71</v>
      </c>
      <c r="I22" s="867">
        <v>-21.978021978021999</v>
      </c>
      <c r="J22" s="468">
        <v>7227</v>
      </c>
      <c r="K22" s="867">
        <v>-29.306465812383841</v>
      </c>
      <c r="L22" s="482">
        <v>857</v>
      </c>
      <c r="M22" s="867">
        <v>-15.064420218037666</v>
      </c>
      <c r="N22" s="472">
        <v>90389</v>
      </c>
      <c r="O22" s="867">
        <v>-33.911193325972988</v>
      </c>
      <c r="P22" s="536"/>
      <c r="Q22" s="537"/>
      <c r="R22" s="537"/>
      <c r="S22" s="537"/>
    </row>
    <row r="23" spans="1:19" ht="17.100000000000001" customHeight="1">
      <c r="A23" s="183"/>
      <c r="B23" s="621" t="s">
        <v>536</v>
      </c>
      <c r="C23" s="535"/>
      <c r="D23" s="884">
        <v>6</v>
      </c>
      <c r="E23" s="867">
        <v>-25</v>
      </c>
      <c r="F23" s="481">
        <v>653</v>
      </c>
      <c r="G23" s="867">
        <v>-65.247472059606167</v>
      </c>
      <c r="H23" s="471">
        <v>77</v>
      </c>
      <c r="I23" s="867">
        <v>-9.4117647058823497</v>
      </c>
      <c r="J23" s="468">
        <v>10690</v>
      </c>
      <c r="K23" s="867">
        <v>-51.864193083573483</v>
      </c>
      <c r="L23" s="482">
        <v>848</v>
      </c>
      <c r="M23" s="867">
        <v>3.4146341463414664</v>
      </c>
      <c r="N23" s="472">
        <v>105703</v>
      </c>
      <c r="O23" s="867">
        <v>-3.8</v>
      </c>
      <c r="P23" s="536"/>
      <c r="Q23" s="537"/>
      <c r="R23" s="537"/>
      <c r="S23" s="537"/>
    </row>
    <row r="24" spans="1:19" ht="17.100000000000001" customHeight="1">
      <c r="A24" s="183"/>
      <c r="B24" s="621" t="s">
        <v>481</v>
      </c>
      <c r="C24" s="535"/>
      <c r="D24" s="884">
        <v>8</v>
      </c>
      <c r="E24" s="867">
        <v>100</v>
      </c>
      <c r="F24" s="481">
        <v>891</v>
      </c>
      <c r="G24" s="867">
        <v>-18.926296633303007</v>
      </c>
      <c r="H24" s="471">
        <v>102</v>
      </c>
      <c r="I24" s="867">
        <v>12.0879120879121</v>
      </c>
      <c r="J24" s="468">
        <v>14744</v>
      </c>
      <c r="K24" s="867">
        <v>42.785202401704424</v>
      </c>
      <c r="L24" s="482">
        <v>961</v>
      </c>
      <c r="M24" s="867">
        <v>0.8394543546694555</v>
      </c>
      <c r="N24" s="472">
        <v>167035</v>
      </c>
      <c r="O24" s="867">
        <v>-78.618315783544929</v>
      </c>
      <c r="P24" s="536"/>
      <c r="Q24" s="537"/>
      <c r="R24" s="537"/>
      <c r="S24" s="537"/>
    </row>
    <row r="25" spans="1:19" ht="17.100000000000001" customHeight="1">
      <c r="A25" s="183"/>
      <c r="B25" s="621" t="s">
        <v>537</v>
      </c>
      <c r="C25" s="535"/>
      <c r="D25" s="884">
        <v>2</v>
      </c>
      <c r="E25" s="867">
        <v>100</v>
      </c>
      <c r="F25" s="481">
        <v>200</v>
      </c>
      <c r="G25" s="867">
        <v>257.14285714285717</v>
      </c>
      <c r="H25" s="471">
        <v>67</v>
      </c>
      <c r="I25" s="867">
        <v>3.076923076923066</v>
      </c>
      <c r="J25" s="468">
        <v>5697</v>
      </c>
      <c r="K25" s="867">
        <v>-14.881219184222328</v>
      </c>
      <c r="L25" s="482">
        <v>805</v>
      </c>
      <c r="M25" s="867">
        <v>-0.24783147459727095</v>
      </c>
      <c r="N25" s="472">
        <v>114373</v>
      </c>
      <c r="O25" s="867">
        <v>-13.845910481040125</v>
      </c>
      <c r="P25" s="536"/>
      <c r="Q25" s="537"/>
      <c r="R25" s="537"/>
      <c r="S25" s="537"/>
    </row>
    <row r="26" spans="1:19" ht="17.100000000000001" customHeight="1">
      <c r="A26" s="183"/>
      <c r="B26" s="621" t="s">
        <v>480</v>
      </c>
      <c r="C26" s="535"/>
      <c r="D26" s="884">
        <v>4</v>
      </c>
      <c r="E26" s="867">
        <f>(D26/D14-1)*100</f>
        <v>300</v>
      </c>
      <c r="F26" s="481">
        <v>483</v>
      </c>
      <c r="G26" s="867">
        <f>(F26/F14-1)*100</f>
        <v>762.5</v>
      </c>
      <c r="H26" s="471">
        <v>71</v>
      </c>
      <c r="I26" s="867">
        <f>(H26/H14-1)*100</f>
        <v>9.2307692307692193</v>
      </c>
      <c r="J26" s="468">
        <v>9573</v>
      </c>
      <c r="K26" s="867">
        <f>(J26/J14-1)*100</f>
        <v>43.030031376064535</v>
      </c>
      <c r="L26" s="482">
        <v>873</v>
      </c>
      <c r="M26" s="867">
        <f>(L26/L14-1)*100</f>
        <v>8.1784386617100413</v>
      </c>
      <c r="N26" s="472">
        <v>112470</v>
      </c>
      <c r="O26" s="867">
        <f>(N26/N14-1)*100</f>
        <v>-15.279388944965877</v>
      </c>
      <c r="P26" s="536"/>
      <c r="Q26" s="537"/>
      <c r="R26" s="537"/>
      <c r="S26" s="537"/>
    </row>
    <row r="27" spans="1:19" ht="6" customHeight="1" thickBot="1">
      <c r="A27" s="191"/>
      <c r="B27" s="192"/>
      <c r="C27" s="193"/>
      <c r="D27" s="483"/>
      <c r="E27" s="484"/>
      <c r="F27" s="483"/>
      <c r="G27" s="484"/>
      <c r="H27" s="485"/>
      <c r="I27" s="484"/>
      <c r="J27" s="483"/>
      <c r="K27" s="484"/>
      <c r="L27" s="485"/>
      <c r="M27" s="484"/>
      <c r="N27" s="483"/>
      <c r="O27" s="484"/>
      <c r="P27" s="194"/>
    </row>
    <row r="28" spans="1:19" ht="3" customHeight="1">
      <c r="B28" s="195"/>
      <c r="C28" s="195"/>
      <c r="D28" s="486"/>
      <c r="E28" s="487"/>
      <c r="F28" s="486"/>
      <c r="G28" s="487"/>
      <c r="H28" s="486"/>
      <c r="I28" s="487"/>
      <c r="J28" s="486"/>
      <c r="K28" s="487"/>
      <c r="L28" s="486"/>
      <c r="M28" s="487"/>
      <c r="N28" s="486"/>
      <c r="O28" s="487"/>
    </row>
    <row r="29" spans="1:19">
      <c r="A29" s="196" t="s">
        <v>135</v>
      </c>
      <c r="C29" s="196"/>
      <c r="D29" s="196"/>
      <c r="E29" s="196"/>
      <c r="F29" s="196"/>
      <c r="G29" s="196"/>
      <c r="H29" s="196"/>
      <c r="I29" s="196"/>
      <c r="J29" s="196"/>
      <c r="K29" s="196"/>
      <c r="L29" s="196"/>
      <c r="M29" s="196"/>
      <c r="N29" s="196"/>
    </row>
    <row r="30" spans="1:19">
      <c r="E30" s="53"/>
      <c r="F30" s="197"/>
      <c r="G30" s="53"/>
      <c r="H30" s="197"/>
      <c r="I30" s="53"/>
      <c r="J30" s="197"/>
      <c r="K30" s="53"/>
      <c r="L30" s="197"/>
      <c r="M30" s="197"/>
      <c r="N30" s="197"/>
      <c r="O30" s="197"/>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topLeftCell="B1" zoomScaleNormal="90" zoomScaleSheetLayoutView="100" workbookViewId="0">
      <selection activeCell="M1" sqref="M1"/>
    </sheetView>
  </sheetViews>
  <sheetFormatPr defaultColWidth="9" defaultRowHeight="14.25"/>
  <cols>
    <col min="1" max="1" width="2.125" style="198" customWidth="1"/>
    <col min="2" max="2" width="13.875" style="198" customWidth="1"/>
    <col min="3" max="3" width="2.125" style="198" customWidth="1"/>
    <col min="4" max="11" width="13.375" style="198" customWidth="1"/>
    <col min="12" max="12" width="13.125" style="198" customWidth="1"/>
    <col min="13" max="16384" width="9" style="198"/>
  </cols>
  <sheetData>
    <row r="1" spans="1:12" ht="30" customHeight="1">
      <c r="A1" s="1260" t="s">
        <v>136</v>
      </c>
      <c r="B1" s="1260"/>
      <c r="C1" s="1260"/>
      <c r="D1" s="1260"/>
      <c r="E1" s="1260"/>
      <c r="F1" s="1260"/>
      <c r="G1" s="1260"/>
      <c r="H1" s="1260"/>
      <c r="I1" s="1260"/>
      <c r="J1" s="1260"/>
      <c r="K1" s="1260"/>
      <c r="L1" s="1260"/>
    </row>
    <row r="2" spans="1:12" ht="10.5" customHeight="1">
      <c r="B2" s="18"/>
      <c r="C2" s="18"/>
      <c r="D2" s="18"/>
      <c r="E2" s="17"/>
      <c r="F2" s="17"/>
      <c r="G2" s="17"/>
      <c r="H2" s="17"/>
      <c r="I2" s="17"/>
      <c r="J2" s="18"/>
      <c r="K2" s="18"/>
    </row>
    <row r="3" spans="1:12" ht="15" customHeight="1">
      <c r="B3" s="24"/>
      <c r="C3" s="24"/>
      <c r="D3" s="24"/>
      <c r="E3" s="24"/>
      <c r="F3" s="24"/>
      <c r="G3" s="24"/>
      <c r="H3" s="24"/>
      <c r="I3" s="24"/>
      <c r="J3" s="24"/>
      <c r="L3" s="419" t="s">
        <v>389</v>
      </c>
    </row>
    <row r="4" spans="1:12" ht="3" customHeight="1" thickBot="1">
      <c r="B4" s="24"/>
      <c r="C4" s="24"/>
      <c r="D4" s="24"/>
      <c r="E4" s="24"/>
      <c r="F4" s="24"/>
      <c r="G4" s="24"/>
      <c r="H4" s="24"/>
      <c r="I4" s="24"/>
      <c r="J4" s="24"/>
      <c r="K4" s="102"/>
      <c r="L4" s="102"/>
    </row>
    <row r="5" spans="1:12" ht="16.5" customHeight="1">
      <c r="A5" s="199"/>
      <c r="B5" s="1229" t="s">
        <v>304</v>
      </c>
      <c r="C5" s="1220"/>
      <c r="D5" s="1216" t="s">
        <v>312</v>
      </c>
      <c r="E5" s="1218"/>
      <c r="F5" s="1217"/>
      <c r="G5" s="1216" t="s">
        <v>313</v>
      </c>
      <c r="H5" s="1218"/>
      <c r="I5" s="1217"/>
      <c r="J5" s="1216" t="s">
        <v>314</v>
      </c>
      <c r="K5" s="1218"/>
      <c r="L5" s="1261"/>
    </row>
    <row r="6" spans="1:12" ht="16.5" customHeight="1">
      <c r="A6" s="200"/>
      <c r="B6" s="1230"/>
      <c r="C6" s="1222"/>
      <c r="D6" s="85" t="s">
        <v>137</v>
      </c>
      <c r="E6" s="85" t="s">
        <v>138</v>
      </c>
      <c r="F6" s="85" t="s">
        <v>139</v>
      </c>
      <c r="G6" s="85" t="s">
        <v>140</v>
      </c>
      <c r="H6" s="85" t="s">
        <v>138</v>
      </c>
      <c r="I6" s="85" t="s">
        <v>139</v>
      </c>
      <c r="J6" s="85" t="s">
        <v>140</v>
      </c>
      <c r="K6" s="85" t="s">
        <v>138</v>
      </c>
      <c r="L6" s="686" t="s">
        <v>139</v>
      </c>
    </row>
    <row r="7" spans="1:12" ht="5.0999999999999996" customHeight="1">
      <c r="A7" s="201"/>
      <c r="B7" s="145"/>
      <c r="C7" s="141"/>
      <c r="D7" s="145"/>
      <c r="E7" s="145"/>
      <c r="F7" s="145"/>
      <c r="G7" s="145"/>
      <c r="H7" s="145"/>
      <c r="I7" s="145"/>
      <c r="J7" s="145"/>
      <c r="K7" s="145"/>
      <c r="L7" s="156"/>
    </row>
    <row r="8" spans="1:12" ht="15" hidden="1" customHeight="1">
      <c r="A8" s="201"/>
      <c r="B8" s="101" t="s">
        <v>141</v>
      </c>
      <c r="C8" s="202"/>
      <c r="D8" s="203">
        <v>7936300</v>
      </c>
      <c r="E8" s="203">
        <v>6266000</v>
      </c>
      <c r="F8" s="203">
        <v>1670300</v>
      </c>
      <c r="G8" s="203">
        <v>7389800</v>
      </c>
      <c r="H8" s="203">
        <v>6226300</v>
      </c>
      <c r="I8" s="203">
        <v>1163500</v>
      </c>
      <c r="J8" s="203">
        <v>546500</v>
      </c>
      <c r="K8" s="203">
        <v>39700</v>
      </c>
      <c r="L8" s="687">
        <v>506800</v>
      </c>
    </row>
    <row r="9" spans="1:12" ht="15" hidden="1" customHeight="1">
      <c r="A9" s="201"/>
      <c r="B9" s="101" t="s">
        <v>142</v>
      </c>
      <c r="C9" s="202"/>
      <c r="D9" s="203">
        <v>8769200</v>
      </c>
      <c r="E9" s="203">
        <v>6640100</v>
      </c>
      <c r="F9" s="203">
        <v>2129100</v>
      </c>
      <c r="G9" s="203">
        <v>8026500</v>
      </c>
      <c r="H9" s="203">
        <v>6595700</v>
      </c>
      <c r="I9" s="203">
        <v>1430800</v>
      </c>
      <c r="J9" s="203">
        <v>742700</v>
      </c>
      <c r="K9" s="203">
        <v>44400</v>
      </c>
      <c r="L9" s="687">
        <v>698300</v>
      </c>
    </row>
    <row r="10" spans="1:12" ht="15" customHeight="1">
      <c r="A10" s="201"/>
      <c r="B10" s="541" t="s">
        <v>523</v>
      </c>
      <c r="C10" s="202"/>
      <c r="D10" s="203">
        <v>6774600</v>
      </c>
      <c r="E10" s="203">
        <v>6574500</v>
      </c>
      <c r="F10" s="203">
        <v>200100</v>
      </c>
      <c r="G10" s="203">
        <v>6742600</v>
      </c>
      <c r="H10" s="203">
        <v>6555600</v>
      </c>
      <c r="I10" s="203">
        <v>187000</v>
      </c>
      <c r="J10" s="203">
        <v>32000</v>
      </c>
      <c r="K10" s="203">
        <v>18900</v>
      </c>
      <c r="L10" s="687">
        <v>13100</v>
      </c>
    </row>
    <row r="11" spans="1:12" ht="15" customHeight="1">
      <c r="A11" s="201"/>
      <c r="B11" s="541" t="s">
        <v>448</v>
      </c>
      <c r="C11" s="202"/>
      <c r="D11" s="203">
        <v>8532200</v>
      </c>
      <c r="E11" s="203">
        <v>7269100</v>
      </c>
      <c r="F11" s="203">
        <v>1263100</v>
      </c>
      <c r="G11" s="203">
        <v>8163800</v>
      </c>
      <c r="H11" s="203">
        <v>7211700</v>
      </c>
      <c r="I11" s="203">
        <v>952100</v>
      </c>
      <c r="J11" s="203">
        <v>368400</v>
      </c>
      <c r="K11" s="203">
        <v>57400</v>
      </c>
      <c r="L11" s="687">
        <v>311000</v>
      </c>
    </row>
    <row r="12" spans="1:12" ht="15" customHeight="1">
      <c r="A12" s="201"/>
      <c r="B12" s="541" t="s">
        <v>524</v>
      </c>
      <c r="C12" s="202"/>
      <c r="D12" s="203">
        <v>9952400</v>
      </c>
      <c r="E12" s="203">
        <v>7660200</v>
      </c>
      <c r="F12" s="203">
        <v>2292200</v>
      </c>
      <c r="G12" s="203">
        <v>9145600</v>
      </c>
      <c r="H12" s="203">
        <v>7622200</v>
      </c>
      <c r="I12" s="203">
        <v>1523400</v>
      </c>
      <c r="J12" s="203">
        <v>806800</v>
      </c>
      <c r="K12" s="203">
        <v>38000</v>
      </c>
      <c r="L12" s="687">
        <v>768800</v>
      </c>
    </row>
    <row r="13" spans="1:12" ht="9.9499999999999993" customHeight="1">
      <c r="A13" s="201"/>
      <c r="B13" s="204"/>
      <c r="C13" s="202"/>
      <c r="D13" s="205"/>
      <c r="E13" s="206"/>
      <c r="F13" s="206"/>
      <c r="G13" s="206"/>
      <c r="H13" s="206"/>
      <c r="I13" s="206"/>
      <c r="J13" s="206"/>
      <c r="K13" s="206"/>
      <c r="L13" s="688"/>
    </row>
    <row r="14" spans="1:12" ht="15" customHeight="1">
      <c r="A14" s="201"/>
      <c r="B14" s="620" t="s">
        <v>581</v>
      </c>
      <c r="C14" s="538"/>
      <c r="D14" s="432">
        <v>831000</v>
      </c>
      <c r="E14" s="432">
        <v>634800</v>
      </c>
      <c r="F14" s="203">
        <v>196200</v>
      </c>
      <c r="G14" s="432">
        <v>758500</v>
      </c>
      <c r="H14" s="432">
        <v>633000</v>
      </c>
      <c r="I14" s="203">
        <v>125500</v>
      </c>
      <c r="J14" s="432">
        <v>72500</v>
      </c>
      <c r="K14" s="432">
        <v>1800</v>
      </c>
      <c r="L14" s="687">
        <v>70700</v>
      </c>
    </row>
    <row r="15" spans="1:12" ht="15" customHeight="1">
      <c r="A15" s="201"/>
      <c r="B15" s="620">
        <v>10</v>
      </c>
      <c r="C15" s="538"/>
      <c r="D15" s="432">
        <v>886700</v>
      </c>
      <c r="E15" s="432">
        <v>694400</v>
      </c>
      <c r="F15" s="203">
        <v>192300</v>
      </c>
      <c r="G15" s="432">
        <v>812600</v>
      </c>
      <c r="H15" s="432">
        <v>688600</v>
      </c>
      <c r="I15" s="203">
        <v>124000</v>
      </c>
      <c r="J15" s="432">
        <v>74100</v>
      </c>
      <c r="K15" s="432">
        <v>5800</v>
      </c>
      <c r="L15" s="687">
        <v>68300</v>
      </c>
    </row>
    <row r="16" spans="1:12" ht="15" customHeight="1">
      <c r="A16" s="201"/>
      <c r="B16" s="620">
        <v>11</v>
      </c>
      <c r="C16" s="538"/>
      <c r="D16" s="432">
        <v>810800</v>
      </c>
      <c r="E16" s="432">
        <v>636800</v>
      </c>
      <c r="F16" s="203">
        <v>174000</v>
      </c>
      <c r="G16" s="432">
        <v>750300</v>
      </c>
      <c r="H16" s="432">
        <v>632400</v>
      </c>
      <c r="I16" s="203">
        <v>117900</v>
      </c>
      <c r="J16" s="432">
        <v>60500</v>
      </c>
      <c r="K16" s="432">
        <v>4400</v>
      </c>
      <c r="L16" s="687">
        <v>56100</v>
      </c>
    </row>
    <row r="17" spans="1:12" ht="15" customHeight="1">
      <c r="A17" s="201"/>
      <c r="B17" s="620">
        <v>12</v>
      </c>
      <c r="C17" s="538"/>
      <c r="D17" s="432">
        <v>809500</v>
      </c>
      <c r="E17" s="432">
        <v>612300</v>
      </c>
      <c r="F17" s="203">
        <v>197200</v>
      </c>
      <c r="G17" s="432">
        <v>741400</v>
      </c>
      <c r="H17" s="432">
        <v>610500</v>
      </c>
      <c r="I17" s="203">
        <v>130900</v>
      </c>
      <c r="J17" s="432">
        <v>68100</v>
      </c>
      <c r="K17" s="432">
        <v>1800</v>
      </c>
      <c r="L17" s="687">
        <v>66300</v>
      </c>
    </row>
    <row r="18" spans="1:12" ht="15" customHeight="1">
      <c r="A18" s="201"/>
      <c r="B18" s="620" t="s">
        <v>505</v>
      </c>
      <c r="C18" s="538"/>
      <c r="D18" s="432">
        <v>783400</v>
      </c>
      <c r="E18" s="432">
        <v>566800</v>
      </c>
      <c r="F18" s="203">
        <v>216600</v>
      </c>
      <c r="G18" s="432">
        <v>713500</v>
      </c>
      <c r="H18" s="432">
        <v>565100</v>
      </c>
      <c r="I18" s="203">
        <v>148400</v>
      </c>
      <c r="J18" s="432">
        <v>69900</v>
      </c>
      <c r="K18" s="432">
        <v>1700</v>
      </c>
      <c r="L18" s="687">
        <v>68200</v>
      </c>
    </row>
    <row r="19" spans="1:12" ht="15" customHeight="1">
      <c r="A19" s="201"/>
      <c r="B19" s="620" t="s">
        <v>522</v>
      </c>
      <c r="C19" s="538"/>
      <c r="D19" s="432">
        <v>781300</v>
      </c>
      <c r="E19" s="432">
        <v>606200</v>
      </c>
      <c r="F19" s="203">
        <v>175100</v>
      </c>
      <c r="G19" s="432">
        <v>734800</v>
      </c>
      <c r="H19" s="432">
        <v>604400</v>
      </c>
      <c r="I19" s="203">
        <v>130400</v>
      </c>
      <c r="J19" s="432">
        <v>46500</v>
      </c>
      <c r="K19" s="432">
        <v>1800</v>
      </c>
      <c r="L19" s="687">
        <v>44700</v>
      </c>
    </row>
    <row r="20" spans="1:12" ht="15" customHeight="1">
      <c r="A20" s="201"/>
      <c r="B20" s="620" t="s">
        <v>511</v>
      </c>
      <c r="C20" s="538"/>
      <c r="D20" s="432">
        <v>912400</v>
      </c>
      <c r="E20" s="432">
        <v>715400</v>
      </c>
      <c r="F20" s="203">
        <v>197000</v>
      </c>
      <c r="G20" s="432">
        <v>850700</v>
      </c>
      <c r="H20" s="432">
        <v>712500</v>
      </c>
      <c r="I20" s="203">
        <v>138200</v>
      </c>
      <c r="J20" s="432">
        <v>61700</v>
      </c>
      <c r="K20" s="432">
        <v>2900</v>
      </c>
      <c r="L20" s="687">
        <v>58800</v>
      </c>
    </row>
    <row r="21" spans="1:12" ht="15" customHeight="1">
      <c r="A21" s="201"/>
      <c r="B21" s="620" t="s">
        <v>563</v>
      </c>
      <c r="C21" s="538"/>
      <c r="D21" s="432">
        <v>865800</v>
      </c>
      <c r="E21" s="432">
        <v>598500</v>
      </c>
      <c r="F21" s="203">
        <v>267300</v>
      </c>
      <c r="G21" s="432">
        <v>765000</v>
      </c>
      <c r="H21" s="432">
        <v>596600</v>
      </c>
      <c r="I21" s="203">
        <v>168400</v>
      </c>
      <c r="J21" s="432">
        <v>100800</v>
      </c>
      <c r="K21" s="432">
        <v>1900</v>
      </c>
      <c r="L21" s="687">
        <v>98900</v>
      </c>
    </row>
    <row r="22" spans="1:12" ht="15" customHeight="1">
      <c r="A22" s="201"/>
      <c r="B22" s="620" t="s">
        <v>535</v>
      </c>
      <c r="C22" s="538"/>
      <c r="D22" s="432">
        <v>842700</v>
      </c>
      <c r="E22" s="432">
        <v>601000</v>
      </c>
      <c r="F22" s="203">
        <v>241700</v>
      </c>
      <c r="G22" s="432">
        <v>755100</v>
      </c>
      <c r="H22" s="432">
        <v>588300</v>
      </c>
      <c r="I22" s="203">
        <v>166800</v>
      </c>
      <c r="J22" s="432">
        <v>87600</v>
      </c>
      <c r="K22" s="432">
        <v>12700</v>
      </c>
      <c r="L22" s="687">
        <v>74900</v>
      </c>
    </row>
    <row r="23" spans="1:12" ht="15" customHeight="1">
      <c r="A23" s="201"/>
      <c r="B23" s="620" t="s">
        <v>536</v>
      </c>
      <c r="C23" s="538"/>
      <c r="D23" s="432">
        <v>838900</v>
      </c>
      <c r="E23" s="432">
        <v>599400</v>
      </c>
      <c r="F23" s="203">
        <v>239500</v>
      </c>
      <c r="G23" s="432">
        <v>765900</v>
      </c>
      <c r="H23" s="432">
        <v>595800</v>
      </c>
      <c r="I23" s="203">
        <v>170100</v>
      </c>
      <c r="J23" s="432">
        <v>73000</v>
      </c>
      <c r="K23" s="432">
        <v>3600</v>
      </c>
      <c r="L23" s="687">
        <v>69400</v>
      </c>
    </row>
    <row r="24" spans="1:12" ht="15" customHeight="1">
      <c r="A24" s="201"/>
      <c r="B24" s="620" t="s">
        <v>481</v>
      </c>
      <c r="C24" s="538"/>
      <c r="D24" s="432">
        <v>947800</v>
      </c>
      <c r="E24" s="432">
        <v>704200</v>
      </c>
      <c r="F24" s="203">
        <v>243600</v>
      </c>
      <c r="G24" s="432">
        <v>879700</v>
      </c>
      <c r="H24" s="432">
        <v>701900</v>
      </c>
      <c r="I24" s="203">
        <v>177800</v>
      </c>
      <c r="J24" s="432">
        <v>68100</v>
      </c>
      <c r="K24" s="432">
        <v>2300</v>
      </c>
      <c r="L24" s="687">
        <v>65800</v>
      </c>
    </row>
    <row r="25" spans="1:12" ht="15" customHeight="1">
      <c r="A25" s="201"/>
      <c r="B25" s="620" t="s">
        <v>537</v>
      </c>
      <c r="C25" s="538"/>
      <c r="D25" s="432">
        <v>1075000</v>
      </c>
      <c r="E25" s="432">
        <v>783400</v>
      </c>
      <c r="F25" s="203">
        <v>291600</v>
      </c>
      <c r="G25" s="432">
        <v>982600</v>
      </c>
      <c r="H25" s="432">
        <v>780400</v>
      </c>
      <c r="I25" s="203">
        <v>202200</v>
      </c>
      <c r="J25" s="432">
        <v>92400</v>
      </c>
      <c r="K25" s="432">
        <v>3000</v>
      </c>
      <c r="L25" s="687">
        <v>89400</v>
      </c>
    </row>
    <row r="26" spans="1:12" ht="15" customHeight="1">
      <c r="A26" s="201"/>
      <c r="B26" s="620" t="s">
        <v>480</v>
      </c>
      <c r="C26" s="538"/>
      <c r="D26" s="432">
        <v>948000</v>
      </c>
      <c r="E26" s="432">
        <v>684900</v>
      </c>
      <c r="F26" s="203">
        <v>263100</v>
      </c>
      <c r="G26" s="432">
        <v>854400</v>
      </c>
      <c r="H26" s="432">
        <v>681000</v>
      </c>
      <c r="I26" s="203">
        <v>173400</v>
      </c>
      <c r="J26" s="432">
        <v>93600</v>
      </c>
      <c r="K26" s="432">
        <v>3900</v>
      </c>
      <c r="L26" s="687">
        <v>89700</v>
      </c>
    </row>
    <row r="27" spans="1:12" ht="8.25" customHeight="1" thickBot="1">
      <c r="A27" s="208"/>
      <c r="B27" s="149"/>
      <c r="C27" s="209"/>
      <c r="D27" s="210"/>
      <c r="E27" s="210"/>
      <c r="F27" s="210"/>
      <c r="G27" s="210"/>
      <c r="H27" s="210"/>
      <c r="I27" s="210"/>
      <c r="J27" s="210"/>
      <c r="K27" s="210"/>
      <c r="L27" s="689"/>
    </row>
    <row r="28" spans="1:12" ht="3" customHeight="1">
      <c r="B28" s="51"/>
      <c r="C28" s="51"/>
      <c r="D28" s="211"/>
      <c r="E28" s="211"/>
      <c r="F28" s="211"/>
      <c r="G28" s="211"/>
      <c r="H28" s="211"/>
      <c r="I28" s="211"/>
      <c r="J28" s="211"/>
      <c r="K28" s="211"/>
      <c r="L28" s="690"/>
    </row>
    <row r="29" spans="1:12">
      <c r="A29" s="418" t="s">
        <v>315</v>
      </c>
      <c r="C29" s="51"/>
      <c r="D29" s="53"/>
      <c r="E29" s="53"/>
      <c r="F29" s="51"/>
      <c r="G29" s="162"/>
      <c r="H29" s="162"/>
      <c r="I29" s="53"/>
      <c r="J29" s="162"/>
      <c r="K29" s="162"/>
      <c r="L29" s="53"/>
    </row>
    <row r="30" spans="1:12">
      <c r="A30" s="196" t="s">
        <v>143</v>
      </c>
      <c r="C30" s="53"/>
      <c r="D30" s="51"/>
      <c r="E30" s="51"/>
      <c r="F30" s="51"/>
      <c r="G30" s="51"/>
      <c r="H30" s="51"/>
      <c r="I30" s="51"/>
      <c r="J30" s="51"/>
      <c r="K30" s="51"/>
      <c r="L30" s="51"/>
    </row>
    <row r="31" spans="1:12">
      <c r="D31" s="212"/>
      <c r="E31" s="213"/>
      <c r="F31" s="212"/>
      <c r="G31" s="213"/>
      <c r="H31" s="213"/>
      <c r="J31" s="207"/>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13"/>
      <c r="C74" s="213"/>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8"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election activeCell="M1" sqref="M1"/>
    </sheetView>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14"/>
      <c r="G1" s="423"/>
      <c r="I1" s="1262" t="s">
        <v>582</v>
      </c>
      <c r="J1" s="1263"/>
      <c r="K1" s="1264"/>
    </row>
    <row r="2" spans="1:11" ht="16.5" customHeight="1">
      <c r="G2" s="215"/>
      <c r="J2" s="643"/>
      <c r="K2" s="643"/>
    </row>
    <row r="3" spans="1:11" ht="14.25" customHeight="1" thickBot="1">
      <c r="B3" s="216"/>
      <c r="C3" s="216"/>
      <c r="D3" s="216"/>
      <c r="E3" s="216"/>
      <c r="F3" s="216"/>
      <c r="G3" s="216"/>
      <c r="H3" s="216"/>
      <c r="I3" s="216"/>
      <c r="J3" s="216"/>
      <c r="K3" s="216"/>
    </row>
    <row r="4" spans="1:11" ht="12.75" customHeight="1" thickTop="1"/>
    <row r="5" spans="1:11" ht="27" customHeight="1">
      <c r="B5" s="1265" t="s">
        <v>422</v>
      </c>
      <c r="C5" s="1265"/>
      <c r="D5" s="1265"/>
      <c r="E5" s="1265"/>
      <c r="F5" s="1265"/>
      <c r="G5" s="1265"/>
      <c r="H5" s="1265"/>
      <c r="I5" s="1265"/>
      <c r="J5" s="1265"/>
      <c r="K5" s="1265"/>
    </row>
    <row r="6" spans="1:11" ht="18.75">
      <c r="B6" s="1266" t="s">
        <v>583</v>
      </c>
      <c r="C6" s="1266"/>
      <c r="D6" s="1266"/>
      <c r="E6" s="1266"/>
      <c r="F6" s="1266"/>
      <c r="G6" s="1266"/>
      <c r="H6" s="1266"/>
      <c r="I6" s="1266"/>
      <c r="J6" s="1266"/>
      <c r="K6" s="1266"/>
    </row>
    <row r="7" spans="1:11" ht="13.5" customHeight="1" thickBot="1">
      <c r="A7" s="255"/>
      <c r="B7" s="217"/>
      <c r="C7" s="217"/>
      <c r="D7" s="217"/>
      <c r="E7" s="217"/>
      <c r="F7" s="217"/>
      <c r="G7" s="217"/>
      <c r="H7" s="217"/>
      <c r="I7" s="217"/>
      <c r="J7" s="217"/>
      <c r="K7" s="218"/>
    </row>
    <row r="8" spans="1:11" ht="18.75" customHeight="1" thickTop="1">
      <c r="B8" s="868"/>
      <c r="C8" s="868"/>
      <c r="D8" s="868"/>
      <c r="E8" s="868"/>
      <c r="F8" s="868"/>
      <c r="G8" s="868"/>
      <c r="H8" s="868"/>
      <c r="I8" s="868"/>
      <c r="J8" s="868"/>
      <c r="K8" s="868"/>
    </row>
    <row r="9" spans="1:11" ht="16.5" customHeight="1">
      <c r="C9" s="1267" t="s">
        <v>144</v>
      </c>
      <c r="D9" s="1267"/>
      <c r="E9" s="1267"/>
      <c r="F9" s="1267"/>
      <c r="G9" s="1267"/>
      <c r="H9" s="1267"/>
      <c r="I9" s="1267"/>
      <c r="J9" s="1267"/>
    </row>
    <row r="10" spans="1:11" ht="14.25" thickBot="1">
      <c r="J10" s="975" t="s">
        <v>550</v>
      </c>
    </row>
    <row r="11" spans="1:11" ht="18" customHeight="1">
      <c r="C11" s="219"/>
      <c r="D11" s="220"/>
      <c r="E11" s="869" t="s">
        <v>465</v>
      </c>
      <c r="F11" s="870"/>
      <c r="G11" s="870"/>
      <c r="H11" s="871" t="s">
        <v>466</v>
      </c>
      <c r="I11" s="870"/>
      <c r="J11" s="872"/>
    </row>
    <row r="12" spans="1:11" ht="16.5" customHeight="1">
      <c r="C12" s="221" t="s">
        <v>489</v>
      </c>
      <c r="D12" s="222"/>
      <c r="E12" s="223" t="s">
        <v>551</v>
      </c>
      <c r="F12" s="224" t="s">
        <v>514</v>
      </c>
      <c r="G12" s="225" t="s">
        <v>513</v>
      </c>
      <c r="H12" s="226" t="s">
        <v>514</v>
      </c>
      <c r="I12" s="224" t="s">
        <v>552</v>
      </c>
      <c r="J12" s="227" t="s">
        <v>515</v>
      </c>
    </row>
    <row r="13" spans="1:11" ht="16.5" customHeight="1" thickBot="1">
      <c r="C13" s="228"/>
      <c r="D13" s="229"/>
      <c r="E13" s="230" t="s">
        <v>537</v>
      </c>
      <c r="F13" s="231" t="s">
        <v>481</v>
      </c>
      <c r="G13" s="232" t="s">
        <v>145</v>
      </c>
      <c r="H13" s="233" t="s">
        <v>537</v>
      </c>
      <c r="I13" s="231" t="s">
        <v>537</v>
      </c>
      <c r="J13" s="234" t="s">
        <v>146</v>
      </c>
    </row>
    <row r="14" spans="1:11" ht="24.75" customHeight="1">
      <c r="C14" s="235" t="s">
        <v>467</v>
      </c>
      <c r="D14" s="236" t="s">
        <v>468</v>
      </c>
      <c r="E14" s="237">
        <v>90.6</v>
      </c>
      <c r="F14" s="238">
        <v>91</v>
      </c>
      <c r="G14" s="239">
        <v>-0.4</v>
      </c>
      <c r="H14" s="240">
        <v>79.7</v>
      </c>
      <c r="I14" s="238">
        <v>82.6</v>
      </c>
      <c r="J14" s="241">
        <v>-3.5</v>
      </c>
    </row>
    <row r="15" spans="1:11" ht="24.75" customHeight="1">
      <c r="C15" s="235" t="s">
        <v>469</v>
      </c>
      <c r="D15" s="242" t="s">
        <v>470</v>
      </c>
      <c r="E15" s="243">
        <v>93.5</v>
      </c>
      <c r="F15" s="244">
        <v>92.6</v>
      </c>
      <c r="G15" s="925">
        <v>1</v>
      </c>
      <c r="H15" s="245">
        <v>86.7</v>
      </c>
      <c r="I15" s="244">
        <v>92.1</v>
      </c>
      <c r="J15" s="926">
        <v>-5.9</v>
      </c>
    </row>
    <row r="16" spans="1:11" ht="24.75" customHeight="1" thickBot="1">
      <c r="C16" s="246" t="s">
        <v>471</v>
      </c>
      <c r="D16" s="247" t="s">
        <v>472</v>
      </c>
      <c r="E16" s="248">
        <v>101.3</v>
      </c>
      <c r="F16" s="249">
        <v>100.6</v>
      </c>
      <c r="G16" s="250">
        <v>0.7</v>
      </c>
      <c r="H16" s="251">
        <v>100.4</v>
      </c>
      <c r="I16" s="249">
        <v>94.3</v>
      </c>
      <c r="J16" s="927">
        <v>6.5</v>
      </c>
    </row>
    <row r="17" spans="1:10" ht="24.75" customHeight="1">
      <c r="C17" s="252" t="s">
        <v>473</v>
      </c>
      <c r="D17" s="236" t="s">
        <v>474</v>
      </c>
      <c r="E17" s="237">
        <v>100.6</v>
      </c>
      <c r="F17" s="238">
        <v>102.1</v>
      </c>
      <c r="G17" s="239">
        <v>-1.5</v>
      </c>
      <c r="H17" s="240">
        <v>89.9</v>
      </c>
      <c r="I17" s="238">
        <v>91.4</v>
      </c>
      <c r="J17" s="241">
        <v>-1.6</v>
      </c>
    </row>
    <row r="18" spans="1:10" ht="24.75" customHeight="1">
      <c r="C18" s="235"/>
      <c r="D18" s="242" t="s">
        <v>475</v>
      </c>
      <c r="E18" s="243">
        <v>99.5</v>
      </c>
      <c r="F18" s="244">
        <v>99.3</v>
      </c>
      <c r="G18" s="925">
        <v>0.2</v>
      </c>
      <c r="H18" s="245">
        <v>89.1</v>
      </c>
      <c r="I18" s="244">
        <v>90.3</v>
      </c>
      <c r="J18" s="926">
        <v>-1.3</v>
      </c>
    </row>
    <row r="19" spans="1:10" ht="24.75" customHeight="1" thickBot="1">
      <c r="C19" s="246" t="s">
        <v>476</v>
      </c>
      <c r="D19" s="247" t="s">
        <v>477</v>
      </c>
      <c r="E19" s="248">
        <v>99.1</v>
      </c>
      <c r="F19" s="249">
        <v>100.1</v>
      </c>
      <c r="G19" s="250">
        <v>-1</v>
      </c>
      <c r="H19" s="251">
        <v>100.1</v>
      </c>
      <c r="I19" s="249">
        <v>103.1</v>
      </c>
      <c r="J19" s="927">
        <v>-2.9</v>
      </c>
    </row>
    <row r="20" spans="1:10" ht="14.25" customHeight="1">
      <c r="C20" s="253" t="s">
        <v>525</v>
      </c>
      <c r="G20" s="253"/>
      <c r="H20" s="253"/>
    </row>
    <row r="21" spans="1:10" ht="13.5" customHeight="1">
      <c r="C21" s="253"/>
    </row>
    <row r="22" spans="1:10" ht="19.5" customHeight="1">
      <c r="B22" s="254" t="s">
        <v>526</v>
      </c>
    </row>
    <row r="23" spans="1:10">
      <c r="B23" s="255"/>
    </row>
    <row r="24" spans="1:10" ht="18" customHeight="1">
      <c r="B24" s="256"/>
    </row>
    <row r="25" spans="1:10" ht="18" customHeight="1">
      <c r="B25" s="256" t="s">
        <v>527</v>
      </c>
    </row>
    <row r="26" spans="1:10" ht="8.25" customHeight="1">
      <c r="B26" s="255"/>
      <c r="D26" s="1"/>
      <c r="E26" s="1"/>
      <c r="F26" s="1"/>
      <c r="G26" s="1"/>
      <c r="H26" s="1"/>
      <c r="I26" s="1"/>
      <c r="J26" s="1"/>
    </row>
    <row r="27" spans="1:10" ht="14.25">
      <c r="B27" s="644" t="s">
        <v>584</v>
      </c>
      <c r="D27" s="1"/>
      <c r="E27" s="1"/>
      <c r="F27" s="1"/>
      <c r="G27" s="1"/>
      <c r="H27" s="1"/>
      <c r="I27" s="1"/>
      <c r="J27" s="1"/>
    </row>
    <row r="28" spans="1:10" ht="14.25">
      <c r="A28" t="s">
        <v>441</v>
      </c>
      <c r="B28" s="644" t="s">
        <v>585</v>
      </c>
      <c r="D28" s="1"/>
      <c r="E28" s="1"/>
      <c r="F28" s="1"/>
      <c r="G28" s="1"/>
      <c r="H28" s="1"/>
      <c r="I28" s="1"/>
      <c r="J28" s="1"/>
    </row>
    <row r="29" spans="1:10" ht="16.5" customHeight="1">
      <c r="B29" s="644" t="s">
        <v>586</v>
      </c>
      <c r="D29" s="1"/>
      <c r="E29" s="1"/>
      <c r="F29" s="1"/>
      <c r="G29" s="1"/>
      <c r="H29" s="1"/>
      <c r="I29" s="1"/>
      <c r="J29" s="1"/>
    </row>
    <row r="30" spans="1:10" ht="16.5" customHeight="1">
      <c r="B30" s="1"/>
      <c r="C30" s="1"/>
    </row>
    <row r="31" spans="1:10" ht="8.25" customHeight="1"/>
    <row r="32" spans="1:10" ht="16.5" customHeight="1">
      <c r="B32" s="255"/>
    </row>
    <row r="33" spans="2:11" ht="16.5" customHeight="1">
      <c r="C33" s="257"/>
    </row>
    <row r="34" spans="2:11" ht="18" customHeight="1">
      <c r="B34" s="258" t="s">
        <v>564</v>
      </c>
    </row>
    <row r="35" spans="2:11" ht="8.25" customHeight="1"/>
    <row r="36" spans="2:11" ht="16.5" customHeight="1">
      <c r="B36" s="644" t="s">
        <v>587</v>
      </c>
    </row>
    <row r="37" spans="2:11" ht="16.5" customHeight="1">
      <c r="B37" s="644" t="s">
        <v>588</v>
      </c>
    </row>
    <row r="38" spans="2:11" ht="16.5" customHeight="1">
      <c r="B38" s="644" t="s">
        <v>589</v>
      </c>
    </row>
    <row r="39" spans="2:11" ht="16.5" customHeight="1">
      <c r="B39" s="2"/>
    </row>
    <row r="40" spans="2:11" ht="16.5" customHeight="1">
      <c r="B40" s="1"/>
    </row>
    <row r="41" spans="2:11" ht="16.5" customHeight="1">
      <c r="C41" s="259"/>
    </row>
    <row r="42" spans="2:11" ht="18" customHeight="1">
      <c r="B42" s="258" t="s">
        <v>565</v>
      </c>
      <c r="C42" s="255"/>
    </row>
    <row r="43" spans="2:11" ht="8.25" customHeight="1">
      <c r="C43" s="1"/>
    </row>
    <row r="44" spans="2:11" ht="16.5" customHeight="1">
      <c r="B44" s="1" t="s">
        <v>590</v>
      </c>
      <c r="C44" s="1"/>
    </row>
    <row r="45" spans="2:11" ht="16.5" customHeight="1">
      <c r="B45" s="2" t="s">
        <v>591</v>
      </c>
      <c r="D45" s="255"/>
      <c r="E45" s="255"/>
      <c r="F45" s="255"/>
      <c r="G45" s="255"/>
      <c r="H45" s="255"/>
      <c r="I45" s="255"/>
      <c r="J45" s="255"/>
      <c r="K45" s="255"/>
    </row>
    <row r="46" spans="2:11" ht="16.5" customHeight="1">
      <c r="B46" s="2" t="s">
        <v>592</v>
      </c>
      <c r="C46" s="255"/>
    </row>
    <row r="47" spans="2:11" ht="16.5" customHeight="1">
      <c r="B47" s="2"/>
    </row>
    <row r="48" spans="2:11" ht="16.5" customHeight="1">
      <c r="B48" s="1"/>
    </row>
    <row r="49" spans="2:12" ht="14.25" customHeight="1">
      <c r="B49" s="1"/>
    </row>
    <row r="50" spans="2:12" ht="14.25" customHeight="1" thickBot="1">
      <c r="B50" s="1"/>
    </row>
    <row r="51" spans="2:12" ht="14.25" customHeight="1" thickTop="1">
      <c r="B51" s="1272"/>
      <c r="C51" s="1272"/>
      <c r="D51" s="1272"/>
      <c r="E51" s="1272"/>
      <c r="F51" s="1272"/>
      <c r="G51" s="1272"/>
      <c r="H51" s="1272"/>
      <c r="I51" s="1272"/>
      <c r="J51" s="1272"/>
      <c r="K51" s="488"/>
    </row>
    <row r="52" spans="2:12" ht="17.25">
      <c r="B52" s="1270" t="s">
        <v>316</v>
      </c>
      <c r="C52" s="1270"/>
      <c r="D52" s="1270"/>
      <c r="E52" s="1270"/>
      <c r="F52" s="1270"/>
      <c r="G52" s="1270"/>
      <c r="H52" s="1270"/>
      <c r="I52" s="1270"/>
      <c r="J52" s="1270"/>
      <c r="K52" s="1270"/>
    </row>
    <row r="53" spans="2:12" ht="17.25">
      <c r="B53" s="1270" t="s">
        <v>147</v>
      </c>
      <c r="C53" s="1270"/>
      <c r="D53" s="1270"/>
      <c r="E53" s="1270"/>
      <c r="F53" s="1270"/>
      <c r="G53" s="1270"/>
      <c r="H53" s="1270"/>
      <c r="I53" s="1270"/>
      <c r="J53" s="1270"/>
      <c r="K53" s="1270"/>
    </row>
    <row r="56" spans="2:12" ht="14.25" customHeight="1">
      <c r="B56" s="1271" t="s">
        <v>148</v>
      </c>
      <c r="C56" s="1271"/>
      <c r="D56" s="1271"/>
      <c r="E56" s="1271"/>
      <c r="F56" s="1271"/>
      <c r="G56" s="1271"/>
      <c r="H56" s="1271"/>
      <c r="I56" s="1271"/>
      <c r="J56" s="1271"/>
      <c r="K56" s="1271"/>
    </row>
    <row r="57" spans="2:12" ht="14.25" customHeight="1">
      <c r="B57" s="1271" t="s">
        <v>149</v>
      </c>
      <c r="C57" s="1271"/>
      <c r="D57" s="1271"/>
      <c r="E57" s="1271"/>
      <c r="F57" s="1271"/>
      <c r="G57" s="1271"/>
      <c r="H57" s="1271"/>
      <c r="I57" s="1271"/>
      <c r="J57" s="1271"/>
      <c r="K57" s="1271"/>
    </row>
    <row r="59" spans="2:12" ht="14.25" customHeight="1">
      <c r="B59" s="1268" t="s">
        <v>150</v>
      </c>
      <c r="C59" s="1269"/>
      <c r="D59" s="1269"/>
      <c r="E59" s="1269"/>
      <c r="F59" s="1269"/>
      <c r="G59" s="1269"/>
      <c r="H59" s="1269"/>
      <c r="I59" s="1269"/>
      <c r="J59" s="1269"/>
      <c r="K59" s="1269"/>
      <c r="L59" s="260"/>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G1" sqref="G1"/>
    </sheetView>
  </sheetViews>
  <sheetFormatPr defaultColWidth="9" defaultRowHeight="13.5"/>
  <cols>
    <col min="1" max="1" width="2.125" style="273" customWidth="1"/>
    <col min="2" max="2" width="13.375" style="273" customWidth="1"/>
    <col min="3" max="3" width="2.125" style="273" customWidth="1"/>
    <col min="4" max="6" width="12.125" style="273" customWidth="1"/>
    <col min="7" max="16384" width="9" style="273"/>
  </cols>
  <sheetData>
    <row r="1" spans="1:12" ht="30" customHeight="1">
      <c r="A1" s="271"/>
      <c r="B1" s="1273" t="s">
        <v>242</v>
      </c>
      <c r="C1" s="1273"/>
      <c r="D1" s="1273"/>
      <c r="E1" s="1273"/>
      <c r="F1" s="1273"/>
      <c r="G1" s="18"/>
      <c r="H1" s="18"/>
      <c r="I1" s="272"/>
      <c r="J1" s="272"/>
      <c r="K1" s="272"/>
      <c r="L1" s="272"/>
    </row>
    <row r="2" spans="1:12" ht="10.5" customHeight="1">
      <c r="B2" s="18"/>
      <c r="C2" s="18"/>
      <c r="D2" s="18"/>
      <c r="E2" s="18"/>
      <c r="F2" s="18"/>
      <c r="G2" s="18"/>
      <c r="H2" s="18"/>
      <c r="I2" s="272"/>
      <c r="J2" s="272"/>
      <c r="K2" s="272"/>
      <c r="L2" s="272"/>
    </row>
    <row r="3" spans="1:12" ht="15" customHeight="1">
      <c r="B3" s="274"/>
      <c r="C3" s="274"/>
      <c r="D3" s="274"/>
      <c r="F3" s="426" t="s">
        <v>319</v>
      </c>
    </row>
    <row r="4" spans="1:12" ht="3" customHeight="1">
      <c r="B4" s="274"/>
      <c r="C4" s="274"/>
      <c r="D4" s="274"/>
      <c r="E4" s="275"/>
      <c r="F4" s="275"/>
    </row>
    <row r="5" spans="1:12" ht="31.5" customHeight="1">
      <c r="A5" s="424"/>
      <c r="B5" s="1274" t="s">
        <v>317</v>
      </c>
      <c r="C5" s="1275"/>
      <c r="D5" s="276" t="s">
        <v>243</v>
      </c>
      <c r="E5" s="277" t="s">
        <v>244</v>
      </c>
      <c r="F5" s="278" t="s">
        <v>245</v>
      </c>
    </row>
    <row r="6" spans="1:12" ht="24.75" hidden="1" customHeight="1">
      <c r="A6" s="274"/>
      <c r="B6" s="279" t="s">
        <v>246</v>
      </c>
      <c r="C6" s="280"/>
      <c r="D6" s="489">
        <v>7497788</v>
      </c>
      <c r="E6" s="281" t="s">
        <v>247</v>
      </c>
      <c r="F6" s="490">
        <v>31905</v>
      </c>
    </row>
    <row r="7" spans="1:12" ht="24.75" hidden="1" customHeight="1">
      <c r="A7" s="274"/>
      <c r="B7" s="279" t="s">
        <v>248</v>
      </c>
      <c r="C7" s="280"/>
      <c r="D7" s="491">
        <v>11633606</v>
      </c>
      <c r="E7" s="282" t="s">
        <v>247</v>
      </c>
      <c r="F7" s="492">
        <v>32049</v>
      </c>
    </row>
    <row r="8" spans="1:12" ht="24.75" hidden="1" customHeight="1">
      <c r="A8" s="274"/>
      <c r="B8" s="279" t="s">
        <v>249</v>
      </c>
      <c r="C8" s="280"/>
      <c r="D8" s="491">
        <v>13118262</v>
      </c>
      <c r="E8" s="283">
        <f t="shared" ref="E8:E13" si="0">D8/D7*100</f>
        <v>112.76178684407914</v>
      </c>
      <c r="F8" s="492">
        <v>35940</v>
      </c>
    </row>
    <row r="9" spans="1:12" ht="24.75" hidden="1" customHeight="1">
      <c r="A9" s="274"/>
      <c r="B9" s="284" t="s">
        <v>250</v>
      </c>
      <c r="C9" s="285"/>
      <c r="D9" s="491">
        <v>13648474</v>
      </c>
      <c r="E9" s="283">
        <f t="shared" si="0"/>
        <v>104.0417854133421</v>
      </c>
      <c r="F9" s="492">
        <v>37393</v>
      </c>
    </row>
    <row r="10" spans="1:12" ht="24.75" hidden="1" customHeight="1">
      <c r="A10" s="274"/>
      <c r="B10" s="284" t="s">
        <v>251</v>
      </c>
      <c r="C10" s="285"/>
      <c r="D10" s="491">
        <v>13765342</v>
      </c>
      <c r="E10" s="283">
        <f t="shared" si="0"/>
        <v>100.85627155094407</v>
      </c>
      <c r="F10" s="492">
        <v>37713</v>
      </c>
    </row>
    <row r="11" spans="1:12" ht="24.75" hidden="1" customHeight="1">
      <c r="A11" s="274"/>
      <c r="B11" s="284" t="s">
        <v>252</v>
      </c>
      <c r="C11" s="285"/>
      <c r="D11" s="491">
        <v>13703904</v>
      </c>
      <c r="E11" s="283">
        <f t="shared" si="0"/>
        <v>99.553676181819526</v>
      </c>
      <c r="F11" s="492">
        <v>37545</v>
      </c>
    </row>
    <row r="12" spans="1:12" ht="19.5" hidden="1" customHeight="1">
      <c r="A12" s="274"/>
      <c r="B12" s="284" t="s">
        <v>253</v>
      </c>
      <c r="C12" s="285"/>
      <c r="D12" s="491">
        <v>12874161</v>
      </c>
      <c r="E12" s="283">
        <f t="shared" si="0"/>
        <v>93.945207146810134</v>
      </c>
      <c r="F12" s="492">
        <v>35272</v>
      </c>
    </row>
    <row r="13" spans="1:12" ht="19.5" hidden="1" customHeight="1">
      <c r="A13" s="274"/>
      <c r="B13" s="284" t="s">
        <v>254</v>
      </c>
      <c r="C13" s="285"/>
      <c r="D13" s="491">
        <v>12976129</v>
      </c>
      <c r="E13" s="283">
        <f t="shared" si="0"/>
        <v>100.79203607908896</v>
      </c>
      <c r="F13" s="492">
        <v>35551</v>
      </c>
    </row>
    <row r="14" spans="1:12" ht="19.5" hidden="1" customHeight="1">
      <c r="A14" s="274"/>
      <c r="B14" s="284" t="s">
        <v>255</v>
      </c>
      <c r="C14" s="285"/>
      <c r="D14" s="491">
        <v>13391576</v>
      </c>
      <c r="E14" s="283">
        <f>D14/D13*100</f>
        <v>103.20162507632284</v>
      </c>
      <c r="F14" s="492">
        <v>36689</v>
      </c>
    </row>
    <row r="15" spans="1:12" ht="19.5" hidden="1" customHeight="1">
      <c r="A15" s="274"/>
      <c r="B15" s="286" t="s">
        <v>256</v>
      </c>
      <c r="C15" s="287"/>
      <c r="D15" s="493">
        <v>14229789</v>
      </c>
      <c r="E15" s="288">
        <v>106.25925581873261</v>
      </c>
      <c r="F15" s="494">
        <v>39093</v>
      </c>
    </row>
    <row r="16" spans="1:12" ht="19.5" hidden="1" customHeight="1">
      <c r="A16" s="274"/>
      <c r="B16" s="286" t="s">
        <v>257</v>
      </c>
      <c r="C16" s="287"/>
      <c r="D16" s="493">
        <v>14903196</v>
      </c>
      <c r="E16" s="288">
        <v>104.73237516030632</v>
      </c>
      <c r="F16" s="494">
        <v>40831</v>
      </c>
    </row>
    <row r="17" spans="1:9" ht="19.5" customHeight="1">
      <c r="A17" s="289"/>
      <c r="B17" s="668" t="s">
        <v>499</v>
      </c>
      <c r="C17" s="287"/>
      <c r="D17" s="496">
        <v>16908907</v>
      </c>
      <c r="E17" s="288">
        <v>143.5900111958195</v>
      </c>
      <c r="F17" s="495">
        <v>46326</v>
      </c>
    </row>
    <row r="18" spans="1:9" ht="19.5" customHeight="1">
      <c r="A18" s="289"/>
      <c r="B18" s="668" t="s">
        <v>457</v>
      </c>
      <c r="C18" s="287"/>
      <c r="D18" s="496">
        <v>19948279</v>
      </c>
      <c r="E18" s="497">
        <f>D18 / D17 * 100</f>
        <v>117.97497614718679</v>
      </c>
      <c r="F18" s="495">
        <v>54803</v>
      </c>
    </row>
    <row r="19" spans="1:9" ht="19.5" customHeight="1">
      <c r="A19" s="289"/>
      <c r="B19" s="668" t="s">
        <v>528</v>
      </c>
      <c r="C19" s="287"/>
      <c r="D19" s="496">
        <v>22227865</v>
      </c>
      <c r="E19" s="497">
        <f>D19 / D18 * 100</f>
        <v>111.42748203992936</v>
      </c>
      <c r="F19" s="495">
        <v>60898</v>
      </c>
    </row>
    <row r="20" spans="1:9" ht="5.25" customHeight="1">
      <c r="A20" s="291"/>
      <c r="B20" s="291"/>
      <c r="C20" s="292"/>
      <c r="D20" s="293"/>
      <c r="E20" s="294"/>
      <c r="F20" s="295"/>
    </row>
    <row r="21" spans="1:9" ht="6.75" customHeight="1">
      <c r="A21" s="296"/>
      <c r="B21" s="669"/>
      <c r="C21" s="297"/>
      <c r="D21" s="493"/>
      <c r="E21" s="288"/>
      <c r="F21" s="494"/>
    </row>
    <row r="22" spans="1:9" ht="18" customHeight="1">
      <c r="A22" s="289"/>
      <c r="B22" s="670" t="s">
        <v>581</v>
      </c>
      <c r="C22" s="285"/>
      <c r="D22" s="427">
        <v>1733839</v>
      </c>
      <c r="E22" s="497">
        <v>109.79668628921131</v>
      </c>
      <c r="F22" s="498">
        <v>57795</v>
      </c>
      <c r="H22" s="554"/>
      <c r="I22" s="555"/>
    </row>
    <row r="23" spans="1:9" ht="18" customHeight="1">
      <c r="A23" s="289"/>
      <c r="B23" s="670">
        <v>10</v>
      </c>
      <c r="C23" s="285"/>
      <c r="D23" s="427">
        <v>1978823</v>
      </c>
      <c r="E23" s="497">
        <v>110.95527637007538</v>
      </c>
      <c r="F23" s="498">
        <v>63833</v>
      </c>
      <c r="H23" s="554"/>
      <c r="I23" s="555"/>
    </row>
    <row r="24" spans="1:9" ht="18" customHeight="1">
      <c r="A24" s="289"/>
      <c r="B24" s="670">
        <v>11</v>
      </c>
      <c r="C24" s="285"/>
      <c r="D24" s="427">
        <v>1925260</v>
      </c>
      <c r="E24" s="497">
        <v>111.87173618338211</v>
      </c>
      <c r="F24" s="498">
        <v>64175</v>
      </c>
      <c r="H24" s="554"/>
      <c r="I24" s="555"/>
    </row>
    <row r="25" spans="1:9" ht="18" customHeight="1">
      <c r="A25" s="289"/>
      <c r="B25" s="670">
        <v>12</v>
      </c>
      <c r="C25" s="285"/>
      <c r="D25" s="427">
        <v>1943971</v>
      </c>
      <c r="E25" s="497">
        <v>110.89313085527604</v>
      </c>
      <c r="F25" s="498">
        <v>62709</v>
      </c>
      <c r="H25" s="554"/>
      <c r="I25" s="555"/>
    </row>
    <row r="26" spans="1:9" ht="18" customHeight="1">
      <c r="A26" s="289"/>
      <c r="B26" s="670" t="s">
        <v>507</v>
      </c>
      <c r="C26" s="285"/>
      <c r="D26" s="427">
        <v>1925729</v>
      </c>
      <c r="E26" s="497">
        <v>111.028286216545</v>
      </c>
      <c r="F26" s="498">
        <v>62120</v>
      </c>
      <c r="H26" s="554"/>
      <c r="I26" s="555"/>
    </row>
    <row r="27" spans="1:9" ht="18" customHeight="1">
      <c r="A27" s="289"/>
      <c r="B27" s="670">
        <v>2</v>
      </c>
      <c r="C27" s="285"/>
      <c r="D27" s="427">
        <v>1853219</v>
      </c>
      <c r="E27" s="497">
        <v>106.60885272401464</v>
      </c>
      <c r="F27" s="498">
        <v>66186</v>
      </c>
      <c r="H27" s="554"/>
      <c r="I27" s="555"/>
    </row>
    <row r="28" spans="1:9" ht="18" customHeight="1">
      <c r="A28" s="289"/>
      <c r="B28" s="670">
        <v>3</v>
      </c>
      <c r="C28" s="285"/>
      <c r="D28" s="427">
        <v>1943295</v>
      </c>
      <c r="E28" s="497">
        <v>107.77253077262228</v>
      </c>
      <c r="F28" s="498">
        <v>62687</v>
      </c>
      <c r="H28" s="554"/>
      <c r="I28" s="555"/>
    </row>
    <row r="29" spans="1:9" ht="18" customHeight="1">
      <c r="A29" s="289"/>
      <c r="B29" s="670" t="s">
        <v>534</v>
      </c>
      <c r="C29" s="285"/>
      <c r="D29" s="427">
        <v>1934246</v>
      </c>
      <c r="E29" s="497">
        <v>108.82</v>
      </c>
      <c r="F29" s="498">
        <v>64475</v>
      </c>
      <c r="H29" s="554"/>
      <c r="I29" s="555"/>
    </row>
    <row r="30" spans="1:9" ht="18" customHeight="1">
      <c r="A30" s="289"/>
      <c r="B30" s="670" t="s">
        <v>544</v>
      </c>
      <c r="C30" s="285"/>
      <c r="D30" s="427">
        <v>1934474</v>
      </c>
      <c r="E30" s="497">
        <v>107.85191445993314</v>
      </c>
      <c r="F30" s="498">
        <v>62402</v>
      </c>
      <c r="H30" s="554"/>
      <c r="I30" s="555"/>
    </row>
    <row r="31" spans="1:9" ht="18" customHeight="1">
      <c r="A31" s="289"/>
      <c r="B31" s="670" t="s">
        <v>548</v>
      </c>
      <c r="C31" s="285"/>
      <c r="D31" s="427">
        <v>1927191</v>
      </c>
      <c r="E31" s="497">
        <v>115.2501433756274</v>
      </c>
      <c r="F31" s="498">
        <v>64240</v>
      </c>
      <c r="H31" s="554"/>
      <c r="I31" s="555"/>
    </row>
    <row r="32" spans="1:9" ht="18" customHeight="1">
      <c r="A32" s="289"/>
      <c r="B32" s="670" t="s">
        <v>549</v>
      </c>
      <c r="C32" s="285"/>
      <c r="D32" s="427">
        <v>1985468</v>
      </c>
      <c r="E32" s="497">
        <v>108.34945458772245</v>
      </c>
      <c r="F32" s="498">
        <v>64047</v>
      </c>
      <c r="H32" s="554"/>
      <c r="I32" s="555"/>
    </row>
    <row r="33" spans="1:11" ht="18" customHeight="1">
      <c r="A33" s="289"/>
      <c r="B33" s="670" t="s">
        <v>561</v>
      </c>
      <c r="C33" s="285"/>
      <c r="D33" s="427">
        <v>1999007</v>
      </c>
      <c r="E33" s="497">
        <v>115.29369220556234</v>
      </c>
      <c r="F33" s="498">
        <v>64484</v>
      </c>
      <c r="H33" s="554"/>
      <c r="I33" s="555"/>
    </row>
    <row r="34" spans="1:11" ht="18" customHeight="1">
      <c r="A34" s="289"/>
      <c r="B34" s="670" t="s">
        <v>480</v>
      </c>
      <c r="C34" s="285"/>
      <c r="D34" s="427">
        <v>1951312</v>
      </c>
      <c r="E34" s="497">
        <f>D34 /D22 * 100</f>
        <v>112.54286009254608</v>
      </c>
      <c r="F34" s="498">
        <v>65044</v>
      </c>
      <c r="H34" s="554"/>
      <c r="I34" s="555"/>
    </row>
    <row r="35" spans="1:11" ht="5.0999999999999996" customHeight="1">
      <c r="A35" s="291"/>
      <c r="B35" s="671"/>
      <c r="C35" s="298"/>
      <c r="D35" s="549"/>
      <c r="E35" s="550"/>
      <c r="F35" s="551"/>
    </row>
    <row r="36" spans="1:11" ht="3" customHeight="1">
      <c r="A36" s="274"/>
      <c r="B36" s="290"/>
      <c r="C36" s="290"/>
      <c r="D36" s="299"/>
      <c r="E36" s="300"/>
      <c r="F36" s="299"/>
    </row>
    <row r="37" spans="1:11">
      <c r="A37" s="274"/>
      <c r="B37" s="425" t="s">
        <v>320</v>
      </c>
      <c r="C37" s="274"/>
      <c r="D37" s="299"/>
      <c r="E37" s="300"/>
      <c r="F37" s="299"/>
    </row>
    <row r="38" spans="1:11">
      <c r="A38" s="274"/>
      <c r="B38" s="425" t="s">
        <v>318</v>
      </c>
      <c r="C38" s="274"/>
      <c r="D38" s="299"/>
      <c r="E38" s="300"/>
      <c r="F38" s="299"/>
    </row>
    <row r="39" spans="1:11" ht="15" customHeight="1">
      <c r="A39" s="274"/>
      <c r="C39" s="274"/>
      <c r="D39" s="301"/>
      <c r="E39" s="301"/>
      <c r="F39" s="301"/>
    </row>
    <row r="40" spans="1:11" ht="27.75" customHeight="1">
      <c r="D40" s="302"/>
      <c r="E40" s="303"/>
      <c r="F40" s="303"/>
    </row>
    <row r="41" spans="1:11" ht="27.75" customHeight="1">
      <c r="G41" s="499"/>
      <c r="H41" s="499"/>
      <c r="I41" s="499"/>
      <c r="J41" s="499"/>
      <c r="K41" s="499"/>
    </row>
    <row r="42" spans="1:11" ht="27.75" customHeight="1">
      <c r="B42" s="499"/>
      <c r="C42" s="500"/>
      <c r="F42" s="499"/>
      <c r="G42" s="499"/>
      <c r="H42" s="499"/>
      <c r="I42" s="499"/>
      <c r="J42" s="499"/>
      <c r="K42" s="499"/>
    </row>
    <row r="43" spans="1:11" ht="27.75" customHeight="1">
      <c r="B43" s="499"/>
      <c r="C43" s="500"/>
      <c r="F43" s="499"/>
      <c r="G43" s="499"/>
      <c r="H43" s="499"/>
      <c r="I43" s="499"/>
      <c r="J43" s="499"/>
      <c r="K43" s="499"/>
    </row>
    <row r="44" spans="1:11" ht="27.75" customHeight="1">
      <c r="B44" s="499"/>
      <c r="C44" s="500"/>
      <c r="F44" s="499"/>
      <c r="G44" s="499"/>
      <c r="H44" s="499"/>
      <c r="I44" s="499"/>
      <c r="J44" s="499"/>
      <c r="K44" s="499"/>
    </row>
    <row r="45" spans="1:11" ht="27.75" customHeight="1">
      <c r="B45" s="499"/>
      <c r="C45" s="500"/>
      <c r="F45" s="499"/>
      <c r="G45" s="499"/>
      <c r="H45" s="499"/>
      <c r="I45" s="499"/>
      <c r="J45" s="499"/>
      <c r="K45" s="499"/>
    </row>
    <row r="46" spans="1:11" ht="27.75" customHeight="1">
      <c r="B46" s="499"/>
      <c r="C46" s="500"/>
      <c r="F46" s="499"/>
      <c r="G46" s="499"/>
      <c r="H46" s="499"/>
      <c r="I46" s="499"/>
      <c r="J46" s="499"/>
      <c r="K46" s="499"/>
    </row>
    <row r="47" spans="1:11" ht="27.75" customHeight="1">
      <c r="B47" s="499"/>
      <c r="C47" s="500"/>
      <c r="F47" s="499"/>
      <c r="G47" s="499"/>
      <c r="H47" s="499"/>
      <c r="I47" s="499"/>
      <c r="J47" s="499"/>
      <c r="K47" s="499"/>
    </row>
    <row r="48" spans="1:11" ht="27.75" customHeight="1">
      <c r="B48" s="499"/>
      <c r="C48" s="500"/>
      <c r="F48" s="499"/>
      <c r="G48" s="499"/>
      <c r="H48" s="499"/>
      <c r="I48" s="499"/>
      <c r="J48" s="499"/>
      <c r="K48" s="499"/>
    </row>
    <row r="49" spans="2:11" ht="27.75" customHeight="1">
      <c r="B49" s="499"/>
      <c r="C49" s="500"/>
      <c r="F49" s="499"/>
      <c r="G49" s="499"/>
      <c r="H49" s="499"/>
      <c r="I49" s="499"/>
      <c r="J49" s="499"/>
      <c r="K49" s="499"/>
    </row>
    <row r="50" spans="2:11" ht="27.75" customHeight="1">
      <c r="B50" s="499"/>
      <c r="C50" s="500"/>
      <c r="F50" s="499"/>
      <c r="G50" s="499"/>
      <c r="H50" s="499"/>
      <c r="I50" s="499"/>
      <c r="J50" s="499"/>
      <c r="K50" s="499"/>
    </row>
    <row r="51" spans="2:11" ht="27.75" customHeight="1">
      <c r="B51" s="499"/>
      <c r="C51" s="500"/>
      <c r="F51" s="499"/>
      <c r="G51" s="499"/>
      <c r="H51" s="499"/>
      <c r="I51" s="499"/>
      <c r="J51" s="499"/>
      <c r="K51" s="499"/>
    </row>
    <row r="52" spans="2:11" ht="27.75" customHeight="1">
      <c r="B52" s="499"/>
      <c r="C52" s="500"/>
      <c r="F52" s="499"/>
      <c r="G52" s="499"/>
      <c r="H52" s="499"/>
      <c r="I52" s="499"/>
      <c r="J52" s="499"/>
      <c r="K52" s="499"/>
    </row>
    <row r="53" spans="2:11" ht="27.75" customHeight="1">
      <c r="B53" s="499"/>
      <c r="C53" s="500"/>
      <c r="F53" s="499"/>
      <c r="G53" s="499"/>
      <c r="H53" s="499"/>
      <c r="I53" s="499"/>
      <c r="J53" s="499"/>
      <c r="K53" s="499"/>
    </row>
    <row r="54" spans="2:11">
      <c r="B54" s="499"/>
      <c r="C54" s="500"/>
      <c r="F54" s="499"/>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activeCell="H1" sqref="H1"/>
    </sheetView>
  </sheetViews>
  <sheetFormatPr defaultColWidth="9" defaultRowHeight="17.25"/>
  <cols>
    <col min="1" max="1" width="2.125" style="18" customWidth="1"/>
    <col min="2" max="2" width="15.375" style="18" customWidth="1"/>
    <col min="3" max="3" width="2.125" style="18" customWidth="1"/>
    <col min="4" max="7" width="22.75" style="18" customWidth="1"/>
    <col min="8" max="8" width="9" style="18"/>
    <col min="9" max="11" width="9.125" style="18" bestFit="1" customWidth="1"/>
    <col min="12" max="12" width="9.375" style="18" bestFit="1" customWidth="1"/>
    <col min="13" max="16384" width="9" style="18"/>
  </cols>
  <sheetData>
    <row r="1" spans="1:7" ht="30" customHeight="1">
      <c r="A1" s="1215" t="s">
        <v>258</v>
      </c>
      <c r="B1" s="1215"/>
      <c r="C1" s="1215"/>
      <c r="D1" s="1215"/>
      <c r="E1" s="1215"/>
      <c r="F1" s="1215"/>
      <c r="G1" s="1215"/>
    </row>
    <row r="2" spans="1:7" ht="10.5" customHeight="1">
      <c r="B2" s="304"/>
      <c r="C2" s="304"/>
      <c r="D2" s="304"/>
      <c r="E2" s="304"/>
      <c r="F2" s="304"/>
      <c r="G2" s="304"/>
    </row>
    <row r="3" spans="1:7" ht="15" customHeight="1">
      <c r="E3" s="17"/>
      <c r="F3" s="17"/>
      <c r="G3" s="305" t="s">
        <v>327</v>
      </c>
    </row>
    <row r="4" spans="1:7" ht="3" customHeight="1" thickBot="1">
      <c r="E4" s="17"/>
      <c r="F4" s="17"/>
      <c r="G4" s="305"/>
    </row>
    <row r="5" spans="1:7" s="20" customFormat="1" ht="27" customHeight="1">
      <c r="A5" s="1276" t="s">
        <v>322</v>
      </c>
      <c r="B5" s="1105"/>
      <c r="C5" s="1106"/>
      <c r="D5" s="1278" t="s">
        <v>323</v>
      </c>
      <c r="E5" s="1279" t="s">
        <v>324</v>
      </c>
      <c r="F5" s="1280"/>
      <c r="G5" s="1281"/>
    </row>
    <row r="6" spans="1:7" s="20" customFormat="1" ht="24.95" customHeight="1">
      <c r="A6" s="1277"/>
      <c r="B6" s="1111"/>
      <c r="C6" s="1112"/>
      <c r="D6" s="1154"/>
      <c r="E6" s="306" t="s">
        <v>259</v>
      </c>
      <c r="F6" s="306" t="s">
        <v>325</v>
      </c>
      <c r="G6" s="307" t="s">
        <v>326</v>
      </c>
    </row>
    <row r="7" spans="1:7" s="20" customFormat="1" ht="9" customHeight="1">
      <c r="A7" s="89"/>
      <c r="B7" s="24"/>
      <c r="C7" s="308"/>
      <c r="D7" s="309"/>
      <c r="G7" s="106"/>
    </row>
    <row r="8" spans="1:7" s="20" customFormat="1" ht="21" hidden="1" customHeight="1">
      <c r="A8" s="89"/>
      <c r="B8" s="310" t="s">
        <v>260</v>
      </c>
      <c r="C8" s="311"/>
      <c r="D8" s="501">
        <v>7648673</v>
      </c>
      <c r="E8" s="41" t="s">
        <v>261</v>
      </c>
      <c r="F8" s="41" t="s">
        <v>261</v>
      </c>
      <c r="G8" s="502" t="s">
        <v>262</v>
      </c>
    </row>
    <row r="9" spans="1:7" s="20" customFormat="1" ht="21" customHeight="1">
      <c r="A9" s="89"/>
      <c r="B9" s="625" t="s">
        <v>449</v>
      </c>
      <c r="C9" s="311"/>
      <c r="D9" s="501">
        <v>7782261</v>
      </c>
      <c r="E9" s="41">
        <v>1307251</v>
      </c>
      <c r="F9" s="41">
        <v>2005036</v>
      </c>
      <c r="G9" s="502">
        <v>4469974</v>
      </c>
    </row>
    <row r="10" spans="1:7" s="20" customFormat="1" ht="21" customHeight="1">
      <c r="A10" s="89"/>
      <c r="B10" s="625" t="s">
        <v>450</v>
      </c>
      <c r="C10" s="311"/>
      <c r="D10" s="501">
        <v>7932978</v>
      </c>
      <c r="E10" s="41">
        <v>1313581</v>
      </c>
      <c r="F10" s="41">
        <v>2212853</v>
      </c>
      <c r="G10" s="502">
        <v>4406544</v>
      </c>
    </row>
    <row r="11" spans="1:7" s="20" customFormat="1" ht="21" customHeight="1">
      <c r="A11" s="89"/>
      <c r="B11" s="625" t="s">
        <v>451</v>
      </c>
      <c r="C11" s="311"/>
      <c r="D11" s="501">
        <v>7712051.9879999999</v>
      </c>
      <c r="E11" s="503">
        <v>1310048</v>
      </c>
      <c r="F11" s="503">
        <v>1954444.9879999999</v>
      </c>
      <c r="G11" s="502">
        <v>4447559</v>
      </c>
    </row>
    <row r="12" spans="1:7" s="20" customFormat="1" ht="9" customHeight="1">
      <c r="A12" s="89"/>
      <c r="B12" s="72"/>
      <c r="C12" s="312"/>
      <c r="D12" s="501"/>
      <c r="E12" s="503"/>
      <c r="F12" s="503"/>
      <c r="G12" s="502"/>
    </row>
    <row r="13" spans="1:7" s="20" customFormat="1" ht="19.5" customHeight="1">
      <c r="A13" s="89"/>
      <c r="B13" s="622" t="s">
        <v>593</v>
      </c>
      <c r="C13" s="312"/>
      <c r="D13" s="504">
        <v>624455.35699999996</v>
      </c>
      <c r="E13" s="505">
        <v>113278</v>
      </c>
      <c r="F13" s="505">
        <v>165929.35699999999</v>
      </c>
      <c r="G13" s="506">
        <v>345248</v>
      </c>
    </row>
    <row r="14" spans="1:7" s="20" customFormat="1" ht="19.5" customHeight="1">
      <c r="A14" s="89"/>
      <c r="B14" s="622">
        <v>7</v>
      </c>
      <c r="C14" s="312"/>
      <c r="D14" s="504">
        <v>668216.745</v>
      </c>
      <c r="E14" s="505">
        <v>122279</v>
      </c>
      <c r="F14" s="505">
        <v>177201.745</v>
      </c>
      <c r="G14" s="506">
        <v>368736</v>
      </c>
    </row>
    <row r="15" spans="1:7" s="20" customFormat="1" ht="19.5" customHeight="1">
      <c r="A15" s="89"/>
      <c r="B15" s="622">
        <v>8</v>
      </c>
      <c r="C15" s="312"/>
      <c r="D15" s="504">
        <v>797011.701</v>
      </c>
      <c r="E15" s="505">
        <v>129899</v>
      </c>
      <c r="F15" s="505">
        <v>199939.701</v>
      </c>
      <c r="G15" s="506">
        <v>467173</v>
      </c>
    </row>
    <row r="16" spans="1:7" s="20" customFormat="1" ht="19.5" customHeight="1">
      <c r="A16" s="89"/>
      <c r="B16" s="622">
        <v>9</v>
      </c>
      <c r="C16" s="312"/>
      <c r="D16" s="504">
        <v>936944.42099999997</v>
      </c>
      <c r="E16" s="505">
        <v>140702</v>
      </c>
      <c r="F16" s="505">
        <v>230272.421</v>
      </c>
      <c r="G16" s="506">
        <v>565970</v>
      </c>
    </row>
    <row r="17" spans="1:12" s="20" customFormat="1" ht="19.5" customHeight="1">
      <c r="A17" s="89"/>
      <c r="B17" s="622">
        <v>10</v>
      </c>
      <c r="C17" s="312"/>
      <c r="D17" s="504">
        <v>885998.05300000007</v>
      </c>
      <c r="E17" s="505">
        <v>131577</v>
      </c>
      <c r="F17" s="505">
        <v>220833.05300000001</v>
      </c>
      <c r="G17" s="506">
        <v>533588</v>
      </c>
    </row>
    <row r="18" spans="1:12" s="20" customFormat="1" ht="19.5" customHeight="1">
      <c r="A18" s="89"/>
      <c r="B18" s="622">
        <v>11</v>
      </c>
      <c r="C18" s="312"/>
      <c r="D18" s="504">
        <v>773640.4</v>
      </c>
      <c r="E18" s="505">
        <v>122897</v>
      </c>
      <c r="F18" s="505">
        <v>204870.39999999999</v>
      </c>
      <c r="G18" s="506">
        <v>445873</v>
      </c>
    </row>
    <row r="19" spans="1:12" s="20" customFormat="1" ht="19.5" customHeight="1">
      <c r="A19" s="89"/>
      <c r="B19" s="622">
        <v>12</v>
      </c>
      <c r="C19" s="312"/>
      <c r="D19" s="504">
        <v>727291</v>
      </c>
      <c r="E19" s="505">
        <v>113404</v>
      </c>
      <c r="F19" s="505">
        <v>193845</v>
      </c>
      <c r="G19" s="506">
        <v>420042</v>
      </c>
    </row>
    <row r="20" spans="1:12" s="20" customFormat="1" ht="19.5" customHeight="1">
      <c r="A20" s="89"/>
      <c r="B20" s="622" t="s">
        <v>558</v>
      </c>
      <c r="C20" s="312"/>
      <c r="D20" s="504">
        <v>575278</v>
      </c>
      <c r="E20" s="505">
        <v>101936</v>
      </c>
      <c r="F20" s="505">
        <v>160596</v>
      </c>
      <c r="G20" s="506">
        <v>312746</v>
      </c>
    </row>
    <row r="21" spans="1:12" s="20" customFormat="1" ht="19.5" customHeight="1">
      <c r="A21" s="89"/>
      <c r="B21" s="622" t="s">
        <v>518</v>
      </c>
      <c r="C21" s="312"/>
      <c r="D21" s="504">
        <v>584130</v>
      </c>
      <c r="E21" s="505">
        <v>94274</v>
      </c>
      <c r="F21" s="505">
        <v>141509</v>
      </c>
      <c r="G21" s="506">
        <v>348347</v>
      </c>
    </row>
    <row r="22" spans="1:12" s="20" customFormat="1" ht="19.5" customHeight="1">
      <c r="A22" s="89"/>
      <c r="B22" s="622" t="s">
        <v>533</v>
      </c>
      <c r="C22" s="312"/>
      <c r="D22" s="504">
        <v>522354</v>
      </c>
      <c r="E22" s="505">
        <v>91349</v>
      </c>
      <c r="F22" s="505">
        <v>129833</v>
      </c>
      <c r="G22" s="506">
        <v>301172</v>
      </c>
    </row>
    <row r="23" spans="1:12" s="20" customFormat="1" ht="19.5" customHeight="1">
      <c r="A23" s="89"/>
      <c r="B23" s="622" t="s">
        <v>534</v>
      </c>
      <c r="C23" s="312"/>
      <c r="D23" s="504">
        <v>541406</v>
      </c>
      <c r="E23" s="505">
        <v>95122</v>
      </c>
      <c r="F23" s="505">
        <v>146861</v>
      </c>
      <c r="G23" s="506">
        <v>299424</v>
      </c>
    </row>
    <row r="24" spans="1:12" s="20" customFormat="1" ht="19.5" customHeight="1">
      <c r="A24" s="89"/>
      <c r="B24" s="622" t="s">
        <v>544</v>
      </c>
      <c r="C24" s="312"/>
      <c r="D24" s="504">
        <v>589772</v>
      </c>
      <c r="E24" s="505">
        <v>103246</v>
      </c>
      <c r="F24" s="505">
        <v>150735</v>
      </c>
      <c r="G24" s="506">
        <v>335792</v>
      </c>
    </row>
    <row r="25" spans="1:12" s="20" customFormat="1" ht="19.5" customHeight="1">
      <c r="A25" s="89"/>
      <c r="B25" s="622" t="s">
        <v>536</v>
      </c>
      <c r="C25" s="312"/>
      <c r="D25" s="504">
        <v>670206.18000000005</v>
      </c>
      <c r="E25" s="505">
        <v>122122</v>
      </c>
      <c r="F25" s="505">
        <v>181168</v>
      </c>
      <c r="G25" s="506">
        <v>366916.40600000002</v>
      </c>
    </row>
    <row r="26" spans="1:12" s="20" customFormat="1" ht="9.9499999999999993" customHeight="1">
      <c r="A26" s="83"/>
      <c r="B26" s="313"/>
      <c r="C26" s="312"/>
      <c r="D26" s="501"/>
      <c r="E26" s="507"/>
      <c r="F26" s="507"/>
      <c r="G26" s="508"/>
    </row>
    <row r="27" spans="1:12" s="20" customFormat="1" ht="24.95" customHeight="1">
      <c r="A27" s="539"/>
      <c r="B27" s="314" t="s">
        <v>321</v>
      </c>
      <c r="C27" s="315"/>
      <c r="D27" s="674">
        <f>(D25 / D24 -1) * 100</f>
        <v>13.638182212787321</v>
      </c>
      <c r="E27" s="674">
        <f>(E25 / E24 -1) * 100</f>
        <v>18.282548476454295</v>
      </c>
      <c r="F27" s="674">
        <f>(F25 / F24 -1) * 100</f>
        <v>20.189736955584301</v>
      </c>
      <c r="G27" s="685">
        <f>(G25 / G24 -1) * 100</f>
        <v>9.2689539953304525</v>
      </c>
      <c r="I27" s="540"/>
      <c r="J27" s="540"/>
      <c r="K27" s="540"/>
      <c r="L27" s="540"/>
    </row>
    <row r="28" spans="1:12" s="20" customFormat="1" ht="24.95" customHeight="1" thickBot="1">
      <c r="A28" s="107"/>
      <c r="B28" s="316" t="s">
        <v>263</v>
      </c>
      <c r="C28" s="317"/>
      <c r="D28" s="558">
        <f>(D25 /D13 -1) * 100</f>
        <v>7.3265162172353904</v>
      </c>
      <c r="E28" s="558">
        <f>(E25 /E13 -1) * 100</f>
        <v>7.8073412313070412</v>
      </c>
      <c r="F28" s="558">
        <f>(F25 /F13 -1) * 100</f>
        <v>9.1838136876526413</v>
      </c>
      <c r="G28" s="636">
        <f>(G25 /G13 -1) * 100</f>
        <v>6.276185814255264</v>
      </c>
      <c r="I28" s="540"/>
      <c r="J28" s="540"/>
      <c r="K28" s="540"/>
      <c r="L28" s="540"/>
    </row>
    <row r="29" spans="1:12" s="53" customFormat="1" ht="5.0999999999999996" customHeight="1">
      <c r="B29" s="24" t="s">
        <v>124</v>
      </c>
      <c r="C29" s="24"/>
      <c r="D29" s="24"/>
      <c r="E29" s="24"/>
      <c r="F29" s="24"/>
      <c r="G29" s="24"/>
    </row>
    <row r="30" spans="1:12">
      <c r="A30" s="48" t="s">
        <v>264</v>
      </c>
      <c r="C30" s="51"/>
      <c r="D30" s="51"/>
      <c r="E30" s="51"/>
      <c r="F30" s="53"/>
      <c r="G30" s="318"/>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P34"/>
  <sheetViews>
    <sheetView showGridLines="0" view="pageBreakPreview" zoomScaleNormal="100" zoomScaleSheetLayoutView="100" workbookViewId="0">
      <selection activeCell="Q1" sqref="Q1"/>
    </sheetView>
  </sheetViews>
  <sheetFormatPr defaultColWidth="9" defaultRowHeight="14.25"/>
  <cols>
    <col min="1" max="1" width="2.125" style="20" customWidth="1"/>
    <col min="2" max="2" width="14" style="20" customWidth="1"/>
    <col min="3" max="3" width="2.125" style="20" customWidth="1"/>
    <col min="4" max="14" width="8.125" style="20" customWidth="1"/>
    <col min="15" max="15" width="7.875" style="20" customWidth="1"/>
    <col min="16" max="16" width="0.375" style="20" customWidth="1"/>
    <col min="17" max="16384" width="9" style="20"/>
  </cols>
  <sheetData>
    <row r="1" spans="1:16" ht="30" customHeight="1">
      <c r="A1" s="1215" t="s">
        <v>488</v>
      </c>
      <c r="B1" s="1215"/>
      <c r="C1" s="1215"/>
      <c r="D1" s="1215"/>
      <c r="E1" s="1215"/>
      <c r="F1" s="1215"/>
      <c r="G1" s="1215"/>
      <c r="H1" s="1215"/>
      <c r="I1" s="1215"/>
      <c r="J1" s="1215"/>
      <c r="K1" s="1215"/>
      <c r="L1" s="1215"/>
      <c r="M1" s="1215"/>
      <c r="N1" s="1215"/>
      <c r="O1" s="1215"/>
      <c r="P1" s="1215"/>
    </row>
    <row r="2" spans="1:16" ht="12.75" customHeight="1"/>
    <row r="3" spans="1:16">
      <c r="B3" s="51"/>
      <c r="C3" s="51"/>
      <c r="D3" s="51"/>
      <c r="E3" s="51"/>
      <c r="F3" s="51"/>
      <c r="G3" s="51"/>
      <c r="H3" s="51"/>
      <c r="I3" s="51"/>
      <c r="J3" s="51"/>
      <c r="K3" s="51"/>
      <c r="L3" s="51"/>
      <c r="M3" s="51"/>
      <c r="O3" s="428" t="s">
        <v>328</v>
      </c>
    </row>
    <row r="4" spans="1:16" ht="3" customHeight="1" thickBot="1">
      <c r="B4" s="51"/>
      <c r="C4" s="51"/>
      <c r="D4" s="51"/>
      <c r="E4" s="51"/>
      <c r="F4" s="51"/>
      <c r="G4" s="51"/>
      <c r="H4" s="51"/>
      <c r="I4" s="51"/>
      <c r="J4" s="51"/>
      <c r="K4" s="51"/>
      <c r="L4" s="51"/>
      <c r="M4" s="51"/>
      <c r="O4" s="79"/>
    </row>
    <row r="5" spans="1:16" ht="24.95" customHeight="1">
      <c r="A5" s="80"/>
      <c r="B5" s="1229" t="s">
        <v>329</v>
      </c>
      <c r="C5" s="319"/>
      <c r="D5" s="1216" t="s">
        <v>265</v>
      </c>
      <c r="E5" s="1218"/>
      <c r="F5" s="1218"/>
      <c r="G5" s="1217"/>
      <c r="H5" s="1216" t="s">
        <v>330</v>
      </c>
      <c r="I5" s="1218"/>
      <c r="J5" s="1218"/>
      <c r="K5" s="1217"/>
      <c r="L5" s="1216" t="s">
        <v>331</v>
      </c>
      <c r="M5" s="1218"/>
      <c r="N5" s="1218"/>
      <c r="O5" s="1261"/>
      <c r="P5" s="320"/>
    </row>
    <row r="6" spans="1:16" ht="18" customHeight="1">
      <c r="A6" s="89"/>
      <c r="B6" s="1244"/>
      <c r="C6" s="142"/>
      <c r="D6" s="1283" t="s">
        <v>337</v>
      </c>
      <c r="E6" s="1282" t="s">
        <v>332</v>
      </c>
      <c r="F6" s="1282" t="s">
        <v>333</v>
      </c>
      <c r="G6" s="1282" t="s">
        <v>334</v>
      </c>
      <c r="H6" s="1283" t="s">
        <v>337</v>
      </c>
      <c r="I6" s="1282" t="s">
        <v>332</v>
      </c>
      <c r="J6" s="1282" t="s">
        <v>333</v>
      </c>
      <c r="K6" s="1282" t="s">
        <v>334</v>
      </c>
      <c r="L6" s="1283" t="s">
        <v>337</v>
      </c>
      <c r="M6" s="1282" t="s">
        <v>332</v>
      </c>
      <c r="N6" s="1282" t="s">
        <v>333</v>
      </c>
      <c r="O6" s="1284" t="s">
        <v>334</v>
      </c>
      <c r="P6" s="321"/>
    </row>
    <row r="7" spans="1:16" ht="18" customHeight="1">
      <c r="A7" s="89"/>
      <c r="B7" s="1244"/>
      <c r="C7" s="142"/>
      <c r="D7" s="1250"/>
      <c r="E7" s="1251"/>
      <c r="F7" s="1251"/>
      <c r="G7" s="1251"/>
      <c r="H7" s="1250"/>
      <c r="I7" s="1251"/>
      <c r="J7" s="1251"/>
      <c r="K7" s="1251"/>
      <c r="L7" s="1250"/>
      <c r="M7" s="1251"/>
      <c r="N7" s="1251"/>
      <c r="O7" s="1285"/>
      <c r="P7" s="106"/>
    </row>
    <row r="8" spans="1:16" ht="18" customHeight="1">
      <c r="A8" s="83"/>
      <c r="B8" s="1230"/>
      <c r="C8" s="323"/>
      <c r="D8" s="1233"/>
      <c r="E8" s="1232"/>
      <c r="F8" s="1232"/>
      <c r="G8" s="1232"/>
      <c r="H8" s="1233"/>
      <c r="I8" s="1232"/>
      <c r="J8" s="1232"/>
      <c r="K8" s="1232"/>
      <c r="L8" s="1233"/>
      <c r="M8" s="1232"/>
      <c r="N8" s="1232"/>
      <c r="O8" s="1286"/>
      <c r="P8" s="143"/>
    </row>
    <row r="9" spans="1:16" ht="15" customHeight="1">
      <c r="A9" s="89"/>
      <c r="B9" s="145"/>
      <c r="C9" s="145"/>
      <c r="D9" s="125"/>
      <c r="E9" s="145"/>
      <c r="F9" s="145"/>
      <c r="G9" s="145"/>
      <c r="H9" s="145"/>
      <c r="I9" s="145"/>
      <c r="J9" s="145"/>
      <c r="K9" s="145"/>
      <c r="L9" s="145"/>
      <c r="M9" s="145"/>
      <c r="N9" s="145"/>
      <c r="O9" s="156"/>
      <c r="P9" s="106"/>
    </row>
    <row r="10" spans="1:16" ht="15.95" customHeight="1">
      <c r="A10" s="89"/>
      <c r="B10" s="541" t="s">
        <v>495</v>
      </c>
      <c r="C10" s="99"/>
      <c r="D10" s="552">
        <v>2778</v>
      </c>
      <c r="E10" s="161">
        <v>650</v>
      </c>
      <c r="F10" s="161">
        <v>322</v>
      </c>
      <c r="G10" s="161">
        <v>360</v>
      </c>
      <c r="H10" s="161">
        <v>34</v>
      </c>
      <c r="I10" s="161">
        <v>2</v>
      </c>
      <c r="J10" s="161">
        <v>1</v>
      </c>
      <c r="K10" s="161">
        <v>7</v>
      </c>
      <c r="L10" s="553">
        <v>3311</v>
      </c>
      <c r="M10" s="553">
        <v>729</v>
      </c>
      <c r="N10" s="553">
        <v>380</v>
      </c>
      <c r="O10" s="953">
        <v>428</v>
      </c>
      <c r="P10" s="106"/>
    </row>
    <row r="11" spans="1:16" ht="15.95" customHeight="1">
      <c r="A11" s="89"/>
      <c r="B11" s="541" t="s">
        <v>458</v>
      </c>
      <c r="C11" s="99"/>
      <c r="D11" s="552">
        <v>2966</v>
      </c>
      <c r="E11" s="161">
        <v>609</v>
      </c>
      <c r="F11" s="161">
        <v>363</v>
      </c>
      <c r="G11" s="161">
        <v>470</v>
      </c>
      <c r="H11" s="161">
        <v>38</v>
      </c>
      <c r="I11" s="161">
        <v>6</v>
      </c>
      <c r="J11" s="161">
        <v>3</v>
      </c>
      <c r="K11" s="161">
        <v>10</v>
      </c>
      <c r="L11" s="553">
        <v>3574</v>
      </c>
      <c r="M11" s="553">
        <v>691</v>
      </c>
      <c r="N11" s="553">
        <v>418</v>
      </c>
      <c r="O11" s="953">
        <v>569</v>
      </c>
      <c r="P11" s="106"/>
    </row>
    <row r="12" spans="1:16" ht="15.95" customHeight="1">
      <c r="A12" s="89"/>
      <c r="B12" s="541" t="s">
        <v>496</v>
      </c>
      <c r="C12" s="99"/>
      <c r="D12" s="552">
        <v>2875</v>
      </c>
      <c r="E12" s="161">
        <v>484</v>
      </c>
      <c r="F12" s="161">
        <v>327</v>
      </c>
      <c r="G12" s="161">
        <v>467</v>
      </c>
      <c r="H12" s="161">
        <v>44</v>
      </c>
      <c r="I12" s="161">
        <v>5</v>
      </c>
      <c r="J12" s="161">
        <v>3</v>
      </c>
      <c r="K12" s="161">
        <v>7</v>
      </c>
      <c r="L12" s="553">
        <v>3387</v>
      </c>
      <c r="M12" s="553">
        <v>545</v>
      </c>
      <c r="N12" s="553">
        <v>384</v>
      </c>
      <c r="O12" s="953">
        <v>560</v>
      </c>
      <c r="P12" s="106"/>
    </row>
    <row r="13" spans="1:16" ht="2.25" customHeight="1">
      <c r="A13" s="89"/>
      <c r="B13" s="51"/>
      <c r="C13" s="51"/>
      <c r="D13" s="324"/>
      <c r="E13" s="112"/>
      <c r="F13" s="112"/>
      <c r="G13" s="112"/>
      <c r="H13" s="112"/>
      <c r="I13" s="112"/>
      <c r="J13" s="112"/>
      <c r="K13" s="112"/>
      <c r="L13" s="112"/>
      <c r="M13" s="112"/>
      <c r="N13" s="112"/>
      <c r="O13" s="954"/>
      <c r="P13" s="106"/>
    </row>
    <row r="14" spans="1:16" ht="15" customHeight="1">
      <c r="A14" s="89"/>
      <c r="B14" s="51"/>
      <c r="C14" s="51"/>
      <c r="D14" s="324"/>
      <c r="E14" s="112"/>
      <c r="F14" s="112"/>
      <c r="G14" s="112"/>
      <c r="H14" s="112"/>
      <c r="I14" s="112"/>
      <c r="J14" s="112"/>
      <c r="K14" s="112"/>
      <c r="L14" s="112"/>
      <c r="M14" s="112"/>
      <c r="N14" s="112"/>
      <c r="O14" s="954"/>
      <c r="P14" s="106"/>
    </row>
    <row r="15" spans="1:16" ht="15.95" customHeight="1">
      <c r="A15" s="89"/>
      <c r="B15" s="620" t="s">
        <v>581</v>
      </c>
      <c r="C15" s="142"/>
      <c r="D15" s="325">
        <v>259</v>
      </c>
      <c r="E15" s="325">
        <v>37</v>
      </c>
      <c r="F15" s="325">
        <v>40</v>
      </c>
      <c r="G15" s="325">
        <v>48</v>
      </c>
      <c r="H15" s="325">
        <v>6</v>
      </c>
      <c r="I15" s="325">
        <v>0</v>
      </c>
      <c r="J15" s="325">
        <v>0</v>
      </c>
      <c r="K15" s="325">
        <v>1</v>
      </c>
      <c r="L15" s="325">
        <v>296</v>
      </c>
      <c r="M15" s="325">
        <v>42</v>
      </c>
      <c r="N15" s="325">
        <v>45</v>
      </c>
      <c r="O15" s="955">
        <v>58</v>
      </c>
      <c r="P15" s="106"/>
    </row>
    <row r="16" spans="1:16" ht="15.95" customHeight="1">
      <c r="A16" s="89"/>
      <c r="B16" s="620">
        <v>10</v>
      </c>
      <c r="C16" s="142"/>
      <c r="D16" s="325">
        <v>257</v>
      </c>
      <c r="E16" s="325">
        <v>50</v>
      </c>
      <c r="F16" s="325">
        <v>24</v>
      </c>
      <c r="G16" s="325">
        <v>33</v>
      </c>
      <c r="H16" s="325">
        <v>5</v>
      </c>
      <c r="I16" s="325">
        <v>1</v>
      </c>
      <c r="J16" s="325">
        <v>0</v>
      </c>
      <c r="K16" s="325">
        <v>1</v>
      </c>
      <c r="L16" s="325">
        <v>322</v>
      </c>
      <c r="M16" s="325">
        <v>54</v>
      </c>
      <c r="N16" s="325">
        <v>33</v>
      </c>
      <c r="O16" s="955">
        <v>47</v>
      </c>
      <c r="P16" s="106"/>
    </row>
    <row r="17" spans="1:16" ht="15.95" customHeight="1">
      <c r="A17" s="89"/>
      <c r="B17" s="620">
        <v>11</v>
      </c>
      <c r="C17" s="142"/>
      <c r="D17" s="325">
        <v>263</v>
      </c>
      <c r="E17" s="325">
        <v>38</v>
      </c>
      <c r="F17" s="325">
        <v>23</v>
      </c>
      <c r="G17" s="325">
        <v>60</v>
      </c>
      <c r="H17" s="325">
        <v>2</v>
      </c>
      <c r="I17" s="325">
        <v>0</v>
      </c>
      <c r="J17" s="325">
        <v>0</v>
      </c>
      <c r="K17" s="325">
        <v>0</v>
      </c>
      <c r="L17" s="325">
        <v>308</v>
      </c>
      <c r="M17" s="325">
        <v>44</v>
      </c>
      <c r="N17" s="325">
        <v>32</v>
      </c>
      <c r="O17" s="955">
        <v>70</v>
      </c>
      <c r="P17" s="106"/>
    </row>
    <row r="18" spans="1:16" ht="15.95" customHeight="1">
      <c r="A18" s="89"/>
      <c r="B18" s="620">
        <v>12</v>
      </c>
      <c r="C18" s="142"/>
      <c r="D18" s="325">
        <v>367</v>
      </c>
      <c r="E18" s="325">
        <v>62</v>
      </c>
      <c r="F18" s="325">
        <v>30</v>
      </c>
      <c r="G18" s="325">
        <v>78</v>
      </c>
      <c r="H18" s="325">
        <v>3</v>
      </c>
      <c r="I18" s="325">
        <v>1</v>
      </c>
      <c r="J18" s="325">
        <v>0</v>
      </c>
      <c r="K18" s="325">
        <v>1</v>
      </c>
      <c r="L18" s="325">
        <v>437</v>
      </c>
      <c r="M18" s="325">
        <v>76</v>
      </c>
      <c r="N18" s="325">
        <v>33</v>
      </c>
      <c r="O18" s="955">
        <v>95</v>
      </c>
      <c r="P18" s="106"/>
    </row>
    <row r="19" spans="1:16" ht="15.95" customHeight="1">
      <c r="A19" s="89"/>
      <c r="B19" s="620" t="s">
        <v>508</v>
      </c>
      <c r="C19" s="142"/>
      <c r="D19" s="325">
        <v>131</v>
      </c>
      <c r="E19" s="325">
        <v>19</v>
      </c>
      <c r="F19" s="325">
        <v>16</v>
      </c>
      <c r="G19" s="325">
        <v>19</v>
      </c>
      <c r="H19" s="325">
        <v>6</v>
      </c>
      <c r="I19" s="325">
        <v>0</v>
      </c>
      <c r="J19" s="325">
        <v>1</v>
      </c>
      <c r="K19" s="325">
        <v>0</v>
      </c>
      <c r="L19" s="325">
        <v>145</v>
      </c>
      <c r="M19" s="325">
        <v>26</v>
      </c>
      <c r="N19" s="325">
        <v>15</v>
      </c>
      <c r="O19" s="955">
        <v>19</v>
      </c>
      <c r="P19" s="106"/>
    </row>
    <row r="20" spans="1:16" ht="15.95" customHeight="1">
      <c r="A20" s="89"/>
      <c r="B20" s="620" t="s">
        <v>516</v>
      </c>
      <c r="C20" s="142"/>
      <c r="D20" s="325">
        <v>181</v>
      </c>
      <c r="E20" s="325">
        <v>31</v>
      </c>
      <c r="F20" s="325">
        <v>16</v>
      </c>
      <c r="G20" s="325">
        <v>29</v>
      </c>
      <c r="H20" s="325">
        <v>0</v>
      </c>
      <c r="I20" s="325">
        <v>0</v>
      </c>
      <c r="J20" s="325">
        <v>0</v>
      </c>
      <c r="K20" s="325">
        <v>0</v>
      </c>
      <c r="L20" s="325">
        <v>223</v>
      </c>
      <c r="M20" s="325">
        <v>35</v>
      </c>
      <c r="N20" s="325">
        <v>19</v>
      </c>
      <c r="O20" s="955">
        <v>33</v>
      </c>
      <c r="P20" s="106"/>
    </row>
    <row r="21" spans="1:16" ht="15.95" customHeight="1">
      <c r="A21" s="89"/>
      <c r="B21" s="620" t="s">
        <v>529</v>
      </c>
      <c r="C21" s="142"/>
      <c r="D21" s="325">
        <v>223</v>
      </c>
      <c r="E21" s="325">
        <v>29</v>
      </c>
      <c r="F21" s="325">
        <v>25</v>
      </c>
      <c r="G21" s="325">
        <v>29</v>
      </c>
      <c r="H21" s="325">
        <v>2</v>
      </c>
      <c r="I21" s="325">
        <v>1</v>
      </c>
      <c r="J21" s="325">
        <v>0</v>
      </c>
      <c r="K21" s="325">
        <v>0</v>
      </c>
      <c r="L21" s="325">
        <v>255</v>
      </c>
      <c r="M21" s="325">
        <v>29</v>
      </c>
      <c r="N21" s="325">
        <v>29</v>
      </c>
      <c r="O21" s="955">
        <v>38</v>
      </c>
      <c r="P21" s="106"/>
    </row>
    <row r="22" spans="1:16" ht="15.6" customHeight="1">
      <c r="A22" s="89"/>
      <c r="B22" s="620" t="s">
        <v>540</v>
      </c>
      <c r="C22" s="142"/>
      <c r="D22" s="325">
        <v>212</v>
      </c>
      <c r="E22" s="325">
        <v>29</v>
      </c>
      <c r="F22" s="325">
        <v>27</v>
      </c>
      <c r="G22" s="325">
        <v>29</v>
      </c>
      <c r="H22" s="325">
        <v>4</v>
      </c>
      <c r="I22" s="325">
        <v>0</v>
      </c>
      <c r="J22" s="325">
        <v>2</v>
      </c>
      <c r="K22" s="325">
        <v>0</v>
      </c>
      <c r="L22" s="325">
        <v>241</v>
      </c>
      <c r="M22" s="325">
        <v>34</v>
      </c>
      <c r="N22" s="325">
        <v>26</v>
      </c>
      <c r="O22" s="955">
        <v>34</v>
      </c>
      <c r="P22" s="106"/>
    </row>
    <row r="23" spans="1:16" ht="15.95" customHeight="1">
      <c r="A23" s="89"/>
      <c r="B23" s="620" t="s">
        <v>547</v>
      </c>
      <c r="C23" s="142"/>
      <c r="D23" s="325">
        <v>227</v>
      </c>
      <c r="E23" s="325">
        <v>38</v>
      </c>
      <c r="F23" s="325">
        <v>25</v>
      </c>
      <c r="G23" s="325">
        <v>48</v>
      </c>
      <c r="H23" s="325">
        <v>3</v>
      </c>
      <c r="I23" s="325">
        <v>0</v>
      </c>
      <c r="J23" s="325">
        <v>0</v>
      </c>
      <c r="K23" s="325">
        <v>0</v>
      </c>
      <c r="L23" s="325">
        <v>269</v>
      </c>
      <c r="M23" s="325">
        <v>42</v>
      </c>
      <c r="N23" s="325">
        <v>28</v>
      </c>
      <c r="O23" s="955">
        <v>55</v>
      </c>
      <c r="P23" s="106"/>
    </row>
    <row r="24" spans="1:16" ht="15.95" customHeight="1">
      <c r="A24" s="89"/>
      <c r="B24" s="956" t="s">
        <v>553</v>
      </c>
      <c r="C24" s="888"/>
      <c r="D24" s="957">
        <v>216</v>
      </c>
      <c r="E24" s="957">
        <v>26</v>
      </c>
      <c r="F24" s="957">
        <v>33</v>
      </c>
      <c r="G24" s="957">
        <v>29</v>
      </c>
      <c r="H24" s="957">
        <v>3</v>
      </c>
      <c r="I24" s="957">
        <v>0</v>
      </c>
      <c r="J24" s="957">
        <v>0</v>
      </c>
      <c r="K24" s="957">
        <v>0</v>
      </c>
      <c r="L24" s="957">
        <v>260</v>
      </c>
      <c r="M24" s="957">
        <v>33</v>
      </c>
      <c r="N24" s="957">
        <v>38</v>
      </c>
      <c r="O24" s="958">
        <v>37</v>
      </c>
      <c r="P24" s="106"/>
    </row>
    <row r="25" spans="1:16" ht="15.95" customHeight="1">
      <c r="A25" s="89"/>
      <c r="B25" s="956" t="s">
        <v>556</v>
      </c>
      <c r="C25" s="888"/>
      <c r="D25" s="957">
        <v>245</v>
      </c>
      <c r="E25" s="957">
        <v>28</v>
      </c>
      <c r="F25" s="957">
        <v>25</v>
      </c>
      <c r="G25" s="957">
        <v>45</v>
      </c>
      <c r="H25" s="957">
        <v>5</v>
      </c>
      <c r="I25" s="957">
        <v>0</v>
      </c>
      <c r="J25" s="957">
        <v>0</v>
      </c>
      <c r="K25" s="957">
        <v>0</v>
      </c>
      <c r="L25" s="957">
        <v>290</v>
      </c>
      <c r="M25" s="957">
        <v>32</v>
      </c>
      <c r="N25" s="957">
        <v>26</v>
      </c>
      <c r="O25" s="958">
        <v>56</v>
      </c>
      <c r="P25" s="106"/>
    </row>
    <row r="26" spans="1:16" ht="15.95" customHeight="1">
      <c r="A26" s="89"/>
      <c r="B26" s="956" t="s">
        <v>567</v>
      </c>
      <c r="C26" s="888"/>
      <c r="D26" s="957">
        <v>248</v>
      </c>
      <c r="E26" s="957">
        <v>38</v>
      </c>
      <c r="F26" s="957">
        <v>30</v>
      </c>
      <c r="G26" s="957">
        <v>49</v>
      </c>
      <c r="H26" s="957">
        <v>2</v>
      </c>
      <c r="I26" s="957">
        <v>0</v>
      </c>
      <c r="J26" s="957">
        <v>0</v>
      </c>
      <c r="K26" s="957">
        <v>0</v>
      </c>
      <c r="L26" s="957">
        <v>311</v>
      </c>
      <c r="M26" s="957">
        <v>46</v>
      </c>
      <c r="N26" s="957">
        <v>36</v>
      </c>
      <c r="O26" s="958">
        <v>68</v>
      </c>
      <c r="P26" s="106"/>
    </row>
    <row r="27" spans="1:16" ht="15.95" customHeight="1">
      <c r="A27" s="89"/>
      <c r="B27" s="956" t="s">
        <v>480</v>
      </c>
      <c r="C27" s="888"/>
      <c r="D27" s="957">
        <v>249</v>
      </c>
      <c r="E27" s="957">
        <v>32</v>
      </c>
      <c r="F27" s="957">
        <v>30</v>
      </c>
      <c r="G27" s="957">
        <v>37</v>
      </c>
      <c r="H27" s="957">
        <v>2</v>
      </c>
      <c r="I27" s="957">
        <v>0</v>
      </c>
      <c r="J27" s="957">
        <v>0</v>
      </c>
      <c r="K27" s="957">
        <v>0</v>
      </c>
      <c r="L27" s="957">
        <v>301</v>
      </c>
      <c r="M27" s="957">
        <v>36</v>
      </c>
      <c r="N27" s="957">
        <v>33</v>
      </c>
      <c r="O27" s="958">
        <v>48</v>
      </c>
      <c r="P27" s="106"/>
    </row>
    <row r="28" spans="1:16" ht="8.1" customHeight="1">
      <c r="A28" s="89"/>
      <c r="B28" s="102"/>
      <c r="C28" s="142"/>
      <c r="D28" s="325"/>
      <c r="E28" s="325"/>
      <c r="F28" s="325"/>
      <c r="G28" s="325"/>
      <c r="H28" s="325"/>
      <c r="I28" s="325"/>
      <c r="J28" s="325"/>
      <c r="K28" s="325"/>
      <c r="L28" s="325"/>
      <c r="M28" s="325"/>
      <c r="N28" s="325"/>
      <c r="O28" s="955"/>
      <c r="P28" s="106"/>
    </row>
    <row r="29" spans="1:16" ht="15.95" customHeight="1" thickBot="1">
      <c r="A29" s="107"/>
      <c r="B29" s="959" t="s">
        <v>509</v>
      </c>
      <c r="C29" s="960"/>
      <c r="D29" s="961">
        <f>SUM(D19:D27)</f>
        <v>1932</v>
      </c>
      <c r="E29" s="961">
        <f>SUM(E19:E27)</f>
        <v>270</v>
      </c>
      <c r="F29" s="961">
        <f t="shared" ref="F29:J29" si="0">SUM(F19:F27)</f>
        <v>227</v>
      </c>
      <c r="G29" s="961">
        <f t="shared" si="0"/>
        <v>314</v>
      </c>
      <c r="H29" s="961">
        <f t="shared" si="0"/>
        <v>27</v>
      </c>
      <c r="I29" s="961">
        <f t="shared" si="0"/>
        <v>1</v>
      </c>
      <c r="J29" s="961">
        <f t="shared" si="0"/>
        <v>3</v>
      </c>
      <c r="K29" s="961">
        <f>SUM(K20:K27)</f>
        <v>0</v>
      </c>
      <c r="L29" s="961">
        <f>SUM(L19:L27)</f>
        <v>2295</v>
      </c>
      <c r="M29" s="961">
        <f>SUM(M19:M27)</f>
        <v>313</v>
      </c>
      <c r="N29" s="961">
        <f>SUM(N19:N27)</f>
        <v>250</v>
      </c>
      <c r="O29" s="962">
        <f>SUM(O19:O27)</f>
        <v>388</v>
      </c>
      <c r="P29" s="433">
        <f t="shared" ref="P29" si="1">SUM(P24:P27)</f>
        <v>0</v>
      </c>
    </row>
    <row r="30" spans="1:16" ht="0.95" customHeight="1" thickBot="1">
      <c r="A30" s="107"/>
      <c r="B30" s="326"/>
      <c r="C30" s="108"/>
      <c r="D30" s="678"/>
      <c r="E30" s="679"/>
      <c r="F30" s="679"/>
      <c r="G30" s="679"/>
      <c r="H30" s="679"/>
      <c r="I30" s="679"/>
      <c r="J30" s="679"/>
      <c r="K30" s="679"/>
      <c r="L30" s="679"/>
      <c r="M30" s="679"/>
      <c r="N30" s="679"/>
      <c r="O30" s="679"/>
      <c r="P30" s="327"/>
    </row>
    <row r="31" spans="1:16" ht="3" customHeight="1">
      <c r="B31" s="204"/>
      <c r="C31" s="99"/>
      <c r="D31" s="693"/>
      <c r="E31" s="325"/>
      <c r="F31" s="325"/>
      <c r="G31" s="325"/>
      <c r="H31" s="325"/>
      <c r="I31" s="325"/>
      <c r="J31" s="325"/>
      <c r="K31" s="325"/>
      <c r="L31" s="325"/>
      <c r="M31" s="325"/>
      <c r="N31" s="325"/>
      <c r="O31" s="325"/>
    </row>
    <row r="32" spans="1:16" ht="14.45" customHeight="1">
      <c r="A32" s="196" t="s">
        <v>335</v>
      </c>
      <c r="B32" s="101"/>
      <c r="C32" s="99"/>
      <c r="D32" s="325"/>
      <c r="E32" s="325"/>
      <c r="F32" s="325"/>
      <c r="G32" s="325"/>
      <c r="H32" s="325"/>
      <c r="I32" s="325"/>
      <c r="J32" s="325"/>
      <c r="K32" s="325"/>
      <c r="L32" s="325"/>
      <c r="M32" s="325"/>
      <c r="N32" s="325"/>
      <c r="O32" s="325"/>
    </row>
    <row r="33" spans="1:15" ht="15" customHeight="1">
      <c r="A33" s="418" t="s">
        <v>336</v>
      </c>
      <c r="C33" s="53"/>
      <c r="D33" s="53"/>
      <c r="E33" s="53"/>
      <c r="F33" s="53"/>
      <c r="G33" s="53"/>
      <c r="H33" s="53"/>
      <c r="I33" s="53"/>
      <c r="J33" s="53"/>
      <c r="K33" s="53"/>
      <c r="L33" s="53"/>
      <c r="M33" s="53"/>
      <c r="N33" s="53"/>
      <c r="O33" s="53"/>
    </row>
    <row r="34" spans="1:15">
      <c r="B34" s="51"/>
      <c r="C34" s="53"/>
      <c r="D34" s="53"/>
      <c r="E34" s="53"/>
      <c r="F34" s="53"/>
      <c r="G34" s="53"/>
      <c r="H34" s="53"/>
      <c r="I34" s="53"/>
      <c r="J34" s="53"/>
      <c r="K34" s="53"/>
      <c r="L34" s="53"/>
      <c r="M34" s="53"/>
      <c r="N34" s="53"/>
      <c r="O34" s="53"/>
    </row>
  </sheetData>
  <mergeCells count="17">
    <mergeCell ref="L6:L8"/>
    <mergeCell ref="M6:M8"/>
    <mergeCell ref="N6:N8"/>
    <mergeCell ref="A1:P1"/>
    <mergeCell ref="B5:B8"/>
    <mergeCell ref="D5:G5"/>
    <mergeCell ref="H5:K5"/>
    <mergeCell ref="L5:O5"/>
    <mergeCell ref="D6:D8"/>
    <mergeCell ref="E6:E8"/>
    <mergeCell ref="F6:F8"/>
    <mergeCell ref="G6:G8"/>
    <mergeCell ref="H6:H8"/>
    <mergeCell ref="O6:O8"/>
    <mergeCell ref="I6:I8"/>
    <mergeCell ref="J6:J8"/>
    <mergeCell ref="K6:K8"/>
  </mergeCells>
  <phoneticPr fontId="4"/>
  <dataValidations count="1">
    <dataValidation imeMode="off" allowBlank="1" showInputMessage="1" showErrorMessage="1" sqref="D30:O30 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activeCell="T1" sqref="T1"/>
    </sheetView>
  </sheetViews>
  <sheetFormatPr defaultColWidth="9" defaultRowHeight="17.25"/>
  <cols>
    <col min="1" max="1" width="2.125" style="18" customWidth="1"/>
    <col min="2" max="2" width="14.75" style="18" customWidth="1"/>
    <col min="3" max="3" width="2.125" style="18" customWidth="1"/>
    <col min="4" max="7" width="7.625" style="18" customWidth="1"/>
    <col min="8" max="8" width="8.625" style="18" customWidth="1"/>
    <col min="9" max="14" width="7.625" style="18" customWidth="1"/>
    <col min="15" max="15" width="8.875" style="18" customWidth="1"/>
    <col min="16" max="16" width="9.125" style="18" customWidth="1"/>
    <col min="17" max="17" width="8.375" style="18" customWidth="1"/>
    <col min="18" max="18" width="8.125" style="18" customWidth="1"/>
    <col min="19" max="19" width="0.375" style="18" customWidth="1"/>
    <col min="20" max="16384" width="9" style="18"/>
  </cols>
  <sheetData>
    <row r="1" spans="1:24" ht="30" customHeight="1">
      <c r="A1" s="1215" t="s">
        <v>266</v>
      </c>
      <c r="B1" s="1215"/>
      <c r="C1" s="1215"/>
      <c r="D1" s="1215"/>
      <c r="E1" s="1215"/>
      <c r="F1" s="1215"/>
      <c r="G1" s="1215"/>
      <c r="H1" s="1215"/>
      <c r="I1" s="1215"/>
      <c r="J1" s="1215"/>
      <c r="K1" s="1215"/>
      <c r="L1" s="1215"/>
      <c r="M1" s="1215"/>
      <c r="N1" s="1215"/>
      <c r="O1" s="1215"/>
      <c r="P1" s="1215"/>
      <c r="Q1" s="1215"/>
      <c r="R1" s="1215"/>
      <c r="S1" s="1215"/>
    </row>
    <row r="2" spans="1:24" ht="24.95" customHeight="1" thickBot="1">
      <c r="B2" s="24"/>
      <c r="C2" s="24"/>
      <c r="D2" s="24"/>
      <c r="E2" s="24"/>
      <c r="F2" s="24"/>
      <c r="G2" s="24"/>
      <c r="H2" s="24"/>
      <c r="I2" s="24"/>
      <c r="J2" s="24"/>
      <c r="K2" s="24"/>
      <c r="L2" s="24"/>
      <c r="M2" s="24"/>
      <c r="N2" s="24"/>
      <c r="O2" s="24"/>
      <c r="P2" s="24"/>
      <c r="Q2" s="24"/>
      <c r="R2" s="115" t="s">
        <v>338</v>
      </c>
    </row>
    <row r="3" spans="1:24" ht="21" customHeight="1">
      <c r="A3" s="1219" t="s">
        <v>304</v>
      </c>
      <c r="B3" s="1229"/>
      <c r="C3" s="1220"/>
      <c r="D3" s="1216" t="s">
        <v>341</v>
      </c>
      <c r="E3" s="1218"/>
      <c r="F3" s="1218"/>
      <c r="G3" s="1218"/>
      <c r="H3" s="1218"/>
      <c r="I3" s="1218"/>
      <c r="J3" s="1218"/>
      <c r="K3" s="1217"/>
      <c r="L3" s="1231" t="s">
        <v>342</v>
      </c>
      <c r="M3" s="1249" t="s">
        <v>270</v>
      </c>
      <c r="N3" s="1231" t="s">
        <v>344</v>
      </c>
      <c r="O3" s="1218" t="s">
        <v>340</v>
      </c>
      <c r="P3" s="1218"/>
      <c r="Q3" s="1218"/>
      <c r="R3" s="1218"/>
      <c r="S3" s="328"/>
    </row>
    <row r="4" spans="1:24" ht="21" customHeight="1">
      <c r="A4" s="1290"/>
      <c r="B4" s="1244"/>
      <c r="C4" s="1291"/>
      <c r="D4" s="329"/>
      <c r="E4" s="85"/>
      <c r="F4" s="1282" t="s">
        <v>267</v>
      </c>
      <c r="G4" s="1282" t="s">
        <v>268</v>
      </c>
      <c r="H4" s="85"/>
      <c r="I4" s="1287" t="s">
        <v>269</v>
      </c>
      <c r="J4" s="85"/>
      <c r="K4" s="1282" t="s">
        <v>343</v>
      </c>
      <c r="L4" s="1251"/>
      <c r="M4" s="1250"/>
      <c r="N4" s="1250"/>
      <c r="O4" s="330"/>
      <c r="P4" s="331"/>
      <c r="Q4" s="85"/>
      <c r="R4" s="125"/>
      <c r="S4" s="332"/>
    </row>
    <row r="5" spans="1:24" ht="21" customHeight="1">
      <c r="A5" s="1290"/>
      <c r="B5" s="1244"/>
      <c r="C5" s="1291"/>
      <c r="D5" s="103" t="s">
        <v>271</v>
      </c>
      <c r="E5" s="86" t="s">
        <v>272</v>
      </c>
      <c r="F5" s="1251"/>
      <c r="G5" s="1251"/>
      <c r="H5" s="86" t="s">
        <v>273</v>
      </c>
      <c r="I5" s="1288"/>
      <c r="J5" s="86" t="s">
        <v>274</v>
      </c>
      <c r="K5" s="1250"/>
      <c r="L5" s="1251"/>
      <c r="M5" s="1250"/>
      <c r="N5" s="1250"/>
      <c r="O5" s="333" t="s">
        <v>275</v>
      </c>
      <c r="P5" s="322" t="s">
        <v>276</v>
      </c>
      <c r="Q5" s="86" t="s">
        <v>273</v>
      </c>
      <c r="R5" s="86" t="s">
        <v>277</v>
      </c>
      <c r="S5" s="186"/>
    </row>
    <row r="6" spans="1:24" ht="21" customHeight="1">
      <c r="A6" s="1221"/>
      <c r="B6" s="1230"/>
      <c r="C6" s="1222"/>
      <c r="D6" s="103"/>
      <c r="E6" s="86"/>
      <c r="F6" s="1232"/>
      <c r="G6" s="1232"/>
      <c r="H6" s="86"/>
      <c r="I6" s="1289"/>
      <c r="J6" s="86"/>
      <c r="K6" s="1233"/>
      <c r="L6" s="1232"/>
      <c r="M6" s="1233"/>
      <c r="N6" s="1233"/>
      <c r="O6" s="334"/>
      <c r="P6" s="335"/>
      <c r="Q6" s="86"/>
      <c r="R6" s="139"/>
      <c r="S6" s="336"/>
    </row>
    <row r="7" spans="1:24" ht="5.0999999999999996" customHeight="1">
      <c r="A7" s="183"/>
      <c r="B7" s="337"/>
      <c r="C7" s="338"/>
      <c r="D7" s="337"/>
      <c r="E7" s="337"/>
      <c r="F7" s="337"/>
      <c r="G7" s="337"/>
      <c r="H7" s="337"/>
      <c r="I7" s="337"/>
      <c r="J7" s="337"/>
      <c r="K7" s="337"/>
      <c r="L7" s="337"/>
      <c r="M7" s="337"/>
      <c r="N7" s="338"/>
      <c r="O7" s="337"/>
      <c r="P7" s="337"/>
      <c r="Q7" s="337"/>
      <c r="R7" s="337"/>
      <c r="S7" s="186"/>
    </row>
    <row r="8" spans="1:24" ht="19.5" customHeight="1">
      <c r="A8" s="183"/>
      <c r="B8" s="43" t="s">
        <v>531</v>
      </c>
      <c r="C8" s="312"/>
      <c r="D8" s="509">
        <v>17.8</v>
      </c>
      <c r="E8" s="510">
        <v>14.9</v>
      </c>
      <c r="F8" s="510">
        <v>15.8</v>
      </c>
      <c r="G8" s="511">
        <v>24</v>
      </c>
      <c r="H8" s="511">
        <v>364.9</v>
      </c>
      <c r="I8" s="510">
        <v>1.8</v>
      </c>
      <c r="J8" s="510">
        <v>11.2</v>
      </c>
      <c r="K8" s="510">
        <v>448.3</v>
      </c>
      <c r="L8" s="510">
        <v>421.9</v>
      </c>
      <c r="M8" s="510">
        <v>421.9</v>
      </c>
      <c r="N8" s="512">
        <v>18.100000000000001</v>
      </c>
      <c r="O8" s="510">
        <v>74.2</v>
      </c>
      <c r="P8" s="510">
        <v>73.099999999999994</v>
      </c>
      <c r="Q8" s="510">
        <v>95.4</v>
      </c>
      <c r="R8" s="510">
        <v>94</v>
      </c>
      <c r="S8" s="186"/>
    </row>
    <row r="9" spans="1:24" ht="19.5" customHeight="1">
      <c r="A9" s="183"/>
      <c r="B9" s="43" t="s">
        <v>459</v>
      </c>
      <c r="C9" s="312"/>
      <c r="D9" s="510">
        <v>16.7</v>
      </c>
      <c r="E9" s="510">
        <v>8.4</v>
      </c>
      <c r="F9" s="510">
        <v>10.199999999999999</v>
      </c>
      <c r="G9" s="510">
        <v>20.3</v>
      </c>
      <c r="H9" s="510">
        <v>385.4</v>
      </c>
      <c r="I9" s="510">
        <v>0.8</v>
      </c>
      <c r="J9" s="510">
        <v>9.6</v>
      </c>
      <c r="K9" s="510">
        <v>449.7</v>
      </c>
      <c r="L9" s="510">
        <v>426.2</v>
      </c>
      <c r="M9" s="510">
        <v>426.2</v>
      </c>
      <c r="N9" s="512">
        <v>16.399999999999999</v>
      </c>
      <c r="O9" s="510">
        <v>44.5</v>
      </c>
      <c r="P9" s="510">
        <v>40.4</v>
      </c>
      <c r="Q9" s="510">
        <v>46.2</v>
      </c>
      <c r="R9" s="510">
        <v>45.9</v>
      </c>
      <c r="S9" s="186"/>
      <c r="U9" s="513"/>
      <c r="V9" s="513"/>
      <c r="W9" s="513"/>
      <c r="X9" s="513"/>
    </row>
    <row r="10" spans="1:24" ht="19.5" customHeight="1">
      <c r="A10" s="183"/>
      <c r="B10" s="43" t="s">
        <v>530</v>
      </c>
      <c r="C10" s="312"/>
      <c r="D10" s="510">
        <v>39.154592293906809</v>
      </c>
      <c r="E10" s="510">
        <v>14.732290066564261</v>
      </c>
      <c r="F10" s="510">
        <v>13.190704685099847</v>
      </c>
      <c r="G10" s="510">
        <v>24.571402969790068</v>
      </c>
      <c r="H10" s="510">
        <v>344.92516065028167</v>
      </c>
      <c r="I10" s="510">
        <v>0.92408090117767527</v>
      </c>
      <c r="J10" s="510">
        <v>13.296698668714802</v>
      </c>
      <c r="K10" s="510">
        <v>448.93077636968763</v>
      </c>
      <c r="L10" s="510">
        <v>424.52970366103426</v>
      </c>
      <c r="M10" s="510">
        <v>424.54483166922682</v>
      </c>
      <c r="N10" s="512">
        <v>18.469141065028158</v>
      </c>
      <c r="O10" s="510">
        <v>47.332258064516132</v>
      </c>
      <c r="P10" s="510">
        <v>47.522580645161284</v>
      </c>
      <c r="Q10" s="510">
        <v>82.138709677419371</v>
      </c>
      <c r="R10" s="510">
        <v>79.951612903225794</v>
      </c>
      <c r="S10" s="186"/>
      <c r="U10" s="514"/>
    </row>
    <row r="11" spans="1:24" ht="20.100000000000001" customHeight="1">
      <c r="A11" s="183"/>
      <c r="B11" s="24"/>
      <c r="C11" s="308"/>
      <c r="D11" s="339"/>
      <c r="E11" s="339"/>
      <c r="F11" s="339"/>
      <c r="G11" s="339"/>
      <c r="H11" s="339"/>
      <c r="I11" s="339"/>
      <c r="J11" s="339"/>
      <c r="K11" s="339"/>
      <c r="L11" s="339"/>
      <c r="M11" s="339"/>
      <c r="N11" s="339"/>
      <c r="O11" s="339"/>
      <c r="P11" s="339"/>
      <c r="Q11" s="339"/>
      <c r="R11" s="339"/>
      <c r="S11" s="186"/>
    </row>
    <row r="12" spans="1:24" ht="20.25" customHeight="1">
      <c r="A12" s="183"/>
      <c r="B12" s="622" t="s">
        <v>595</v>
      </c>
      <c r="C12" s="546"/>
      <c r="D12" s="525">
        <v>41.620000000000012</v>
      </c>
      <c r="E12" s="525">
        <v>13.856666666666666</v>
      </c>
      <c r="F12" s="525">
        <v>5.3033333333333328</v>
      </c>
      <c r="G12" s="525">
        <v>20.79</v>
      </c>
      <c r="H12" s="525">
        <v>364.52333333333337</v>
      </c>
      <c r="I12" s="526">
        <v>0.17333333333333334</v>
      </c>
      <c r="J12" s="526">
        <v>0</v>
      </c>
      <c r="K12" s="560">
        <v>445.9199999999999</v>
      </c>
      <c r="L12" s="527">
        <v>421.68666666666661</v>
      </c>
      <c r="M12" s="525">
        <v>421.65</v>
      </c>
      <c r="N12" s="528">
        <v>19.106666666666666</v>
      </c>
      <c r="O12" s="525">
        <v>100</v>
      </c>
      <c r="P12" s="525">
        <v>97.7</v>
      </c>
      <c r="Q12" s="525">
        <v>100</v>
      </c>
      <c r="R12" s="525">
        <v>93.9</v>
      </c>
      <c r="S12" s="186"/>
    </row>
    <row r="13" spans="1:24" ht="20.25" customHeight="1">
      <c r="A13" s="183"/>
      <c r="B13" s="622">
        <v>10</v>
      </c>
      <c r="C13" s="546"/>
      <c r="D13" s="525">
        <v>46.312903225806444</v>
      </c>
      <c r="E13" s="525">
        <v>14.964516129032255</v>
      </c>
      <c r="F13" s="525">
        <v>11.31935483870968</v>
      </c>
      <c r="G13" s="525">
        <v>20.541935483870962</v>
      </c>
      <c r="H13" s="525">
        <v>357.80322580645168</v>
      </c>
      <c r="I13" s="526">
        <v>0</v>
      </c>
      <c r="J13" s="526">
        <v>1.1967741935483871</v>
      </c>
      <c r="K13" s="560">
        <v>452.13870967741934</v>
      </c>
      <c r="L13" s="527">
        <v>428.15806451612906</v>
      </c>
      <c r="M13" s="525">
        <v>428.21935483870976</v>
      </c>
      <c r="N13" s="528">
        <v>19.083870967741937</v>
      </c>
      <c r="O13" s="525">
        <v>100</v>
      </c>
      <c r="P13" s="525">
        <v>100</v>
      </c>
      <c r="Q13" s="525">
        <v>99.6</v>
      </c>
      <c r="R13" s="525">
        <v>99.9</v>
      </c>
      <c r="S13" s="186"/>
    </row>
    <row r="14" spans="1:24" ht="20.25" customHeight="1">
      <c r="A14" s="183"/>
      <c r="B14" s="622">
        <v>11</v>
      </c>
      <c r="C14" s="546"/>
      <c r="D14" s="525">
        <v>47.573333333333338</v>
      </c>
      <c r="E14" s="525">
        <v>17.940000000000001</v>
      </c>
      <c r="F14" s="525">
        <v>12.493333333333331</v>
      </c>
      <c r="G14" s="525">
        <v>40.27000000000001</v>
      </c>
      <c r="H14" s="525">
        <v>302.38666666666671</v>
      </c>
      <c r="I14" s="526">
        <v>0</v>
      </c>
      <c r="J14" s="526">
        <v>26.793333333333333</v>
      </c>
      <c r="K14" s="560">
        <v>450.14333333333337</v>
      </c>
      <c r="L14" s="527">
        <v>423.09666666666664</v>
      </c>
      <c r="M14" s="525">
        <v>423.02666666666676</v>
      </c>
      <c r="N14" s="528">
        <v>19.663333333333338</v>
      </c>
      <c r="O14" s="525">
        <v>96.6</v>
      </c>
      <c r="P14" s="525">
        <v>94.7</v>
      </c>
      <c r="Q14" s="525">
        <v>99.5</v>
      </c>
      <c r="R14" s="525">
        <v>99.6</v>
      </c>
      <c r="S14" s="186"/>
    </row>
    <row r="15" spans="1:24" ht="20.25" customHeight="1">
      <c r="A15" s="183"/>
      <c r="B15" s="622">
        <v>12</v>
      </c>
      <c r="C15" s="546"/>
      <c r="D15" s="525">
        <v>40.103225806451604</v>
      </c>
      <c r="E15" s="525">
        <v>17.006451612903227</v>
      </c>
      <c r="F15" s="525">
        <v>23.148387096774194</v>
      </c>
      <c r="G15" s="525">
        <v>49.167741935483861</v>
      </c>
      <c r="H15" s="525">
        <v>304.91935483870975</v>
      </c>
      <c r="I15" s="526">
        <v>0</v>
      </c>
      <c r="J15" s="526">
        <v>26.551612903225809</v>
      </c>
      <c r="K15" s="560">
        <v>460.89677419354837</v>
      </c>
      <c r="L15" s="527">
        <v>433.22903225806448</v>
      </c>
      <c r="M15" s="525">
        <v>433.66774193548383</v>
      </c>
      <c r="N15" s="528">
        <v>19.016129032258064</v>
      </c>
      <c r="O15" s="525">
        <v>63.8</v>
      </c>
      <c r="P15" s="525">
        <v>75.7</v>
      </c>
      <c r="Q15" s="525">
        <v>95.2</v>
      </c>
      <c r="R15" s="525">
        <v>99.2</v>
      </c>
      <c r="S15" s="186"/>
    </row>
    <row r="16" spans="1:24" ht="20.25" customHeight="1">
      <c r="A16" s="183"/>
      <c r="B16" s="622" t="s">
        <v>505</v>
      </c>
      <c r="C16" s="546"/>
      <c r="D16" s="525">
        <v>31.70967741935484</v>
      </c>
      <c r="E16" s="525">
        <v>17.909677419354839</v>
      </c>
      <c r="F16" s="525">
        <v>16.91935483870968</v>
      </c>
      <c r="G16" s="525">
        <v>52.861290322580651</v>
      </c>
      <c r="H16" s="525">
        <v>303.33870967741927</v>
      </c>
      <c r="I16" s="526">
        <v>0.50000000000000011</v>
      </c>
      <c r="J16" s="526">
        <v>32.522580645161291</v>
      </c>
      <c r="K16" s="560">
        <v>454.76129032258058</v>
      </c>
      <c r="L16" s="527">
        <v>425.68387096774188</v>
      </c>
      <c r="M16" s="525" t="s">
        <v>568</v>
      </c>
      <c r="N16" s="528">
        <v>18.135483870967743</v>
      </c>
      <c r="O16" s="525">
        <v>44.2</v>
      </c>
      <c r="P16" s="525">
        <v>57.3</v>
      </c>
      <c r="Q16" s="525">
        <v>91.7</v>
      </c>
      <c r="R16" s="525">
        <v>93.8</v>
      </c>
      <c r="S16" s="186"/>
    </row>
    <row r="17" spans="1:19" ht="20.25" customHeight="1">
      <c r="A17" s="183"/>
      <c r="B17" s="622" t="s">
        <v>522</v>
      </c>
      <c r="C17" s="546"/>
      <c r="D17" s="525">
        <v>21.875000000000004</v>
      </c>
      <c r="E17" s="525">
        <v>15.092857142857143</v>
      </c>
      <c r="F17" s="525">
        <v>12.960714285714287</v>
      </c>
      <c r="G17" s="525">
        <v>26.892857142857142</v>
      </c>
      <c r="H17" s="525">
        <v>375.98214285714278</v>
      </c>
      <c r="I17" s="526">
        <v>1.8071428571428572</v>
      </c>
      <c r="J17" s="526">
        <v>5.4428571428571439</v>
      </c>
      <c r="K17" s="560">
        <v>453.5607142857142</v>
      </c>
      <c r="L17" s="527">
        <v>429.38214285714281</v>
      </c>
      <c r="M17" s="525">
        <v>429.30357142857156</v>
      </c>
      <c r="N17" s="528">
        <v>18.185714285714287</v>
      </c>
      <c r="O17" s="525">
        <v>38.299999999999997</v>
      </c>
      <c r="P17" s="525">
        <v>51.4</v>
      </c>
      <c r="Q17" s="525">
        <v>85.4</v>
      </c>
      <c r="R17" s="525">
        <v>89.4</v>
      </c>
      <c r="S17" s="186"/>
    </row>
    <row r="18" spans="1:19" ht="20.25" customHeight="1">
      <c r="A18" s="183"/>
      <c r="B18" s="622" t="s">
        <v>511</v>
      </c>
      <c r="C18" s="546"/>
      <c r="D18" s="525">
        <v>17.619354838709679</v>
      </c>
      <c r="E18" s="525">
        <v>10.916129032258064</v>
      </c>
      <c r="F18" s="525">
        <v>4.290322580645161</v>
      </c>
      <c r="G18" s="525">
        <v>22.558064516129029</v>
      </c>
      <c r="H18" s="525">
        <v>394.51935483870977</v>
      </c>
      <c r="I18" s="526">
        <v>3.0903225806451617</v>
      </c>
      <c r="J18" s="526">
        <v>0.70967741935483875</v>
      </c>
      <c r="K18" s="560">
        <v>447.52258064516127</v>
      </c>
      <c r="L18" s="527">
        <v>425.67419354838711</v>
      </c>
      <c r="M18" s="525">
        <v>425.47741935483867</v>
      </c>
      <c r="N18" s="528">
        <v>16.596774193548388</v>
      </c>
      <c r="O18" s="525">
        <v>47.332258064516132</v>
      </c>
      <c r="P18" s="525">
        <v>47.522580645161284</v>
      </c>
      <c r="Q18" s="525">
        <v>82.138709677419371</v>
      </c>
      <c r="R18" s="525">
        <v>83.1</v>
      </c>
      <c r="S18" s="186"/>
    </row>
    <row r="19" spans="1:19" ht="20.25" customHeight="1">
      <c r="A19" s="183"/>
      <c r="B19" s="622" t="s">
        <v>563</v>
      </c>
      <c r="C19" s="546"/>
      <c r="D19" s="525">
        <v>29.9</v>
      </c>
      <c r="E19" s="525">
        <v>9.5</v>
      </c>
      <c r="F19" s="525">
        <v>7.1</v>
      </c>
      <c r="G19" s="525">
        <v>9.1999999999999993</v>
      </c>
      <c r="H19" s="525">
        <v>390.6</v>
      </c>
      <c r="I19" s="526">
        <v>2.2000000000000002</v>
      </c>
      <c r="J19" s="526">
        <v>1.1000000000000001</v>
      </c>
      <c r="K19" s="560">
        <v>445.2</v>
      </c>
      <c r="L19" s="527">
        <v>426</v>
      </c>
      <c r="M19" s="525">
        <v>426.3</v>
      </c>
      <c r="N19" s="528">
        <v>16.3</v>
      </c>
      <c r="O19" s="525">
        <v>66.3</v>
      </c>
      <c r="P19" s="525">
        <v>48.1</v>
      </c>
      <c r="Q19" s="525">
        <v>81</v>
      </c>
      <c r="R19" s="525">
        <v>79.951612903225794</v>
      </c>
      <c r="S19" s="186"/>
    </row>
    <row r="20" spans="1:19" ht="20.25" customHeight="1">
      <c r="A20" s="183"/>
      <c r="B20" s="622" t="s">
        <v>535</v>
      </c>
      <c r="C20" s="546"/>
      <c r="D20" s="525">
        <v>30.2</v>
      </c>
      <c r="E20" s="525">
        <v>11.2</v>
      </c>
      <c r="F20" s="525">
        <v>17.7</v>
      </c>
      <c r="G20" s="525">
        <v>10.9</v>
      </c>
      <c r="H20" s="525">
        <v>381.1</v>
      </c>
      <c r="I20" s="526">
        <v>0.9</v>
      </c>
      <c r="J20" s="526">
        <v>1.3</v>
      </c>
      <c r="K20" s="560">
        <v>451.4</v>
      </c>
      <c r="L20" s="527">
        <v>427.4</v>
      </c>
      <c r="M20" s="525">
        <v>426.7</v>
      </c>
      <c r="N20" s="528">
        <v>17.899999999999999</v>
      </c>
      <c r="O20" s="525">
        <v>75.8</v>
      </c>
      <c r="P20" s="525">
        <v>60</v>
      </c>
      <c r="Q20" s="525">
        <v>87.2</v>
      </c>
      <c r="R20" s="525">
        <v>79.099999999999994</v>
      </c>
      <c r="S20" s="186"/>
    </row>
    <row r="21" spans="1:19" ht="20.25" customHeight="1">
      <c r="A21" s="183"/>
      <c r="B21" s="622" t="s">
        <v>536</v>
      </c>
      <c r="C21" s="546"/>
      <c r="D21" s="525">
        <v>32.299999999999997</v>
      </c>
      <c r="E21" s="525">
        <v>11.2</v>
      </c>
      <c r="F21" s="525">
        <v>18</v>
      </c>
      <c r="G21" s="525">
        <v>4.4000000000000004</v>
      </c>
      <c r="H21" s="525">
        <v>393</v>
      </c>
      <c r="I21" s="526">
        <v>0.8</v>
      </c>
      <c r="J21" s="526">
        <v>1.2</v>
      </c>
      <c r="K21" s="560">
        <v>459.4</v>
      </c>
      <c r="L21" s="527">
        <v>433.5</v>
      </c>
      <c r="M21" s="525">
        <v>433.8</v>
      </c>
      <c r="N21" s="528">
        <v>18.7</v>
      </c>
      <c r="O21" s="525">
        <v>77</v>
      </c>
      <c r="P21" s="525">
        <v>71.599999999999994</v>
      </c>
      <c r="Q21" s="525">
        <v>92.2</v>
      </c>
      <c r="R21" s="525">
        <v>85.6</v>
      </c>
      <c r="S21" s="186"/>
    </row>
    <row r="22" spans="1:19" ht="20.25" customHeight="1">
      <c r="A22" s="183"/>
      <c r="B22" s="622" t="s">
        <v>481</v>
      </c>
      <c r="C22" s="546"/>
      <c r="D22" s="525">
        <v>30</v>
      </c>
      <c r="E22" s="525">
        <v>11.4</v>
      </c>
      <c r="F22" s="525">
        <v>13.4</v>
      </c>
      <c r="G22" s="525">
        <v>11.3</v>
      </c>
      <c r="H22" s="525">
        <v>389</v>
      </c>
      <c r="I22" s="526">
        <v>0.9</v>
      </c>
      <c r="J22" s="526">
        <v>1.2</v>
      </c>
      <c r="K22" s="560">
        <v>455.3</v>
      </c>
      <c r="L22" s="527">
        <v>430.7</v>
      </c>
      <c r="M22" s="525">
        <v>430.8</v>
      </c>
      <c r="N22" s="528">
        <v>18.8</v>
      </c>
      <c r="O22" s="525">
        <v>73.5</v>
      </c>
      <c r="P22" s="525">
        <v>83.4</v>
      </c>
      <c r="Q22" s="525">
        <v>90.7</v>
      </c>
      <c r="R22" s="525">
        <v>90.2</v>
      </c>
      <c r="S22" s="186"/>
    </row>
    <row r="23" spans="1:19" ht="20.25" customHeight="1">
      <c r="A23" s="183"/>
      <c r="B23" s="622" t="s">
        <v>537</v>
      </c>
      <c r="C23" s="546"/>
      <c r="D23" s="525">
        <v>35.299999999999997</v>
      </c>
      <c r="E23" s="525">
        <v>11.8</v>
      </c>
      <c r="F23" s="525">
        <v>7.2</v>
      </c>
      <c r="G23" s="525">
        <v>26.2</v>
      </c>
      <c r="H23" s="525">
        <v>385.3</v>
      </c>
      <c r="I23" s="526">
        <v>3.9</v>
      </c>
      <c r="J23" s="526">
        <v>1.2</v>
      </c>
      <c r="K23" s="560">
        <v>463.2</v>
      </c>
      <c r="L23" s="527">
        <v>438.5</v>
      </c>
      <c r="M23" s="525">
        <v>438.3</v>
      </c>
      <c r="N23" s="528">
        <v>19.7</v>
      </c>
      <c r="O23" s="525">
        <v>89.9</v>
      </c>
      <c r="P23" s="525">
        <v>96.4</v>
      </c>
      <c r="Q23" s="525">
        <v>97.9</v>
      </c>
      <c r="R23" s="525">
        <v>97.8</v>
      </c>
      <c r="S23" s="186"/>
    </row>
    <row r="24" spans="1:19" ht="20.25" customHeight="1">
      <c r="A24" s="183"/>
      <c r="B24" s="622" t="s">
        <v>480</v>
      </c>
      <c r="C24" s="546"/>
      <c r="D24" s="525">
        <v>22.749999999999996</v>
      </c>
      <c r="E24" s="525">
        <v>10.076666666666666</v>
      </c>
      <c r="F24" s="525">
        <v>15.623333333333331</v>
      </c>
      <c r="G24" s="525">
        <v>24.70666666666666</v>
      </c>
      <c r="H24" s="525">
        <v>392.28333333333336</v>
      </c>
      <c r="I24" s="526">
        <v>0.58333333333333337</v>
      </c>
      <c r="J24" s="526">
        <v>0</v>
      </c>
      <c r="K24" s="560">
        <v>464.85666666666663</v>
      </c>
      <c r="L24" s="527">
        <v>438.71999999999997</v>
      </c>
      <c r="M24" s="525">
        <v>438.92666666666656</v>
      </c>
      <c r="N24" s="528">
        <v>19.866666666666667</v>
      </c>
      <c r="O24" s="525">
        <v>93.02000000000001</v>
      </c>
      <c r="P24" s="525">
        <v>95.193333333333342</v>
      </c>
      <c r="Q24" s="525">
        <v>91.15333333333335</v>
      </c>
      <c r="R24" s="525">
        <v>91.376666666666679</v>
      </c>
      <c r="S24" s="186">
        <v>91.15333333333335</v>
      </c>
    </row>
    <row r="25" spans="1:19" ht="5.0999999999999996" customHeight="1" thickBot="1">
      <c r="A25" s="191"/>
      <c r="B25" s="340"/>
      <c r="C25" s="71"/>
      <c r="D25" s="341"/>
      <c r="E25" s="341"/>
      <c r="F25" s="341"/>
      <c r="G25" s="341"/>
      <c r="H25" s="341"/>
      <c r="I25" s="341"/>
      <c r="J25" s="341"/>
      <c r="K25" s="341"/>
      <c r="L25" s="341"/>
      <c r="M25" s="341"/>
      <c r="N25" s="342"/>
      <c r="O25" s="341"/>
      <c r="P25" s="341"/>
      <c r="Q25" s="341"/>
      <c r="R25" s="341"/>
      <c r="S25" s="194"/>
    </row>
    <row r="26" spans="1:19" ht="3" customHeight="1">
      <c r="B26" s="72"/>
      <c r="C26" s="72"/>
      <c r="D26" s="343"/>
      <c r="E26" s="343"/>
      <c r="F26" s="343"/>
      <c r="G26" s="343"/>
      <c r="H26" s="343"/>
      <c r="I26" s="343"/>
      <c r="J26" s="343"/>
      <c r="K26" s="343"/>
      <c r="L26" s="343"/>
      <c r="M26" s="343"/>
      <c r="N26" s="343"/>
      <c r="O26" s="343"/>
      <c r="P26" s="343"/>
      <c r="Q26" s="343"/>
      <c r="R26" s="343"/>
    </row>
    <row r="27" spans="1:19">
      <c r="A27" s="429" t="s">
        <v>390</v>
      </c>
      <c r="C27" s="344"/>
    </row>
    <row r="28" spans="1:19">
      <c r="A28" s="429" t="s">
        <v>391</v>
      </c>
      <c r="C28" s="344"/>
    </row>
    <row r="29" spans="1:19">
      <c r="A29" s="418" t="s">
        <v>339</v>
      </c>
      <c r="C29" s="48"/>
      <c r="D29" s="24"/>
      <c r="E29" s="24"/>
      <c r="F29" s="24"/>
      <c r="G29" s="20"/>
      <c r="H29" s="20"/>
      <c r="I29" s="20"/>
      <c r="J29" s="20"/>
      <c r="K29" s="20"/>
      <c r="L29" s="20"/>
      <c r="M29" s="20"/>
      <c r="N29" s="20"/>
      <c r="O29" s="20"/>
      <c r="P29" s="20"/>
      <c r="Q29" s="20"/>
      <c r="R29" s="20"/>
    </row>
    <row r="30" spans="1:19">
      <c r="B30" s="51"/>
      <c r="C30" s="51"/>
    </row>
    <row r="31" spans="1:19">
      <c r="D31" s="434"/>
      <c r="E31" s="434"/>
      <c r="F31" s="434"/>
      <c r="G31" s="434"/>
      <c r="H31" s="434"/>
      <c r="I31" s="434"/>
      <c r="J31" s="434"/>
      <c r="K31" s="434"/>
      <c r="L31" s="434"/>
      <c r="M31" s="434"/>
      <c r="N31" s="434"/>
      <c r="O31" s="53"/>
      <c r="P31" s="53"/>
      <c r="Q31" s="53"/>
      <c r="R31" s="53"/>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5"/>
  <sheetViews>
    <sheetView showGridLines="0" view="pageBreakPreview" zoomScaleNormal="100" zoomScaleSheetLayoutView="100" workbookViewId="0">
      <selection activeCell="R1" sqref="R1"/>
    </sheetView>
  </sheetViews>
  <sheetFormatPr defaultColWidth="9" defaultRowHeight="13.5"/>
  <cols>
    <col min="1" max="1" width="12.75" style="53" customWidth="1"/>
    <col min="2" max="2" width="5.875" style="53" customWidth="1"/>
    <col min="3" max="3" width="3.375" style="53" customWidth="1"/>
    <col min="4" max="4" width="12.375" style="53" customWidth="1"/>
    <col min="5" max="5" width="11.5" style="53" customWidth="1"/>
    <col min="6" max="9" width="10.875" style="53" customWidth="1"/>
    <col min="10" max="10" width="11.75" style="53" customWidth="1"/>
    <col min="11" max="12" width="10.875" style="53" customWidth="1"/>
    <col min="13" max="13" width="10" style="53" customWidth="1"/>
    <col min="14" max="14" width="11.625" style="372" customWidth="1"/>
    <col min="15" max="16" width="9" style="372" customWidth="1"/>
    <col min="17" max="17" width="0.625" style="53" customWidth="1"/>
    <col min="18" max="16384" width="9" style="53"/>
  </cols>
  <sheetData>
    <row r="1" spans="1:17" ht="30" customHeight="1">
      <c r="A1" s="1252" t="s">
        <v>278</v>
      </c>
      <c r="B1" s="1252"/>
      <c r="C1" s="1252"/>
      <c r="D1" s="1252"/>
      <c r="E1" s="1252"/>
      <c r="F1" s="1252"/>
      <c r="G1" s="1252"/>
      <c r="H1" s="1252"/>
      <c r="I1" s="1252"/>
      <c r="J1" s="1252"/>
      <c r="K1" s="1252"/>
      <c r="L1" s="1252"/>
      <c r="M1" s="1252"/>
      <c r="N1" s="1252"/>
      <c r="O1" s="1252"/>
      <c r="P1" s="1252"/>
      <c r="Q1" s="1252"/>
    </row>
    <row r="2" spans="1:17" ht="9" customHeight="1">
      <c r="A2" s="261"/>
      <c r="B2" s="261"/>
      <c r="C2" s="261"/>
      <c r="D2" s="261"/>
      <c r="E2" s="261"/>
      <c r="F2" s="261"/>
      <c r="G2" s="261"/>
      <c r="H2" s="261"/>
      <c r="I2" s="261"/>
      <c r="J2" s="261"/>
      <c r="K2" s="261"/>
      <c r="L2" s="261"/>
      <c r="M2" s="261"/>
      <c r="N2" s="261"/>
      <c r="O2" s="261"/>
    </row>
    <row r="3" spans="1:17" s="35" customFormat="1" ht="15" customHeight="1">
      <c r="L3" s="345"/>
      <c r="M3" s="345"/>
      <c r="N3" s="345"/>
      <c r="O3" s="345"/>
      <c r="P3" s="305" t="s">
        <v>347</v>
      </c>
    </row>
    <row r="4" spans="1:17" s="35" customFormat="1" ht="3" customHeight="1" thickBot="1">
      <c r="L4" s="345"/>
      <c r="M4" s="345"/>
      <c r="N4" s="345"/>
      <c r="O4" s="345"/>
      <c r="P4" s="345"/>
      <c r="Q4" s="346"/>
    </row>
    <row r="5" spans="1:17" ht="14.25" customHeight="1">
      <c r="A5" s="1298" t="s">
        <v>346</v>
      </c>
      <c r="B5" s="1299"/>
      <c r="C5" s="1300"/>
      <c r="D5" s="347"/>
      <c r="E5" s="348"/>
      <c r="F5" s="348"/>
      <c r="G5" s="348"/>
      <c r="H5" s="348"/>
      <c r="I5" s="348"/>
      <c r="J5" s="348"/>
      <c r="K5" s="348"/>
      <c r="L5" s="348"/>
      <c r="M5" s="1307" t="s">
        <v>392</v>
      </c>
      <c r="N5" s="1310" t="s">
        <v>279</v>
      </c>
      <c r="O5" s="1310" t="s">
        <v>280</v>
      </c>
      <c r="P5" s="1313" t="s">
        <v>393</v>
      </c>
      <c r="Q5" s="349"/>
    </row>
    <row r="6" spans="1:17" ht="14.25" customHeight="1">
      <c r="A6" s="1301"/>
      <c r="B6" s="1302"/>
      <c r="C6" s="1303"/>
      <c r="D6" s="1324" t="s">
        <v>345</v>
      </c>
      <c r="E6" s="1316" t="s">
        <v>281</v>
      </c>
      <c r="F6" s="1316" t="s">
        <v>282</v>
      </c>
      <c r="G6" s="1316" t="s">
        <v>283</v>
      </c>
      <c r="H6" s="1316" t="s">
        <v>284</v>
      </c>
      <c r="I6" s="1316" t="s">
        <v>285</v>
      </c>
      <c r="J6" s="1292" t="s">
        <v>286</v>
      </c>
      <c r="K6" s="352"/>
      <c r="L6" s="352"/>
      <c r="M6" s="1308"/>
      <c r="N6" s="1311"/>
      <c r="O6" s="1311"/>
      <c r="P6" s="1314"/>
      <c r="Q6" s="137"/>
    </row>
    <row r="7" spans="1:17" ht="29.1" customHeight="1">
      <c r="A7" s="1304"/>
      <c r="B7" s="1305"/>
      <c r="C7" s="1306"/>
      <c r="D7" s="1325"/>
      <c r="E7" s="1317"/>
      <c r="F7" s="1317"/>
      <c r="G7" s="1317"/>
      <c r="H7" s="1317"/>
      <c r="I7" s="1317"/>
      <c r="J7" s="1293"/>
      <c r="K7" s="353" t="s">
        <v>287</v>
      </c>
      <c r="L7" s="353" t="s">
        <v>394</v>
      </c>
      <c r="M7" s="1309"/>
      <c r="N7" s="1312"/>
      <c r="O7" s="1312"/>
      <c r="P7" s="1315"/>
      <c r="Q7" s="354"/>
    </row>
    <row r="8" spans="1:17" ht="5.0999999999999996" customHeight="1">
      <c r="A8" s="355"/>
      <c r="B8" s="356"/>
      <c r="C8" s="357"/>
      <c r="D8" s="358"/>
      <c r="E8" s="359"/>
      <c r="F8" s="359"/>
      <c r="G8" s="359"/>
      <c r="H8" s="359"/>
      <c r="I8" s="359"/>
      <c r="J8" s="359"/>
      <c r="K8" s="360"/>
      <c r="L8" s="360"/>
      <c r="M8" s="359"/>
      <c r="N8" s="361"/>
      <c r="O8" s="362"/>
      <c r="P8" s="363"/>
      <c r="Q8" s="364"/>
    </row>
    <row r="9" spans="1:17" ht="20.100000000000001" hidden="1" customHeight="1">
      <c r="A9" s="1294" t="s">
        <v>288</v>
      </c>
      <c r="B9" s="1295"/>
      <c r="C9" s="365"/>
      <c r="D9" s="366">
        <v>1992846</v>
      </c>
      <c r="E9" s="366">
        <v>593628</v>
      </c>
      <c r="F9" s="367">
        <v>0</v>
      </c>
      <c r="G9" s="366">
        <v>522500</v>
      </c>
      <c r="H9" s="366">
        <v>50622</v>
      </c>
      <c r="I9" s="366">
        <v>244784</v>
      </c>
      <c r="J9" s="366">
        <v>581312</v>
      </c>
      <c r="K9" s="366">
        <v>243159</v>
      </c>
      <c r="L9" s="366">
        <v>338153</v>
      </c>
      <c r="M9" s="366">
        <v>7092</v>
      </c>
      <c r="N9" s="368">
        <v>2502</v>
      </c>
      <c r="O9" s="368">
        <v>121</v>
      </c>
      <c r="P9" s="369">
        <v>2</v>
      </c>
      <c r="Q9" s="370"/>
    </row>
    <row r="10" spans="1:17" ht="20.100000000000001" customHeight="1">
      <c r="A10" s="1296" t="s">
        <v>482</v>
      </c>
      <c r="B10" s="1297"/>
      <c r="C10" s="365"/>
      <c r="D10" s="515">
        <v>2014262</v>
      </c>
      <c r="E10" s="516">
        <v>671464</v>
      </c>
      <c r="F10" s="367">
        <v>0</v>
      </c>
      <c r="G10" s="516">
        <v>463834</v>
      </c>
      <c r="H10" s="516">
        <v>57091</v>
      </c>
      <c r="I10" s="516">
        <v>269925</v>
      </c>
      <c r="J10" s="516">
        <v>551948</v>
      </c>
      <c r="K10" s="516">
        <v>230021</v>
      </c>
      <c r="L10" s="516">
        <v>321927</v>
      </c>
      <c r="M10" s="516">
        <v>7043</v>
      </c>
      <c r="N10" s="517">
        <v>1457</v>
      </c>
      <c r="O10" s="517">
        <v>95</v>
      </c>
      <c r="P10" s="369">
        <v>0</v>
      </c>
      <c r="Q10" s="370"/>
    </row>
    <row r="11" spans="1:17" ht="20.100000000000001" customHeight="1">
      <c r="A11" s="1296" t="s">
        <v>461</v>
      </c>
      <c r="B11" s="1297"/>
      <c r="C11" s="365"/>
      <c r="D11" s="515">
        <v>2230508</v>
      </c>
      <c r="E11" s="516">
        <v>702294</v>
      </c>
      <c r="F11" s="367">
        <v>0</v>
      </c>
      <c r="G11" s="516">
        <v>608331</v>
      </c>
      <c r="H11" s="516">
        <v>55618</v>
      </c>
      <c r="I11" s="516">
        <v>283897</v>
      </c>
      <c r="J11" s="516">
        <v>580368</v>
      </c>
      <c r="K11" s="516">
        <v>233761</v>
      </c>
      <c r="L11" s="516">
        <v>346607</v>
      </c>
      <c r="M11" s="516">
        <v>6797</v>
      </c>
      <c r="N11" s="517">
        <v>849</v>
      </c>
      <c r="O11" s="517">
        <v>91</v>
      </c>
      <c r="P11" s="369">
        <v>0</v>
      </c>
      <c r="Q11" s="370"/>
    </row>
    <row r="12" spans="1:17" ht="20.100000000000001" customHeight="1">
      <c r="A12" s="1296" t="s">
        <v>483</v>
      </c>
      <c r="B12" s="1297"/>
      <c r="C12" s="365"/>
      <c r="D12" s="515">
        <v>2208334</v>
      </c>
      <c r="E12" s="516">
        <v>698818</v>
      </c>
      <c r="F12" s="367">
        <v>0</v>
      </c>
      <c r="G12" s="516">
        <v>626070</v>
      </c>
      <c r="H12" s="516">
        <v>48503</v>
      </c>
      <c r="I12" s="516">
        <v>279572</v>
      </c>
      <c r="J12" s="516">
        <v>555371</v>
      </c>
      <c r="K12" s="516">
        <v>227629</v>
      </c>
      <c r="L12" s="516">
        <v>327742</v>
      </c>
      <c r="M12" s="516">
        <v>6743</v>
      </c>
      <c r="N12" s="517">
        <v>1096</v>
      </c>
      <c r="O12" s="517">
        <v>90</v>
      </c>
      <c r="P12" s="369">
        <v>0</v>
      </c>
      <c r="Q12" s="370"/>
    </row>
    <row r="13" spans="1:17" ht="9.9499999999999993" customHeight="1">
      <c r="A13" s="371"/>
      <c r="B13" s="372"/>
      <c r="C13" s="351"/>
      <c r="D13" s="373"/>
      <c r="E13" s="373"/>
      <c r="F13" s="367"/>
      <c r="G13" s="373"/>
      <c r="H13" s="373"/>
      <c r="I13" s="373"/>
      <c r="J13" s="373"/>
      <c r="K13" s="373"/>
      <c r="L13" s="373"/>
      <c r="M13" s="373"/>
      <c r="N13" s="374"/>
      <c r="O13" s="374"/>
      <c r="P13" s="369"/>
      <c r="Q13" s="137"/>
    </row>
    <row r="14" spans="1:17" ht="20.100000000000001" customHeight="1">
      <c r="A14" s="375" t="s">
        <v>433</v>
      </c>
      <c r="B14" s="376" t="s">
        <v>537</v>
      </c>
      <c r="C14" s="351"/>
      <c r="D14" s="435">
        <v>196176</v>
      </c>
      <c r="E14" s="436">
        <v>65872</v>
      </c>
      <c r="F14" s="436" t="s">
        <v>360</v>
      </c>
      <c r="G14" s="436">
        <v>57695</v>
      </c>
      <c r="H14" s="436">
        <v>1486</v>
      </c>
      <c r="I14" s="436">
        <v>24341</v>
      </c>
      <c r="J14" s="436">
        <v>46782</v>
      </c>
      <c r="K14" s="530">
        <v>19244</v>
      </c>
      <c r="L14" s="530">
        <v>27538</v>
      </c>
      <c r="M14" s="436">
        <v>475</v>
      </c>
      <c r="N14" s="437">
        <v>39</v>
      </c>
      <c r="O14" s="437">
        <v>8</v>
      </c>
      <c r="P14" s="438">
        <v>0</v>
      </c>
      <c r="Q14" s="370"/>
    </row>
    <row r="15" spans="1:17" ht="20.100000000000001" customHeight="1">
      <c r="A15" s="375"/>
      <c r="B15" s="376" t="s">
        <v>480</v>
      </c>
      <c r="C15" s="351"/>
      <c r="D15" s="435">
        <v>187169</v>
      </c>
      <c r="E15" s="436">
        <v>56957</v>
      </c>
      <c r="F15" s="436" t="s">
        <v>360</v>
      </c>
      <c r="G15" s="436">
        <v>51038</v>
      </c>
      <c r="H15" s="436">
        <v>1666</v>
      </c>
      <c r="I15" s="436">
        <v>23339</v>
      </c>
      <c r="J15" s="436">
        <v>54169</v>
      </c>
      <c r="K15" s="530">
        <v>17553</v>
      </c>
      <c r="L15" s="530">
        <v>36616</v>
      </c>
      <c r="M15" s="436">
        <v>585</v>
      </c>
      <c r="N15" s="437">
        <v>45</v>
      </c>
      <c r="O15" s="437">
        <v>6</v>
      </c>
      <c r="P15" s="438">
        <v>0</v>
      </c>
      <c r="Q15" s="370"/>
    </row>
    <row r="16" spans="1:17" ht="20.100000000000001" customHeight="1">
      <c r="A16" s="375"/>
      <c r="B16" s="376" t="s">
        <v>538</v>
      </c>
      <c r="C16" s="351"/>
      <c r="D16" s="435">
        <v>193161</v>
      </c>
      <c r="E16" s="436">
        <v>56043</v>
      </c>
      <c r="F16" s="436" t="s">
        <v>360</v>
      </c>
      <c r="G16" s="436">
        <v>49536</v>
      </c>
      <c r="H16" s="436">
        <v>1949</v>
      </c>
      <c r="I16" s="436">
        <v>25781</v>
      </c>
      <c r="J16" s="436">
        <v>59852</v>
      </c>
      <c r="K16" s="530">
        <v>18434</v>
      </c>
      <c r="L16" s="530">
        <v>41418</v>
      </c>
      <c r="M16" s="436">
        <v>601</v>
      </c>
      <c r="N16" s="437">
        <v>129</v>
      </c>
      <c r="O16" s="437">
        <v>7</v>
      </c>
      <c r="P16" s="675">
        <v>0</v>
      </c>
      <c r="Q16" s="370"/>
    </row>
    <row r="17" spans="1:17" ht="20.100000000000001" customHeight="1">
      <c r="A17" s="375"/>
      <c r="B17" s="376" t="s">
        <v>444</v>
      </c>
      <c r="C17" s="351"/>
      <c r="D17" s="435">
        <v>193161</v>
      </c>
      <c r="E17" s="436">
        <v>56043</v>
      </c>
      <c r="F17" s="436" t="s">
        <v>360</v>
      </c>
      <c r="G17" s="436">
        <v>49536</v>
      </c>
      <c r="H17" s="436">
        <v>1949</v>
      </c>
      <c r="I17" s="436">
        <v>25781</v>
      </c>
      <c r="J17" s="436">
        <v>59852</v>
      </c>
      <c r="K17" s="530">
        <v>18434</v>
      </c>
      <c r="L17" s="530">
        <v>41418</v>
      </c>
      <c r="M17" s="436">
        <v>601</v>
      </c>
      <c r="N17" s="437">
        <v>129</v>
      </c>
      <c r="O17" s="437">
        <v>7</v>
      </c>
      <c r="P17" s="675">
        <v>0</v>
      </c>
      <c r="Q17" s="370"/>
    </row>
    <row r="18" spans="1:17" ht="20.100000000000001" customHeight="1">
      <c r="A18" s="375"/>
      <c r="B18" s="376" t="s">
        <v>447</v>
      </c>
      <c r="C18" s="351"/>
      <c r="D18" s="435">
        <v>190945</v>
      </c>
      <c r="E18" s="436">
        <v>54379</v>
      </c>
      <c r="F18" s="436" t="s">
        <v>360</v>
      </c>
      <c r="G18" s="436">
        <v>49597</v>
      </c>
      <c r="H18" s="436">
        <v>5643</v>
      </c>
      <c r="I18" s="436">
        <v>25249</v>
      </c>
      <c r="J18" s="436">
        <v>56077</v>
      </c>
      <c r="K18" s="530">
        <v>20992</v>
      </c>
      <c r="L18" s="530">
        <v>35085</v>
      </c>
      <c r="M18" s="436">
        <v>659</v>
      </c>
      <c r="N18" s="437">
        <v>186</v>
      </c>
      <c r="O18" s="437">
        <v>9</v>
      </c>
      <c r="P18" s="675">
        <v>0</v>
      </c>
      <c r="Q18" s="370"/>
    </row>
    <row r="19" spans="1:17" ht="20.100000000000001" customHeight="1">
      <c r="A19" s="375" t="s">
        <v>559</v>
      </c>
      <c r="B19" s="376" t="s">
        <v>452</v>
      </c>
      <c r="C19" s="351"/>
      <c r="D19" s="435">
        <v>178440</v>
      </c>
      <c r="E19" s="436">
        <v>48319</v>
      </c>
      <c r="F19" s="436" t="s">
        <v>360</v>
      </c>
      <c r="G19" s="436">
        <v>47843</v>
      </c>
      <c r="H19" s="436">
        <v>5313</v>
      </c>
      <c r="I19" s="436">
        <v>21139</v>
      </c>
      <c r="J19" s="436">
        <v>55826</v>
      </c>
      <c r="K19" s="530">
        <v>17068</v>
      </c>
      <c r="L19" s="530">
        <v>38758</v>
      </c>
      <c r="M19" s="436">
        <v>498</v>
      </c>
      <c r="N19" s="437">
        <v>86</v>
      </c>
      <c r="O19" s="437">
        <v>6</v>
      </c>
      <c r="P19" s="675">
        <v>0</v>
      </c>
      <c r="Q19" s="370"/>
    </row>
    <row r="20" spans="1:17" ht="20.100000000000001" customHeight="1">
      <c r="A20" s="375"/>
      <c r="B20" s="376" t="s">
        <v>518</v>
      </c>
      <c r="C20" s="351"/>
      <c r="D20" s="435">
        <v>162986</v>
      </c>
      <c r="E20" s="436">
        <v>47283</v>
      </c>
      <c r="F20" s="436" t="s">
        <v>360</v>
      </c>
      <c r="G20" s="436">
        <v>43384</v>
      </c>
      <c r="H20" s="436">
        <v>5554</v>
      </c>
      <c r="I20" s="436">
        <v>21917</v>
      </c>
      <c r="J20" s="436">
        <v>44848</v>
      </c>
      <c r="K20" s="530">
        <v>17875</v>
      </c>
      <c r="L20" s="530">
        <v>26973</v>
      </c>
      <c r="M20" s="436">
        <v>507</v>
      </c>
      <c r="N20" s="437">
        <v>112</v>
      </c>
      <c r="O20" s="437">
        <v>7</v>
      </c>
      <c r="P20" s="675">
        <v>0</v>
      </c>
      <c r="Q20" s="370"/>
    </row>
    <row r="21" spans="1:17" ht="20.100000000000001" customHeight="1">
      <c r="A21" s="375"/>
      <c r="B21" s="376" t="s">
        <v>533</v>
      </c>
      <c r="C21" s="351"/>
      <c r="D21" s="435">
        <v>189.691</v>
      </c>
      <c r="E21" s="436">
        <v>51174</v>
      </c>
      <c r="F21" s="436" t="s">
        <v>360</v>
      </c>
      <c r="G21" s="436">
        <v>52038</v>
      </c>
      <c r="H21" s="436">
        <v>4339</v>
      </c>
      <c r="I21" s="436">
        <v>24585</v>
      </c>
      <c r="J21" s="436">
        <v>57555</v>
      </c>
      <c r="K21" s="530">
        <v>19835</v>
      </c>
      <c r="L21" s="530">
        <v>37720</v>
      </c>
      <c r="M21" s="436">
        <v>516</v>
      </c>
      <c r="N21" s="437">
        <v>202</v>
      </c>
      <c r="O21" s="437">
        <v>6</v>
      </c>
      <c r="P21" s="675">
        <v>0</v>
      </c>
      <c r="Q21" s="370"/>
    </row>
    <row r="22" spans="1:17" ht="20.100000000000001" customHeight="1">
      <c r="A22" s="375"/>
      <c r="B22" s="376" t="s">
        <v>534</v>
      </c>
      <c r="C22" s="351"/>
      <c r="D22" s="1041">
        <v>175665</v>
      </c>
      <c r="E22" s="436">
        <v>50278</v>
      </c>
      <c r="F22" s="436" t="s">
        <v>360</v>
      </c>
      <c r="G22" s="436">
        <v>46400</v>
      </c>
      <c r="H22" s="436">
        <v>2897</v>
      </c>
      <c r="I22" s="436">
        <v>24068</v>
      </c>
      <c r="J22" s="436">
        <v>52022</v>
      </c>
      <c r="K22" s="530">
        <v>18063</v>
      </c>
      <c r="L22" s="530">
        <v>33959</v>
      </c>
      <c r="M22" s="436">
        <v>543</v>
      </c>
      <c r="N22" s="437">
        <v>140</v>
      </c>
      <c r="O22" s="437">
        <v>8</v>
      </c>
      <c r="P22" s="438">
        <v>0</v>
      </c>
      <c r="Q22" s="370"/>
    </row>
    <row r="23" spans="1:17" ht="20.100000000000001" customHeight="1">
      <c r="A23" s="375"/>
      <c r="B23" s="376" t="s">
        <v>544</v>
      </c>
      <c r="C23" s="351"/>
      <c r="D23" s="435">
        <v>175490</v>
      </c>
      <c r="E23" s="436">
        <v>52782</v>
      </c>
      <c r="F23" s="436" t="s">
        <v>360</v>
      </c>
      <c r="G23" s="436">
        <v>51571</v>
      </c>
      <c r="H23" s="436">
        <v>2348</v>
      </c>
      <c r="I23" s="436">
        <v>24560</v>
      </c>
      <c r="J23" s="436">
        <v>44229</v>
      </c>
      <c r="K23" s="530">
        <v>16011</v>
      </c>
      <c r="L23" s="530">
        <v>28218</v>
      </c>
      <c r="M23" s="436">
        <v>475</v>
      </c>
      <c r="N23" s="437">
        <v>87</v>
      </c>
      <c r="O23" s="437">
        <v>5</v>
      </c>
      <c r="P23" s="438">
        <v>0</v>
      </c>
      <c r="Q23" s="370"/>
    </row>
    <row r="24" spans="1:17" ht="20.100000000000001" customHeight="1">
      <c r="A24" s="375"/>
      <c r="B24" s="376" t="s">
        <v>548</v>
      </c>
      <c r="C24" s="351"/>
      <c r="D24" s="435">
        <v>184235</v>
      </c>
      <c r="E24" s="436">
        <v>54127</v>
      </c>
      <c r="F24" s="436" t="s">
        <v>360</v>
      </c>
      <c r="G24" s="436">
        <v>49671</v>
      </c>
      <c r="H24" s="436">
        <v>2071</v>
      </c>
      <c r="I24" s="436">
        <v>22970</v>
      </c>
      <c r="J24" s="436">
        <v>55396</v>
      </c>
      <c r="K24" s="530">
        <v>20560</v>
      </c>
      <c r="L24" s="530">
        <v>34836</v>
      </c>
      <c r="M24" s="436">
        <v>567</v>
      </c>
      <c r="N24" s="437">
        <v>121</v>
      </c>
      <c r="O24" s="437">
        <v>6</v>
      </c>
      <c r="P24" s="438">
        <v>0</v>
      </c>
      <c r="Q24" s="370"/>
    </row>
    <row r="25" spans="1:17" ht="20.100000000000001" customHeight="1">
      <c r="A25" s="375"/>
      <c r="B25" s="376" t="s">
        <v>481</v>
      </c>
      <c r="C25" s="351"/>
      <c r="D25" s="435">
        <v>159377</v>
      </c>
      <c r="E25" s="436">
        <v>61557</v>
      </c>
      <c r="F25" s="436" t="s">
        <v>360</v>
      </c>
      <c r="G25" s="436">
        <v>42817</v>
      </c>
      <c r="H25" s="436">
        <v>1907</v>
      </c>
      <c r="I25" s="436">
        <v>23965</v>
      </c>
      <c r="J25" s="436">
        <v>29131</v>
      </c>
      <c r="K25" s="530">
        <v>15737</v>
      </c>
      <c r="L25" s="530">
        <v>13394</v>
      </c>
      <c r="M25" s="436">
        <v>584</v>
      </c>
      <c r="N25" s="437">
        <v>73</v>
      </c>
      <c r="O25" s="437">
        <v>9</v>
      </c>
      <c r="P25" s="1038">
        <v>0</v>
      </c>
      <c r="Q25" s="370"/>
    </row>
    <row r="26" spans="1:17" ht="6.75" customHeight="1">
      <c r="A26" s="375"/>
      <c r="B26" s="376"/>
      <c r="C26" s="351"/>
      <c r="D26" s="913"/>
      <c r="E26" s="373"/>
      <c r="F26" s="367"/>
      <c r="G26" s="373"/>
      <c r="H26" s="373"/>
      <c r="I26" s="373"/>
      <c r="J26" s="379"/>
      <c r="K26" s="373"/>
      <c r="L26" s="373"/>
      <c r="M26" s="373"/>
      <c r="N26" s="374"/>
      <c r="O26" s="374"/>
      <c r="P26" s="367"/>
      <c r="Q26" s="380"/>
    </row>
    <row r="27" spans="1:17" ht="24.95" customHeight="1">
      <c r="A27" s="1318" t="s">
        <v>599</v>
      </c>
      <c r="B27" s="1320" t="s">
        <v>395</v>
      </c>
      <c r="C27" s="1321"/>
      <c r="D27" s="435">
        <v>202944</v>
      </c>
      <c r="E27" s="436">
        <v>62797</v>
      </c>
      <c r="F27" s="436" t="s">
        <v>360</v>
      </c>
      <c r="G27" s="436">
        <v>62023</v>
      </c>
      <c r="H27" s="436">
        <v>1600</v>
      </c>
      <c r="I27" s="436">
        <v>23324</v>
      </c>
      <c r="J27" s="436">
        <v>53200</v>
      </c>
      <c r="K27" s="530">
        <v>20586</v>
      </c>
      <c r="L27" s="530">
        <v>32614</v>
      </c>
      <c r="M27" s="436">
        <v>525</v>
      </c>
      <c r="N27" s="437">
        <v>65</v>
      </c>
      <c r="O27" s="437">
        <v>5</v>
      </c>
      <c r="P27" s="1038">
        <v>0</v>
      </c>
      <c r="Q27" s="542"/>
    </row>
    <row r="28" spans="1:17" ht="24.95" customHeight="1" thickBot="1">
      <c r="A28" s="1319"/>
      <c r="B28" s="1322" t="s">
        <v>289</v>
      </c>
      <c r="C28" s="1323"/>
      <c r="D28" s="889">
        <v>1042032</v>
      </c>
      <c r="E28" s="889">
        <v>433744</v>
      </c>
      <c r="F28" s="891">
        <v>167364</v>
      </c>
      <c r="G28" s="889">
        <v>64975</v>
      </c>
      <c r="H28" s="889">
        <v>19206</v>
      </c>
      <c r="I28" s="889">
        <v>233543</v>
      </c>
      <c r="J28" s="890">
        <v>123200</v>
      </c>
      <c r="K28" s="890">
        <v>87011</v>
      </c>
      <c r="L28" s="890">
        <v>36189</v>
      </c>
      <c r="M28" s="890">
        <v>6828</v>
      </c>
      <c r="N28" s="890">
        <v>5156</v>
      </c>
      <c r="O28" s="890">
        <v>92</v>
      </c>
      <c r="P28" s="891">
        <v>131</v>
      </c>
      <c r="Q28" s="543"/>
    </row>
    <row r="29" spans="1:17" ht="2.1" customHeight="1">
      <c r="A29" s="350"/>
      <c r="B29" s="350"/>
      <c r="C29" s="350"/>
      <c r="D29" s="377"/>
      <c r="E29" s="377"/>
      <c r="F29" s="377"/>
      <c r="G29" s="377"/>
      <c r="H29" s="377"/>
      <c r="I29" s="377"/>
      <c r="J29" s="377"/>
      <c r="K29" s="377"/>
      <c r="L29" s="377"/>
      <c r="M29" s="377"/>
      <c r="N29" s="378"/>
      <c r="O29" s="378"/>
      <c r="P29" s="377"/>
      <c r="Q29" s="381"/>
    </row>
    <row r="30" spans="1:17" ht="15" customHeight="1">
      <c r="A30" s="518" t="s">
        <v>396</v>
      </c>
      <c r="B30" s="382"/>
      <c r="N30" s="53"/>
      <c r="O30" s="53"/>
      <c r="P30" s="53"/>
    </row>
    <row r="31" spans="1:17" ht="15" customHeight="1">
      <c r="A31" s="518" t="s">
        <v>397</v>
      </c>
      <c r="B31" s="382"/>
      <c r="N31" s="53"/>
      <c r="O31" s="53"/>
      <c r="P31" s="53"/>
    </row>
    <row r="32" spans="1:17" ht="18" customHeight="1">
      <c r="A32" s="196" t="s">
        <v>290</v>
      </c>
      <c r="B32" s="35"/>
      <c r="K32" s="529"/>
      <c r="L32" s="529"/>
      <c r="M32" s="529"/>
      <c r="N32" s="529"/>
      <c r="O32" s="53"/>
      <c r="P32" s="53"/>
    </row>
    <row r="33" spans="12:16">
      <c r="L33" s="529"/>
      <c r="M33" s="529"/>
      <c r="N33" s="529"/>
      <c r="O33" s="529"/>
      <c r="P33" s="529"/>
    </row>
    <row r="34" spans="12:16">
      <c r="N34" s="53"/>
      <c r="O34" s="53"/>
      <c r="P34" s="53"/>
    </row>
    <row r="35" spans="12:16">
      <c r="N35" s="53"/>
      <c r="O35" s="53"/>
      <c r="P35" s="53"/>
    </row>
    <row r="36" spans="12:16">
      <c r="N36" s="53"/>
      <c r="O36" s="53"/>
      <c r="P36" s="53"/>
    </row>
    <row r="37" spans="12:16">
      <c r="N37" s="53"/>
      <c r="O37" s="53"/>
      <c r="P37" s="53"/>
    </row>
    <row r="38" spans="12:16">
      <c r="N38" s="53"/>
      <c r="O38" s="53"/>
      <c r="P38" s="53"/>
    </row>
    <row r="39" spans="12:16">
      <c r="N39" s="53"/>
      <c r="O39" s="53"/>
      <c r="P39" s="53"/>
    </row>
    <row r="40" spans="12:16">
      <c r="N40" s="53"/>
      <c r="O40" s="53"/>
      <c r="P40" s="53"/>
    </row>
    <row r="41" spans="12:16" ht="12.75" customHeight="1">
      <c r="N41" s="53"/>
      <c r="O41" s="53"/>
      <c r="P41" s="53"/>
    </row>
    <row r="42" spans="12:16">
      <c r="N42" s="53"/>
      <c r="O42" s="53"/>
      <c r="P42" s="53"/>
    </row>
    <row r="43" spans="12:16">
      <c r="N43" s="53"/>
      <c r="O43" s="53"/>
      <c r="P43" s="53"/>
    </row>
    <row r="44" spans="12:16">
      <c r="N44" s="53"/>
      <c r="O44" s="53"/>
      <c r="P44" s="53"/>
    </row>
    <row r="45" spans="12:16">
      <c r="N45" s="53"/>
      <c r="O45" s="53"/>
      <c r="P45" s="53"/>
    </row>
    <row r="46" spans="12:16">
      <c r="N46" s="53"/>
      <c r="O46" s="53"/>
      <c r="P46" s="53"/>
    </row>
    <row r="47" spans="12:16">
      <c r="N47" s="53"/>
      <c r="O47" s="53"/>
      <c r="P47" s="53"/>
    </row>
    <row r="48" spans="12:16">
      <c r="N48" s="53"/>
      <c r="O48" s="53"/>
      <c r="P48" s="53"/>
    </row>
    <row r="49" s="53" customFormat="1"/>
    <row r="50" s="53" customFormat="1"/>
    <row r="51" s="53" customFormat="1"/>
    <row r="52" s="53" customFormat="1"/>
    <row r="53" s="53" customFormat="1"/>
    <row r="54" s="53" customFormat="1"/>
    <row r="55" s="53" customFormat="1"/>
  </sheetData>
  <mergeCells count="20">
    <mergeCell ref="A12:B12"/>
    <mergeCell ref="A27:A28"/>
    <mergeCell ref="B27:C27"/>
    <mergeCell ref="B28:C28"/>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4"/>
  <dataValidations count="1">
    <dataValidation imeMode="off" allowBlank="1" showInputMessage="1" showErrorMessage="1" sqref="J27 D14:J25 D27:I29 J29:O29 P27:P29 M14:P25 M27:O27"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election activeCell="H1" sqref="H1"/>
    </sheetView>
  </sheetViews>
  <sheetFormatPr defaultColWidth="10.625" defaultRowHeight="13.5"/>
  <cols>
    <col min="1" max="1" width="2.5" style="383" customWidth="1"/>
    <col min="2" max="2" width="7.5" style="384" bestFit="1" customWidth="1"/>
    <col min="3" max="3" width="0.875" style="384" customWidth="1"/>
    <col min="4" max="4" width="12.625" style="384" customWidth="1"/>
    <col min="5" max="5" width="13.125" style="384" customWidth="1"/>
    <col min="6" max="7" width="15.375" style="385" customWidth="1"/>
    <col min="8" max="9" width="10.625" style="384"/>
    <col min="10" max="10" width="11.75" style="384" customWidth="1"/>
    <col min="11" max="11" width="11.75" style="694" customWidth="1"/>
    <col min="12" max="13" width="8.5" style="384" bestFit="1" customWidth="1"/>
    <col min="14" max="16384" width="10.625" style="384"/>
  </cols>
  <sheetData>
    <row r="1" spans="1:13" ht="12.95" customHeight="1"/>
    <row r="2" spans="1:13" s="387" customFormat="1" ht="26.1" customHeight="1">
      <c r="A2" s="1326" t="s">
        <v>398</v>
      </c>
      <c r="B2" s="1326"/>
      <c r="C2" s="1326"/>
      <c r="D2" s="1326"/>
      <c r="E2" s="1326"/>
      <c r="F2" s="1326"/>
      <c r="G2" s="1326"/>
      <c r="K2" s="695"/>
    </row>
    <row r="3" spans="1:13" s="387" customFormat="1" ht="15" customHeight="1">
      <c r="A3" s="388"/>
      <c r="B3" s="386"/>
      <c r="C3" s="386"/>
      <c r="D3" s="386"/>
      <c r="E3" s="386"/>
      <c r="F3" s="386"/>
      <c r="G3" s="386"/>
      <c r="K3" s="695"/>
    </row>
    <row r="4" spans="1:13" s="390" customFormat="1" ht="15.95" customHeight="1">
      <c r="A4" s="389"/>
      <c r="E4" s="392"/>
      <c r="F4" s="391"/>
      <c r="G4" s="392" t="s">
        <v>399</v>
      </c>
      <c r="K4" s="696"/>
    </row>
    <row r="5" spans="1:13" s="396" customFormat="1" ht="1.9" customHeight="1" thickBot="1">
      <c r="A5" s="393"/>
      <c r="B5" s="390"/>
      <c r="C5" s="394"/>
      <c r="D5" s="390"/>
      <c r="E5" s="390"/>
      <c r="F5" s="395"/>
      <c r="G5" s="395"/>
      <c r="K5" s="694"/>
    </row>
    <row r="6" spans="1:13" s="396" customFormat="1" ht="15.95" customHeight="1">
      <c r="A6" s="1327" t="s">
        <v>154</v>
      </c>
      <c r="B6" s="1327"/>
      <c r="C6" s="1328"/>
      <c r="D6" s="1333" t="s">
        <v>155</v>
      </c>
      <c r="E6" s="1333"/>
      <c r="F6" s="1335" t="s">
        <v>400</v>
      </c>
      <c r="G6" s="1327"/>
      <c r="K6" s="694"/>
    </row>
    <row r="7" spans="1:13" s="396" customFormat="1" ht="15.95" customHeight="1">
      <c r="A7" s="1329"/>
      <c r="B7" s="1329"/>
      <c r="C7" s="1330"/>
      <c r="D7" s="1334"/>
      <c r="E7" s="1334"/>
      <c r="F7" s="1336"/>
      <c r="G7" s="1331"/>
      <c r="K7" s="694"/>
    </row>
    <row r="8" spans="1:13" s="396" customFormat="1" ht="15" customHeight="1">
      <c r="A8" s="1329"/>
      <c r="B8" s="1329"/>
      <c r="C8" s="1330"/>
      <c r="D8" s="1337">
        <v>45566</v>
      </c>
      <c r="E8" s="1337">
        <v>45658</v>
      </c>
      <c r="F8" s="1339" t="s">
        <v>460</v>
      </c>
      <c r="G8" s="1339" t="s">
        <v>484</v>
      </c>
      <c r="K8" s="694"/>
    </row>
    <row r="9" spans="1:13" s="396" customFormat="1" ht="15" customHeight="1">
      <c r="A9" s="1331"/>
      <c r="B9" s="1331"/>
      <c r="C9" s="1332"/>
      <c r="D9" s="1338"/>
      <c r="E9" s="1338"/>
      <c r="F9" s="1339"/>
      <c r="G9" s="1339"/>
      <c r="K9" s="694"/>
    </row>
    <row r="10" spans="1:13" ht="5.45" customHeight="1">
      <c r="A10" s="397"/>
      <c r="B10" s="398"/>
      <c r="C10" s="398"/>
      <c r="D10" s="399"/>
      <c r="E10" s="399"/>
      <c r="F10" s="399"/>
      <c r="G10" s="399"/>
    </row>
    <row r="11" spans="1:13" ht="17.25" customHeight="1">
      <c r="A11" s="400" t="s">
        <v>156</v>
      </c>
      <c r="B11" s="401" t="s">
        <v>157</v>
      </c>
      <c r="C11" s="402"/>
      <c r="D11" s="403">
        <v>83422.27</v>
      </c>
      <c r="E11" s="403">
        <v>83422.27</v>
      </c>
      <c r="F11" s="519">
        <v>200756</v>
      </c>
      <c r="G11" s="519">
        <v>205409</v>
      </c>
      <c r="J11" s="520"/>
      <c r="K11" s="697"/>
      <c r="L11" s="410"/>
      <c r="M11" s="410"/>
    </row>
    <row r="12" spans="1:13" ht="17.25" customHeight="1">
      <c r="A12" s="400" t="s">
        <v>158</v>
      </c>
      <c r="B12" s="401" t="s">
        <v>159</v>
      </c>
      <c r="C12" s="402"/>
      <c r="D12" s="403">
        <v>9645.11</v>
      </c>
      <c r="E12" s="403">
        <v>9645.11</v>
      </c>
      <c r="F12" s="519">
        <v>44536</v>
      </c>
      <c r="G12" s="519">
        <v>44646</v>
      </c>
      <c r="J12" s="520"/>
      <c r="K12" s="697"/>
      <c r="L12" s="410"/>
      <c r="M12" s="410"/>
    </row>
    <row r="13" spans="1:13" ht="17.25" customHeight="1">
      <c r="A13" s="400" t="s">
        <v>160</v>
      </c>
      <c r="B13" s="401" t="s">
        <v>161</v>
      </c>
      <c r="C13" s="402"/>
      <c r="D13" s="403">
        <v>15275.05</v>
      </c>
      <c r="E13" s="403">
        <v>15275.05</v>
      </c>
      <c r="F13" s="519">
        <v>47130</v>
      </c>
      <c r="G13" s="519">
        <v>47014</v>
      </c>
      <c r="J13" s="520"/>
      <c r="K13" s="697"/>
      <c r="L13" s="410"/>
      <c r="M13" s="410"/>
    </row>
    <row r="14" spans="1:13" ht="17.25" customHeight="1">
      <c r="A14" s="400" t="s">
        <v>162</v>
      </c>
      <c r="B14" s="401" t="s">
        <v>163</v>
      </c>
      <c r="C14" s="402"/>
      <c r="D14" s="403">
        <v>7282.3</v>
      </c>
      <c r="E14" s="403">
        <v>7282.3</v>
      </c>
      <c r="F14" s="519">
        <v>94812</v>
      </c>
      <c r="G14" s="519">
        <v>96496</v>
      </c>
      <c r="J14" s="520"/>
      <c r="K14" s="697"/>
      <c r="L14" s="410"/>
      <c r="M14" s="410"/>
    </row>
    <row r="15" spans="1:13" ht="17.25" customHeight="1">
      <c r="A15" s="400" t="s">
        <v>164</v>
      </c>
      <c r="B15" s="401" t="s">
        <v>165</v>
      </c>
      <c r="C15" s="402"/>
      <c r="D15" s="403">
        <v>11637.52</v>
      </c>
      <c r="E15" s="403">
        <v>11637.52</v>
      </c>
      <c r="F15" s="519">
        <v>34701</v>
      </c>
      <c r="G15" s="519">
        <v>35453</v>
      </c>
      <c r="J15" s="520"/>
      <c r="K15" s="697"/>
      <c r="L15" s="410"/>
      <c r="M15" s="410"/>
    </row>
    <row r="16" spans="1:13" ht="17.25" customHeight="1">
      <c r="A16" s="400" t="s">
        <v>166</v>
      </c>
      <c r="B16" s="401" t="s">
        <v>167</v>
      </c>
      <c r="C16" s="402"/>
      <c r="D16" s="403">
        <v>9323.15</v>
      </c>
      <c r="E16" s="403">
        <v>9323.15</v>
      </c>
      <c r="F16" s="519">
        <v>42388</v>
      </c>
      <c r="G16" s="519">
        <v>42825</v>
      </c>
      <c r="J16" s="520"/>
      <c r="K16" s="697"/>
      <c r="L16" s="410"/>
      <c r="M16" s="410"/>
    </row>
    <row r="17" spans="1:13" ht="17.25" customHeight="1">
      <c r="A17" s="400" t="s">
        <v>168</v>
      </c>
      <c r="B17" s="401" t="s">
        <v>169</v>
      </c>
      <c r="C17" s="402"/>
      <c r="D17" s="403">
        <v>13784.39</v>
      </c>
      <c r="E17" s="403">
        <v>13784.41</v>
      </c>
      <c r="F17" s="519">
        <v>77959</v>
      </c>
      <c r="G17" s="519">
        <v>78447</v>
      </c>
      <c r="J17" s="520"/>
      <c r="K17" s="697"/>
      <c r="L17" s="410"/>
      <c r="M17" s="410"/>
    </row>
    <row r="18" spans="1:13" ht="17.25" customHeight="1">
      <c r="A18" s="400" t="s">
        <v>170</v>
      </c>
      <c r="B18" s="401" t="s">
        <v>171</v>
      </c>
      <c r="C18" s="402"/>
      <c r="D18" s="403">
        <v>6098.32</v>
      </c>
      <c r="E18" s="403">
        <v>6098.32</v>
      </c>
      <c r="F18" s="519">
        <v>137497</v>
      </c>
      <c r="G18" s="519">
        <v>145391</v>
      </c>
      <c r="J18" s="520"/>
      <c r="K18" s="697"/>
      <c r="L18" s="410"/>
      <c r="M18" s="410"/>
    </row>
    <row r="19" spans="1:13" ht="17.25" customHeight="1">
      <c r="A19" s="400" t="s">
        <v>172</v>
      </c>
      <c r="B19" s="401" t="s">
        <v>173</v>
      </c>
      <c r="C19" s="402"/>
      <c r="D19" s="403">
        <v>6408.09</v>
      </c>
      <c r="E19" s="403">
        <v>6408.09</v>
      </c>
      <c r="F19" s="519">
        <v>89265</v>
      </c>
      <c r="G19" s="519">
        <v>91791</v>
      </c>
      <c r="J19" s="520"/>
      <c r="K19" s="697"/>
      <c r="L19" s="410"/>
      <c r="M19" s="410"/>
    </row>
    <row r="20" spans="1:13" ht="17.25" customHeight="1">
      <c r="A20" s="400">
        <v>10</v>
      </c>
      <c r="B20" s="401" t="s">
        <v>174</v>
      </c>
      <c r="C20" s="402"/>
      <c r="D20" s="403">
        <v>6362.28</v>
      </c>
      <c r="E20" s="403">
        <v>6362.28</v>
      </c>
      <c r="F20" s="519">
        <v>86753</v>
      </c>
      <c r="G20" s="519">
        <v>91410</v>
      </c>
      <c r="J20" s="520"/>
      <c r="K20" s="697"/>
      <c r="L20" s="410"/>
      <c r="M20" s="410"/>
    </row>
    <row r="21" spans="1:13" ht="17.25" customHeight="1">
      <c r="A21" s="400">
        <v>11</v>
      </c>
      <c r="B21" s="401" t="s">
        <v>175</v>
      </c>
      <c r="C21" s="402"/>
      <c r="D21" s="403">
        <v>3797.75</v>
      </c>
      <c r="E21" s="403">
        <v>3797.75</v>
      </c>
      <c r="F21" s="519">
        <v>227546</v>
      </c>
      <c r="G21" s="519">
        <v>237336</v>
      </c>
      <c r="J21" s="520"/>
      <c r="K21" s="697"/>
      <c r="L21" s="410"/>
      <c r="M21" s="410"/>
    </row>
    <row r="22" spans="1:13" ht="17.25" customHeight="1">
      <c r="A22" s="400">
        <v>12</v>
      </c>
      <c r="B22" s="401" t="s">
        <v>176</v>
      </c>
      <c r="C22" s="402"/>
      <c r="D22" s="403">
        <v>5156.4799999999996</v>
      </c>
      <c r="E22" s="403">
        <v>5156.4799999999996</v>
      </c>
      <c r="F22" s="519">
        <v>207473</v>
      </c>
      <c r="G22" s="519">
        <v>208070</v>
      </c>
      <c r="J22" s="520"/>
      <c r="K22" s="697"/>
      <c r="L22" s="410"/>
      <c r="M22" s="410"/>
    </row>
    <row r="23" spans="1:13" ht="17.25" customHeight="1">
      <c r="A23" s="400">
        <v>13</v>
      </c>
      <c r="B23" s="401" t="s">
        <v>177</v>
      </c>
      <c r="C23" s="402"/>
      <c r="D23" s="403">
        <v>2199.94</v>
      </c>
      <c r="E23" s="403">
        <v>2199.94</v>
      </c>
      <c r="F23" s="519">
        <v>1094199</v>
      </c>
      <c r="G23" s="519">
        <v>1136859</v>
      </c>
      <c r="J23" s="520"/>
      <c r="K23" s="697"/>
      <c r="L23" s="410"/>
      <c r="M23" s="410"/>
    </row>
    <row r="24" spans="1:13" ht="17.25" customHeight="1">
      <c r="A24" s="400">
        <v>14</v>
      </c>
      <c r="B24" s="401" t="s">
        <v>178</v>
      </c>
      <c r="C24" s="402"/>
      <c r="D24" s="403">
        <v>2416.5500000000002</v>
      </c>
      <c r="E24" s="403">
        <v>2416.54</v>
      </c>
      <c r="F24" s="519">
        <v>340279</v>
      </c>
      <c r="G24" s="519">
        <v>352878</v>
      </c>
      <c r="J24" s="520"/>
      <c r="K24" s="697"/>
      <c r="L24" s="410"/>
      <c r="M24" s="410"/>
    </row>
    <row r="25" spans="1:13" ht="17.25" customHeight="1">
      <c r="A25" s="400">
        <v>15</v>
      </c>
      <c r="B25" s="401" t="s">
        <v>179</v>
      </c>
      <c r="C25" s="402"/>
      <c r="D25" s="403">
        <v>12583.67</v>
      </c>
      <c r="E25" s="403">
        <v>12583.67</v>
      </c>
      <c r="F25" s="519">
        <v>88483</v>
      </c>
      <c r="G25" s="519">
        <v>89735</v>
      </c>
      <c r="J25" s="520"/>
      <c r="K25" s="697"/>
      <c r="L25" s="410"/>
      <c r="M25" s="410"/>
    </row>
    <row r="26" spans="1:13" ht="17.25" customHeight="1">
      <c r="A26" s="400">
        <v>16</v>
      </c>
      <c r="B26" s="401" t="s">
        <v>180</v>
      </c>
      <c r="C26" s="402"/>
      <c r="D26" s="403">
        <v>4247.54</v>
      </c>
      <c r="E26" s="403">
        <v>4247.54</v>
      </c>
      <c r="F26" s="519">
        <v>47066</v>
      </c>
      <c r="G26" s="519">
        <v>48811</v>
      </c>
      <c r="J26" s="520"/>
      <c r="K26" s="697"/>
      <c r="L26" s="410"/>
      <c r="M26" s="410"/>
    </row>
    <row r="27" spans="1:13" ht="17.25" customHeight="1">
      <c r="A27" s="400">
        <v>17</v>
      </c>
      <c r="B27" s="401" t="s">
        <v>181</v>
      </c>
      <c r="C27" s="402"/>
      <c r="D27" s="403">
        <v>4186.2</v>
      </c>
      <c r="E27" s="403">
        <v>4186.2</v>
      </c>
      <c r="F27" s="519">
        <v>45532</v>
      </c>
      <c r="G27" s="519">
        <v>46801</v>
      </c>
      <c r="J27" s="520"/>
      <c r="K27" s="697"/>
      <c r="L27" s="410"/>
      <c r="M27" s="410"/>
    </row>
    <row r="28" spans="1:13" ht="17.25" customHeight="1">
      <c r="A28" s="400">
        <v>18</v>
      </c>
      <c r="B28" s="401" t="s">
        <v>182</v>
      </c>
      <c r="C28" s="402"/>
      <c r="D28" s="403">
        <v>4190.57</v>
      </c>
      <c r="E28" s="403">
        <v>4190.59</v>
      </c>
      <c r="F28" s="519">
        <v>35710</v>
      </c>
      <c r="G28" s="519">
        <v>36815</v>
      </c>
      <c r="J28" s="520"/>
      <c r="K28" s="697"/>
      <c r="L28" s="410"/>
      <c r="M28" s="410"/>
    </row>
    <row r="29" spans="1:13" ht="17.25" customHeight="1">
      <c r="A29" s="400">
        <v>19</v>
      </c>
      <c r="B29" s="401" t="s">
        <v>183</v>
      </c>
      <c r="C29" s="402"/>
      <c r="D29" s="403">
        <v>4465.2700000000004</v>
      </c>
      <c r="E29" s="403">
        <v>4465.2700000000004</v>
      </c>
      <c r="F29" s="519">
        <v>35711</v>
      </c>
      <c r="G29" s="519">
        <v>37029</v>
      </c>
      <c r="J29" s="520"/>
      <c r="K29" s="697"/>
      <c r="L29" s="410"/>
      <c r="M29" s="410"/>
    </row>
    <row r="30" spans="1:13" ht="17.25" customHeight="1">
      <c r="A30" s="400">
        <v>20</v>
      </c>
      <c r="B30" s="401" t="s">
        <v>184</v>
      </c>
      <c r="C30" s="402"/>
      <c r="D30" s="403">
        <v>13561.56</v>
      </c>
      <c r="E30" s="403">
        <v>13561.56</v>
      </c>
      <c r="F30" s="519">
        <v>83079</v>
      </c>
      <c r="G30" s="519">
        <v>86243</v>
      </c>
      <c r="J30" s="520"/>
      <c r="K30" s="697"/>
      <c r="L30" s="410"/>
      <c r="M30" s="410"/>
    </row>
    <row r="31" spans="1:13" ht="17.25" customHeight="1">
      <c r="A31" s="400">
        <v>21</v>
      </c>
      <c r="B31" s="401" t="s">
        <v>185</v>
      </c>
      <c r="C31" s="402"/>
      <c r="D31" s="403">
        <v>10621.29</v>
      </c>
      <c r="E31" s="403">
        <v>10621.29</v>
      </c>
      <c r="F31" s="519">
        <v>76996</v>
      </c>
      <c r="G31" s="519">
        <v>80110</v>
      </c>
      <c r="J31" s="520"/>
      <c r="K31" s="697"/>
      <c r="L31" s="410"/>
      <c r="M31" s="410"/>
    </row>
    <row r="32" spans="1:13" ht="17.25" customHeight="1">
      <c r="A32" s="400">
        <v>22</v>
      </c>
      <c r="B32" s="401" t="s">
        <v>186</v>
      </c>
      <c r="C32" s="402"/>
      <c r="D32" s="403">
        <v>7777.01</v>
      </c>
      <c r="E32" s="403">
        <v>7777.01</v>
      </c>
      <c r="F32" s="519">
        <v>171436</v>
      </c>
      <c r="G32" s="519">
        <v>175306</v>
      </c>
      <c r="J32" s="520"/>
      <c r="K32" s="697"/>
      <c r="L32" s="410"/>
      <c r="M32" s="410"/>
    </row>
    <row r="33" spans="1:13" ht="17.25" customHeight="1">
      <c r="A33" s="400">
        <v>23</v>
      </c>
      <c r="B33" s="401" t="s">
        <v>187</v>
      </c>
      <c r="C33" s="402"/>
      <c r="D33" s="403">
        <v>5173.21</v>
      </c>
      <c r="E33" s="403">
        <v>5173.2299999999996</v>
      </c>
      <c r="F33" s="519">
        <v>395607</v>
      </c>
      <c r="G33" s="519">
        <v>405860</v>
      </c>
      <c r="J33" s="520"/>
      <c r="K33" s="697"/>
      <c r="L33" s="410"/>
      <c r="M33" s="410"/>
    </row>
    <row r="34" spans="1:13" ht="17.25" customHeight="1">
      <c r="A34" s="400">
        <v>24</v>
      </c>
      <c r="B34" s="401" t="s">
        <v>188</v>
      </c>
      <c r="C34" s="402"/>
      <c r="D34" s="403">
        <v>5774.48</v>
      </c>
      <c r="E34" s="403">
        <v>5774.48</v>
      </c>
      <c r="F34" s="519">
        <v>83261</v>
      </c>
      <c r="G34" s="519">
        <v>85052</v>
      </c>
      <c r="J34" s="520"/>
      <c r="K34" s="697"/>
      <c r="L34" s="410"/>
      <c r="M34" s="410"/>
    </row>
    <row r="35" spans="1:13" ht="17.25" customHeight="1">
      <c r="A35" s="400">
        <v>25</v>
      </c>
      <c r="B35" s="401" t="s">
        <v>189</v>
      </c>
      <c r="C35" s="402"/>
      <c r="D35" s="403">
        <v>4017.38</v>
      </c>
      <c r="E35" s="403">
        <v>4017.38</v>
      </c>
      <c r="F35" s="519">
        <v>67493</v>
      </c>
      <c r="G35" s="519">
        <v>68637</v>
      </c>
      <c r="J35" s="520"/>
      <c r="K35" s="697"/>
      <c r="L35" s="410"/>
      <c r="M35" s="410"/>
    </row>
    <row r="36" spans="1:13" ht="17.25" customHeight="1">
      <c r="A36" s="400">
        <v>26</v>
      </c>
      <c r="B36" s="401" t="s">
        <v>190</v>
      </c>
      <c r="C36" s="402"/>
      <c r="D36" s="403">
        <v>4612.21</v>
      </c>
      <c r="E36" s="403">
        <v>4612.21</v>
      </c>
      <c r="F36" s="519">
        <v>102054</v>
      </c>
      <c r="G36" s="519">
        <v>109052</v>
      </c>
      <c r="J36" s="520"/>
      <c r="K36" s="697"/>
      <c r="L36" s="410"/>
      <c r="M36" s="410"/>
    </row>
    <row r="37" spans="1:13" ht="17.25" customHeight="1">
      <c r="A37" s="400">
        <v>27</v>
      </c>
      <c r="B37" s="401" t="s">
        <v>191</v>
      </c>
      <c r="C37" s="402"/>
      <c r="D37" s="403">
        <v>1905.34</v>
      </c>
      <c r="E37" s="403">
        <v>1905.34</v>
      </c>
      <c r="F37" s="519">
        <v>398137</v>
      </c>
      <c r="G37" s="519">
        <v>413204</v>
      </c>
      <c r="J37" s="520"/>
      <c r="K37" s="697"/>
      <c r="L37" s="410"/>
      <c r="M37" s="410"/>
    </row>
    <row r="38" spans="1:13" ht="17.25" customHeight="1">
      <c r="A38" s="400">
        <v>28</v>
      </c>
      <c r="B38" s="401" t="s">
        <v>192</v>
      </c>
      <c r="C38" s="402"/>
      <c r="D38" s="403">
        <v>8400.82</v>
      </c>
      <c r="E38" s="403">
        <v>8400.82</v>
      </c>
      <c r="F38" s="519">
        <v>218435</v>
      </c>
      <c r="G38" s="519">
        <v>225063</v>
      </c>
      <c r="J38" s="520"/>
      <c r="K38" s="697"/>
      <c r="L38" s="410"/>
      <c r="M38" s="410"/>
    </row>
    <row r="39" spans="1:13" ht="17.25" customHeight="1">
      <c r="A39" s="400">
        <v>29</v>
      </c>
      <c r="B39" s="401" t="s">
        <v>193</v>
      </c>
      <c r="C39" s="402"/>
      <c r="D39" s="403">
        <v>3690.94</v>
      </c>
      <c r="E39" s="403">
        <v>3690.94</v>
      </c>
      <c r="F39" s="519">
        <v>36789</v>
      </c>
      <c r="G39" s="519">
        <v>37671</v>
      </c>
      <c r="J39" s="520"/>
      <c r="K39" s="697"/>
      <c r="L39" s="410"/>
      <c r="M39" s="410"/>
    </row>
    <row r="40" spans="1:13" ht="17.25" customHeight="1">
      <c r="A40" s="400">
        <v>30</v>
      </c>
      <c r="B40" s="401" t="s">
        <v>194</v>
      </c>
      <c r="C40" s="402"/>
      <c r="D40" s="403">
        <v>4724.66</v>
      </c>
      <c r="E40" s="403">
        <v>4724.66</v>
      </c>
      <c r="F40" s="519">
        <v>36211</v>
      </c>
      <c r="G40" s="519">
        <v>37651</v>
      </c>
      <c r="J40" s="520"/>
      <c r="K40" s="697"/>
      <c r="L40" s="410"/>
      <c r="M40" s="410"/>
    </row>
    <row r="41" spans="1:13" ht="17.25" customHeight="1">
      <c r="A41" s="400">
        <v>31</v>
      </c>
      <c r="B41" s="401" t="s">
        <v>195</v>
      </c>
      <c r="C41" s="402"/>
      <c r="D41" s="403">
        <v>3507.03</v>
      </c>
      <c r="E41" s="403">
        <v>3507.03</v>
      </c>
      <c r="F41" s="519">
        <v>18291</v>
      </c>
      <c r="G41" s="519">
        <v>19263</v>
      </c>
      <c r="J41" s="520"/>
      <c r="K41" s="697"/>
      <c r="L41" s="410"/>
      <c r="M41" s="410"/>
    </row>
    <row r="42" spans="1:13" ht="17.25" customHeight="1">
      <c r="A42" s="400">
        <v>32</v>
      </c>
      <c r="B42" s="401" t="s">
        <v>196</v>
      </c>
      <c r="C42" s="402"/>
      <c r="D42" s="403">
        <v>6707.78</v>
      </c>
      <c r="E42" s="403">
        <v>6707.78</v>
      </c>
      <c r="F42" s="519">
        <v>25995</v>
      </c>
      <c r="G42" s="519">
        <v>26707</v>
      </c>
      <c r="J42" s="520"/>
      <c r="K42" s="697"/>
      <c r="L42" s="410"/>
      <c r="M42" s="410"/>
    </row>
    <row r="43" spans="1:13" ht="17.25" customHeight="1">
      <c r="A43" s="400">
        <v>33</v>
      </c>
      <c r="B43" s="401" t="s">
        <v>197</v>
      </c>
      <c r="C43" s="402"/>
      <c r="D43" s="403">
        <v>7114.44</v>
      </c>
      <c r="E43" s="403">
        <v>7114.44</v>
      </c>
      <c r="F43" s="519">
        <v>75064</v>
      </c>
      <c r="G43" s="519">
        <v>76527</v>
      </c>
      <c r="J43" s="520"/>
      <c r="K43" s="697"/>
      <c r="L43" s="410"/>
      <c r="M43" s="410"/>
    </row>
    <row r="44" spans="1:13" ht="17.25" customHeight="1">
      <c r="A44" s="400">
        <v>34</v>
      </c>
      <c r="B44" s="401" t="s">
        <v>198</v>
      </c>
      <c r="C44" s="402"/>
      <c r="D44" s="403">
        <v>8478.16</v>
      </c>
      <c r="E44" s="403">
        <v>8478.16</v>
      </c>
      <c r="F44" s="519">
        <v>116713</v>
      </c>
      <c r="G44" s="519">
        <v>121281</v>
      </c>
      <c r="J44" s="520"/>
      <c r="K44" s="697"/>
      <c r="L44" s="410"/>
      <c r="M44" s="410"/>
    </row>
    <row r="45" spans="1:13" ht="17.25" customHeight="1">
      <c r="A45" s="400">
        <v>35</v>
      </c>
      <c r="B45" s="401" t="s">
        <v>199</v>
      </c>
      <c r="C45" s="402"/>
      <c r="D45" s="403">
        <v>6113</v>
      </c>
      <c r="E45" s="403">
        <v>6113</v>
      </c>
      <c r="F45" s="519">
        <v>61021</v>
      </c>
      <c r="G45" s="519">
        <v>62366</v>
      </c>
      <c r="J45" s="520"/>
      <c r="K45" s="697"/>
      <c r="L45" s="410"/>
      <c r="M45" s="410"/>
    </row>
    <row r="46" spans="1:13" ht="17.25" customHeight="1">
      <c r="A46" s="400">
        <v>36</v>
      </c>
      <c r="B46" s="401" t="s">
        <v>200</v>
      </c>
      <c r="C46" s="402"/>
      <c r="D46" s="403">
        <v>4147</v>
      </c>
      <c r="E46" s="403">
        <v>4147</v>
      </c>
      <c r="F46" s="519">
        <v>31877</v>
      </c>
      <c r="G46" s="519">
        <v>33402</v>
      </c>
      <c r="J46" s="520"/>
      <c r="K46" s="697"/>
      <c r="L46" s="410"/>
      <c r="M46" s="410"/>
    </row>
    <row r="47" spans="1:13" ht="17.25" customHeight="1">
      <c r="A47" s="400">
        <v>37</v>
      </c>
      <c r="B47" s="401" t="s">
        <v>201</v>
      </c>
      <c r="C47" s="402"/>
      <c r="D47" s="403">
        <v>1876.86</v>
      </c>
      <c r="E47" s="403">
        <v>1876.83</v>
      </c>
      <c r="F47" s="519">
        <v>37171</v>
      </c>
      <c r="G47" s="519">
        <v>38638</v>
      </c>
      <c r="J47" s="520"/>
      <c r="K47" s="697"/>
      <c r="L47" s="410"/>
      <c r="M47" s="410"/>
    </row>
    <row r="48" spans="1:13" ht="17.25" customHeight="1">
      <c r="A48" s="400">
        <v>38</v>
      </c>
      <c r="B48" s="401" t="s">
        <v>202</v>
      </c>
      <c r="C48" s="402"/>
      <c r="D48" s="403">
        <v>5675.89</v>
      </c>
      <c r="E48" s="403">
        <v>5675.9</v>
      </c>
      <c r="F48" s="519">
        <v>48060</v>
      </c>
      <c r="G48" s="519">
        <v>50899</v>
      </c>
      <c r="J48" s="520"/>
      <c r="K48" s="697"/>
      <c r="L48" s="410"/>
      <c r="M48" s="410"/>
    </row>
    <row r="49" spans="1:13" ht="17.25" customHeight="1">
      <c r="A49" s="400">
        <v>39</v>
      </c>
      <c r="B49" s="401" t="s">
        <v>203</v>
      </c>
      <c r="C49" s="402"/>
      <c r="D49" s="403">
        <v>7102.28</v>
      </c>
      <c r="E49" s="403">
        <v>7102.28</v>
      </c>
      <c r="F49" s="519">
        <v>23259</v>
      </c>
      <c r="G49" s="519">
        <v>23764</v>
      </c>
      <c r="J49" s="520"/>
      <c r="K49" s="697"/>
      <c r="L49" s="410"/>
      <c r="M49" s="410"/>
    </row>
    <row r="50" spans="1:13" ht="17.25" customHeight="1">
      <c r="A50" s="400">
        <v>40</v>
      </c>
      <c r="B50" s="401" t="s">
        <v>204</v>
      </c>
      <c r="C50" s="402"/>
      <c r="D50" s="403">
        <v>4987.66</v>
      </c>
      <c r="E50" s="403">
        <v>4987.66</v>
      </c>
      <c r="F50" s="519">
        <v>188459</v>
      </c>
      <c r="G50" s="519">
        <v>194571</v>
      </c>
      <c r="J50" s="520"/>
      <c r="K50" s="697"/>
      <c r="L50" s="410"/>
      <c r="M50" s="410"/>
    </row>
    <row r="51" spans="1:13" ht="17.25" customHeight="1">
      <c r="A51" s="400">
        <v>41</v>
      </c>
      <c r="B51" s="401" t="s">
        <v>205</v>
      </c>
      <c r="C51" s="402"/>
      <c r="D51" s="403">
        <v>2440.64</v>
      </c>
      <c r="E51" s="403">
        <v>2440.64</v>
      </c>
      <c r="F51" s="519">
        <v>30396</v>
      </c>
      <c r="G51" s="519">
        <v>31792</v>
      </c>
      <c r="J51" s="520"/>
      <c r="K51" s="697"/>
      <c r="L51" s="410"/>
      <c r="M51" s="410"/>
    </row>
    <row r="52" spans="1:13" ht="17.25" customHeight="1">
      <c r="A52" s="400">
        <v>42</v>
      </c>
      <c r="B52" s="401" t="s">
        <v>206</v>
      </c>
      <c r="C52" s="402"/>
      <c r="D52" s="403">
        <v>4131.2</v>
      </c>
      <c r="E52" s="403">
        <v>4131.2</v>
      </c>
      <c r="F52" s="519">
        <v>45303</v>
      </c>
      <c r="G52" s="519">
        <v>46207</v>
      </c>
      <c r="J52" s="520"/>
      <c r="K52" s="697"/>
      <c r="L52" s="410"/>
      <c r="M52" s="410"/>
    </row>
    <row r="53" spans="1:13" ht="17.25" customHeight="1">
      <c r="A53" s="400">
        <v>43</v>
      </c>
      <c r="B53" s="401" t="s">
        <v>207</v>
      </c>
      <c r="C53" s="402"/>
      <c r="D53" s="403">
        <v>7409.19</v>
      </c>
      <c r="E53" s="403">
        <v>7409.19</v>
      </c>
      <c r="F53" s="519">
        <v>60606</v>
      </c>
      <c r="G53" s="519">
        <v>64173</v>
      </c>
      <c r="J53" s="520"/>
      <c r="K53" s="697"/>
      <c r="L53" s="410"/>
      <c r="M53" s="410"/>
    </row>
    <row r="54" spans="1:13" ht="17.25" customHeight="1">
      <c r="A54" s="400">
        <v>44</v>
      </c>
      <c r="B54" s="401" t="s">
        <v>208</v>
      </c>
      <c r="C54" s="402"/>
      <c r="D54" s="403">
        <v>6340.7</v>
      </c>
      <c r="E54" s="403">
        <v>6340.71</v>
      </c>
      <c r="F54" s="519">
        <v>44359</v>
      </c>
      <c r="G54" s="519">
        <v>46839</v>
      </c>
      <c r="J54" s="520"/>
      <c r="K54" s="697"/>
      <c r="L54" s="410"/>
      <c r="M54" s="410"/>
    </row>
    <row r="55" spans="1:13" ht="17.25" customHeight="1">
      <c r="A55" s="400">
        <v>45</v>
      </c>
      <c r="B55" s="401" t="s">
        <v>209</v>
      </c>
      <c r="C55" s="402"/>
      <c r="D55" s="403">
        <v>7734.16</v>
      </c>
      <c r="E55" s="403">
        <v>7734.16</v>
      </c>
      <c r="F55" s="519">
        <v>36391</v>
      </c>
      <c r="G55" s="519">
        <v>37065</v>
      </c>
      <c r="J55" s="520"/>
      <c r="K55" s="697"/>
      <c r="L55" s="410"/>
      <c r="M55" s="410"/>
    </row>
    <row r="56" spans="1:13" ht="17.25" customHeight="1">
      <c r="A56" s="400">
        <v>46</v>
      </c>
      <c r="B56" s="401" t="s">
        <v>210</v>
      </c>
      <c r="C56" s="402"/>
      <c r="D56" s="403">
        <v>9186.2000000000007</v>
      </c>
      <c r="E56" s="403">
        <v>9186.2000000000007</v>
      </c>
      <c r="F56" s="519">
        <v>55818</v>
      </c>
      <c r="G56" s="519">
        <v>59215</v>
      </c>
      <c r="J56" s="520"/>
      <c r="K56" s="697"/>
      <c r="L56" s="410"/>
      <c r="M56" s="410"/>
    </row>
    <row r="57" spans="1:13" ht="17.25" customHeight="1">
      <c r="A57" s="400">
        <v>47</v>
      </c>
      <c r="B57" s="401" t="s">
        <v>211</v>
      </c>
      <c r="C57" s="402"/>
      <c r="D57" s="403">
        <v>2282.11</v>
      </c>
      <c r="E57" s="403">
        <v>2282.11</v>
      </c>
      <c r="F57" s="519">
        <v>42293</v>
      </c>
      <c r="G57" s="519">
        <v>43739</v>
      </c>
      <c r="J57" s="520"/>
      <c r="K57" s="697"/>
      <c r="L57" s="410"/>
      <c r="M57" s="410"/>
    </row>
    <row r="58" spans="1:13" ht="5.0999999999999996" customHeight="1" thickBot="1">
      <c r="A58" s="404"/>
      <c r="B58" s="405"/>
      <c r="C58" s="405"/>
      <c r="D58" s="406"/>
      <c r="E58" s="406"/>
      <c r="F58" s="406"/>
      <c r="G58" s="406"/>
      <c r="J58" s="520"/>
    </row>
    <row r="59" spans="1:13" ht="5.0999999999999996" customHeight="1">
      <c r="A59" s="393"/>
      <c r="B59" s="407"/>
      <c r="C59" s="407"/>
      <c r="D59" s="408"/>
      <c r="E59" s="408"/>
      <c r="F59" s="408"/>
      <c r="G59" s="408"/>
    </row>
    <row r="60" spans="1:13" s="410" customFormat="1" ht="11.25">
      <c r="A60" s="409" t="s">
        <v>401</v>
      </c>
      <c r="K60" s="696"/>
    </row>
    <row r="61" spans="1:13" s="410" customFormat="1" ht="11.25">
      <c r="A61" s="409" t="s">
        <v>497</v>
      </c>
      <c r="K61" s="696"/>
    </row>
    <row r="62" spans="1:13">
      <c r="A62" s="409" t="s">
        <v>485</v>
      </c>
      <c r="D62" s="411"/>
      <c r="E62" s="411"/>
      <c r="F62" s="411"/>
    </row>
    <row r="63" spans="1:13">
      <c r="A63" s="521"/>
      <c r="D63" s="411"/>
      <c r="E63" s="411"/>
      <c r="F63" s="411"/>
    </row>
    <row r="64" spans="1:13">
      <c r="D64" s="411"/>
      <c r="E64" s="412"/>
    </row>
    <row r="65" spans="4:5">
      <c r="D65" s="411"/>
      <c r="E65" s="411"/>
    </row>
    <row r="66" spans="4:5">
      <c r="D66" s="411"/>
      <c r="E66" s="411"/>
    </row>
    <row r="67" spans="4:5">
      <c r="D67" s="411"/>
      <c r="E67" s="411"/>
    </row>
    <row r="68" spans="4:5">
      <c r="D68" s="411"/>
      <c r="E68" s="411"/>
    </row>
    <row r="69" spans="4:5">
      <c r="D69" s="411"/>
      <c r="E69" s="411"/>
    </row>
    <row r="70" spans="4:5">
      <c r="D70" s="411"/>
      <c r="E70" s="411"/>
    </row>
    <row r="71" spans="4:5">
      <c r="D71" s="411"/>
      <c r="E71" s="411"/>
    </row>
    <row r="72" spans="4:5">
      <c r="D72" s="411"/>
      <c r="E72" s="411"/>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4" activePane="bottomLeft" state="frozen"/>
      <selection pane="bottomLeft"/>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8" customFormat="1" ht="30" customHeight="1">
      <c r="A1" s="177"/>
      <c r="B1" s="1099" t="s">
        <v>2</v>
      </c>
      <c r="C1" s="1099"/>
      <c r="D1" s="1099"/>
      <c r="E1" s="1099"/>
      <c r="F1" s="1099"/>
      <c r="G1" s="1099"/>
      <c r="H1" s="1099"/>
      <c r="I1" s="1099"/>
      <c r="J1" s="1099"/>
      <c r="K1" s="1099"/>
      <c r="L1" s="1099"/>
      <c r="M1" s="1100"/>
      <c r="N1" s="17"/>
      <c r="AJ1" s="17"/>
      <c r="AK1" s="17"/>
      <c r="BF1" s="17"/>
      <c r="BG1" s="17"/>
    </row>
    <row r="2" spans="1:80" ht="24.95" customHeight="1" thickBot="1">
      <c r="A2" s="627"/>
      <c r="B2" s="19"/>
      <c r="C2" s="19"/>
      <c r="D2" s="19"/>
      <c r="E2" s="19"/>
      <c r="F2" s="19"/>
      <c r="G2" s="19"/>
      <c r="H2" s="19"/>
      <c r="I2" s="19"/>
      <c r="J2" s="19"/>
      <c r="K2" s="19"/>
      <c r="L2" s="19"/>
      <c r="M2" s="54"/>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row>
    <row r="3" spans="1:80" ht="14.25" customHeight="1">
      <c r="A3" s="1133" t="s">
        <v>300</v>
      </c>
      <c r="B3" s="1114"/>
      <c r="C3" s="1101" t="s">
        <v>404</v>
      </c>
      <c r="D3" s="1104" t="s">
        <v>3</v>
      </c>
      <c r="E3" s="1105"/>
      <c r="F3" s="1106"/>
      <c r="G3" s="1104" t="s">
        <v>4</v>
      </c>
      <c r="H3" s="1106"/>
      <c r="I3" s="1113" t="s">
        <v>5</v>
      </c>
      <c r="J3" s="1114"/>
      <c r="K3" s="1104" t="s">
        <v>6</v>
      </c>
      <c r="L3" s="1119"/>
      <c r="M3" s="21"/>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80" ht="14.25" customHeight="1">
      <c r="A4" s="1134"/>
      <c r="B4" s="1116"/>
      <c r="C4" s="1102"/>
      <c r="D4" s="1107"/>
      <c r="E4" s="1108"/>
      <c r="F4" s="1109"/>
      <c r="G4" s="1107"/>
      <c r="H4" s="1109"/>
      <c r="I4" s="1115"/>
      <c r="J4" s="1116"/>
      <c r="K4" s="1107"/>
      <c r="L4" s="1120"/>
      <c r="M4" s="2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80" ht="14.25" customHeight="1">
      <c r="A5" s="1134"/>
      <c r="B5" s="1116"/>
      <c r="C5" s="1102"/>
      <c r="D5" s="1110"/>
      <c r="E5" s="1111"/>
      <c r="F5" s="1112"/>
      <c r="G5" s="1110"/>
      <c r="H5" s="1112"/>
      <c r="I5" s="1117"/>
      <c r="J5" s="1118"/>
      <c r="K5" s="1110"/>
      <c r="L5" s="1121"/>
      <c r="M5" s="23"/>
      <c r="N5" s="20"/>
      <c r="O5" s="24"/>
      <c r="P5" s="24"/>
      <c r="Q5" s="24"/>
      <c r="R5" s="20"/>
      <c r="S5" s="25"/>
      <c r="T5" s="25"/>
      <c r="U5" s="20"/>
      <c r="V5" s="20"/>
      <c r="W5" s="20"/>
      <c r="X5" s="24"/>
      <c r="Y5" s="24"/>
      <c r="Z5" s="24"/>
      <c r="AA5" s="24"/>
      <c r="AB5" s="20"/>
      <c r="AC5" s="24"/>
      <c r="AD5" s="24"/>
      <c r="AE5" s="24"/>
      <c r="AF5" s="24"/>
      <c r="AG5" s="20"/>
      <c r="AH5" s="20"/>
      <c r="AI5" s="20"/>
      <c r="AJ5" s="20"/>
      <c r="AK5" s="24"/>
      <c r="AL5" s="24"/>
      <c r="AM5" s="24"/>
      <c r="AN5" s="24"/>
      <c r="AO5" s="24"/>
      <c r="AP5" s="24"/>
      <c r="AQ5" s="24"/>
      <c r="AR5" s="25"/>
      <c r="AS5" s="25"/>
      <c r="AT5" s="25"/>
      <c r="AU5" s="25"/>
      <c r="AV5" s="20"/>
      <c r="AW5" s="20"/>
      <c r="AX5" s="24"/>
      <c r="AY5" s="24"/>
      <c r="AZ5" s="24"/>
      <c r="BA5" s="24"/>
      <c r="BB5" s="24"/>
      <c r="BC5" s="24"/>
      <c r="BD5" s="20"/>
      <c r="BE5" s="20"/>
      <c r="BF5" s="20"/>
      <c r="BG5" s="24"/>
      <c r="BH5" s="24"/>
      <c r="BI5" s="24"/>
      <c r="BJ5" s="24"/>
      <c r="BK5" s="24"/>
      <c r="BL5" s="24"/>
      <c r="BM5" s="24"/>
      <c r="BN5" s="25"/>
      <c r="BO5" s="25"/>
      <c r="BP5" s="20"/>
      <c r="BQ5" s="20"/>
      <c r="BR5" s="25"/>
      <c r="BS5" s="25"/>
      <c r="BT5" s="20"/>
      <c r="BU5" s="20"/>
      <c r="BV5" s="24"/>
      <c r="BW5" s="24"/>
      <c r="BX5" s="24"/>
      <c r="BY5" s="24"/>
      <c r="BZ5" s="24"/>
      <c r="CA5" s="24"/>
      <c r="CB5" s="20"/>
    </row>
    <row r="6" spans="1:80" ht="14.25" customHeight="1">
      <c r="A6" s="1134"/>
      <c r="B6" s="1116"/>
      <c r="C6" s="1102"/>
      <c r="D6" s="1122" t="s">
        <v>7</v>
      </c>
      <c r="E6" s="1123" t="s">
        <v>8</v>
      </c>
      <c r="F6" s="1123" t="s">
        <v>9</v>
      </c>
      <c r="G6" s="1123" t="s">
        <v>291</v>
      </c>
      <c r="H6" s="1122" t="s">
        <v>292</v>
      </c>
      <c r="I6" s="1127" t="s">
        <v>293</v>
      </c>
      <c r="J6" s="1127" t="s">
        <v>294</v>
      </c>
      <c r="K6" s="1123" t="s">
        <v>10</v>
      </c>
      <c r="L6" s="1130" t="s">
        <v>11</v>
      </c>
      <c r="M6" s="26"/>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row>
    <row r="7" spans="1:80" ht="14.25" customHeight="1">
      <c r="A7" s="1134"/>
      <c r="B7" s="1116"/>
      <c r="C7" s="1102"/>
      <c r="D7" s="1102"/>
      <c r="E7" s="1124"/>
      <c r="F7" s="1124"/>
      <c r="G7" s="1124"/>
      <c r="H7" s="1102"/>
      <c r="I7" s="1128"/>
      <c r="J7" s="1128"/>
      <c r="K7" s="1124"/>
      <c r="L7" s="1131"/>
      <c r="M7" s="27"/>
      <c r="N7" s="20"/>
      <c r="O7" s="20"/>
      <c r="P7" s="20"/>
      <c r="Q7" s="20"/>
      <c r="R7" s="20"/>
      <c r="S7" s="20"/>
      <c r="T7" s="20"/>
      <c r="U7" s="20"/>
      <c r="V7" s="20"/>
      <c r="W7" s="20"/>
      <c r="X7" s="20"/>
      <c r="Y7" s="24"/>
      <c r="Z7" s="24"/>
      <c r="AA7" s="24"/>
      <c r="AB7" s="20"/>
      <c r="AC7" s="20"/>
      <c r="AD7" s="20"/>
      <c r="AE7" s="20"/>
      <c r="AF7" s="20"/>
      <c r="AG7" s="20"/>
      <c r="AH7" s="20"/>
      <c r="AI7" s="20"/>
      <c r="AJ7" s="28"/>
      <c r="AK7" s="20"/>
      <c r="AL7" s="25"/>
      <c r="AM7" s="25"/>
      <c r="AN7" s="25"/>
      <c r="AO7" s="25"/>
      <c r="AP7" s="25"/>
      <c r="AQ7" s="25"/>
      <c r="AR7" s="20"/>
      <c r="AS7" s="20"/>
      <c r="AT7" s="20"/>
      <c r="AU7" s="20"/>
      <c r="AV7" s="20"/>
      <c r="AW7" s="20"/>
      <c r="AX7" s="20"/>
      <c r="AY7" s="20"/>
      <c r="AZ7" s="28"/>
      <c r="BA7" s="28"/>
      <c r="BB7" s="28"/>
      <c r="BC7" s="28"/>
      <c r="BD7" s="20"/>
      <c r="BE7" s="20"/>
      <c r="BF7" s="28"/>
      <c r="BG7" s="20"/>
      <c r="BH7" s="25"/>
      <c r="BI7" s="25"/>
      <c r="BJ7" s="25"/>
      <c r="BK7" s="25"/>
      <c r="BL7" s="25"/>
      <c r="BM7" s="25"/>
      <c r="BN7" s="20"/>
      <c r="BO7" s="20"/>
      <c r="BP7" s="20"/>
      <c r="BQ7" s="20"/>
      <c r="BR7" s="20"/>
      <c r="BS7" s="20"/>
      <c r="BT7" s="20"/>
      <c r="BU7" s="20"/>
      <c r="BV7" s="20"/>
      <c r="BW7" s="20"/>
      <c r="BX7" s="28"/>
      <c r="BY7" s="28"/>
      <c r="BZ7" s="28"/>
      <c r="CA7" s="28"/>
      <c r="CB7" s="20"/>
    </row>
    <row r="8" spans="1:80" ht="14.25" customHeight="1">
      <c r="A8" s="1135"/>
      <c r="B8" s="1118"/>
      <c r="C8" s="1103"/>
      <c r="D8" s="1103"/>
      <c r="E8" s="1125"/>
      <c r="F8" s="1125"/>
      <c r="G8" s="1125"/>
      <c r="H8" s="1103"/>
      <c r="I8" s="1129"/>
      <c r="J8" s="1129"/>
      <c r="K8" s="1125"/>
      <c r="L8" s="1132"/>
      <c r="M8" s="29"/>
      <c r="N8" s="20"/>
      <c r="O8" s="20"/>
      <c r="P8" s="20"/>
      <c r="Q8" s="20"/>
      <c r="R8" s="20"/>
      <c r="S8" s="20"/>
      <c r="T8" s="20"/>
      <c r="U8" s="20"/>
      <c r="V8" s="20"/>
      <c r="W8" s="20"/>
      <c r="X8" s="20"/>
      <c r="Y8" s="20"/>
      <c r="Z8" s="20"/>
      <c r="AA8" s="20"/>
      <c r="AB8" s="20"/>
      <c r="AC8" s="20"/>
      <c r="AD8" s="20"/>
      <c r="AE8" s="20"/>
      <c r="AF8" s="20"/>
      <c r="AG8" s="20"/>
      <c r="AH8" s="20"/>
      <c r="AI8" s="20"/>
      <c r="AJ8" s="28"/>
      <c r="AK8" s="20"/>
      <c r="AL8" s="20"/>
      <c r="AM8" s="20"/>
      <c r="AN8" s="20"/>
      <c r="AO8" s="20"/>
      <c r="AP8" s="20"/>
      <c r="AQ8" s="20"/>
      <c r="AR8" s="20"/>
      <c r="AS8" s="20"/>
      <c r="AT8" s="20"/>
      <c r="AU8" s="20"/>
      <c r="AV8" s="20"/>
      <c r="AW8" s="20"/>
      <c r="AX8" s="20"/>
      <c r="AY8" s="20"/>
      <c r="AZ8" s="28"/>
      <c r="BA8" s="28"/>
      <c r="BB8" s="28"/>
      <c r="BC8" s="28"/>
      <c r="BD8" s="20"/>
      <c r="BE8" s="20"/>
      <c r="BF8" s="28"/>
      <c r="BG8" s="20"/>
      <c r="BH8" s="20"/>
      <c r="BI8" s="20"/>
      <c r="BJ8" s="20"/>
      <c r="BK8" s="20"/>
      <c r="BL8" s="20"/>
      <c r="BM8" s="20"/>
      <c r="BN8" s="20"/>
      <c r="BO8" s="20"/>
      <c r="BP8" s="20"/>
      <c r="BQ8" s="20"/>
      <c r="BR8" s="20"/>
      <c r="BS8" s="20"/>
      <c r="BT8" s="20"/>
      <c r="BU8" s="20"/>
      <c r="BV8" s="20"/>
      <c r="BW8" s="20"/>
      <c r="BX8" s="28"/>
      <c r="BY8" s="28"/>
      <c r="BZ8" s="28"/>
      <c r="CA8" s="28"/>
      <c r="CB8" s="20"/>
    </row>
    <row r="9" spans="1:80" s="35" customFormat="1" ht="15" customHeight="1">
      <c r="A9" s="30"/>
      <c r="B9" s="32"/>
      <c r="C9" s="31" t="s">
        <v>12</v>
      </c>
      <c r="D9" s="32" t="s">
        <v>13</v>
      </c>
      <c r="E9" s="32" t="s">
        <v>13</v>
      </c>
      <c r="F9" s="32" t="s">
        <v>14</v>
      </c>
      <c r="G9" s="32" t="s">
        <v>15</v>
      </c>
      <c r="H9" s="32" t="s">
        <v>15</v>
      </c>
      <c r="I9" s="32" t="s">
        <v>16</v>
      </c>
      <c r="J9" s="32" t="s">
        <v>16</v>
      </c>
      <c r="K9" s="32" t="s">
        <v>17</v>
      </c>
      <c r="L9" s="34" t="s">
        <v>12</v>
      </c>
      <c r="M9" s="34"/>
      <c r="N9" s="33"/>
      <c r="O9" s="33"/>
      <c r="P9" s="33"/>
      <c r="Q9" s="33"/>
      <c r="R9" s="33"/>
      <c r="S9" s="33"/>
      <c r="T9" s="33"/>
      <c r="U9" s="33"/>
      <c r="X9" s="33"/>
      <c r="Y9" s="33"/>
      <c r="Z9" s="33"/>
      <c r="AA9" s="33"/>
      <c r="AB9" s="33"/>
      <c r="AD9" s="33"/>
      <c r="AF9" s="33"/>
      <c r="AG9" s="33"/>
      <c r="AH9" s="33"/>
      <c r="AZ9" s="36"/>
      <c r="BA9" s="36"/>
      <c r="BB9" s="36"/>
      <c r="BC9" s="36"/>
      <c r="BX9" s="36"/>
      <c r="BY9" s="36"/>
      <c r="BZ9" s="36"/>
      <c r="CA9" s="36"/>
    </row>
    <row r="10" spans="1:80" ht="15" customHeight="1">
      <c r="A10" s="627"/>
      <c r="B10" s="19"/>
      <c r="C10" s="37"/>
      <c r="D10" s="38"/>
      <c r="E10" s="38"/>
      <c r="F10" s="38"/>
      <c r="G10" s="38"/>
      <c r="H10" s="38"/>
      <c r="I10" s="38"/>
      <c r="J10" s="38"/>
      <c r="K10" s="38"/>
      <c r="L10" s="39"/>
      <c r="M10" s="39"/>
      <c r="N10" s="20"/>
      <c r="O10" s="38"/>
      <c r="P10" s="38"/>
      <c r="Q10" s="38"/>
      <c r="R10" s="38"/>
      <c r="S10" s="38"/>
      <c r="T10" s="38"/>
      <c r="U10" s="40"/>
      <c r="V10" s="20"/>
      <c r="W10" s="20"/>
      <c r="X10" s="38"/>
      <c r="Y10" s="38"/>
      <c r="Z10" s="38"/>
      <c r="AA10" s="38"/>
      <c r="AB10" s="38"/>
      <c r="AC10" s="20"/>
      <c r="AD10" s="40"/>
      <c r="AE10" s="20"/>
      <c r="AF10" s="40"/>
      <c r="AG10" s="20"/>
      <c r="AH10" s="20"/>
      <c r="AI10" s="20"/>
      <c r="AJ10" s="41"/>
      <c r="AK10" s="20"/>
      <c r="AL10" s="20"/>
      <c r="AM10" s="20"/>
      <c r="AN10" s="20"/>
      <c r="AO10" s="20"/>
      <c r="AP10" s="20"/>
      <c r="AQ10" s="20"/>
      <c r="AR10" s="20"/>
      <c r="AS10" s="20"/>
      <c r="AT10" s="20"/>
      <c r="AU10" s="20"/>
      <c r="AV10" s="20"/>
      <c r="AW10" s="20"/>
      <c r="AX10" s="20"/>
      <c r="AY10" s="20"/>
      <c r="AZ10" s="20"/>
      <c r="BA10" s="20"/>
      <c r="BB10" s="20"/>
      <c r="BC10" s="20"/>
      <c r="BD10" s="41"/>
      <c r="BE10" s="20"/>
      <c r="BF10" s="41"/>
      <c r="BG10" s="20"/>
      <c r="BH10" s="20"/>
      <c r="BI10" s="20"/>
      <c r="BJ10" s="20"/>
      <c r="BK10" s="20"/>
      <c r="BL10" s="20"/>
      <c r="BM10" s="20"/>
      <c r="BN10" s="20"/>
      <c r="BO10" s="20"/>
      <c r="BP10" s="20"/>
      <c r="BQ10" s="20"/>
      <c r="BR10" s="20"/>
      <c r="BS10" s="20"/>
      <c r="BT10" s="20"/>
      <c r="BU10" s="20"/>
      <c r="BV10" s="20"/>
      <c r="BW10" s="20"/>
      <c r="BX10" s="20"/>
      <c r="BY10" s="20"/>
      <c r="BZ10" s="20"/>
      <c r="CA10" s="20"/>
      <c r="CB10" s="41"/>
    </row>
    <row r="11" spans="1:80" s="20" customFormat="1" ht="18" customHeight="1">
      <c r="A11" s="626" t="s">
        <v>520</v>
      </c>
      <c r="C11" s="430">
        <v>1468108</v>
      </c>
      <c r="D11" s="1042">
        <v>745</v>
      </c>
      <c r="E11" s="1042">
        <v>25</v>
      </c>
      <c r="F11" s="1043">
        <v>3.3</v>
      </c>
      <c r="G11" s="1044">
        <v>60025</v>
      </c>
      <c r="H11" s="1044">
        <v>43053</v>
      </c>
      <c r="I11" s="1044">
        <v>252522.66666666666</v>
      </c>
      <c r="J11" s="1044">
        <v>269053.25</v>
      </c>
      <c r="K11" s="1044">
        <v>31451.583333333332</v>
      </c>
      <c r="L11" s="1045">
        <v>39110.083333333336</v>
      </c>
      <c r="M11" s="441"/>
    </row>
    <row r="12" spans="1:80" s="20" customFormat="1" ht="18" customHeight="1">
      <c r="A12" s="626" t="s">
        <v>453</v>
      </c>
      <c r="C12" s="430">
        <v>1468375</v>
      </c>
      <c r="D12" s="1042">
        <v>758</v>
      </c>
      <c r="E12" s="1042">
        <v>26</v>
      </c>
      <c r="F12" s="1043">
        <v>3.3</v>
      </c>
      <c r="G12" s="1044">
        <v>61962</v>
      </c>
      <c r="H12" s="1044">
        <v>43987</v>
      </c>
      <c r="I12" s="1044">
        <v>248825</v>
      </c>
      <c r="J12" s="1044">
        <v>269607</v>
      </c>
      <c r="K12" s="1044">
        <v>32031</v>
      </c>
      <c r="L12" s="1045">
        <v>39582</v>
      </c>
      <c r="M12" s="441"/>
    </row>
    <row r="13" spans="1:80" s="20" customFormat="1" ht="18" customHeight="1">
      <c r="A13" s="626" t="s">
        <v>521</v>
      </c>
      <c r="C13" s="430">
        <v>1467065</v>
      </c>
      <c r="D13" s="1042">
        <v>767.33333333333337</v>
      </c>
      <c r="E13" s="1042">
        <v>25.166666666666668</v>
      </c>
      <c r="F13" s="1043">
        <v>3.1750000000000003</v>
      </c>
      <c r="G13" s="1042">
        <v>63047.916666666664</v>
      </c>
      <c r="H13" s="1042">
        <v>44521.083333333336</v>
      </c>
      <c r="I13" s="1042">
        <v>248924.16666666666</v>
      </c>
      <c r="J13" s="1042">
        <v>274194.41666666669</v>
      </c>
      <c r="K13" s="1042">
        <v>32452.5</v>
      </c>
      <c r="L13" s="1046">
        <v>39917.333333333336</v>
      </c>
      <c r="M13" s="441"/>
    </row>
    <row r="14" spans="1:80" s="20" customFormat="1" ht="18" customHeight="1">
      <c r="A14" s="624"/>
      <c r="B14" s="72"/>
      <c r="C14" s="42"/>
      <c r="D14" s="1047"/>
      <c r="E14" s="1047"/>
      <c r="F14" s="43"/>
      <c r="G14" s="442"/>
      <c r="H14" s="442"/>
      <c r="I14" s="442"/>
      <c r="J14" s="442"/>
      <c r="K14" s="442"/>
      <c r="L14" s="441"/>
      <c r="M14" s="441"/>
    </row>
    <row r="15" spans="1:80" ht="18" customHeight="1">
      <c r="A15" s="629" t="s">
        <v>557</v>
      </c>
      <c r="B15" s="622">
        <v>7</v>
      </c>
      <c r="C15" s="443">
        <v>1466573</v>
      </c>
      <c r="D15" s="1044">
        <v>757</v>
      </c>
      <c r="E15" s="1044">
        <v>27</v>
      </c>
      <c r="F15" s="1048">
        <v>3.4</v>
      </c>
      <c r="G15" s="1044">
        <v>63435</v>
      </c>
      <c r="H15" s="1044">
        <v>44481</v>
      </c>
      <c r="I15" s="1044">
        <v>249045</v>
      </c>
      <c r="J15" s="1044">
        <v>276801</v>
      </c>
      <c r="K15" s="1044">
        <v>32499</v>
      </c>
      <c r="L15" s="1045">
        <v>39940</v>
      </c>
      <c r="M15" s="45"/>
      <c r="N15" s="20"/>
    </row>
    <row r="16" spans="1:80" ht="18" customHeight="1">
      <c r="A16" s="629"/>
      <c r="B16" s="622">
        <v>8</v>
      </c>
      <c r="C16" s="443">
        <v>1466769</v>
      </c>
      <c r="D16" s="1044">
        <v>759</v>
      </c>
      <c r="E16" s="1044">
        <v>24</v>
      </c>
      <c r="F16" s="1048">
        <v>3.1</v>
      </c>
      <c r="G16" s="1044">
        <v>63639</v>
      </c>
      <c r="H16" s="1044">
        <v>44623</v>
      </c>
      <c r="I16" s="1044">
        <v>240279</v>
      </c>
      <c r="J16" s="1044">
        <v>255239</v>
      </c>
      <c r="K16" s="1044">
        <v>32464</v>
      </c>
      <c r="L16" s="1045">
        <v>39836</v>
      </c>
      <c r="M16" s="45"/>
      <c r="N16" s="20"/>
    </row>
    <row r="17" spans="1:59" ht="18" customHeight="1">
      <c r="A17" s="629"/>
      <c r="B17" s="622">
        <v>9</v>
      </c>
      <c r="C17" s="443">
        <v>1466944</v>
      </c>
      <c r="D17" s="1044">
        <v>772</v>
      </c>
      <c r="E17" s="1044">
        <v>28</v>
      </c>
      <c r="F17" s="1048">
        <v>3.5</v>
      </c>
      <c r="G17" s="1044">
        <v>63336</v>
      </c>
      <c r="H17" s="1044">
        <v>44690</v>
      </c>
      <c r="I17" s="1044">
        <v>219558</v>
      </c>
      <c r="J17" s="1044">
        <v>239627</v>
      </c>
      <c r="K17" s="1044">
        <v>32485</v>
      </c>
      <c r="L17" s="1045">
        <v>39860</v>
      </c>
      <c r="M17" s="45"/>
      <c r="N17" s="20"/>
    </row>
    <row r="18" spans="1:59" ht="18" customHeight="1">
      <c r="A18" s="629"/>
      <c r="B18" s="622">
        <v>10</v>
      </c>
      <c r="C18" s="443">
        <v>1467065</v>
      </c>
      <c r="D18" s="1044">
        <v>771</v>
      </c>
      <c r="E18" s="1044">
        <v>23</v>
      </c>
      <c r="F18" s="1048">
        <v>2.9</v>
      </c>
      <c r="G18" s="1044">
        <v>62932</v>
      </c>
      <c r="H18" s="1044">
        <v>44665</v>
      </c>
      <c r="I18" s="1044">
        <v>219837</v>
      </c>
      <c r="J18" s="1044">
        <v>239556</v>
      </c>
      <c r="K18" s="1044">
        <v>32599</v>
      </c>
      <c r="L18" s="1045">
        <v>40001</v>
      </c>
      <c r="M18" s="45"/>
      <c r="N18" s="20"/>
    </row>
    <row r="19" spans="1:59" ht="18" customHeight="1">
      <c r="A19" s="629"/>
      <c r="B19" s="622">
        <v>11</v>
      </c>
      <c r="C19" s="443">
        <v>1467671</v>
      </c>
      <c r="D19" s="1044">
        <v>780</v>
      </c>
      <c r="E19" s="1044">
        <v>24</v>
      </c>
      <c r="F19" s="1048">
        <v>3</v>
      </c>
      <c r="G19" s="1044">
        <v>63515</v>
      </c>
      <c r="H19" s="1044">
        <v>44853</v>
      </c>
      <c r="I19" s="1044">
        <v>233935</v>
      </c>
      <c r="J19" s="1044">
        <v>250441</v>
      </c>
      <c r="K19" s="1044">
        <v>32550</v>
      </c>
      <c r="L19" s="1045">
        <v>39913</v>
      </c>
      <c r="M19" s="45"/>
      <c r="N19" s="20"/>
    </row>
    <row r="20" spans="1:59" ht="18" customHeight="1">
      <c r="A20" s="629"/>
      <c r="B20" s="622">
        <v>12</v>
      </c>
      <c r="C20" s="443">
        <v>1467756</v>
      </c>
      <c r="D20" s="1044">
        <v>789</v>
      </c>
      <c r="E20" s="1044">
        <v>23</v>
      </c>
      <c r="F20" s="1048">
        <v>2.8</v>
      </c>
      <c r="G20" s="1044">
        <v>63591</v>
      </c>
      <c r="H20" s="1044">
        <v>44956</v>
      </c>
      <c r="I20" s="1044">
        <v>392259</v>
      </c>
      <c r="J20" s="1044">
        <v>447900</v>
      </c>
      <c r="K20" s="1044">
        <v>32614</v>
      </c>
      <c r="L20" s="1045">
        <v>39956</v>
      </c>
      <c r="M20" s="45"/>
      <c r="N20" s="20"/>
    </row>
    <row r="21" spans="1:59" ht="18" customHeight="1">
      <c r="A21" s="629" t="s">
        <v>560</v>
      </c>
      <c r="B21" s="622">
        <v>1</v>
      </c>
      <c r="C21" s="443">
        <v>1468000</v>
      </c>
      <c r="D21" s="1044">
        <v>780</v>
      </c>
      <c r="E21" s="1044">
        <v>20</v>
      </c>
      <c r="F21" s="1048">
        <v>2.5</v>
      </c>
      <c r="G21" s="1044">
        <v>62701</v>
      </c>
      <c r="H21" s="1044">
        <v>45045</v>
      </c>
      <c r="I21" s="1044">
        <v>220908</v>
      </c>
      <c r="J21" s="1044">
        <v>241135</v>
      </c>
      <c r="K21" s="1044">
        <v>32507</v>
      </c>
      <c r="L21" s="1045">
        <v>39822</v>
      </c>
      <c r="M21" s="45"/>
      <c r="N21" s="20"/>
    </row>
    <row r="22" spans="1:59" ht="18" customHeight="1">
      <c r="A22" s="629"/>
      <c r="B22" s="622">
        <v>2</v>
      </c>
      <c r="C22" s="739">
        <v>1467901</v>
      </c>
      <c r="D22" s="1044">
        <v>769</v>
      </c>
      <c r="E22" s="1044">
        <v>18</v>
      </c>
      <c r="F22" s="1048">
        <v>2.2999999999999998</v>
      </c>
      <c r="G22" s="1044">
        <v>62610</v>
      </c>
      <c r="H22" s="1044">
        <v>45235</v>
      </c>
      <c r="I22" s="1044">
        <v>221167</v>
      </c>
      <c r="J22" s="1044">
        <v>240343</v>
      </c>
      <c r="K22" s="1044">
        <v>32482</v>
      </c>
      <c r="L22" s="1045">
        <v>39792</v>
      </c>
      <c r="M22" s="45"/>
      <c r="N22" s="20"/>
    </row>
    <row r="23" spans="1:59" ht="18" customHeight="1">
      <c r="A23" s="930"/>
      <c r="B23" s="622">
        <v>3</v>
      </c>
      <c r="C23" s="739">
        <v>1467273</v>
      </c>
      <c r="D23" s="1044">
        <v>760</v>
      </c>
      <c r="E23" s="1044">
        <v>28</v>
      </c>
      <c r="F23" s="1048">
        <v>3.6</v>
      </c>
      <c r="G23" s="1044">
        <v>62880</v>
      </c>
      <c r="H23" s="1044">
        <v>45677</v>
      </c>
      <c r="I23" s="1044">
        <v>253574</v>
      </c>
      <c r="J23" s="1044">
        <v>252148</v>
      </c>
      <c r="K23" s="1044">
        <v>32519</v>
      </c>
      <c r="L23" s="1045">
        <v>39816</v>
      </c>
      <c r="M23" s="45"/>
      <c r="N23" s="20"/>
    </row>
    <row r="24" spans="1:59" ht="18" customHeight="1">
      <c r="A24" s="627"/>
      <c r="B24" s="622" t="s">
        <v>534</v>
      </c>
      <c r="C24" s="739">
        <v>1461140</v>
      </c>
      <c r="D24" s="1044">
        <v>768</v>
      </c>
      <c r="E24" s="1044">
        <v>33</v>
      </c>
      <c r="F24" s="1048">
        <v>4.0999999999999996</v>
      </c>
      <c r="G24" s="1044">
        <v>64178</v>
      </c>
      <c r="H24" s="1044">
        <v>45173</v>
      </c>
      <c r="I24" s="1044">
        <v>228588</v>
      </c>
      <c r="J24" s="1044">
        <v>250222</v>
      </c>
      <c r="K24" s="1044">
        <v>32452</v>
      </c>
      <c r="L24" s="1049">
        <v>39599</v>
      </c>
      <c r="M24" s="45"/>
      <c r="N24" s="20"/>
    </row>
    <row r="25" spans="1:59" ht="18" customHeight="1">
      <c r="A25" s="629"/>
      <c r="B25" s="622" t="s">
        <v>544</v>
      </c>
      <c r="C25" s="739">
        <v>1465079</v>
      </c>
      <c r="D25" s="1044">
        <v>774</v>
      </c>
      <c r="E25" s="1044">
        <v>23</v>
      </c>
      <c r="F25" s="1048">
        <v>2.9</v>
      </c>
      <c r="G25" s="1044">
        <v>64046</v>
      </c>
      <c r="H25" s="1044">
        <v>45255</v>
      </c>
      <c r="I25" s="1044">
        <v>231771</v>
      </c>
      <c r="J25" s="1044">
        <v>252455</v>
      </c>
      <c r="K25" s="1044">
        <v>32496</v>
      </c>
      <c r="L25" s="1049">
        <v>39635</v>
      </c>
      <c r="M25" s="45"/>
      <c r="N25" s="20"/>
    </row>
    <row r="26" spans="1:59" ht="18" customHeight="1">
      <c r="A26" s="629"/>
      <c r="B26" s="622" t="s">
        <v>548</v>
      </c>
      <c r="C26" s="739">
        <v>1465183</v>
      </c>
      <c r="D26" s="1044">
        <v>761</v>
      </c>
      <c r="E26" s="1044">
        <v>21</v>
      </c>
      <c r="F26" s="1048">
        <v>2.7</v>
      </c>
      <c r="G26" s="1044">
        <v>64218</v>
      </c>
      <c r="H26" s="1044">
        <v>45416</v>
      </c>
      <c r="I26" s="1044">
        <v>341133</v>
      </c>
      <c r="J26" s="1044">
        <v>404195</v>
      </c>
      <c r="K26" s="1044">
        <v>32572</v>
      </c>
      <c r="L26" s="1045">
        <v>39732</v>
      </c>
      <c r="M26" s="45"/>
      <c r="N26" s="20"/>
    </row>
    <row r="27" spans="1:59" ht="18" customHeight="1">
      <c r="A27" s="629"/>
      <c r="B27" s="622" t="s">
        <v>549</v>
      </c>
      <c r="C27" s="739">
        <v>1465247</v>
      </c>
      <c r="D27" s="1044">
        <v>753</v>
      </c>
      <c r="E27" s="1044">
        <v>24</v>
      </c>
      <c r="F27" s="1048">
        <v>3.1</v>
      </c>
      <c r="G27" s="1044">
        <v>63829</v>
      </c>
      <c r="H27" s="1044">
        <v>45482</v>
      </c>
      <c r="I27" s="1044">
        <v>275122</v>
      </c>
      <c r="J27" s="1044">
        <v>301303</v>
      </c>
      <c r="K27" s="1044">
        <v>32663</v>
      </c>
      <c r="L27" s="1045">
        <v>39829</v>
      </c>
      <c r="M27" s="45"/>
      <c r="N27" s="20"/>
    </row>
    <row r="28" spans="1:59" ht="18" customHeight="1">
      <c r="A28" s="629"/>
      <c r="B28" s="622" t="s">
        <v>561</v>
      </c>
      <c r="C28" s="739">
        <v>1465740</v>
      </c>
      <c r="D28" s="1044">
        <v>773</v>
      </c>
      <c r="E28" s="1044">
        <v>22</v>
      </c>
      <c r="F28" s="1048">
        <v>2.8</v>
      </c>
      <c r="G28" s="1044">
        <v>64238</v>
      </c>
      <c r="H28" s="1044">
        <v>45607</v>
      </c>
      <c r="I28" s="1044">
        <v>252983</v>
      </c>
      <c r="J28" s="1044">
        <v>266308</v>
      </c>
      <c r="K28" s="444"/>
      <c r="L28" s="1045"/>
      <c r="M28" s="45"/>
      <c r="N28" s="20"/>
    </row>
    <row r="29" spans="1:59" ht="18" customHeight="1">
      <c r="A29" s="629"/>
      <c r="B29" s="622" t="s">
        <v>480</v>
      </c>
      <c r="C29" s="739">
        <v>1466225</v>
      </c>
      <c r="D29" s="1044">
        <v>775</v>
      </c>
      <c r="E29" s="1044">
        <v>28</v>
      </c>
      <c r="F29" s="1048">
        <v>3.5</v>
      </c>
      <c r="G29" s="1044">
        <v>63817</v>
      </c>
      <c r="H29" s="1044">
        <v>45739</v>
      </c>
      <c r="I29" s="1044"/>
      <c r="J29" s="1044"/>
      <c r="K29" s="1044"/>
      <c r="L29" s="1045"/>
      <c r="M29" s="45"/>
      <c r="N29" s="20"/>
    </row>
    <row r="30" spans="1:59" ht="3" customHeight="1" thickBot="1">
      <c r="A30" s="931"/>
      <c r="B30" s="628"/>
      <c r="C30" s="1076"/>
      <c r="D30" s="1077"/>
      <c r="E30" s="1077"/>
      <c r="F30" s="1078"/>
      <c r="G30" s="1079"/>
      <c r="H30" s="1079"/>
      <c r="I30" s="46"/>
      <c r="J30" s="46"/>
      <c r="K30" s="46"/>
      <c r="L30" s="47"/>
      <c r="M30" s="47"/>
      <c r="N30" s="20"/>
    </row>
    <row r="31" spans="1:59" ht="3" customHeight="1">
      <c r="A31" s="627"/>
      <c r="B31" s="28"/>
      <c r="C31" s="932"/>
      <c r="D31" s="442"/>
      <c r="E31" s="442"/>
      <c r="F31" s="933"/>
      <c r="G31" s="41"/>
      <c r="H31" s="41"/>
      <c r="I31" s="41"/>
      <c r="J31" s="41"/>
      <c r="K31" s="41"/>
      <c r="L31" s="41"/>
      <c r="M31" s="45"/>
      <c r="N31" s="20"/>
    </row>
    <row r="32" spans="1:59" s="18" customFormat="1" ht="13.9" customHeight="1">
      <c r="A32" s="934" t="s">
        <v>363</v>
      </c>
      <c r="C32" s="49"/>
      <c r="D32" s="935"/>
      <c r="E32" s="50"/>
      <c r="F32" s="50"/>
      <c r="G32" s="50"/>
      <c r="H32" s="935"/>
      <c r="I32" s="50"/>
      <c r="J32" s="50"/>
      <c r="K32" s="51"/>
      <c r="L32" s="51"/>
      <c r="M32" s="936"/>
      <c r="N32" s="17"/>
      <c r="AJ32" s="17"/>
      <c r="AK32" s="17"/>
      <c r="BF32" s="17"/>
      <c r="BG32" s="17"/>
    </row>
    <row r="33" spans="1:59" s="18" customFormat="1" ht="13.9" customHeight="1">
      <c r="A33" s="937" t="s">
        <v>364</v>
      </c>
      <c r="C33" s="49"/>
      <c r="D33" s="935"/>
      <c r="E33" s="50"/>
      <c r="F33" s="50"/>
      <c r="G33" s="50"/>
      <c r="H33" s="935"/>
      <c r="I33" s="50"/>
      <c r="J33" s="50"/>
      <c r="K33" s="51"/>
      <c r="L33" s="51"/>
      <c r="M33" s="936"/>
      <c r="N33" s="17"/>
      <c r="AJ33" s="17"/>
      <c r="AK33" s="17"/>
      <c r="BF33" s="17"/>
      <c r="BG33" s="17"/>
    </row>
    <row r="34" spans="1:59" s="18" customFormat="1" ht="13.9" customHeight="1">
      <c r="A34" s="934" t="s">
        <v>18</v>
      </c>
      <c r="C34" s="49"/>
      <c r="D34" s="935"/>
      <c r="E34" s="50"/>
      <c r="F34" s="50"/>
      <c r="G34" s="50"/>
      <c r="H34" s="935"/>
      <c r="I34" s="50"/>
      <c r="J34" s="50"/>
      <c r="K34" s="51"/>
      <c r="L34" s="51"/>
      <c r="M34" s="936"/>
      <c r="N34" s="17"/>
      <c r="AJ34" s="17"/>
      <c r="AK34" s="17"/>
      <c r="BF34" s="17"/>
      <c r="BG34" s="17"/>
    </row>
    <row r="35" spans="1:59" s="18" customFormat="1" ht="13.9" customHeight="1" thickBot="1">
      <c r="A35" s="938" t="s">
        <v>512</v>
      </c>
      <c r="B35" s="939"/>
      <c r="C35" s="939"/>
      <c r="D35" s="940"/>
      <c r="E35" s="941"/>
      <c r="F35" s="941"/>
      <c r="G35" s="941"/>
      <c r="H35" s="940"/>
      <c r="I35" s="941"/>
      <c r="J35" s="939"/>
      <c r="K35" s="149"/>
      <c r="L35" s="149"/>
      <c r="M35" s="942"/>
      <c r="N35" s="17"/>
      <c r="AJ35" s="17"/>
      <c r="AK35" s="17"/>
      <c r="BF35" s="17"/>
      <c r="BG35" s="17"/>
    </row>
    <row r="36" spans="1:59" s="18" customFormat="1" ht="20.100000000000001" customHeight="1">
      <c r="C36" s="52"/>
      <c r="D36" s="52"/>
      <c r="E36" s="50"/>
      <c r="F36" s="50"/>
      <c r="I36" s="50"/>
      <c r="L36" s="51"/>
      <c r="M36" s="51"/>
      <c r="N36" s="17"/>
      <c r="AJ36" s="17"/>
      <c r="AK36" s="17"/>
      <c r="BF36" s="17"/>
      <c r="BG36" s="17"/>
    </row>
    <row r="37" spans="1:59" ht="18.600000000000001" customHeight="1">
      <c r="B37" s="20"/>
      <c r="C37" s="20"/>
      <c r="D37" s="20"/>
      <c r="E37" s="20"/>
      <c r="F37" s="20"/>
      <c r="G37" s="20"/>
      <c r="H37" s="24"/>
      <c r="I37" s="20"/>
      <c r="J37" s="20"/>
      <c r="K37" s="444"/>
      <c r="L37" s="445"/>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row>
    <row r="38" spans="1:59" ht="14.25">
      <c r="B38" s="50"/>
      <c r="C38" s="20"/>
      <c r="D38" s="20"/>
      <c r="E38" s="20"/>
      <c r="F38" s="20"/>
      <c r="G38" s="20"/>
      <c r="H38" s="20"/>
      <c r="I38" s="20"/>
      <c r="J38" s="20"/>
      <c r="K38" s="20"/>
      <c r="L38" s="49"/>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1:59" ht="14.25">
      <c r="B39" s="50"/>
      <c r="C39" s="20"/>
      <c r="D39" s="20"/>
      <c r="E39" s="20"/>
      <c r="F39" s="20"/>
      <c r="G39" s="20"/>
      <c r="H39" s="20"/>
      <c r="I39" s="20"/>
      <c r="J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ht="14.25">
      <c r="B40" s="49"/>
      <c r="C40" s="20"/>
      <c r="D40" s="20"/>
      <c r="E40" s="20"/>
      <c r="F40" s="20"/>
      <c r="G40" s="20"/>
      <c r="H40" s="20"/>
      <c r="I40" s="20"/>
      <c r="J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ht="14.25">
      <c r="B41" s="5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row>
    <row r="70" spans="2:13" ht="14.25" customHeight="1">
      <c r="B70" s="1126"/>
      <c r="C70" s="1126"/>
      <c r="D70" s="1126"/>
      <c r="E70" s="1126"/>
      <c r="F70" s="1126"/>
      <c r="G70" s="1126"/>
      <c r="H70" s="1126"/>
      <c r="I70" s="1126"/>
      <c r="J70" s="1126"/>
      <c r="K70" s="1126"/>
      <c r="L70" s="1126"/>
      <c r="M70" s="24"/>
    </row>
    <row r="71" spans="2:13" ht="7.5" customHeight="1">
      <c r="B71" s="20"/>
      <c r="C71" s="20"/>
      <c r="D71" s="20"/>
      <c r="E71" s="20"/>
      <c r="F71" s="20"/>
      <c r="G71" s="20"/>
      <c r="H71" s="20"/>
      <c r="I71" s="20"/>
      <c r="J71" s="20"/>
      <c r="K71" s="20"/>
      <c r="L71" s="20"/>
      <c r="M71" s="20"/>
    </row>
    <row r="72" spans="2:13" ht="14.25" customHeight="1">
      <c r="B72" s="24"/>
      <c r="C72" s="24"/>
      <c r="D72" s="24"/>
      <c r="E72" s="24"/>
      <c r="F72" s="24"/>
      <c r="G72" s="1126"/>
      <c r="H72" s="1126"/>
      <c r="I72" s="1126"/>
      <c r="J72" s="1126"/>
      <c r="K72" s="1126"/>
      <c r="L72" s="20"/>
      <c r="M72" s="20"/>
    </row>
    <row r="73" spans="2:13" ht="6" customHeight="1">
      <c r="B73" s="20"/>
      <c r="C73" s="20"/>
      <c r="D73" s="20"/>
      <c r="E73" s="20"/>
      <c r="F73" s="20"/>
      <c r="G73" s="20"/>
      <c r="H73" s="20"/>
      <c r="I73" s="20"/>
      <c r="J73" s="20"/>
      <c r="K73" s="20"/>
      <c r="L73" s="20"/>
      <c r="M73" s="20"/>
    </row>
    <row r="74" spans="2:13" ht="13.5" customHeight="1">
      <c r="B74" s="20"/>
      <c r="C74" s="20"/>
      <c r="D74" s="20"/>
      <c r="E74" s="20"/>
      <c r="F74" s="20"/>
      <c r="G74" s="20"/>
      <c r="H74" s="20"/>
      <c r="I74" s="20"/>
      <c r="J74" s="20"/>
      <c r="K74" s="20"/>
      <c r="L74" s="20"/>
      <c r="M74" s="20"/>
    </row>
    <row r="75" spans="2:13" ht="14.25" hidden="1">
      <c r="B75" s="20"/>
      <c r="C75" s="20"/>
      <c r="D75" s="20"/>
      <c r="E75" s="20"/>
      <c r="F75" s="20"/>
      <c r="G75" s="20"/>
      <c r="H75" s="20"/>
      <c r="I75" s="20"/>
      <c r="J75" s="20"/>
      <c r="K75" s="20"/>
      <c r="L75" s="20"/>
      <c r="M75" s="20"/>
    </row>
    <row r="76" spans="2:13" ht="14.25">
      <c r="B76" s="20"/>
      <c r="C76" s="20"/>
      <c r="D76" s="20"/>
      <c r="E76" s="20"/>
      <c r="F76" s="20"/>
      <c r="G76" s="20"/>
      <c r="H76" s="20"/>
      <c r="I76" s="20"/>
      <c r="J76" s="20"/>
      <c r="K76" s="20"/>
      <c r="L76" s="20"/>
      <c r="M76" s="20"/>
    </row>
  </sheetData>
  <mergeCells count="18">
    <mergeCell ref="B70:L70"/>
    <mergeCell ref="G72:K72"/>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M1" sqref="M1"/>
    </sheetView>
  </sheetViews>
  <sheetFormatPr defaultRowHeight="13.5"/>
  <sheetData>
    <row r="1" s="522" customFormat="1"/>
    <row r="2" s="522" customFormat="1"/>
    <row r="3" s="522" customFormat="1"/>
    <row r="4" s="522" customFormat="1"/>
    <row r="5" s="522" customFormat="1"/>
    <row r="6" s="522" customFormat="1"/>
    <row r="7" s="522" customFormat="1"/>
    <row r="8" s="522" customFormat="1"/>
    <row r="9" s="522" customFormat="1"/>
    <row r="10" s="522" customFormat="1"/>
    <row r="11" s="522" customFormat="1"/>
    <row r="12" s="522" customFormat="1"/>
    <row r="13" s="522" customFormat="1"/>
    <row r="14" s="522" customFormat="1"/>
    <row r="15" s="522" customFormat="1"/>
    <row r="16" s="522" customFormat="1"/>
    <row r="17" spans="2:2" s="522" customFormat="1"/>
    <row r="18" spans="2:2" s="522" customFormat="1"/>
    <row r="19" spans="2:2" s="522" customFormat="1"/>
    <row r="20" spans="2:2" s="522" customFormat="1"/>
    <row r="21" spans="2:2" s="522" customFormat="1"/>
    <row r="22" spans="2:2" s="522" customFormat="1"/>
    <row r="23" spans="2:2" s="522" customFormat="1"/>
    <row r="24" spans="2:2" s="522" customFormat="1"/>
    <row r="25" spans="2:2" s="522" customFormat="1"/>
    <row r="26" spans="2:2" s="522" customFormat="1"/>
    <row r="27" spans="2:2" s="522" customFormat="1"/>
    <row r="28" spans="2:2" s="522" customFormat="1"/>
    <row r="29" spans="2:2" s="522" customFormat="1">
      <c r="B29" s="523" t="s">
        <v>442</v>
      </c>
    </row>
    <row r="30" spans="2:2" s="522" customFormat="1">
      <c r="B30" s="523" t="s">
        <v>498</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heetViews>
  <sheetFormatPr defaultColWidth="13.625" defaultRowHeight="14.25"/>
  <cols>
    <col min="1" max="1" width="9.5" style="20" customWidth="1"/>
    <col min="2" max="2" width="8.25" style="20" customWidth="1"/>
    <col min="3" max="5" width="11.75" style="20" customWidth="1"/>
    <col min="6" max="9" width="11.875" style="20" customWidth="1"/>
    <col min="10" max="12" width="11.75" style="20" customWidth="1"/>
    <col min="13" max="13" width="12.875" style="20" customWidth="1"/>
    <col min="14" max="14" width="0.375" style="20" customWidth="1"/>
    <col min="15" max="23" width="13.625" style="20" customWidth="1"/>
    <col min="24" max="24" width="14.875" style="20" customWidth="1"/>
    <col min="25" max="26" width="7.375" style="20" customWidth="1"/>
    <col min="27" max="31" width="13.625" style="20" customWidth="1"/>
    <col min="32" max="32" width="3.625" style="20" customWidth="1"/>
    <col min="33" max="33" width="7.375" style="20" customWidth="1"/>
    <col min="34" max="34" width="3.625" style="20" customWidth="1"/>
    <col min="35" max="35" width="9.875" style="20" customWidth="1"/>
    <col min="36" max="36" width="13.625" style="20" customWidth="1"/>
    <col min="37" max="37" width="17.375" style="20" customWidth="1"/>
    <col min="38" max="38" width="13.625" style="20" customWidth="1"/>
    <col min="39" max="39" width="17.375" style="20" customWidth="1"/>
    <col min="40" max="46" width="13.625" style="20" customWidth="1"/>
    <col min="47" max="47" width="12.375" style="20" customWidth="1"/>
    <col min="48" max="58" width="13.625" style="20" customWidth="1"/>
    <col min="59" max="59" width="17.375" style="20" customWidth="1"/>
    <col min="60" max="60" width="13.625" style="20" customWidth="1"/>
    <col min="61" max="61" width="17.375" style="20" customWidth="1"/>
    <col min="62" max="70" width="13.625" style="20" customWidth="1"/>
    <col min="71" max="72" width="7.375" style="20" customWidth="1"/>
    <col min="73" max="82" width="13.625" style="20" customWidth="1"/>
    <col min="83" max="83" width="17.375" style="20" customWidth="1"/>
    <col min="84" max="16384" width="13.625" style="20"/>
  </cols>
  <sheetData>
    <row r="1" spans="1:83" s="18" customFormat="1" ht="30" customHeight="1">
      <c r="A1" s="177"/>
      <c r="B1" s="1099" t="s">
        <v>2</v>
      </c>
      <c r="C1" s="1099"/>
      <c r="D1" s="1099"/>
      <c r="E1" s="1099"/>
      <c r="F1" s="1099"/>
      <c r="G1" s="1099"/>
      <c r="H1" s="1099"/>
      <c r="I1" s="1099"/>
      <c r="J1" s="1099"/>
      <c r="K1" s="1099"/>
      <c r="L1" s="1099"/>
      <c r="M1" s="1099"/>
      <c r="N1" s="1100"/>
      <c r="P1" s="17"/>
      <c r="Q1" s="17"/>
      <c r="AM1" s="17"/>
      <c r="AN1" s="17"/>
      <c r="BI1" s="17"/>
      <c r="BJ1" s="17"/>
    </row>
    <row r="2" spans="1:83" ht="22.15" customHeight="1" thickBot="1">
      <c r="A2" s="89"/>
      <c r="B2" s="19"/>
      <c r="C2" s="19" t="s">
        <v>19</v>
      </c>
      <c r="D2" s="19"/>
      <c r="E2" s="19"/>
      <c r="F2" s="19"/>
      <c r="G2" s="19"/>
      <c r="H2" s="19"/>
      <c r="I2" s="19"/>
      <c r="J2" s="19"/>
      <c r="K2" s="19"/>
      <c r="L2" s="19"/>
      <c r="M2" s="19"/>
      <c r="N2" s="54"/>
    </row>
    <row r="3" spans="1:83" ht="18.75" customHeight="1">
      <c r="A3" s="1133" t="s">
        <v>351</v>
      </c>
      <c r="B3" s="1114"/>
      <c r="C3" s="1136" t="s">
        <v>151</v>
      </c>
      <c r="D3" s="1136"/>
      <c r="E3" s="1138" t="s">
        <v>20</v>
      </c>
      <c r="F3" s="1139" t="s">
        <v>349</v>
      </c>
      <c r="G3" s="1140"/>
      <c r="H3" s="1140"/>
      <c r="I3" s="1141"/>
      <c r="J3" s="1138" t="s">
        <v>21</v>
      </c>
      <c r="K3" s="1104" t="s">
        <v>352</v>
      </c>
      <c r="L3" s="1106"/>
      <c r="M3" s="1148" t="s">
        <v>22</v>
      </c>
      <c r="N3" s="21"/>
      <c r="O3" s="19"/>
    </row>
    <row r="4" spans="1:83" ht="18.75" customHeight="1">
      <c r="A4" s="1134"/>
      <c r="B4" s="1116"/>
      <c r="C4" s="1137"/>
      <c r="D4" s="1137"/>
      <c r="E4" s="1124"/>
      <c r="F4" s="1142"/>
      <c r="G4" s="1143"/>
      <c r="H4" s="1143"/>
      <c r="I4" s="1144"/>
      <c r="J4" s="1124"/>
      <c r="K4" s="1107"/>
      <c r="L4" s="1109"/>
      <c r="M4" s="1131"/>
      <c r="N4" s="54"/>
      <c r="O4" s="19"/>
    </row>
    <row r="5" spans="1:83" ht="18.75" customHeight="1">
      <c r="A5" s="1134"/>
      <c r="B5" s="1116"/>
      <c r="C5" s="1137"/>
      <c r="D5" s="1137"/>
      <c r="E5" s="1124"/>
      <c r="F5" s="1145"/>
      <c r="G5" s="1146"/>
      <c r="H5" s="1146"/>
      <c r="I5" s="1147"/>
      <c r="J5" s="1124"/>
      <c r="K5" s="1110"/>
      <c r="L5" s="1112"/>
      <c r="M5" s="1131"/>
      <c r="N5" s="55"/>
      <c r="O5" s="19"/>
      <c r="Q5" s="24"/>
      <c r="R5" s="24"/>
      <c r="S5" s="24"/>
      <c r="T5" s="24"/>
      <c r="V5" s="25"/>
      <c r="W5" s="25"/>
      <c r="AA5" s="24"/>
      <c r="AB5" s="24"/>
      <c r="AC5" s="24"/>
      <c r="AD5" s="24"/>
      <c r="AF5" s="24"/>
      <c r="AG5" s="24"/>
      <c r="AH5" s="24"/>
      <c r="AI5" s="24"/>
      <c r="AN5" s="24"/>
      <c r="AO5" s="24"/>
      <c r="AP5" s="24"/>
      <c r="AQ5" s="24"/>
      <c r="AR5" s="24"/>
      <c r="AS5" s="24"/>
      <c r="AT5" s="24"/>
      <c r="AU5" s="25"/>
      <c r="AV5" s="25"/>
      <c r="AW5" s="25"/>
      <c r="AX5" s="25"/>
      <c r="BA5" s="24"/>
      <c r="BB5" s="24"/>
      <c r="BC5" s="24"/>
      <c r="BD5" s="24"/>
      <c r="BE5" s="24"/>
      <c r="BF5" s="24"/>
      <c r="BJ5" s="24"/>
      <c r="BK5" s="24"/>
      <c r="BL5" s="24"/>
      <c r="BM5" s="24"/>
      <c r="BN5" s="24"/>
      <c r="BO5" s="24"/>
      <c r="BP5" s="24"/>
      <c r="BQ5" s="25"/>
      <c r="BR5" s="25"/>
      <c r="BU5" s="25"/>
      <c r="BV5" s="25"/>
      <c r="BY5" s="24"/>
      <c r="BZ5" s="24"/>
      <c r="CA5" s="24"/>
      <c r="CB5" s="24"/>
      <c r="CC5" s="24"/>
      <c r="CD5" s="24"/>
    </row>
    <row r="6" spans="1:83" ht="16.5" customHeight="1">
      <c r="A6" s="1134"/>
      <c r="B6" s="1116"/>
      <c r="C6" s="1137" t="s">
        <v>152</v>
      </c>
      <c r="D6" s="1137" t="s">
        <v>153</v>
      </c>
      <c r="E6" s="1124"/>
      <c r="F6" s="1123" t="s">
        <v>295</v>
      </c>
      <c r="G6" s="1149" t="s">
        <v>23</v>
      </c>
      <c r="H6" s="1150"/>
      <c r="I6" s="1151"/>
      <c r="J6" s="1124"/>
      <c r="K6" s="1152" t="s">
        <v>296</v>
      </c>
      <c r="L6" s="1152" t="s">
        <v>297</v>
      </c>
      <c r="M6" s="1131"/>
      <c r="N6" s="55"/>
      <c r="O6" s="19"/>
    </row>
    <row r="7" spans="1:83" ht="17.25" customHeight="1">
      <c r="A7" s="1134"/>
      <c r="B7" s="1116"/>
      <c r="C7" s="1137"/>
      <c r="D7" s="1137"/>
      <c r="E7" s="1124"/>
      <c r="F7" s="1124"/>
      <c r="G7" s="1110"/>
      <c r="H7" s="1111"/>
      <c r="I7" s="1112"/>
      <c r="J7" s="1124"/>
      <c r="K7" s="1153"/>
      <c r="L7" s="1153"/>
      <c r="M7" s="1131"/>
      <c r="N7" s="55"/>
      <c r="O7" s="19"/>
      <c r="AB7" s="24"/>
      <c r="AC7" s="24"/>
      <c r="AD7" s="24"/>
      <c r="AM7" s="28"/>
      <c r="AO7" s="25"/>
      <c r="AP7" s="25"/>
      <c r="AQ7" s="25"/>
      <c r="AR7" s="25"/>
      <c r="AS7" s="25"/>
      <c r="AT7" s="25"/>
      <c r="BC7" s="28"/>
      <c r="BD7" s="28"/>
      <c r="BE7" s="28"/>
      <c r="BF7" s="28"/>
      <c r="BI7" s="28"/>
      <c r="BK7" s="25"/>
      <c r="BL7" s="25"/>
      <c r="BM7" s="25"/>
      <c r="BN7" s="25"/>
      <c r="BO7" s="25"/>
      <c r="BP7" s="25"/>
      <c r="CA7" s="28"/>
      <c r="CB7" s="28"/>
      <c r="CC7" s="28"/>
      <c r="CD7" s="28"/>
    </row>
    <row r="8" spans="1:83" ht="17.25" customHeight="1">
      <c r="A8" s="1135"/>
      <c r="B8" s="1118"/>
      <c r="C8" s="1137"/>
      <c r="D8" s="1137"/>
      <c r="E8" s="1125"/>
      <c r="F8" s="1125"/>
      <c r="G8" s="56" t="s">
        <v>350</v>
      </c>
      <c r="H8" s="56" t="s">
        <v>24</v>
      </c>
      <c r="I8" s="56" t="s">
        <v>298</v>
      </c>
      <c r="J8" s="1125"/>
      <c r="K8" s="1154"/>
      <c r="L8" s="1154"/>
      <c r="M8" s="1132"/>
      <c r="N8" s="57"/>
      <c r="O8" s="19"/>
      <c r="AM8" s="28"/>
      <c r="BC8" s="28"/>
      <c r="BD8" s="28"/>
      <c r="BE8" s="28"/>
      <c r="BF8" s="28"/>
      <c r="BI8" s="28"/>
      <c r="CA8" s="28"/>
      <c r="CB8" s="28"/>
      <c r="CC8" s="28"/>
      <c r="CD8" s="28"/>
    </row>
    <row r="9" spans="1:83" s="35" customFormat="1" ht="15" customHeight="1">
      <c r="A9" s="30"/>
      <c r="B9" s="32"/>
      <c r="C9" s="31" t="s">
        <v>25</v>
      </c>
      <c r="D9" s="32" t="s">
        <v>25</v>
      </c>
      <c r="E9" s="32"/>
      <c r="F9" s="32" t="s">
        <v>26</v>
      </c>
      <c r="G9" s="32" t="s">
        <v>26</v>
      </c>
      <c r="H9" s="32" t="s">
        <v>26</v>
      </c>
      <c r="I9" s="32" t="s">
        <v>26</v>
      </c>
      <c r="J9" s="32" t="s">
        <v>27</v>
      </c>
      <c r="K9" s="32" t="s">
        <v>27</v>
      </c>
      <c r="L9" s="32" t="s">
        <v>27</v>
      </c>
      <c r="M9" s="1050" t="s">
        <v>28</v>
      </c>
      <c r="N9" s="34"/>
      <c r="O9" s="58"/>
      <c r="P9" s="33"/>
      <c r="Q9" s="33"/>
      <c r="R9" s="33"/>
      <c r="S9" s="33"/>
      <c r="T9" s="33"/>
      <c r="U9" s="33"/>
      <c r="V9" s="33"/>
      <c r="W9" s="33"/>
      <c r="X9" s="33"/>
      <c r="AA9" s="33"/>
      <c r="AB9" s="33"/>
      <c r="AC9" s="33"/>
      <c r="AD9" s="33"/>
      <c r="AE9" s="33"/>
      <c r="AG9" s="33"/>
      <c r="AI9" s="33"/>
      <c r="AJ9" s="33"/>
      <c r="AK9" s="33"/>
      <c r="BC9" s="36"/>
      <c r="BD9" s="36"/>
      <c r="BE9" s="36"/>
      <c r="BF9" s="36"/>
      <c r="CA9" s="36"/>
      <c r="CB9" s="36"/>
      <c r="CC9" s="36"/>
      <c r="CD9" s="36"/>
    </row>
    <row r="10" spans="1:83" ht="10.15" customHeight="1">
      <c r="A10" s="89"/>
      <c r="B10" s="19"/>
      <c r="C10" s="59"/>
      <c r="D10" s="40"/>
      <c r="E10" s="40"/>
      <c r="F10" s="38"/>
      <c r="G10" s="38"/>
      <c r="H10" s="38"/>
      <c r="I10" s="38"/>
      <c r="J10" s="38"/>
      <c r="K10" s="40"/>
      <c r="L10" s="40"/>
      <c r="M10" s="54"/>
      <c r="N10" s="54"/>
      <c r="O10" s="19"/>
      <c r="P10" s="38"/>
      <c r="Q10" s="38"/>
      <c r="R10" s="38"/>
      <c r="S10" s="38"/>
      <c r="T10" s="38"/>
      <c r="U10" s="38"/>
      <c r="V10" s="38"/>
      <c r="W10" s="38"/>
      <c r="X10" s="40"/>
      <c r="AA10" s="38"/>
      <c r="AB10" s="38"/>
      <c r="AC10" s="38"/>
      <c r="AD10" s="38"/>
      <c r="AE10" s="38"/>
      <c r="AG10" s="40"/>
      <c r="AI10" s="40"/>
      <c r="AM10" s="41"/>
      <c r="BG10" s="41"/>
      <c r="BI10" s="41"/>
      <c r="CE10" s="41"/>
    </row>
    <row r="11" spans="1:83" ht="18" customHeight="1">
      <c r="A11" s="645" t="s">
        <v>503</v>
      </c>
      <c r="C11" s="60">
        <v>23.7</v>
      </c>
      <c r="D11" s="1051">
        <v>23.3</v>
      </c>
      <c r="E11" s="1052">
        <v>102.9</v>
      </c>
      <c r="F11" s="1053">
        <v>225986.91666666666</v>
      </c>
      <c r="G11" s="1053">
        <v>441781.58333333331</v>
      </c>
      <c r="H11" s="1053">
        <v>374801.33333333331</v>
      </c>
      <c r="I11" s="1053">
        <v>249426.83333333334</v>
      </c>
      <c r="J11" s="1053">
        <v>217471</v>
      </c>
      <c r="K11" s="440">
        <v>74004</v>
      </c>
      <c r="L11" s="444">
        <v>304659</v>
      </c>
      <c r="M11" s="1054">
        <v>1193466.6666666667</v>
      </c>
      <c r="N11" s="45"/>
      <c r="O11" s="19"/>
      <c r="P11" s="19"/>
      <c r="Q11" s="19"/>
      <c r="R11" s="19"/>
      <c r="S11" s="19"/>
      <c r="T11" s="19"/>
      <c r="U11" s="19"/>
      <c r="V11" s="19"/>
      <c r="W11" s="19"/>
      <c r="AA11" s="19"/>
      <c r="AB11" s="19"/>
      <c r="AC11" s="19"/>
      <c r="AD11" s="19"/>
      <c r="AE11" s="19"/>
      <c r="AJ11" s="61"/>
    </row>
    <row r="12" spans="1:83" ht="18" customHeight="1">
      <c r="A12" s="645" t="s">
        <v>454</v>
      </c>
      <c r="C12" s="60">
        <v>23.8</v>
      </c>
      <c r="D12" s="1051">
        <v>23.3</v>
      </c>
      <c r="E12" s="1052">
        <v>106.8</v>
      </c>
      <c r="F12" s="1053">
        <v>224987</v>
      </c>
      <c r="G12" s="1053">
        <v>449231</v>
      </c>
      <c r="H12" s="1053">
        <v>383507</v>
      </c>
      <c r="I12" s="1053">
        <v>245554</v>
      </c>
      <c r="J12" s="1053">
        <v>238041</v>
      </c>
      <c r="K12" s="440">
        <v>52670</v>
      </c>
      <c r="L12" s="444">
        <v>297827</v>
      </c>
      <c r="M12" s="1054">
        <v>1214907</v>
      </c>
      <c r="N12" s="45"/>
      <c r="O12" s="19"/>
      <c r="P12" s="19"/>
      <c r="Q12" s="19"/>
      <c r="R12" s="19"/>
      <c r="S12" s="19"/>
      <c r="T12" s="19"/>
      <c r="U12" s="19"/>
      <c r="V12" s="19"/>
      <c r="W12" s="19"/>
      <c r="AA12" s="19"/>
      <c r="AB12" s="19"/>
      <c r="AC12" s="19"/>
      <c r="AD12" s="19"/>
      <c r="AE12" s="19"/>
      <c r="AJ12" s="61"/>
    </row>
    <row r="13" spans="1:83" ht="18" customHeight="1">
      <c r="A13" s="645" t="s">
        <v>519</v>
      </c>
      <c r="C13" s="60">
        <v>24.358333333333334</v>
      </c>
      <c r="D13" s="1051">
        <v>23.316666666666666</v>
      </c>
      <c r="E13" s="1051">
        <v>110.39166666666667</v>
      </c>
      <c r="F13" s="865">
        <v>232919.5</v>
      </c>
      <c r="G13" s="865">
        <v>467674.58333333331</v>
      </c>
      <c r="H13" s="865">
        <v>404952.58333333331</v>
      </c>
      <c r="I13" s="865">
        <v>257230.16666666666</v>
      </c>
      <c r="J13" s="1053">
        <v>254314</v>
      </c>
      <c r="K13" s="1053">
        <v>41496</v>
      </c>
      <c r="L13" s="1053">
        <v>303988</v>
      </c>
      <c r="M13" s="1054">
        <v>1230164.3333333333</v>
      </c>
      <c r="N13" s="45"/>
      <c r="O13" s="19"/>
      <c r="P13" s="19"/>
      <c r="Q13" s="19"/>
      <c r="R13" s="19"/>
      <c r="S13" s="19"/>
      <c r="T13" s="19"/>
      <c r="U13" s="19"/>
      <c r="V13" s="19"/>
      <c r="W13" s="19"/>
      <c r="AA13" s="19"/>
      <c r="AB13" s="19"/>
      <c r="AC13" s="19"/>
      <c r="AD13" s="19"/>
      <c r="AE13" s="19"/>
      <c r="AJ13" s="61"/>
    </row>
    <row r="14" spans="1:83" ht="18" customHeight="1">
      <c r="A14" s="89"/>
      <c r="B14" s="72"/>
      <c r="C14" s="60"/>
      <c r="D14" s="1051"/>
      <c r="E14" s="1051"/>
      <c r="F14" s="19"/>
      <c r="G14" s="19"/>
      <c r="H14" s="19"/>
      <c r="I14" s="19"/>
      <c r="J14" s="19"/>
      <c r="K14" s="444"/>
      <c r="L14" s="444"/>
      <c r="M14" s="45"/>
      <c r="N14" s="45"/>
      <c r="O14" s="19"/>
      <c r="P14" s="19"/>
      <c r="Q14" s="19"/>
      <c r="R14" s="19"/>
      <c r="S14" s="19"/>
      <c r="T14" s="19"/>
      <c r="U14" s="19"/>
      <c r="V14" s="19"/>
      <c r="W14" s="19"/>
      <c r="AA14" s="19"/>
      <c r="AB14" s="19"/>
      <c r="AC14" s="19"/>
      <c r="AD14" s="19"/>
      <c r="AE14" s="19"/>
      <c r="AJ14" s="61"/>
    </row>
    <row r="15" spans="1:83" ht="18" customHeight="1">
      <c r="A15" s="624" t="s">
        <v>434</v>
      </c>
      <c r="B15" s="622">
        <v>7</v>
      </c>
      <c r="C15" s="446">
        <v>30.5</v>
      </c>
      <c r="D15" s="447">
        <v>29.1</v>
      </c>
      <c r="E15" s="448">
        <v>110.8</v>
      </c>
      <c r="F15" s="449">
        <v>269799</v>
      </c>
      <c r="G15" s="449">
        <v>464458</v>
      </c>
      <c r="H15" s="449">
        <v>402219</v>
      </c>
      <c r="I15" s="449">
        <v>285006</v>
      </c>
      <c r="J15" s="449">
        <v>22196</v>
      </c>
      <c r="K15" s="442">
        <v>3042</v>
      </c>
      <c r="L15" s="442">
        <v>55228</v>
      </c>
      <c r="M15" s="1055">
        <v>1231128</v>
      </c>
      <c r="N15" s="451"/>
      <c r="O15" s="19"/>
    </row>
    <row r="16" spans="1:83" ht="18" customHeight="1">
      <c r="A16" s="624"/>
      <c r="B16" s="622">
        <v>8</v>
      </c>
      <c r="C16" s="446">
        <v>30.2</v>
      </c>
      <c r="D16" s="447">
        <v>29</v>
      </c>
      <c r="E16" s="448">
        <v>111.2</v>
      </c>
      <c r="F16" s="449">
        <v>265445</v>
      </c>
      <c r="G16" s="449">
        <v>484632</v>
      </c>
      <c r="H16" s="449">
        <v>431406</v>
      </c>
      <c r="I16" s="449">
        <v>268217</v>
      </c>
      <c r="J16" s="449">
        <v>23784</v>
      </c>
      <c r="K16" s="442">
        <v>2076</v>
      </c>
      <c r="L16" s="442">
        <v>38014</v>
      </c>
      <c r="M16" s="1055">
        <v>1234080</v>
      </c>
      <c r="N16" s="451"/>
      <c r="O16" s="19"/>
    </row>
    <row r="17" spans="1:36" ht="18" customHeight="1">
      <c r="A17" s="624"/>
      <c r="B17" s="622">
        <v>9</v>
      </c>
      <c r="C17" s="446">
        <v>28.8</v>
      </c>
      <c r="D17" s="447">
        <v>27.9</v>
      </c>
      <c r="E17" s="448">
        <v>111.5</v>
      </c>
      <c r="F17" s="449">
        <v>230320</v>
      </c>
      <c r="G17" s="449">
        <v>373826</v>
      </c>
      <c r="H17" s="449">
        <v>298819</v>
      </c>
      <c r="I17" s="449">
        <v>252710</v>
      </c>
      <c r="J17" s="449">
        <v>20216</v>
      </c>
      <c r="K17" s="442">
        <v>1810</v>
      </c>
      <c r="L17" s="442">
        <v>12758</v>
      </c>
      <c r="M17" s="1055">
        <v>1236954</v>
      </c>
      <c r="N17" s="451"/>
      <c r="O17" s="19"/>
    </row>
    <row r="18" spans="1:36" ht="18" customHeight="1">
      <c r="A18" s="624"/>
      <c r="B18" s="622">
        <v>10</v>
      </c>
      <c r="C18" s="446">
        <v>27.6</v>
      </c>
      <c r="D18" s="447">
        <v>25.5</v>
      </c>
      <c r="E18" s="448">
        <v>112</v>
      </c>
      <c r="F18" s="449">
        <v>246743</v>
      </c>
      <c r="G18" s="449">
        <v>452711</v>
      </c>
      <c r="H18" s="449">
        <v>388081</v>
      </c>
      <c r="I18" s="449">
        <v>263610</v>
      </c>
      <c r="J18" s="449">
        <v>20386</v>
      </c>
      <c r="K18" s="442">
        <v>2062</v>
      </c>
      <c r="L18" s="442">
        <v>14711</v>
      </c>
      <c r="M18" s="1055">
        <v>1238976</v>
      </c>
      <c r="N18" s="451"/>
      <c r="O18" s="19"/>
    </row>
    <row r="19" spans="1:36" ht="18" customHeight="1">
      <c r="A19" s="624"/>
      <c r="B19" s="622">
        <v>11</v>
      </c>
      <c r="C19" s="446">
        <v>23.9</v>
      </c>
      <c r="D19" s="447">
        <v>22.5</v>
      </c>
      <c r="E19" s="448">
        <v>112.4</v>
      </c>
      <c r="F19" s="449">
        <v>226077</v>
      </c>
      <c r="G19" s="449">
        <v>411408</v>
      </c>
      <c r="H19" s="449">
        <v>359127</v>
      </c>
      <c r="I19" s="449">
        <v>236493</v>
      </c>
      <c r="J19" s="449">
        <v>20972</v>
      </c>
      <c r="K19" s="442">
        <v>1968</v>
      </c>
      <c r="L19" s="442">
        <v>24723</v>
      </c>
      <c r="M19" s="1055">
        <v>1239825</v>
      </c>
      <c r="N19" s="451"/>
      <c r="O19" s="19"/>
    </row>
    <row r="20" spans="1:36" ht="18" customHeight="1">
      <c r="A20" s="624"/>
      <c r="B20" s="622">
        <v>12</v>
      </c>
      <c r="C20" s="446">
        <v>18.600000000000001</v>
      </c>
      <c r="D20" s="447">
        <v>19</v>
      </c>
      <c r="E20" s="448">
        <v>113.10000000000001</v>
      </c>
      <c r="F20" s="449">
        <v>259993</v>
      </c>
      <c r="G20" s="449">
        <v>763652</v>
      </c>
      <c r="H20" s="449">
        <v>663787</v>
      </c>
      <c r="I20" s="449">
        <v>277325</v>
      </c>
      <c r="J20" s="449">
        <v>26419</v>
      </c>
      <c r="K20" s="442">
        <v>2040</v>
      </c>
      <c r="L20" s="442">
        <v>45032</v>
      </c>
      <c r="M20" s="1055">
        <v>1240513</v>
      </c>
      <c r="N20" s="451"/>
      <c r="O20" s="19"/>
    </row>
    <row r="21" spans="1:36" ht="18" customHeight="1">
      <c r="A21" s="624" t="s">
        <v>514</v>
      </c>
      <c r="B21" s="622">
        <v>1</v>
      </c>
      <c r="C21" s="446">
        <v>16.8</v>
      </c>
      <c r="D21" s="447">
        <v>17.3</v>
      </c>
      <c r="E21" s="448">
        <v>113.5</v>
      </c>
      <c r="F21" s="449">
        <v>289140</v>
      </c>
      <c r="G21" s="449">
        <v>420759</v>
      </c>
      <c r="H21" s="449">
        <v>366711</v>
      </c>
      <c r="I21" s="449">
        <v>349441</v>
      </c>
      <c r="J21" s="449">
        <v>21542</v>
      </c>
      <c r="K21" s="442">
        <v>1915</v>
      </c>
      <c r="L21" s="442">
        <v>22405</v>
      </c>
      <c r="M21" s="1055">
        <v>1240477</v>
      </c>
      <c r="N21" s="451"/>
      <c r="O21" s="19"/>
    </row>
    <row r="22" spans="1:36" ht="18" customHeight="1">
      <c r="A22" s="624"/>
      <c r="B22" s="622">
        <v>2</v>
      </c>
      <c r="C22" s="446">
        <v>16</v>
      </c>
      <c r="D22" s="447">
        <v>17.5</v>
      </c>
      <c r="E22" s="448">
        <v>113.1</v>
      </c>
      <c r="F22" s="449">
        <v>239454</v>
      </c>
      <c r="G22" s="449">
        <v>489903</v>
      </c>
      <c r="H22" s="449">
        <v>421613</v>
      </c>
      <c r="I22" s="449">
        <v>239971</v>
      </c>
      <c r="J22" s="449">
        <v>19467</v>
      </c>
      <c r="K22" s="442">
        <v>2207</v>
      </c>
      <c r="L22" s="442">
        <v>11433</v>
      </c>
      <c r="M22" s="1055">
        <v>1240674</v>
      </c>
      <c r="N22" s="451"/>
      <c r="O22" s="19"/>
    </row>
    <row r="23" spans="1:36" ht="18" customHeight="1">
      <c r="A23" s="624"/>
      <c r="B23" s="622">
        <v>3</v>
      </c>
      <c r="C23" s="446">
        <v>19.399999999999999</v>
      </c>
      <c r="D23" s="447">
        <v>19.100000000000001</v>
      </c>
      <c r="E23" s="448">
        <v>113.2</v>
      </c>
      <c r="F23" s="449">
        <v>239691</v>
      </c>
      <c r="G23" s="449">
        <v>400667</v>
      </c>
      <c r="H23" s="449">
        <v>349486</v>
      </c>
      <c r="I23" s="449">
        <v>271024</v>
      </c>
      <c r="J23" s="449">
        <v>22352</v>
      </c>
      <c r="K23" s="442">
        <v>2631</v>
      </c>
      <c r="L23" s="442">
        <v>17269</v>
      </c>
      <c r="M23" s="1055">
        <v>1228617</v>
      </c>
      <c r="N23" s="451"/>
      <c r="O23" s="19"/>
    </row>
    <row r="24" spans="1:36" ht="18" customHeight="1">
      <c r="A24" s="89"/>
      <c r="B24" s="622">
        <v>4</v>
      </c>
      <c r="C24" s="446">
        <v>20.5</v>
      </c>
      <c r="D24" s="447">
        <v>21.5</v>
      </c>
      <c r="E24" s="448">
        <v>113.4</v>
      </c>
      <c r="F24" s="449">
        <v>249716</v>
      </c>
      <c r="G24" s="449">
        <v>472782</v>
      </c>
      <c r="H24" s="449">
        <v>407088</v>
      </c>
      <c r="I24" s="449">
        <v>285925</v>
      </c>
      <c r="J24" s="449">
        <v>21065</v>
      </c>
      <c r="K24" s="442">
        <v>1975</v>
      </c>
      <c r="L24" s="442">
        <v>21291</v>
      </c>
      <c r="M24" s="1056">
        <v>1234812</v>
      </c>
      <c r="N24" s="451"/>
      <c r="O24" s="19"/>
    </row>
    <row r="25" spans="1:36" ht="18" customHeight="1">
      <c r="A25" s="624"/>
      <c r="B25" s="622" t="s">
        <v>597</v>
      </c>
      <c r="C25" s="446">
        <v>24.4</v>
      </c>
      <c r="D25" s="447">
        <v>24.2</v>
      </c>
      <c r="E25" s="448">
        <v>113.9</v>
      </c>
      <c r="F25" s="449">
        <v>244084</v>
      </c>
      <c r="G25" s="449">
        <v>392601</v>
      </c>
      <c r="H25" s="449">
        <v>320086</v>
      </c>
      <c r="I25" s="449">
        <v>270080</v>
      </c>
      <c r="J25" s="449">
        <v>21621</v>
      </c>
      <c r="K25" s="442">
        <v>1841</v>
      </c>
      <c r="L25" s="442">
        <v>37615</v>
      </c>
      <c r="M25" s="1055">
        <v>1238277</v>
      </c>
      <c r="N25" s="451"/>
      <c r="O25" s="19"/>
    </row>
    <row r="26" spans="1:36" ht="18" customHeight="1">
      <c r="A26" s="624"/>
      <c r="B26" s="622" t="s">
        <v>598</v>
      </c>
      <c r="C26" s="446">
        <v>28.6</v>
      </c>
      <c r="D26" s="886">
        <v>27.2</v>
      </c>
      <c r="E26" s="887">
        <v>114.1</v>
      </c>
      <c r="F26" s="449">
        <v>222554</v>
      </c>
      <c r="G26" s="449">
        <v>664644</v>
      </c>
      <c r="H26" s="449">
        <v>567248</v>
      </c>
      <c r="I26" s="449">
        <v>247910</v>
      </c>
      <c r="J26" s="449">
        <v>22316</v>
      </c>
      <c r="K26" s="442">
        <v>5718</v>
      </c>
      <c r="L26" s="442">
        <v>60742</v>
      </c>
      <c r="M26" s="1055">
        <v>1243331</v>
      </c>
      <c r="N26" s="451"/>
      <c r="O26" s="19"/>
    </row>
    <row r="27" spans="1:36" ht="18" customHeight="1">
      <c r="A27" s="624"/>
      <c r="B27" s="622" t="s">
        <v>549</v>
      </c>
      <c r="C27" s="446">
        <v>29</v>
      </c>
      <c r="D27" s="886">
        <v>29.1</v>
      </c>
      <c r="E27" s="887">
        <v>114.2</v>
      </c>
      <c r="F27" s="449">
        <v>232661</v>
      </c>
      <c r="G27" s="449">
        <v>413143</v>
      </c>
      <c r="H27" s="449">
        <v>356036</v>
      </c>
      <c r="I27" s="449">
        <v>237783</v>
      </c>
      <c r="J27" s="449">
        <v>22661</v>
      </c>
      <c r="K27" s="442">
        <v>3056</v>
      </c>
      <c r="L27" s="442">
        <v>24731</v>
      </c>
      <c r="M27" s="1055">
        <v>1247678</v>
      </c>
      <c r="N27" s="451"/>
      <c r="O27" s="19"/>
    </row>
    <row r="28" spans="1:36" ht="18" customHeight="1">
      <c r="A28" s="624"/>
      <c r="B28" s="622" t="s">
        <v>561</v>
      </c>
      <c r="C28" s="446">
        <v>29.5</v>
      </c>
      <c r="D28" s="886">
        <v>29</v>
      </c>
      <c r="E28" s="887">
        <v>114.3</v>
      </c>
      <c r="F28" s="449">
        <v>227624</v>
      </c>
      <c r="G28" s="449">
        <v>469585</v>
      </c>
      <c r="H28" s="449">
        <v>412863</v>
      </c>
      <c r="I28" s="449">
        <v>244466</v>
      </c>
      <c r="J28" s="449">
        <v>24417</v>
      </c>
      <c r="K28" s="442">
        <v>1703</v>
      </c>
      <c r="L28" s="442">
        <v>15200</v>
      </c>
      <c r="M28" s="1055"/>
      <c r="N28" s="451"/>
      <c r="O28" s="19"/>
    </row>
    <row r="29" spans="1:36" ht="18" customHeight="1">
      <c r="A29" s="624"/>
      <c r="B29" s="622" t="s">
        <v>480</v>
      </c>
      <c r="C29" s="446">
        <v>29.7</v>
      </c>
      <c r="D29" s="886">
        <v>27.9</v>
      </c>
      <c r="E29" s="887">
        <v>114.5</v>
      </c>
      <c r="F29" s="885"/>
      <c r="G29" s="885"/>
      <c r="H29" s="885"/>
      <c r="I29" s="885"/>
      <c r="J29" s="885"/>
      <c r="K29" s="442">
        <v>2363</v>
      </c>
      <c r="L29" s="442">
        <v>21183</v>
      </c>
      <c r="M29" s="1055"/>
      <c r="N29" s="451"/>
      <c r="O29" s="19"/>
    </row>
    <row r="30" spans="1:36" s="67" customFormat="1" ht="5.25" customHeight="1" thickBot="1">
      <c r="A30" s="107"/>
      <c r="B30" s="628"/>
      <c r="C30" s="62"/>
      <c r="D30" s="63"/>
      <c r="E30" s="63"/>
      <c r="F30" s="64"/>
      <c r="G30" s="64"/>
      <c r="H30" s="65"/>
      <c r="I30" s="64"/>
      <c r="J30" s="64"/>
      <c r="K30" s="64"/>
      <c r="L30" s="64"/>
      <c r="M30" s="1057"/>
      <c r="N30" s="66"/>
      <c r="O30" s="20"/>
      <c r="P30" s="20"/>
      <c r="Q30" s="20"/>
      <c r="R30" s="20"/>
      <c r="S30" s="20"/>
      <c r="T30" s="20"/>
      <c r="U30" s="20"/>
      <c r="V30" s="20"/>
      <c r="W30" s="20"/>
      <c r="X30" s="20"/>
      <c r="Y30" s="20"/>
      <c r="Z30" s="20"/>
      <c r="AA30" s="20"/>
      <c r="AB30" s="20"/>
      <c r="AC30" s="20"/>
      <c r="AD30" s="20"/>
      <c r="AE30" s="20"/>
      <c r="AF30" s="20"/>
      <c r="AG30" s="20"/>
      <c r="AH30" s="20"/>
      <c r="AI30" s="20"/>
      <c r="AJ30" s="20"/>
    </row>
    <row r="31" spans="1:36" ht="3" customHeight="1">
      <c r="A31" s="89"/>
      <c r="B31" s="44"/>
      <c r="C31" s="19"/>
      <c r="D31" s="19"/>
      <c r="E31" s="19"/>
      <c r="F31" s="19"/>
      <c r="G31" s="19"/>
      <c r="H31" s="19"/>
      <c r="I31" s="19"/>
      <c r="J31" s="19"/>
      <c r="K31" s="19"/>
      <c r="L31" s="19"/>
      <c r="M31" s="19"/>
      <c r="N31" s="54"/>
    </row>
    <row r="32" spans="1:36" ht="9.75" customHeight="1">
      <c r="A32" s="943" t="s">
        <v>365</v>
      </c>
      <c r="M32" s="24"/>
      <c r="N32" s="106"/>
    </row>
    <row r="33" spans="1:15" ht="12" customHeight="1">
      <c r="A33" s="944" t="s">
        <v>439</v>
      </c>
      <c r="M33" s="24"/>
      <c r="N33" s="106"/>
    </row>
    <row r="34" spans="1:15" ht="12" customHeight="1">
      <c r="A34" s="943" t="s">
        <v>437</v>
      </c>
      <c r="M34" s="24"/>
      <c r="N34" s="106"/>
    </row>
    <row r="35" spans="1:15" ht="12" customHeight="1" thickBot="1">
      <c r="A35" s="945" t="s">
        <v>438</v>
      </c>
      <c r="B35" s="67"/>
      <c r="C35" s="67"/>
      <c r="D35" s="67"/>
      <c r="E35" s="67"/>
      <c r="F35" s="67"/>
      <c r="G35" s="67"/>
      <c r="H35" s="67"/>
      <c r="I35" s="67"/>
      <c r="J35" s="67"/>
      <c r="K35" s="67"/>
      <c r="L35" s="67"/>
      <c r="M35" s="67"/>
      <c r="N35" s="327"/>
    </row>
    <row r="36" spans="1:15" ht="20.25" customHeight="1">
      <c r="B36" s="24"/>
      <c r="C36" s="24"/>
      <c r="D36" s="24"/>
      <c r="E36" s="24"/>
      <c r="F36" s="24"/>
      <c r="G36" s="24"/>
      <c r="I36" s="24"/>
      <c r="L36" s="24"/>
      <c r="O36" s="24"/>
    </row>
    <row r="37" spans="1:15" ht="20.25" customHeight="1">
      <c r="B37" s="24"/>
      <c r="C37" s="24"/>
      <c r="D37" s="24"/>
      <c r="E37" s="24"/>
      <c r="F37" s="24"/>
      <c r="G37" s="24"/>
      <c r="I37" s="24"/>
      <c r="M37" s="24"/>
      <c r="N37" s="24"/>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heetViews>
  <sheetFormatPr defaultColWidth="9" defaultRowHeight="13.5"/>
  <cols>
    <col min="1" max="3" width="9" style="740"/>
    <col min="4" max="4" width="13.875" style="740" customWidth="1"/>
    <col min="5" max="5" width="6.25" style="740" customWidth="1"/>
    <col min="6" max="6" width="10.5" style="740" customWidth="1"/>
    <col min="7" max="7" width="12.75" style="740" customWidth="1"/>
    <col min="8" max="8" width="9.625" style="740" customWidth="1"/>
    <col min="9" max="9" width="9.375" style="740" customWidth="1"/>
    <col min="10" max="10" width="9.625" style="740" customWidth="1"/>
    <col min="11" max="11" width="4" style="740" customWidth="1"/>
    <col min="12" max="12" width="4.625" style="740" customWidth="1"/>
    <col min="13" max="13" width="8.75" style="740" customWidth="1"/>
    <col min="14" max="14" width="9.375" style="740" customWidth="1"/>
    <col min="15" max="15" width="9.625" style="740" customWidth="1"/>
    <col min="16" max="16" width="1.625" style="740" customWidth="1"/>
    <col min="17" max="17" width="5.5" style="740" customWidth="1"/>
    <col min="18" max="18" width="3.125" style="740" customWidth="1"/>
    <col min="19" max="16384" width="9" style="740"/>
  </cols>
  <sheetData>
    <row r="1" spans="4:18" ht="34.9" customHeight="1" thickBot="1">
      <c r="E1" s="1156" t="s">
        <v>366</v>
      </c>
      <c r="F1" s="1156"/>
      <c r="G1" s="1156"/>
      <c r="H1" s="1156"/>
      <c r="I1" s="1156"/>
      <c r="J1" s="1156"/>
      <c r="K1" s="1156"/>
      <c r="L1" s="1156"/>
      <c r="M1" s="1156"/>
      <c r="N1" s="1156"/>
      <c r="O1" s="1156"/>
      <c r="P1" s="1156"/>
      <c r="Q1" s="1156"/>
    </row>
    <row r="2" spans="4:18" s="746" customFormat="1" ht="21.75" customHeight="1">
      <c r="D2" s="741"/>
      <c r="E2" s="742"/>
      <c r="F2" s="743" t="s">
        <v>29</v>
      </c>
      <c r="G2" s="1159" t="s">
        <v>30</v>
      </c>
      <c r="H2" s="1160"/>
      <c r="I2" s="1161"/>
      <c r="J2" s="1165" t="s">
        <v>407</v>
      </c>
      <c r="K2" s="744"/>
      <c r="L2" s="1158" t="s">
        <v>575</v>
      </c>
      <c r="M2" s="1158"/>
      <c r="N2" s="1158"/>
      <c r="O2" s="1158"/>
      <c r="P2" s="1158"/>
      <c r="Q2" s="1158"/>
      <c r="R2" s="745"/>
    </row>
    <row r="3" spans="4:18" s="746" customFormat="1" ht="15.75" customHeight="1">
      <c r="D3" s="747"/>
      <c r="E3" s="748"/>
      <c r="F3" s="749" t="s">
        <v>31</v>
      </c>
      <c r="G3" s="1162" t="s">
        <v>408</v>
      </c>
      <c r="H3" s="1163"/>
      <c r="I3" s="1164"/>
      <c r="J3" s="1166"/>
      <c r="K3" s="750"/>
      <c r="L3" s="977"/>
      <c r="M3" s="977"/>
      <c r="N3" s="977"/>
      <c r="O3" s="977"/>
      <c r="P3" s="977"/>
      <c r="Q3" s="977"/>
      <c r="R3" s="752"/>
    </row>
    <row r="4" spans="4:18" s="746" customFormat="1" ht="15.75" customHeight="1">
      <c r="D4" s="747"/>
      <c r="E4" s="753"/>
      <c r="F4" s="749" t="s">
        <v>405</v>
      </c>
      <c r="G4" s="754" t="s">
        <v>32</v>
      </c>
      <c r="H4" s="754" t="s">
        <v>33</v>
      </c>
      <c r="I4" s="754" t="s">
        <v>34</v>
      </c>
      <c r="J4" s="1166"/>
      <c r="K4" s="750"/>
      <c r="L4" s="978"/>
      <c r="M4" s="979"/>
      <c r="N4" s="979"/>
      <c r="O4" s="979"/>
      <c r="P4" s="979"/>
      <c r="Q4" s="980"/>
      <c r="R4" s="751"/>
    </row>
    <row r="5" spans="4:18" s="746" customFormat="1" ht="18" customHeight="1">
      <c r="D5" s="747"/>
      <c r="E5" s="755"/>
      <c r="F5" s="749" t="s">
        <v>35</v>
      </c>
      <c r="G5" s="756"/>
      <c r="H5" s="756"/>
      <c r="I5" s="756"/>
      <c r="J5" s="1166"/>
      <c r="K5" s="750"/>
      <c r="L5" s="981"/>
      <c r="M5" s="982" t="s">
        <v>36</v>
      </c>
      <c r="N5" s="1168">
        <v>1466454</v>
      </c>
      <c r="O5" s="1168"/>
      <c r="P5" s="522"/>
      <c r="Q5" s="983"/>
      <c r="R5" s="751"/>
    </row>
    <row r="6" spans="4:18" s="746" customFormat="1" ht="18" customHeight="1">
      <c r="D6" s="757"/>
      <c r="E6" s="758"/>
      <c r="F6" s="759" t="s">
        <v>37</v>
      </c>
      <c r="G6" s="760" t="s">
        <v>38</v>
      </c>
      <c r="H6" s="760" t="s">
        <v>38</v>
      </c>
      <c r="I6" s="760" t="s">
        <v>38</v>
      </c>
      <c r="J6" s="1167"/>
      <c r="K6" s="750"/>
      <c r="L6" s="981"/>
      <c r="M6" s="984"/>
      <c r="P6" s="985"/>
      <c r="Q6" s="983"/>
      <c r="R6" s="751"/>
    </row>
    <row r="7" spans="4:18" s="746" customFormat="1" ht="18" customHeight="1">
      <c r="D7" s="761" t="s">
        <v>424</v>
      </c>
      <c r="E7" s="762">
        <v>10</v>
      </c>
      <c r="F7" s="763">
        <v>550725</v>
      </c>
      <c r="G7" s="763">
        <v>1425769</v>
      </c>
      <c r="H7" s="763">
        <v>700431</v>
      </c>
      <c r="I7" s="763">
        <v>725338</v>
      </c>
      <c r="J7" s="764">
        <v>6760</v>
      </c>
      <c r="K7" s="765"/>
      <c r="L7" s="981"/>
      <c r="M7" s="982" t="s">
        <v>39</v>
      </c>
      <c r="N7" s="1168">
        <v>721427</v>
      </c>
      <c r="O7" s="1168"/>
      <c r="P7" s="522"/>
      <c r="Q7" s="983"/>
      <c r="R7" s="751"/>
    </row>
    <row r="8" spans="4:18" s="746" customFormat="1" ht="18" customHeight="1">
      <c r="D8" s="761" t="s">
        <v>425</v>
      </c>
      <c r="E8" s="762">
        <v>10</v>
      </c>
      <c r="F8" s="763">
        <v>560424</v>
      </c>
      <c r="G8" s="763">
        <v>1433566</v>
      </c>
      <c r="H8" s="763">
        <v>704619</v>
      </c>
      <c r="I8" s="763">
        <v>728947</v>
      </c>
      <c r="J8" s="764">
        <v>7797</v>
      </c>
      <c r="K8" s="765"/>
      <c r="L8" s="981"/>
      <c r="M8" s="982" t="s">
        <v>40</v>
      </c>
      <c r="N8" s="1168">
        <v>745027</v>
      </c>
      <c r="O8" s="1168"/>
      <c r="P8" s="985"/>
      <c r="Q8" s="983"/>
      <c r="R8" s="751"/>
    </row>
    <row r="9" spans="4:18" s="746" customFormat="1" ht="18" customHeight="1">
      <c r="D9" s="761" t="s">
        <v>426</v>
      </c>
      <c r="E9" s="762">
        <v>10</v>
      </c>
      <c r="F9" s="763">
        <v>571491</v>
      </c>
      <c r="G9" s="763">
        <v>1441641</v>
      </c>
      <c r="H9" s="763">
        <v>708994</v>
      </c>
      <c r="I9" s="763">
        <v>732647</v>
      </c>
      <c r="J9" s="764">
        <v>8075</v>
      </c>
      <c r="K9" s="765"/>
      <c r="L9" s="981"/>
      <c r="M9" s="986"/>
      <c r="P9" s="985"/>
      <c r="Q9" s="983"/>
      <c r="R9" s="751"/>
    </row>
    <row r="10" spans="4:18" s="746" customFormat="1" ht="18" customHeight="1">
      <c r="D10" s="761" t="s">
        <v>427</v>
      </c>
      <c r="E10" s="762">
        <v>10</v>
      </c>
      <c r="F10" s="763">
        <v>581430</v>
      </c>
      <c r="G10" s="763">
        <v>1447258</v>
      </c>
      <c r="H10" s="763">
        <v>711780</v>
      </c>
      <c r="I10" s="763">
        <v>735478</v>
      </c>
      <c r="J10" s="764">
        <v>5617</v>
      </c>
      <c r="K10" s="765"/>
      <c r="L10" s="981"/>
      <c r="M10" s="987" t="s">
        <v>41</v>
      </c>
      <c r="N10" s="1157">
        <v>660020</v>
      </c>
      <c r="O10" s="1157"/>
      <c r="P10" s="522"/>
      <c r="Q10" s="983"/>
      <c r="R10" s="751"/>
    </row>
    <row r="11" spans="4:18" s="746" customFormat="1" ht="18" customHeight="1">
      <c r="D11" s="761" t="s">
        <v>428</v>
      </c>
      <c r="E11" s="762">
        <v>10</v>
      </c>
      <c r="F11" s="763">
        <v>592097</v>
      </c>
      <c r="G11" s="763">
        <v>1453285</v>
      </c>
      <c r="H11" s="763">
        <v>715096</v>
      </c>
      <c r="I11" s="763">
        <v>738189</v>
      </c>
      <c r="J11" s="764">
        <v>6027</v>
      </c>
      <c r="K11" s="765"/>
      <c r="L11" s="988"/>
      <c r="M11" s="989"/>
      <c r="N11" s="989"/>
      <c r="O11" s="989"/>
      <c r="P11" s="990"/>
      <c r="Q11" s="991"/>
      <c r="R11" s="751"/>
    </row>
    <row r="12" spans="4:18" s="746" customFormat="1" ht="18" customHeight="1">
      <c r="D12" s="761" t="s">
        <v>429</v>
      </c>
      <c r="E12" s="762">
        <v>10</v>
      </c>
      <c r="F12" s="763">
        <v>604625</v>
      </c>
      <c r="G12" s="763">
        <v>1461096</v>
      </c>
      <c r="H12" s="763">
        <v>719247</v>
      </c>
      <c r="I12" s="763">
        <v>741849</v>
      </c>
      <c r="J12" s="764">
        <v>7811</v>
      </c>
      <c r="K12" s="765"/>
      <c r="L12" s="992"/>
      <c r="M12" s="993"/>
      <c r="N12" s="992"/>
      <c r="O12" s="992"/>
      <c r="P12" s="992"/>
      <c r="Q12" s="992"/>
      <c r="R12" s="751"/>
    </row>
    <row r="13" spans="4:18" s="746" customFormat="1" ht="18" customHeight="1">
      <c r="D13" s="761" t="s">
        <v>430</v>
      </c>
      <c r="E13" s="762">
        <v>10</v>
      </c>
      <c r="F13" s="763">
        <v>614708</v>
      </c>
      <c r="G13" s="763">
        <v>1467480</v>
      </c>
      <c r="H13" s="763">
        <v>722812</v>
      </c>
      <c r="I13" s="763">
        <v>744668</v>
      </c>
      <c r="J13" s="764">
        <v>6384</v>
      </c>
      <c r="K13" s="765"/>
      <c r="L13" s="994"/>
      <c r="M13" s="995"/>
      <c r="R13" s="751"/>
    </row>
    <row r="14" spans="4:18" s="746" customFormat="1" ht="18" customHeight="1">
      <c r="D14" s="761" t="s">
        <v>431</v>
      </c>
      <c r="E14" s="762">
        <v>10</v>
      </c>
      <c r="F14" s="763">
        <v>623163</v>
      </c>
      <c r="G14" s="763">
        <v>1468526</v>
      </c>
      <c r="H14" s="763">
        <v>723172</v>
      </c>
      <c r="I14" s="763">
        <v>745354</v>
      </c>
      <c r="J14" s="764">
        <v>1046</v>
      </c>
      <c r="K14" s="765"/>
      <c r="L14" s="994"/>
      <c r="M14" s="1155" t="s">
        <v>576</v>
      </c>
      <c r="N14" s="1155"/>
      <c r="O14" s="1155"/>
      <c r="P14" s="1155"/>
      <c r="Q14" s="1155"/>
      <c r="R14" s="752"/>
    </row>
    <row r="15" spans="4:18" s="746" customFormat="1" ht="18" customHeight="1">
      <c r="D15" s="761" t="s">
        <v>435</v>
      </c>
      <c r="E15" s="762">
        <v>10</v>
      </c>
      <c r="F15" s="766">
        <v>632082</v>
      </c>
      <c r="G15" s="763">
        <v>1468634</v>
      </c>
      <c r="H15" s="763">
        <v>722785</v>
      </c>
      <c r="I15" s="763">
        <v>745849</v>
      </c>
      <c r="J15" s="764">
        <v>108</v>
      </c>
      <c r="K15" s="765"/>
      <c r="L15" s="994"/>
      <c r="M15" s="994"/>
      <c r="N15" s="996" t="s">
        <v>42</v>
      </c>
      <c r="O15" s="997">
        <v>229</v>
      </c>
      <c r="P15" s="997"/>
      <c r="Q15" s="998" t="s">
        <v>43</v>
      </c>
      <c r="R15" s="752"/>
    </row>
    <row r="16" spans="4:18" s="770" customFormat="1" ht="18" customHeight="1">
      <c r="D16" s="761" t="s">
        <v>432</v>
      </c>
      <c r="E16" s="762">
        <v>10</v>
      </c>
      <c r="F16" s="766">
        <v>641348</v>
      </c>
      <c r="G16" s="763">
        <v>1468375</v>
      </c>
      <c r="H16" s="763">
        <v>722730</v>
      </c>
      <c r="I16" s="763">
        <v>745645</v>
      </c>
      <c r="J16" s="764">
        <v>-259</v>
      </c>
      <c r="K16" s="532"/>
      <c r="L16" s="994"/>
      <c r="M16" s="963">
        <v>0</v>
      </c>
      <c r="N16" s="999" t="s">
        <v>532</v>
      </c>
      <c r="O16" s="997">
        <v>-79</v>
      </c>
      <c r="P16" s="910"/>
      <c r="Q16" s="1000" t="s">
        <v>43</v>
      </c>
      <c r="R16" s="772">
        <v>0</v>
      </c>
    </row>
    <row r="17" spans="4:18" s="771" customFormat="1" ht="18" customHeight="1" thickBot="1">
      <c r="D17" s="773" t="s">
        <v>433</v>
      </c>
      <c r="E17" s="774">
        <v>10</v>
      </c>
      <c r="F17" s="775">
        <v>651375</v>
      </c>
      <c r="G17" s="776">
        <v>1467065</v>
      </c>
      <c r="H17" s="776">
        <v>721896</v>
      </c>
      <c r="I17" s="776">
        <v>745169</v>
      </c>
      <c r="J17" s="777">
        <v>121</v>
      </c>
      <c r="K17" s="533"/>
      <c r="L17" s="770"/>
      <c r="M17" s="770"/>
      <c r="N17" s="999" t="s">
        <v>543</v>
      </c>
      <c r="O17" s="997">
        <v>308</v>
      </c>
      <c r="P17" s="1001"/>
      <c r="Q17" s="1000" t="s">
        <v>43</v>
      </c>
      <c r="R17" s="752"/>
    </row>
    <row r="18" spans="4:18" s="771" customFormat="1" ht="18" customHeight="1" thickTop="1">
      <c r="D18" s="778"/>
      <c r="E18" s="779"/>
      <c r="F18" s="763"/>
      <c r="G18" s="763"/>
      <c r="H18" s="763"/>
      <c r="I18" s="763"/>
      <c r="J18" s="780" t="s">
        <v>409</v>
      </c>
      <c r="K18" s="533"/>
      <c r="L18" s="1002"/>
      <c r="M18" s="1003">
        <v>0</v>
      </c>
      <c r="N18" s="1004" t="s">
        <v>33</v>
      </c>
      <c r="O18" s="997">
        <v>50</v>
      </c>
      <c r="P18" s="997"/>
      <c r="Q18" s="1000" t="s">
        <v>43</v>
      </c>
      <c r="R18" s="752"/>
    </row>
    <row r="19" spans="4:18" s="771" customFormat="1" ht="18" customHeight="1">
      <c r="D19" s="781" t="s">
        <v>572</v>
      </c>
      <c r="E19" s="762" t="s">
        <v>480</v>
      </c>
      <c r="F19" s="763">
        <v>650702</v>
      </c>
      <c r="G19" s="763">
        <v>1466944</v>
      </c>
      <c r="H19" s="763">
        <v>721902</v>
      </c>
      <c r="I19" s="763">
        <v>745042</v>
      </c>
      <c r="J19" s="764">
        <v>175</v>
      </c>
      <c r="K19" s="533"/>
      <c r="L19" s="994"/>
      <c r="M19" s="994"/>
      <c r="N19" s="1004" t="s">
        <v>34</v>
      </c>
      <c r="O19" s="997">
        <v>179</v>
      </c>
      <c r="P19" s="997"/>
      <c r="Q19" s="1000" t="s">
        <v>43</v>
      </c>
      <c r="R19" s="752"/>
    </row>
    <row r="20" spans="4:18" s="771" customFormat="1" ht="18" customHeight="1">
      <c r="D20" s="781"/>
      <c r="E20" s="762">
        <v>10</v>
      </c>
      <c r="F20" s="763">
        <v>651375</v>
      </c>
      <c r="G20" s="763">
        <v>1467065</v>
      </c>
      <c r="H20" s="763">
        <v>721896</v>
      </c>
      <c r="I20" s="763">
        <v>745169</v>
      </c>
      <c r="J20" s="764">
        <v>121</v>
      </c>
      <c r="K20" s="533"/>
      <c r="L20" s="994"/>
      <c r="M20" s="994"/>
      <c r="N20" s="1005" t="s">
        <v>35</v>
      </c>
      <c r="O20" s="997">
        <v>414</v>
      </c>
      <c r="P20" s="997"/>
      <c r="Q20" s="998" t="s">
        <v>17</v>
      </c>
      <c r="R20" s="752"/>
    </row>
    <row r="21" spans="4:18" s="771" customFormat="1" ht="18" customHeight="1">
      <c r="D21" s="781"/>
      <c r="E21" s="762">
        <v>11</v>
      </c>
      <c r="F21" s="763">
        <v>652407</v>
      </c>
      <c r="G21" s="763">
        <v>1467671</v>
      </c>
      <c r="H21" s="763">
        <v>722201</v>
      </c>
      <c r="I21" s="763">
        <v>745470</v>
      </c>
      <c r="J21" s="764">
        <v>606</v>
      </c>
      <c r="K21" s="533"/>
      <c r="L21" s="994"/>
      <c r="M21" s="770"/>
      <c r="N21" s="770"/>
      <c r="O21" s="770"/>
      <c r="P21" s="770"/>
      <c r="Q21" s="770"/>
      <c r="R21" s="772">
        <v>0</v>
      </c>
    </row>
    <row r="22" spans="4:18" s="771" customFormat="1" ht="18" customHeight="1">
      <c r="D22" s="781"/>
      <c r="E22" s="762">
        <v>12</v>
      </c>
      <c r="F22" s="763">
        <v>652916</v>
      </c>
      <c r="G22" s="763">
        <v>1467756</v>
      </c>
      <c r="H22" s="763">
        <v>722234</v>
      </c>
      <c r="I22" s="763">
        <v>745522</v>
      </c>
      <c r="J22" s="764">
        <v>85</v>
      </c>
      <c r="K22" s="533"/>
      <c r="L22" s="963"/>
      <c r="M22" s="963"/>
      <c r="N22" s="963"/>
      <c r="O22" s="963"/>
      <c r="P22" s="963"/>
      <c r="Q22" s="963"/>
      <c r="R22" s="752"/>
    </row>
    <row r="23" spans="4:18" s="771" customFormat="1" ht="18" customHeight="1">
      <c r="D23" s="781" t="s">
        <v>542</v>
      </c>
      <c r="E23" s="762">
        <v>1</v>
      </c>
      <c r="F23" s="763">
        <v>653466</v>
      </c>
      <c r="G23" s="763">
        <v>1468000</v>
      </c>
      <c r="H23" s="763">
        <v>722425</v>
      </c>
      <c r="I23" s="763">
        <v>745575</v>
      </c>
      <c r="J23" s="764">
        <v>244</v>
      </c>
      <c r="K23" s="533"/>
      <c r="L23" s="963"/>
      <c r="M23" s="963"/>
      <c r="N23" s="963"/>
      <c r="O23" s="963"/>
      <c r="P23" s="963"/>
      <c r="Q23" s="963"/>
      <c r="R23" s="752"/>
    </row>
    <row r="24" spans="4:18" s="771" customFormat="1" ht="18" customHeight="1">
      <c r="D24" s="781"/>
      <c r="E24" s="762">
        <v>2</v>
      </c>
      <c r="F24" s="763">
        <v>653758</v>
      </c>
      <c r="G24" s="763">
        <v>1467901</v>
      </c>
      <c r="H24" s="763">
        <v>722309</v>
      </c>
      <c r="I24" s="763">
        <v>745592</v>
      </c>
      <c r="J24" s="764">
        <v>-99</v>
      </c>
      <c r="K24" s="534"/>
      <c r="L24" s="963"/>
      <c r="M24" s="1155" t="s">
        <v>577</v>
      </c>
      <c r="N24" s="1155"/>
      <c r="O24" s="1155"/>
      <c r="P24" s="1155"/>
      <c r="Q24" s="1155"/>
      <c r="R24" s="752"/>
    </row>
    <row r="25" spans="4:18" s="771" customFormat="1" ht="18" customHeight="1">
      <c r="D25" s="781"/>
      <c r="E25" s="762" t="s">
        <v>511</v>
      </c>
      <c r="F25" s="763">
        <v>653899</v>
      </c>
      <c r="G25" s="763">
        <v>1467273</v>
      </c>
      <c r="H25" s="763">
        <v>722046</v>
      </c>
      <c r="I25" s="763">
        <v>745227</v>
      </c>
      <c r="J25" s="764">
        <v>-628</v>
      </c>
      <c r="K25" s="534"/>
      <c r="L25" s="963"/>
      <c r="M25" s="963"/>
      <c r="N25" s="996" t="s">
        <v>42</v>
      </c>
      <c r="O25" s="997">
        <v>-611</v>
      </c>
      <c r="P25" s="997"/>
      <c r="Q25" s="1006" t="s">
        <v>43</v>
      </c>
    </row>
    <row r="26" spans="4:18" s="771" customFormat="1" ht="18" customHeight="1">
      <c r="D26" s="781"/>
      <c r="E26" s="762" t="s">
        <v>563</v>
      </c>
      <c r="F26" s="763">
        <v>653128</v>
      </c>
      <c r="G26" s="763">
        <v>1461140</v>
      </c>
      <c r="H26" s="763">
        <v>718659</v>
      </c>
      <c r="I26" s="763">
        <v>742481</v>
      </c>
      <c r="J26" s="764">
        <v>-6133</v>
      </c>
      <c r="K26" s="534"/>
      <c r="L26" s="963"/>
      <c r="M26" s="963">
        <v>0</v>
      </c>
      <c r="N26" s="999" t="s">
        <v>532</v>
      </c>
      <c r="O26" s="997">
        <v>-3698</v>
      </c>
      <c r="P26" s="910"/>
      <c r="Q26" s="1000" t="s">
        <v>43</v>
      </c>
    </row>
    <row r="27" spans="4:18" s="771" customFormat="1" ht="18" customHeight="1">
      <c r="D27" s="781"/>
      <c r="E27" s="762">
        <v>5</v>
      </c>
      <c r="F27" s="763">
        <v>656711</v>
      </c>
      <c r="G27" s="763">
        <v>1465079</v>
      </c>
      <c r="H27" s="763">
        <v>720787</v>
      </c>
      <c r="I27" s="763">
        <v>744292</v>
      </c>
      <c r="J27" s="946">
        <v>3939</v>
      </c>
      <c r="K27" s="534"/>
      <c r="L27" s="963"/>
      <c r="M27" s="963">
        <v>0</v>
      </c>
      <c r="N27" s="999" t="s">
        <v>543</v>
      </c>
      <c r="O27" s="997">
        <v>3087</v>
      </c>
      <c r="P27" s="1001"/>
      <c r="Q27" s="1000" t="s">
        <v>43</v>
      </c>
    </row>
    <row r="28" spans="4:18" s="771" customFormat="1" ht="18" customHeight="1">
      <c r="D28" s="781"/>
      <c r="E28" s="762" t="s">
        <v>548</v>
      </c>
      <c r="F28" s="763">
        <v>657422</v>
      </c>
      <c r="G28" s="763">
        <v>1465183</v>
      </c>
      <c r="H28" s="763">
        <v>720786</v>
      </c>
      <c r="I28" s="763">
        <v>744397</v>
      </c>
      <c r="J28" s="946">
        <v>104</v>
      </c>
      <c r="K28" s="534"/>
      <c r="L28" s="963"/>
      <c r="M28" s="1003">
        <v>0</v>
      </c>
      <c r="N28" s="1004" t="s">
        <v>33</v>
      </c>
      <c r="O28" s="997">
        <v>-469</v>
      </c>
      <c r="P28" s="997"/>
      <c r="Q28" s="1000" t="s">
        <v>43</v>
      </c>
    </row>
    <row r="29" spans="4:18" s="771" customFormat="1" ht="18" customHeight="1">
      <c r="D29" s="781"/>
      <c r="E29" s="762" t="s">
        <v>549</v>
      </c>
      <c r="F29" s="1075">
        <v>657962</v>
      </c>
      <c r="G29" s="1075">
        <v>1465247</v>
      </c>
      <c r="H29" s="1075">
        <v>720744</v>
      </c>
      <c r="I29" s="1075">
        <v>744503</v>
      </c>
      <c r="J29" s="947">
        <v>64</v>
      </c>
      <c r="K29" s="534"/>
      <c r="L29" s="994"/>
      <c r="M29" s="1007">
        <v>0</v>
      </c>
      <c r="N29" s="1004" t="s">
        <v>34</v>
      </c>
      <c r="O29" s="997">
        <v>-142</v>
      </c>
      <c r="P29" s="997"/>
      <c r="Q29" s="1000" t="s">
        <v>43</v>
      </c>
    </row>
    <row r="30" spans="4:18" s="771" customFormat="1" ht="18" customHeight="1">
      <c r="D30" s="781"/>
      <c r="E30" s="762" t="s">
        <v>561</v>
      </c>
      <c r="F30" s="1075">
        <v>658951</v>
      </c>
      <c r="G30" s="1075">
        <v>1465740</v>
      </c>
      <c r="H30" s="1075">
        <v>721060</v>
      </c>
      <c r="I30" s="1075">
        <v>744680</v>
      </c>
      <c r="J30" s="947">
        <v>493</v>
      </c>
      <c r="K30" s="534"/>
      <c r="L30" s="963"/>
      <c r="M30" s="1007">
        <v>0</v>
      </c>
      <c r="N30" s="1005" t="s">
        <v>35</v>
      </c>
      <c r="O30" s="997">
        <v>8645</v>
      </c>
      <c r="P30" s="997"/>
      <c r="Q30" s="998" t="s">
        <v>17</v>
      </c>
    </row>
    <row r="31" spans="4:18" s="771" customFormat="1" ht="17.100000000000001" customHeight="1" thickBot="1">
      <c r="D31" s="783"/>
      <c r="E31" s="784" t="s">
        <v>480</v>
      </c>
      <c r="F31" s="907">
        <v>659606</v>
      </c>
      <c r="G31" s="908">
        <v>1466225</v>
      </c>
      <c r="H31" s="908">
        <v>721377</v>
      </c>
      <c r="I31" s="908">
        <v>744848</v>
      </c>
      <c r="J31" s="909">
        <v>485</v>
      </c>
      <c r="L31" s="963"/>
      <c r="M31" s="963"/>
      <c r="N31" s="963"/>
      <c r="O31" s="963"/>
      <c r="P31" s="963"/>
      <c r="Q31" s="963"/>
    </row>
    <row r="32" spans="4:18" s="771" customFormat="1" ht="17.100000000000001" customHeight="1" thickBot="1">
      <c r="D32" s="783"/>
      <c r="E32" s="784" t="s">
        <v>538</v>
      </c>
      <c r="F32" s="907">
        <v>660020</v>
      </c>
      <c r="G32" s="908">
        <v>1466454</v>
      </c>
      <c r="H32" s="908">
        <v>721427</v>
      </c>
      <c r="I32" s="908">
        <v>745027</v>
      </c>
      <c r="J32" s="909">
        <v>229</v>
      </c>
      <c r="K32" s="534"/>
      <c r="M32" s="782"/>
      <c r="N32" s="767"/>
      <c r="O32" s="768"/>
      <c r="P32" s="768"/>
      <c r="Q32" s="769"/>
    </row>
    <row r="33" spans="4:18" s="771" customFormat="1" ht="17.100000000000001" customHeight="1">
      <c r="D33" s="785" t="s">
        <v>440</v>
      </c>
      <c r="E33" s="786"/>
      <c r="F33" s="786"/>
      <c r="G33" s="786"/>
      <c r="H33" s="786"/>
      <c r="I33" s="69"/>
      <c r="J33" s="534"/>
      <c r="K33" s="534"/>
      <c r="M33" s="782"/>
      <c r="N33" s="767"/>
      <c r="O33" s="768"/>
      <c r="P33" s="768"/>
      <c r="Q33" s="769"/>
    </row>
    <row r="34" spans="4:18" s="771" customFormat="1" ht="17.100000000000001" customHeight="1">
      <c r="E34" s="787"/>
      <c r="F34" s="788"/>
      <c r="G34" s="788"/>
      <c r="H34" s="788"/>
      <c r="I34" s="788"/>
      <c r="J34" s="70"/>
      <c r="K34" s="534"/>
      <c r="M34" s="782"/>
      <c r="N34" s="767"/>
      <c r="O34" s="768"/>
      <c r="P34" s="768"/>
      <c r="Q34" s="769"/>
    </row>
    <row r="35" spans="4:18" s="771" customFormat="1" ht="17.100000000000001" customHeight="1">
      <c r="D35" s="740"/>
      <c r="E35" s="740"/>
      <c r="F35" s="740"/>
      <c r="G35" s="740"/>
      <c r="H35" s="740"/>
      <c r="I35" s="740"/>
      <c r="J35" s="740"/>
      <c r="K35" s="534"/>
      <c r="M35" s="782"/>
      <c r="N35" s="767"/>
      <c r="O35" s="768"/>
      <c r="P35" s="768"/>
      <c r="Q35" s="769"/>
    </row>
    <row r="36" spans="4:18" s="771" customFormat="1" ht="18" customHeight="1">
      <c r="D36" s="740"/>
      <c r="E36" s="740"/>
      <c r="F36" s="740"/>
      <c r="G36" s="740"/>
      <c r="H36" s="740"/>
      <c r="I36" s="740"/>
      <c r="J36" s="740"/>
      <c r="K36" s="69"/>
    </row>
    <row r="37" spans="4:18" s="771" customFormat="1" ht="18" customHeight="1">
      <c r="D37" s="740"/>
      <c r="E37" s="740"/>
      <c r="F37" s="740"/>
      <c r="G37" s="740"/>
      <c r="H37" s="740"/>
      <c r="I37" s="740"/>
      <c r="J37" s="740"/>
      <c r="K37" s="70"/>
    </row>
    <row r="40" spans="4:18" ht="25.5" customHeight="1"/>
    <row r="41" spans="4:18" ht="4.5" hidden="1" customHeight="1"/>
    <row r="42" spans="4:18" ht="13.5" customHeight="1">
      <c r="K42" s="789"/>
    </row>
    <row r="43" spans="4:18" ht="7.5" hidden="1" customHeight="1">
      <c r="K43" s="790"/>
      <c r="Q43" s="790"/>
      <c r="R43" s="790"/>
    </row>
    <row r="44" spans="4:18" ht="17.25">
      <c r="L44" s="789"/>
      <c r="M44" s="790"/>
      <c r="N44" s="790"/>
      <c r="O44" s="790"/>
      <c r="P44" s="790"/>
      <c r="Q44" s="790"/>
      <c r="R44" s="790"/>
    </row>
    <row r="45" spans="4:18">
      <c r="L45" s="790"/>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7"/>
  <sheetViews>
    <sheetView showGridLines="0" view="pageBreakPreview" zoomScaleNormal="90" zoomScaleSheetLayoutView="100" workbookViewId="0">
      <selection sqref="A1:N1"/>
    </sheetView>
  </sheetViews>
  <sheetFormatPr defaultColWidth="13.625" defaultRowHeight="14.25"/>
  <cols>
    <col min="1" max="1" width="10.625" style="20" customWidth="1"/>
    <col min="2" max="2" width="7.375" style="815" customWidth="1"/>
    <col min="3" max="3" width="14.25" style="20" bestFit="1" customWidth="1"/>
    <col min="4" max="9" width="10.875" style="20" customWidth="1"/>
    <col min="10" max="10" width="12.625" style="20" customWidth="1"/>
    <col min="11" max="12" width="10.875" style="20" customWidth="1"/>
    <col min="13" max="13" width="10.625" style="20" customWidth="1"/>
    <col min="14" max="14" width="0.375" style="20" customWidth="1"/>
    <col min="15" max="15" width="13.625" style="20" customWidth="1"/>
    <col min="16" max="16" width="11.625" style="20" customWidth="1"/>
    <col min="17" max="17" width="2" style="20" customWidth="1"/>
    <col min="18" max="18" width="9.75" style="20" customWidth="1"/>
    <col min="19" max="19" width="9" style="20" customWidth="1"/>
    <col min="20" max="24" width="9.5" style="20" customWidth="1"/>
    <col min="25" max="25" width="6.375" style="20" customWidth="1"/>
    <col min="26" max="26" width="12.25" style="20" customWidth="1"/>
    <col min="27" max="27" width="5.375" style="20" customWidth="1"/>
    <col min="28" max="28" width="7" style="20" customWidth="1"/>
    <col min="29" max="29" width="19.25" style="20" customWidth="1"/>
    <col min="30" max="30" width="7.375" style="20" customWidth="1"/>
    <col min="31" max="35" width="11.125" style="20" customWidth="1"/>
    <col min="36" max="36" width="17.375" style="20" customWidth="1"/>
    <col min="37" max="37" width="13.625" style="20" customWidth="1"/>
    <col min="38" max="38" width="17.375" style="20" customWidth="1"/>
    <col min="39" max="47" width="13.625" style="20" customWidth="1"/>
    <col min="48" max="49" width="7.375" style="20" customWidth="1"/>
    <col min="50" max="59" width="13.625" style="20" customWidth="1"/>
    <col min="60" max="60" width="17.375" style="20" customWidth="1"/>
    <col min="61" max="16384" width="13.625" style="20"/>
  </cols>
  <sheetData>
    <row r="1" spans="1:60" s="18" customFormat="1" ht="30" customHeight="1">
      <c r="A1" s="1181" t="s">
        <v>600</v>
      </c>
      <c r="B1" s="1181"/>
      <c r="C1" s="1181"/>
      <c r="D1" s="1181"/>
      <c r="E1" s="1181"/>
      <c r="F1" s="1181"/>
      <c r="G1" s="1181"/>
      <c r="H1" s="1181"/>
      <c r="I1" s="1181"/>
      <c r="J1" s="1181"/>
      <c r="K1" s="1181"/>
      <c r="L1" s="1181"/>
      <c r="M1" s="1181"/>
      <c r="N1" s="1181"/>
    </row>
    <row r="2" spans="1:60" s="18" customFormat="1" ht="24.95" customHeight="1">
      <c r="B2" s="792"/>
      <c r="C2" s="791"/>
      <c r="D2" s="791"/>
      <c r="E2" s="791"/>
      <c r="F2" s="791"/>
      <c r="G2" s="791"/>
      <c r="H2" s="791"/>
      <c r="I2" s="791"/>
      <c r="J2" s="791"/>
      <c r="K2" s="791"/>
      <c r="L2" s="791"/>
      <c r="M2" s="791"/>
      <c r="N2" s="791"/>
    </row>
    <row r="3" spans="1:60">
      <c r="B3" s="793"/>
      <c r="C3" s="38"/>
      <c r="D3" s="38"/>
      <c r="E3" s="38"/>
      <c r="F3" s="38"/>
      <c r="G3" s="794"/>
      <c r="H3" s="794"/>
      <c r="I3" s="794"/>
      <c r="J3" s="794"/>
      <c r="K3" s="794"/>
      <c r="M3" s="795" t="s">
        <v>357</v>
      </c>
      <c r="N3" s="795"/>
      <c r="Q3" s="24"/>
      <c r="R3" s="24"/>
      <c r="AL3" s="24"/>
      <c r="AM3" s="24"/>
    </row>
    <row r="4" spans="1:60" ht="3" customHeight="1" thickBot="1">
      <c r="B4" s="793"/>
      <c r="C4" s="38"/>
      <c r="D4" s="38"/>
      <c r="E4" s="38"/>
      <c r="F4" s="38"/>
      <c r="G4" s="794"/>
      <c r="H4" s="794"/>
      <c r="I4" s="794"/>
      <c r="J4" s="794"/>
      <c r="K4" s="794"/>
      <c r="L4" s="796"/>
      <c r="M4" s="796"/>
      <c r="N4" s="796"/>
      <c r="Q4" s="24"/>
      <c r="R4" s="24"/>
      <c r="AL4" s="24"/>
      <c r="AM4" s="24"/>
    </row>
    <row r="5" spans="1:60" ht="9" customHeight="1">
      <c r="A5" s="1182" t="s">
        <v>322</v>
      </c>
      <c r="B5" s="1183"/>
      <c r="C5" s="1172" t="s">
        <v>348</v>
      </c>
      <c r="D5" s="1104" t="s">
        <v>44</v>
      </c>
      <c r="E5" s="1105"/>
      <c r="F5" s="1106"/>
      <c r="G5" s="1104" t="s">
        <v>45</v>
      </c>
      <c r="H5" s="1105"/>
      <c r="I5" s="1106"/>
      <c r="J5" s="1192" t="s">
        <v>46</v>
      </c>
      <c r="K5" s="1169" t="s">
        <v>47</v>
      </c>
      <c r="L5" s="1172" t="s">
        <v>299</v>
      </c>
      <c r="M5" s="1175" t="s">
        <v>48</v>
      </c>
      <c r="N5" s="797"/>
      <c r="O5" s="38"/>
      <c r="P5" s="38"/>
    </row>
    <row r="6" spans="1:60" ht="12" customHeight="1">
      <c r="A6" s="1184"/>
      <c r="B6" s="1185"/>
      <c r="C6" s="1173"/>
      <c r="D6" s="1107"/>
      <c r="E6" s="1108"/>
      <c r="F6" s="1109"/>
      <c r="G6" s="1107"/>
      <c r="H6" s="1108"/>
      <c r="I6" s="1109"/>
      <c r="J6" s="1193"/>
      <c r="K6" s="1170"/>
      <c r="L6" s="1173"/>
      <c r="M6" s="1176"/>
      <c r="N6" s="798"/>
      <c r="O6" s="38"/>
      <c r="P6" s="38"/>
    </row>
    <row r="7" spans="1:60" ht="12" customHeight="1">
      <c r="A7" s="1184"/>
      <c r="B7" s="1185"/>
      <c r="C7" s="1173"/>
      <c r="D7" s="1110"/>
      <c r="E7" s="1111"/>
      <c r="F7" s="1112"/>
      <c r="G7" s="1110"/>
      <c r="H7" s="1111"/>
      <c r="I7" s="1112"/>
      <c r="J7" s="1193"/>
      <c r="K7" s="1170"/>
      <c r="L7" s="1173"/>
      <c r="M7" s="1176"/>
      <c r="N7" s="798"/>
      <c r="O7" s="38"/>
      <c r="P7" s="38"/>
      <c r="R7" s="24"/>
      <c r="S7" s="24"/>
      <c r="T7" s="24"/>
      <c r="U7" s="24"/>
      <c r="V7" s="24"/>
      <c r="W7" s="24"/>
      <c r="X7" s="24"/>
      <c r="Y7" s="24"/>
      <c r="Z7" s="25"/>
    </row>
    <row r="8" spans="1:60" ht="12" customHeight="1">
      <c r="A8" s="1184"/>
      <c r="B8" s="1185"/>
      <c r="C8" s="1173"/>
      <c r="D8" s="1178" t="s">
        <v>49</v>
      </c>
      <c r="E8" s="1178" t="s">
        <v>50</v>
      </c>
      <c r="F8" s="1188" t="s">
        <v>51</v>
      </c>
      <c r="G8" s="1178" t="s">
        <v>52</v>
      </c>
      <c r="H8" s="1189" t="s">
        <v>53</v>
      </c>
      <c r="I8" s="1188" t="s">
        <v>54</v>
      </c>
      <c r="J8" s="1193"/>
      <c r="K8" s="1170"/>
      <c r="L8" s="1173"/>
      <c r="M8" s="1176"/>
      <c r="N8" s="798"/>
      <c r="O8" s="38"/>
      <c r="P8" s="38"/>
      <c r="Q8" s="61"/>
      <c r="S8" s="25"/>
      <c r="T8" s="25"/>
      <c r="U8" s="25"/>
      <c r="V8" s="25"/>
      <c r="W8" s="25"/>
      <c r="X8" s="25"/>
      <c r="Y8" s="25"/>
      <c r="AF8" s="61"/>
      <c r="AG8" s="61"/>
      <c r="AH8" s="61"/>
      <c r="AI8" s="61"/>
      <c r="AL8" s="61"/>
      <c r="BD8" s="61"/>
      <c r="BE8" s="61"/>
      <c r="BF8" s="61"/>
      <c r="BG8" s="61"/>
    </row>
    <row r="9" spans="1:60" ht="12" customHeight="1">
      <c r="A9" s="1184"/>
      <c r="B9" s="1185"/>
      <c r="C9" s="1173"/>
      <c r="D9" s="1179"/>
      <c r="E9" s="1179"/>
      <c r="F9" s="1179"/>
      <c r="G9" s="1179"/>
      <c r="H9" s="1190"/>
      <c r="I9" s="1179"/>
      <c r="J9" s="1193"/>
      <c r="K9" s="1170"/>
      <c r="L9" s="1173"/>
      <c r="M9" s="1176"/>
      <c r="N9" s="798"/>
      <c r="O9" s="38"/>
      <c r="P9" s="38"/>
    </row>
    <row r="10" spans="1:60" ht="12" customHeight="1">
      <c r="A10" s="1184"/>
      <c r="B10" s="1185"/>
      <c r="C10" s="1173"/>
      <c r="D10" s="1179"/>
      <c r="E10" s="1179"/>
      <c r="F10" s="1179"/>
      <c r="G10" s="1179"/>
      <c r="H10" s="1190"/>
      <c r="I10" s="1179"/>
      <c r="J10" s="1193"/>
      <c r="K10" s="1170"/>
      <c r="L10" s="1173"/>
      <c r="M10" s="1176"/>
      <c r="N10" s="798"/>
      <c r="O10" s="38"/>
      <c r="P10" s="38"/>
    </row>
    <row r="11" spans="1:60" ht="12" customHeight="1">
      <c r="A11" s="1184"/>
      <c r="B11" s="1185"/>
      <c r="C11" s="1173"/>
      <c r="D11" s="1179"/>
      <c r="E11" s="1179"/>
      <c r="F11" s="1179"/>
      <c r="G11" s="1179"/>
      <c r="H11" s="1190"/>
      <c r="I11" s="1179"/>
      <c r="J11" s="1193"/>
      <c r="K11" s="1170"/>
      <c r="L11" s="1173"/>
      <c r="M11" s="1176"/>
      <c r="N11" s="798"/>
      <c r="O11" s="38"/>
      <c r="P11" s="38"/>
      <c r="AF11" s="61"/>
      <c r="AG11" s="61"/>
      <c r="AH11" s="61"/>
      <c r="AI11" s="61"/>
      <c r="BD11" s="61"/>
      <c r="BE11" s="61"/>
      <c r="BF11" s="61"/>
      <c r="BG11" s="61"/>
    </row>
    <row r="12" spans="1:60" ht="9.9499999999999993" customHeight="1" thickBot="1">
      <c r="A12" s="1186"/>
      <c r="B12" s="1187"/>
      <c r="C12" s="1174"/>
      <c r="D12" s="1180"/>
      <c r="E12" s="1180"/>
      <c r="F12" s="1180"/>
      <c r="G12" s="1180"/>
      <c r="H12" s="1191"/>
      <c r="I12" s="1180"/>
      <c r="J12" s="1194"/>
      <c r="K12" s="1171"/>
      <c r="L12" s="1174"/>
      <c r="M12" s="1177"/>
      <c r="N12" s="799"/>
      <c r="O12" s="38"/>
      <c r="P12" s="38"/>
      <c r="Q12" s="61"/>
      <c r="AJ12" s="793"/>
      <c r="AL12" s="793"/>
      <c r="BH12" s="793"/>
    </row>
    <row r="13" spans="1:60" ht="9" customHeight="1">
      <c r="A13" s="89"/>
      <c r="B13" s="800"/>
      <c r="C13" s="801"/>
      <c r="D13" s="802"/>
      <c r="E13" s="802"/>
      <c r="F13" s="802"/>
      <c r="G13" s="802"/>
      <c r="H13" s="802"/>
      <c r="I13" s="802"/>
      <c r="J13" s="802"/>
      <c r="K13" s="803"/>
      <c r="L13" s="802"/>
      <c r="M13" s="948"/>
      <c r="N13" s="54"/>
      <c r="O13" s="38"/>
      <c r="P13" s="38"/>
      <c r="AB13" s="40"/>
      <c r="AC13" s="40"/>
      <c r="AN13" s="793"/>
      <c r="AZ13" s="40"/>
      <c r="BA13" s="40"/>
    </row>
    <row r="14" spans="1:60" ht="18.75" customHeight="1">
      <c r="A14" s="626" t="s">
        <v>503</v>
      </c>
      <c r="B14" s="804"/>
      <c r="C14" s="459">
        <v>1468634</v>
      </c>
      <c r="D14" s="452">
        <v>13801</v>
      </c>
      <c r="E14" s="452">
        <v>14999</v>
      </c>
      <c r="F14" s="452">
        <v>-1198</v>
      </c>
      <c r="G14" s="452">
        <v>80051</v>
      </c>
      <c r="H14" s="452">
        <v>78606</v>
      </c>
      <c r="I14" s="452">
        <v>1445</v>
      </c>
      <c r="J14" s="452">
        <v>247</v>
      </c>
      <c r="K14" s="453">
        <v>310</v>
      </c>
      <c r="L14" s="454">
        <v>7634</v>
      </c>
      <c r="M14" s="949">
        <v>3207</v>
      </c>
      <c r="N14" s="805"/>
      <c r="O14" s="38"/>
      <c r="P14" s="455"/>
      <c r="R14" s="456"/>
      <c r="S14" s="456"/>
      <c r="T14" s="456"/>
    </row>
    <row r="15" spans="1:60" ht="18.75" customHeight="1">
      <c r="A15" s="626" t="s">
        <v>455</v>
      </c>
      <c r="B15" s="804"/>
      <c r="C15" s="459">
        <v>1468375</v>
      </c>
      <c r="D15" s="452">
        <v>12878</v>
      </c>
      <c r="E15" s="452">
        <v>15146</v>
      </c>
      <c r="F15" s="452">
        <v>-2268</v>
      </c>
      <c r="G15" s="452">
        <v>41954</v>
      </c>
      <c r="H15" s="452">
        <v>39536</v>
      </c>
      <c r="I15" s="452">
        <v>2473</v>
      </c>
      <c r="J15" s="452">
        <v>205</v>
      </c>
      <c r="K15" s="453">
        <v>320</v>
      </c>
      <c r="L15" s="454">
        <v>7453</v>
      </c>
      <c r="M15" s="949">
        <v>3270</v>
      </c>
      <c r="N15" s="805"/>
      <c r="O15" s="38"/>
      <c r="P15" s="455"/>
      <c r="R15" s="456"/>
      <c r="S15" s="456"/>
      <c r="T15" s="456"/>
    </row>
    <row r="16" spans="1:60" ht="18.75" customHeight="1">
      <c r="A16" s="626" t="s">
        <v>504</v>
      </c>
      <c r="B16" s="804"/>
      <c r="C16" s="459">
        <v>1467065</v>
      </c>
      <c r="D16" s="452">
        <v>11959</v>
      </c>
      <c r="E16" s="452">
        <v>15396</v>
      </c>
      <c r="F16" s="452">
        <v>-3437</v>
      </c>
      <c r="G16" s="452">
        <v>35867</v>
      </c>
      <c r="H16" s="452">
        <v>33794</v>
      </c>
      <c r="I16" s="452">
        <v>1758</v>
      </c>
      <c r="J16" s="452">
        <v>-1679</v>
      </c>
      <c r="K16" s="453">
        <v>297</v>
      </c>
      <c r="L16" s="454">
        <v>7601</v>
      </c>
      <c r="M16" s="949">
        <v>3338</v>
      </c>
      <c r="N16" s="805"/>
      <c r="O16" s="38"/>
      <c r="P16" s="455"/>
      <c r="R16" s="456"/>
      <c r="S16" s="456"/>
      <c r="T16" s="456"/>
    </row>
    <row r="17" spans="1:18" ht="18" customHeight="1">
      <c r="A17" s="624"/>
      <c r="B17" s="800"/>
      <c r="C17" s="457"/>
      <c r="D17" s="806"/>
      <c r="E17" s="806"/>
      <c r="F17" s="806"/>
      <c r="G17" s="806"/>
      <c r="H17" s="806"/>
      <c r="I17" s="806"/>
      <c r="J17" s="806"/>
      <c r="K17" s="807"/>
      <c r="L17" s="806"/>
      <c r="M17" s="950"/>
      <c r="N17" s="54"/>
      <c r="O17" s="38"/>
      <c r="P17" s="38"/>
    </row>
    <row r="18" spans="1:18" ht="18.75" customHeight="1">
      <c r="A18" s="89" t="s">
        <v>573</v>
      </c>
      <c r="B18" s="808">
        <v>8</v>
      </c>
      <c r="C18" s="459">
        <v>1466769</v>
      </c>
      <c r="D18" s="460">
        <v>1131</v>
      </c>
      <c r="E18" s="460">
        <v>1569</v>
      </c>
      <c r="F18" s="951">
        <v>-438</v>
      </c>
      <c r="G18" s="461">
        <v>3064</v>
      </c>
      <c r="H18" s="461">
        <v>2357</v>
      </c>
      <c r="I18" s="524">
        <v>634</v>
      </c>
      <c r="J18" s="524">
        <v>196</v>
      </c>
      <c r="K18" s="458">
        <v>24</v>
      </c>
      <c r="L18" s="450">
        <v>653</v>
      </c>
      <c r="M18" s="952">
        <v>266</v>
      </c>
      <c r="N18" s="45"/>
      <c r="O18" s="38"/>
      <c r="P18" s="118"/>
      <c r="R18" s="25"/>
    </row>
    <row r="19" spans="1:18" ht="18.75" customHeight="1">
      <c r="A19" s="89"/>
      <c r="B19" s="808">
        <v>9</v>
      </c>
      <c r="C19" s="459">
        <v>1466944</v>
      </c>
      <c r="D19" s="460">
        <v>1078</v>
      </c>
      <c r="E19" s="460">
        <v>1386</v>
      </c>
      <c r="F19" s="951">
        <v>-308</v>
      </c>
      <c r="G19" s="461">
        <v>2607</v>
      </c>
      <c r="H19" s="461">
        <v>2253</v>
      </c>
      <c r="I19" s="524">
        <v>483</v>
      </c>
      <c r="J19" s="524">
        <v>175</v>
      </c>
      <c r="K19" s="458">
        <v>21</v>
      </c>
      <c r="L19" s="450">
        <v>488</v>
      </c>
      <c r="M19" s="952">
        <v>236</v>
      </c>
      <c r="N19" s="45"/>
      <c r="O19" s="38"/>
      <c r="P19" s="118"/>
      <c r="R19" s="25"/>
    </row>
    <row r="20" spans="1:18" ht="18.75" customHeight="1">
      <c r="A20" s="89"/>
      <c r="B20" s="808">
        <v>10</v>
      </c>
      <c r="C20" s="459">
        <v>1467065</v>
      </c>
      <c r="D20" s="460">
        <v>1102</v>
      </c>
      <c r="E20" s="460">
        <v>1245</v>
      </c>
      <c r="F20" s="951">
        <v>-143</v>
      </c>
      <c r="G20" s="461">
        <v>2495</v>
      </c>
      <c r="H20" s="461">
        <v>2077</v>
      </c>
      <c r="I20" s="524">
        <v>264</v>
      </c>
      <c r="J20" s="524">
        <v>121</v>
      </c>
      <c r="K20" s="458">
        <v>27</v>
      </c>
      <c r="L20" s="450">
        <v>558</v>
      </c>
      <c r="M20" s="952">
        <v>309</v>
      </c>
      <c r="N20" s="45"/>
      <c r="O20" s="38"/>
      <c r="P20" s="118"/>
      <c r="R20" s="25"/>
    </row>
    <row r="21" spans="1:18" ht="18.75" customHeight="1">
      <c r="A21" s="89"/>
      <c r="B21" s="808">
        <v>11</v>
      </c>
      <c r="C21" s="459">
        <v>1467671</v>
      </c>
      <c r="D21" s="460">
        <v>1067</v>
      </c>
      <c r="E21" s="460">
        <v>1303</v>
      </c>
      <c r="F21" s="951">
        <v>-236</v>
      </c>
      <c r="G21" s="461">
        <v>2671</v>
      </c>
      <c r="H21" s="461">
        <v>1963</v>
      </c>
      <c r="I21" s="524">
        <v>842</v>
      </c>
      <c r="J21" s="524">
        <v>606</v>
      </c>
      <c r="K21" s="458">
        <v>26</v>
      </c>
      <c r="L21" s="450">
        <v>781</v>
      </c>
      <c r="M21" s="952">
        <v>259</v>
      </c>
      <c r="N21" s="45"/>
      <c r="O21" s="38"/>
      <c r="P21" s="118"/>
      <c r="R21" s="25"/>
    </row>
    <row r="22" spans="1:18" ht="18.75" customHeight="1">
      <c r="A22" s="89"/>
      <c r="B22" s="808">
        <v>12</v>
      </c>
      <c r="C22" s="459">
        <v>1467756</v>
      </c>
      <c r="D22" s="460">
        <v>947</v>
      </c>
      <c r="E22" s="460">
        <v>1204</v>
      </c>
      <c r="F22" s="951">
        <v>-257</v>
      </c>
      <c r="G22" s="461">
        <v>2066</v>
      </c>
      <c r="H22" s="461">
        <v>1673</v>
      </c>
      <c r="I22" s="524">
        <v>342</v>
      </c>
      <c r="J22" s="524">
        <v>85</v>
      </c>
      <c r="K22" s="458">
        <v>27</v>
      </c>
      <c r="L22" s="450">
        <v>746</v>
      </c>
      <c r="M22" s="952">
        <v>313</v>
      </c>
      <c r="N22" s="45"/>
      <c r="O22" s="38"/>
      <c r="P22" s="118"/>
      <c r="R22" s="25"/>
    </row>
    <row r="23" spans="1:18" ht="18.75" customHeight="1">
      <c r="A23" s="89" t="s">
        <v>560</v>
      </c>
      <c r="B23" s="808" t="s">
        <v>452</v>
      </c>
      <c r="C23" s="459">
        <v>1468000</v>
      </c>
      <c r="D23" s="460">
        <v>951</v>
      </c>
      <c r="E23" s="460">
        <v>1262</v>
      </c>
      <c r="F23" s="951">
        <v>-311</v>
      </c>
      <c r="G23" s="461">
        <v>2317</v>
      </c>
      <c r="H23" s="461">
        <v>1784</v>
      </c>
      <c r="I23" s="524">
        <v>555</v>
      </c>
      <c r="J23" s="524">
        <v>244</v>
      </c>
      <c r="K23" s="458">
        <v>25</v>
      </c>
      <c r="L23" s="450">
        <v>552</v>
      </c>
      <c r="M23" s="952">
        <v>230</v>
      </c>
      <c r="N23" s="45"/>
      <c r="O23" s="38"/>
      <c r="P23" s="118"/>
      <c r="R23" s="25"/>
    </row>
    <row r="24" spans="1:18" ht="18.75" customHeight="1">
      <c r="A24" s="89"/>
      <c r="B24" s="808" t="s">
        <v>518</v>
      </c>
      <c r="C24" s="459">
        <v>1467901</v>
      </c>
      <c r="D24" s="460">
        <v>978</v>
      </c>
      <c r="E24" s="460">
        <v>1497</v>
      </c>
      <c r="F24" s="951">
        <v>-519</v>
      </c>
      <c r="G24" s="461">
        <v>2279</v>
      </c>
      <c r="H24" s="461">
        <v>1844</v>
      </c>
      <c r="I24" s="524">
        <v>420</v>
      </c>
      <c r="J24" s="524">
        <v>-99</v>
      </c>
      <c r="K24" s="458">
        <v>25</v>
      </c>
      <c r="L24" s="450">
        <v>596</v>
      </c>
      <c r="M24" s="952">
        <v>229</v>
      </c>
      <c r="N24" s="45"/>
      <c r="O24" s="38"/>
      <c r="P24" s="118"/>
      <c r="R24" s="25"/>
    </row>
    <row r="25" spans="1:18" ht="18.75" customHeight="1">
      <c r="A25" s="89"/>
      <c r="B25" s="808" t="s">
        <v>533</v>
      </c>
      <c r="C25" s="817">
        <v>1467273</v>
      </c>
      <c r="D25" s="460">
        <v>854</v>
      </c>
      <c r="E25" s="460">
        <v>1310</v>
      </c>
      <c r="F25" s="951">
        <v>-261</v>
      </c>
      <c r="G25" s="461">
        <v>6234</v>
      </c>
      <c r="H25" s="461">
        <v>4050</v>
      </c>
      <c r="I25" s="524">
        <v>420</v>
      </c>
      <c r="J25" s="524">
        <v>99</v>
      </c>
      <c r="K25" s="458">
        <v>25</v>
      </c>
      <c r="L25" s="450">
        <v>852</v>
      </c>
      <c r="M25" s="952">
        <v>334</v>
      </c>
      <c r="N25" s="45"/>
      <c r="O25" s="38"/>
      <c r="P25" s="118"/>
      <c r="R25" s="25"/>
    </row>
    <row r="26" spans="1:18" ht="18.75" customHeight="1">
      <c r="A26" s="89"/>
      <c r="B26" s="808" t="s">
        <v>534</v>
      </c>
      <c r="C26" s="817">
        <v>1461140</v>
      </c>
      <c r="D26" s="460">
        <v>971</v>
      </c>
      <c r="E26" s="460">
        <v>1218</v>
      </c>
      <c r="F26" s="951">
        <v>-247</v>
      </c>
      <c r="G26" s="461">
        <v>2521</v>
      </c>
      <c r="H26" s="461">
        <v>2156</v>
      </c>
      <c r="I26" s="524">
        <v>351</v>
      </c>
      <c r="J26" s="524">
        <v>104</v>
      </c>
      <c r="K26" s="458">
        <v>32</v>
      </c>
      <c r="L26" s="450">
        <v>489</v>
      </c>
      <c r="M26" s="952">
        <v>283</v>
      </c>
      <c r="N26" s="45"/>
      <c r="O26" s="38"/>
      <c r="P26" s="118"/>
      <c r="R26" s="25"/>
    </row>
    <row r="27" spans="1:18" ht="18.75" customHeight="1">
      <c r="A27" s="89"/>
      <c r="B27" s="808" t="s">
        <v>544</v>
      </c>
      <c r="C27" s="817">
        <v>1465079</v>
      </c>
      <c r="D27" s="460">
        <v>964</v>
      </c>
      <c r="E27" s="460">
        <v>1216</v>
      </c>
      <c r="F27" s="951">
        <v>-252</v>
      </c>
      <c r="G27" s="461">
        <v>2561</v>
      </c>
      <c r="H27" s="461">
        <v>2158</v>
      </c>
      <c r="I27" s="524">
        <v>316</v>
      </c>
      <c r="J27" s="524">
        <v>64</v>
      </c>
      <c r="K27" s="458">
        <v>32</v>
      </c>
      <c r="L27" s="450">
        <v>606</v>
      </c>
      <c r="M27" s="952">
        <v>248</v>
      </c>
      <c r="N27" s="45"/>
      <c r="O27" s="38"/>
      <c r="P27" s="118"/>
      <c r="R27" s="25"/>
    </row>
    <row r="28" spans="1:18" ht="18.75" customHeight="1">
      <c r="A28" s="89"/>
      <c r="B28" s="625" t="s">
        <v>548</v>
      </c>
      <c r="C28" s="817">
        <v>1465183</v>
      </c>
      <c r="D28" s="19">
        <v>971</v>
      </c>
      <c r="E28" s="19">
        <v>1218</v>
      </c>
      <c r="F28" s="951">
        <v>-247</v>
      </c>
      <c r="G28" s="73">
        <v>2521</v>
      </c>
      <c r="H28" s="73">
        <v>2156</v>
      </c>
      <c r="I28" s="814">
        <v>351</v>
      </c>
      <c r="J28" s="524">
        <v>104</v>
      </c>
      <c r="K28" s="458">
        <v>25</v>
      </c>
      <c r="L28" s="19">
        <v>543</v>
      </c>
      <c r="M28" s="54">
        <v>304</v>
      </c>
      <c r="N28" s="45"/>
      <c r="O28" s="38"/>
      <c r="P28" s="118"/>
      <c r="R28" s="25"/>
    </row>
    <row r="29" spans="1:18" ht="18.75" customHeight="1" thickBot="1">
      <c r="A29" s="107"/>
      <c r="B29" s="809" t="s">
        <v>549</v>
      </c>
      <c r="C29" s="929">
        <v>1465247</v>
      </c>
      <c r="D29" s="64">
        <v>964</v>
      </c>
      <c r="E29" s="64">
        <v>1216</v>
      </c>
      <c r="F29" s="914">
        <v>-252</v>
      </c>
      <c r="G29" s="811">
        <v>2561</v>
      </c>
      <c r="H29" s="811">
        <v>2158</v>
      </c>
      <c r="I29" s="812">
        <v>316</v>
      </c>
      <c r="J29" s="812">
        <v>64</v>
      </c>
      <c r="K29" s="813">
        <v>34</v>
      </c>
      <c r="L29" s="64">
        <v>923</v>
      </c>
      <c r="M29" s="66">
        <v>283</v>
      </c>
      <c r="N29" s="45"/>
      <c r="O29" s="38"/>
      <c r="P29" s="118"/>
      <c r="R29" s="25"/>
    </row>
    <row r="30" spans="1:18" ht="18.75" customHeight="1" thickBot="1">
      <c r="A30" s="107"/>
      <c r="B30" s="809" t="s">
        <v>561</v>
      </c>
      <c r="C30" s="929">
        <v>1465740</v>
      </c>
      <c r="D30" s="64">
        <v>1038</v>
      </c>
      <c r="E30" s="64">
        <v>1329</v>
      </c>
      <c r="F30" s="914">
        <v>-291</v>
      </c>
      <c r="G30" s="811">
        <v>3032</v>
      </c>
      <c r="H30" s="811">
        <v>2304</v>
      </c>
      <c r="I30" s="812">
        <v>784</v>
      </c>
      <c r="J30" s="812">
        <v>493</v>
      </c>
      <c r="K30" s="813">
        <v>27</v>
      </c>
      <c r="L30" s="64">
        <v>666</v>
      </c>
      <c r="M30" s="66">
        <v>231</v>
      </c>
      <c r="N30" s="45"/>
      <c r="O30" s="38"/>
      <c r="P30" s="118"/>
      <c r="R30" s="25"/>
    </row>
    <row r="31" spans="1:18" ht="8.25" customHeight="1" thickBot="1">
      <c r="A31" s="107"/>
      <c r="B31" s="809"/>
      <c r="C31" s="810"/>
      <c r="D31" s="64"/>
      <c r="E31" s="64"/>
      <c r="F31" s="811"/>
      <c r="G31" s="811"/>
      <c r="H31" s="811"/>
      <c r="I31" s="812"/>
      <c r="J31" s="812"/>
      <c r="K31" s="813"/>
      <c r="L31" s="64"/>
      <c r="M31" s="66"/>
      <c r="N31" s="66"/>
      <c r="P31" s="38"/>
    </row>
    <row r="32" spans="1:18" ht="3" customHeight="1">
      <c r="B32" s="625"/>
      <c r="C32" s="72"/>
      <c r="D32" s="19"/>
      <c r="E32" s="19"/>
      <c r="F32" s="73"/>
      <c r="G32" s="73"/>
      <c r="H32" s="73"/>
      <c r="I32" s="814"/>
      <c r="J32" s="814"/>
      <c r="K32" s="19"/>
      <c r="L32" s="19"/>
      <c r="M32" s="19"/>
      <c r="N32" s="19"/>
      <c r="P32" s="38"/>
    </row>
    <row r="33" spans="1:11">
      <c r="A33" s="48" t="s">
        <v>355</v>
      </c>
      <c r="C33" s="24"/>
      <c r="D33" s="24"/>
      <c r="E33" s="24"/>
      <c r="F33" s="24"/>
      <c r="G33" s="816"/>
      <c r="H33" s="814"/>
      <c r="K33" s="73"/>
    </row>
    <row r="34" spans="1:11">
      <c r="A34" s="48" t="s">
        <v>356</v>
      </c>
      <c r="B34" s="79"/>
      <c r="C34" s="24"/>
      <c r="D34" s="24"/>
      <c r="E34" s="24"/>
      <c r="F34" s="24"/>
      <c r="G34" s="816"/>
      <c r="H34" s="814"/>
      <c r="K34" s="73"/>
    </row>
    <row r="35" spans="1:11">
      <c r="A35" s="48" t="s">
        <v>55</v>
      </c>
      <c r="B35" s="79"/>
      <c r="C35" s="24"/>
      <c r="D35" s="24"/>
      <c r="E35" s="24"/>
      <c r="F35" s="24"/>
      <c r="G35" s="816"/>
      <c r="H35" s="814"/>
      <c r="K35" s="73"/>
    </row>
    <row r="36" spans="1:11">
      <c r="B36" s="43"/>
      <c r="C36" s="24"/>
      <c r="D36" s="24"/>
      <c r="E36" s="24"/>
      <c r="F36" s="24"/>
      <c r="G36" s="816"/>
      <c r="H36" s="814"/>
      <c r="K36" s="73"/>
    </row>
    <row r="37" spans="1:11" ht="18" customHeight="1">
      <c r="B37" s="43"/>
      <c r="C37" s="24"/>
      <c r="D37"/>
      <c r="E37" s="24"/>
      <c r="F37" s="24"/>
      <c r="G37" s="816"/>
      <c r="H37" s="814"/>
      <c r="K37" s="73"/>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31:N32 C14:C17 K14:M16 C18:E30 G18:H27 G28:I30 J29:J30 K18:M30"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3"/>
  <sheetViews>
    <sheetView zoomScaleNormal="100" zoomScaleSheetLayoutView="100" workbookViewId="0"/>
  </sheetViews>
  <sheetFormatPr defaultRowHeight="13.5"/>
  <cols>
    <col min="1" max="1" width="8.375" customWidth="1"/>
    <col min="2" max="2" width="6.25" style="819" customWidth="1"/>
    <col min="3" max="3" width="9.25" style="819" bestFit="1" customWidth="1"/>
    <col min="4" max="4" width="10.25" style="819" customWidth="1"/>
    <col min="5" max="5" width="11.125" style="819" bestFit="1" customWidth="1"/>
    <col min="6" max="6" width="10.875" style="819" bestFit="1" customWidth="1"/>
    <col min="7" max="7" width="9.25" style="819" bestFit="1" customWidth="1"/>
    <col min="8" max="8" width="10.875" style="819" bestFit="1" customWidth="1"/>
    <col min="9" max="9" width="11.125" style="819" bestFit="1" customWidth="1"/>
    <col min="10" max="10" width="10.875" style="819" bestFit="1" customWidth="1"/>
    <col min="11" max="12" width="10.375" style="819" bestFit="1" customWidth="1"/>
    <col min="13" max="13" width="11.375" style="819" bestFit="1" customWidth="1"/>
    <col min="14" max="14" width="10.375" style="819" customWidth="1"/>
  </cols>
  <sheetData>
    <row r="1" spans="1:15" ht="17.25">
      <c r="B1" s="818" t="s">
        <v>367</v>
      </c>
      <c r="C1" s="74"/>
      <c r="D1" s="74"/>
      <c r="E1" s="74"/>
      <c r="F1" s="74"/>
      <c r="G1" s="74"/>
      <c r="H1" s="74"/>
      <c r="I1" s="74"/>
      <c r="J1" s="74"/>
      <c r="K1" s="74"/>
      <c r="L1" s="74"/>
      <c r="M1" s="74"/>
      <c r="N1" s="75"/>
    </row>
    <row r="2" spans="1:15" ht="17.25">
      <c r="B2" s="1197" t="s">
        <v>56</v>
      </c>
      <c r="C2" s="1197"/>
      <c r="D2" s="1197"/>
      <c r="E2" s="1197"/>
      <c r="F2" s="1197"/>
      <c r="G2" s="1197"/>
      <c r="H2" s="1197"/>
      <c r="I2" s="1197"/>
      <c r="J2" s="1197"/>
      <c r="K2" s="1197"/>
      <c r="L2" s="1197"/>
      <c r="M2" s="1197"/>
      <c r="N2" s="1197"/>
    </row>
    <row r="3" spans="1:15">
      <c r="B3" s="818"/>
      <c r="C3" s="818"/>
      <c r="D3" s="818"/>
      <c r="E3" s="818"/>
      <c r="F3" s="818"/>
      <c r="G3" s="818"/>
      <c r="H3" s="818"/>
      <c r="I3" s="818"/>
      <c r="J3" s="818"/>
      <c r="K3" s="818"/>
      <c r="L3" s="818"/>
      <c r="M3" s="818"/>
      <c r="N3" s="904" t="s">
        <v>570</v>
      </c>
      <c r="O3" s="905"/>
    </row>
    <row r="4" spans="1:15">
      <c r="B4" s="818"/>
      <c r="C4" s="818"/>
      <c r="D4" s="818"/>
      <c r="E4" s="818"/>
      <c r="F4" s="818"/>
      <c r="G4" s="818"/>
      <c r="H4" s="818"/>
      <c r="I4" s="818"/>
      <c r="J4" s="818"/>
      <c r="K4" s="818"/>
      <c r="N4" s="414" t="s">
        <v>301</v>
      </c>
    </row>
    <row r="5" spans="1:15">
      <c r="A5" s="820"/>
      <c r="B5" s="821" t="s">
        <v>413</v>
      </c>
      <c r="C5" s="1198" t="s">
        <v>57</v>
      </c>
      <c r="D5" s="1199"/>
      <c r="E5" s="1198" t="s">
        <v>58</v>
      </c>
      <c r="F5" s="1199"/>
      <c r="G5" s="1198" t="s">
        <v>59</v>
      </c>
      <c r="H5" s="1199"/>
      <c r="I5" s="1198" t="s">
        <v>60</v>
      </c>
      <c r="J5" s="1200"/>
      <c r="K5" s="1198" t="s">
        <v>61</v>
      </c>
      <c r="L5" s="1200"/>
      <c r="M5" s="1198" t="s">
        <v>62</v>
      </c>
      <c r="N5" s="1200"/>
    </row>
    <row r="6" spans="1:15">
      <c r="A6" s="1195" t="s">
        <v>63</v>
      </c>
      <c r="B6" s="1196"/>
      <c r="C6" s="822"/>
      <c r="D6" s="823" t="s">
        <v>64</v>
      </c>
      <c r="E6" s="824"/>
      <c r="F6" s="823" t="s">
        <v>64</v>
      </c>
      <c r="G6" s="822"/>
      <c r="H6" s="823" t="s">
        <v>64</v>
      </c>
      <c r="I6" s="822"/>
      <c r="J6" s="823" t="s">
        <v>64</v>
      </c>
      <c r="K6" s="822"/>
      <c r="L6" s="823" t="s">
        <v>65</v>
      </c>
      <c r="M6" s="822"/>
      <c r="N6" s="823" t="s">
        <v>65</v>
      </c>
    </row>
    <row r="7" spans="1:15" s="559" customFormat="1" ht="16.5" customHeight="1">
      <c r="A7" s="631"/>
      <c r="B7" s="825"/>
      <c r="C7" s="826" t="s">
        <v>414</v>
      </c>
      <c r="D7" s="826" t="s">
        <v>410</v>
      </c>
      <c r="E7" s="826" t="s">
        <v>12</v>
      </c>
      <c r="F7" s="826" t="s">
        <v>410</v>
      </c>
      <c r="G7" s="826" t="s">
        <v>12</v>
      </c>
      <c r="H7" s="826" t="s">
        <v>410</v>
      </c>
      <c r="I7" s="826" t="s">
        <v>12</v>
      </c>
      <c r="J7" s="826" t="s">
        <v>410</v>
      </c>
      <c r="K7" s="826" t="s">
        <v>411</v>
      </c>
      <c r="L7" s="826" t="s">
        <v>412</v>
      </c>
      <c r="M7" s="826" t="s">
        <v>411</v>
      </c>
      <c r="N7" s="826" t="s">
        <v>412</v>
      </c>
    </row>
    <row r="8" spans="1:15">
      <c r="A8" s="646" t="s">
        <v>434</v>
      </c>
      <c r="B8" s="630">
        <v>8</v>
      </c>
      <c r="C8" s="866">
        <v>5780</v>
      </c>
      <c r="D8" s="827">
        <v>6.8</v>
      </c>
      <c r="E8" s="831">
        <v>29229</v>
      </c>
      <c r="F8" s="828">
        <v>0.8</v>
      </c>
      <c r="G8" s="831">
        <v>10531</v>
      </c>
      <c r="H8" s="829">
        <v>6.3</v>
      </c>
      <c r="I8" s="831">
        <v>29038</v>
      </c>
      <c r="J8" s="830">
        <v>1.5</v>
      </c>
      <c r="K8" s="832">
        <v>1.82</v>
      </c>
      <c r="L8" s="833">
        <v>-0.01</v>
      </c>
      <c r="M8" s="832">
        <v>0.99</v>
      </c>
      <c r="N8" s="833">
        <v>0</v>
      </c>
    </row>
    <row r="9" spans="1:15">
      <c r="A9" s="646"/>
      <c r="B9" s="630">
        <v>9</v>
      </c>
      <c r="C9" s="866">
        <v>5281</v>
      </c>
      <c r="D9" s="827">
        <v>-8.6</v>
      </c>
      <c r="E9" s="831">
        <v>28901</v>
      </c>
      <c r="F9" s="828">
        <v>-1.1000000000000001</v>
      </c>
      <c r="G9" s="831">
        <v>9795</v>
      </c>
      <c r="H9" s="829">
        <v>-7</v>
      </c>
      <c r="I9" s="831">
        <v>28605</v>
      </c>
      <c r="J9" s="830">
        <v>-1.5</v>
      </c>
      <c r="K9" s="832">
        <v>1.85</v>
      </c>
      <c r="L9" s="833">
        <v>0.03</v>
      </c>
      <c r="M9" s="832">
        <v>0.99</v>
      </c>
      <c r="N9" s="833">
        <v>0</v>
      </c>
    </row>
    <row r="10" spans="1:15">
      <c r="A10" s="646"/>
      <c r="B10" s="630">
        <v>10</v>
      </c>
      <c r="C10" s="866">
        <v>5222</v>
      </c>
      <c r="D10" s="827">
        <v>-1.1000000000000001</v>
      </c>
      <c r="E10" s="831">
        <v>28248</v>
      </c>
      <c r="F10" s="828">
        <v>-2.2999999999999998</v>
      </c>
      <c r="G10" s="831">
        <v>9695</v>
      </c>
      <c r="H10" s="829">
        <v>-1</v>
      </c>
      <c r="I10" s="831">
        <v>28465</v>
      </c>
      <c r="J10" s="830">
        <v>-0.5</v>
      </c>
      <c r="K10" s="832">
        <v>1.86</v>
      </c>
      <c r="L10" s="833">
        <v>0.01</v>
      </c>
      <c r="M10" s="832">
        <v>1.01</v>
      </c>
      <c r="N10" s="833">
        <v>0.02</v>
      </c>
    </row>
    <row r="11" spans="1:15">
      <c r="A11" s="646"/>
      <c r="B11" s="630">
        <v>11</v>
      </c>
      <c r="C11" s="866">
        <v>5298</v>
      </c>
      <c r="D11" s="827">
        <v>1.5</v>
      </c>
      <c r="E11" s="831">
        <v>28279</v>
      </c>
      <c r="F11" s="828">
        <v>0.1</v>
      </c>
      <c r="G11" s="831">
        <v>9691</v>
      </c>
      <c r="H11" s="829">
        <v>0</v>
      </c>
      <c r="I11" s="831">
        <v>28064</v>
      </c>
      <c r="J11" s="830">
        <v>-1.4</v>
      </c>
      <c r="K11" s="832">
        <v>1.83</v>
      </c>
      <c r="L11" s="833">
        <v>-0.03</v>
      </c>
      <c r="M11" s="832">
        <v>0.99</v>
      </c>
      <c r="N11" s="833">
        <v>-0.02</v>
      </c>
    </row>
    <row r="12" spans="1:15">
      <c r="A12" s="646"/>
      <c r="B12" s="630">
        <v>12</v>
      </c>
      <c r="C12" s="866">
        <v>5261</v>
      </c>
      <c r="D12" s="827">
        <v>-0.7</v>
      </c>
      <c r="E12" s="831">
        <v>28199</v>
      </c>
      <c r="F12" s="828">
        <v>-0.3</v>
      </c>
      <c r="G12" s="831">
        <v>9854</v>
      </c>
      <c r="H12" s="829">
        <v>1.7</v>
      </c>
      <c r="I12" s="831">
        <v>27899</v>
      </c>
      <c r="J12" s="830">
        <v>-0.6</v>
      </c>
      <c r="K12" s="832">
        <v>1.87</v>
      </c>
      <c r="L12" s="833">
        <v>0.04</v>
      </c>
      <c r="M12" s="832">
        <v>0.99</v>
      </c>
      <c r="N12" s="833">
        <v>0</v>
      </c>
    </row>
    <row r="13" spans="1:15">
      <c r="A13" s="646" t="s">
        <v>514</v>
      </c>
      <c r="B13" s="630">
        <v>1</v>
      </c>
      <c r="C13" s="866">
        <v>5625</v>
      </c>
      <c r="D13" s="827">
        <v>6.9</v>
      </c>
      <c r="E13" s="831">
        <v>28990</v>
      </c>
      <c r="F13" s="828">
        <v>2.8</v>
      </c>
      <c r="G13" s="831">
        <v>9960</v>
      </c>
      <c r="H13" s="829">
        <v>1.1000000000000001</v>
      </c>
      <c r="I13" s="831">
        <v>28205</v>
      </c>
      <c r="J13" s="830">
        <v>1.1000000000000001</v>
      </c>
      <c r="K13" s="832">
        <v>1.77</v>
      </c>
      <c r="L13" s="833">
        <v>-0.1</v>
      </c>
      <c r="M13" s="832">
        <v>0.97</v>
      </c>
      <c r="N13" s="833">
        <v>-0.02</v>
      </c>
    </row>
    <row r="14" spans="1:15">
      <c r="A14" s="646"/>
      <c r="B14" s="630">
        <v>2</v>
      </c>
      <c r="C14" s="866">
        <v>5296</v>
      </c>
      <c r="D14" s="827">
        <v>-5.8</v>
      </c>
      <c r="E14" s="831">
        <v>28527</v>
      </c>
      <c r="F14" s="828">
        <v>-1.6</v>
      </c>
      <c r="G14" s="831">
        <v>9005</v>
      </c>
      <c r="H14" s="829">
        <v>-9.6</v>
      </c>
      <c r="I14" s="831">
        <v>27248</v>
      </c>
      <c r="J14" s="830">
        <v>-3.4</v>
      </c>
      <c r="K14" s="832">
        <v>1.7</v>
      </c>
      <c r="L14" s="833">
        <v>-7.0000000000000007E-2</v>
      </c>
      <c r="M14" s="832">
        <v>0.96</v>
      </c>
      <c r="N14" s="833">
        <v>-0.01</v>
      </c>
    </row>
    <row r="15" spans="1:15">
      <c r="A15" s="646"/>
      <c r="B15" s="1009" t="s">
        <v>533</v>
      </c>
      <c r="C15" s="874">
        <v>5343</v>
      </c>
      <c r="D15" s="876">
        <v>0.9</v>
      </c>
      <c r="E15" s="877">
        <v>28223</v>
      </c>
      <c r="F15" s="878">
        <v>-1.1000000000000001</v>
      </c>
      <c r="G15" s="877">
        <v>9380</v>
      </c>
      <c r="H15" s="879">
        <v>4.2</v>
      </c>
      <c r="I15" s="877">
        <v>26887</v>
      </c>
      <c r="J15" s="880">
        <v>-1.3</v>
      </c>
      <c r="K15" s="881">
        <v>1.76</v>
      </c>
      <c r="L15" s="882">
        <v>0.06</v>
      </c>
      <c r="M15" s="881">
        <v>0.95</v>
      </c>
      <c r="N15" s="833">
        <v>-0.01</v>
      </c>
    </row>
    <row r="16" spans="1:15">
      <c r="A16" s="1031"/>
      <c r="B16" s="1009" t="s">
        <v>534</v>
      </c>
      <c r="C16" s="875">
        <v>5446</v>
      </c>
      <c r="D16" s="876">
        <v>1.9</v>
      </c>
      <c r="E16" s="877">
        <v>27905</v>
      </c>
      <c r="F16" s="878">
        <v>-1.1000000000000001</v>
      </c>
      <c r="G16" s="877">
        <v>9934</v>
      </c>
      <c r="H16" s="879">
        <v>5.9</v>
      </c>
      <c r="I16" s="877">
        <v>26932</v>
      </c>
      <c r="J16" s="880">
        <v>0.2</v>
      </c>
      <c r="K16" s="881">
        <v>1.82</v>
      </c>
      <c r="L16" s="882">
        <v>0.06</v>
      </c>
      <c r="M16" s="881">
        <v>0.97</v>
      </c>
      <c r="N16" s="1035">
        <v>0.02</v>
      </c>
    </row>
    <row r="17" spans="1:14">
      <c r="A17" s="1034"/>
      <c r="B17" s="1012" t="s">
        <v>544</v>
      </c>
      <c r="C17" s="1013">
        <v>5647</v>
      </c>
      <c r="D17" s="1014">
        <v>3.7</v>
      </c>
      <c r="E17" s="1015">
        <v>28.195</v>
      </c>
      <c r="F17" s="1016">
        <v>1</v>
      </c>
      <c r="G17" s="1015">
        <v>9.4019999999999992</v>
      </c>
      <c r="H17" s="1017">
        <v>-5.4</v>
      </c>
      <c r="I17" s="1015">
        <v>27.155000000000001</v>
      </c>
      <c r="J17" s="1018">
        <v>0.8</v>
      </c>
      <c r="K17" s="1019">
        <v>1.66</v>
      </c>
      <c r="L17" s="1020">
        <v>-0.16</v>
      </c>
      <c r="M17" s="1021">
        <v>0.96</v>
      </c>
      <c r="N17" s="1036">
        <v>-0.01</v>
      </c>
    </row>
    <row r="18" spans="1:14">
      <c r="A18" s="1032"/>
      <c r="B18" s="1022" t="s">
        <v>548</v>
      </c>
      <c r="C18" s="1023">
        <v>5496</v>
      </c>
      <c r="D18" s="1024">
        <v>-2.7</v>
      </c>
      <c r="E18" s="1040">
        <v>27703</v>
      </c>
      <c r="F18" s="1025">
        <v>-1.7</v>
      </c>
      <c r="G18" s="1040">
        <v>9331</v>
      </c>
      <c r="H18" s="1026">
        <v>-0.8</v>
      </c>
      <c r="I18" s="1040">
        <v>27507</v>
      </c>
      <c r="J18" s="1027">
        <v>1.3</v>
      </c>
      <c r="K18" s="1028">
        <v>1.7</v>
      </c>
      <c r="L18" s="1029">
        <v>0.04</v>
      </c>
      <c r="M18" s="1030">
        <v>0.99</v>
      </c>
      <c r="N18" s="1037">
        <v>0.03</v>
      </c>
    </row>
    <row r="19" spans="1:14" ht="14.25" thickBot="1">
      <c r="A19" s="1033"/>
      <c r="B19" s="964" t="s">
        <v>549</v>
      </c>
      <c r="C19" s="965">
        <v>5645</v>
      </c>
      <c r="D19" s="966">
        <v>2.7</v>
      </c>
      <c r="E19" s="1008">
        <v>27647</v>
      </c>
      <c r="F19" s="967">
        <v>-0.2</v>
      </c>
      <c r="G19" s="1008">
        <v>9388</v>
      </c>
      <c r="H19" s="968">
        <v>0.6</v>
      </c>
      <c r="I19" s="1008">
        <v>27422</v>
      </c>
      <c r="J19" s="969">
        <v>-0.3</v>
      </c>
      <c r="K19" s="970">
        <v>1.66</v>
      </c>
      <c r="L19" s="971">
        <v>-0.04</v>
      </c>
      <c r="M19" s="972">
        <v>0.99</v>
      </c>
      <c r="N19" s="973">
        <v>0</v>
      </c>
    </row>
    <row r="20" spans="1:14" ht="14.25" thickTop="1">
      <c r="A20" s="873"/>
      <c r="B20" s="915" t="s">
        <v>561</v>
      </c>
      <c r="C20" s="916">
        <v>5739</v>
      </c>
      <c r="D20" s="917">
        <v>1.7</v>
      </c>
      <c r="E20" s="974">
        <v>27478</v>
      </c>
      <c r="F20" s="918">
        <v>-0.6</v>
      </c>
      <c r="G20" s="974">
        <v>9941</v>
      </c>
      <c r="H20" s="919">
        <v>5.9</v>
      </c>
      <c r="I20" s="974">
        <v>27140</v>
      </c>
      <c r="J20" s="920">
        <v>-1</v>
      </c>
      <c r="K20" s="921">
        <v>1.73</v>
      </c>
      <c r="L20" s="922">
        <v>7.0000000000000007E-2</v>
      </c>
      <c r="M20" s="923">
        <v>0.99</v>
      </c>
      <c r="N20" s="924">
        <v>0</v>
      </c>
    </row>
    <row r="21" spans="1:14" ht="3" customHeight="1">
      <c r="B21" s="692"/>
      <c r="C21" s="834"/>
      <c r="D21" s="835"/>
      <c r="E21" s="834"/>
      <c r="F21" s="835"/>
      <c r="G21" s="834"/>
      <c r="H21" s="835"/>
      <c r="I21" s="834"/>
      <c r="J21" s="835"/>
      <c r="K21" s="836"/>
      <c r="L21" s="837"/>
      <c r="M21" s="836"/>
      <c r="N21" s="838"/>
    </row>
    <row r="22" spans="1:14">
      <c r="A22" s="415" t="s">
        <v>302</v>
      </c>
      <c r="C22" s="818"/>
      <c r="D22" s="818"/>
      <c r="E22" s="818"/>
      <c r="F22" s="818"/>
      <c r="G22" s="818"/>
      <c r="H22" s="818"/>
      <c r="I22" s="818"/>
      <c r="J22" s="818"/>
      <c r="K22" s="818"/>
      <c r="L22" s="818"/>
      <c r="M22" s="818"/>
      <c r="N22" s="818"/>
    </row>
    <row r="23" spans="1:14">
      <c r="A23" s="415" t="s">
        <v>539</v>
      </c>
      <c r="C23" s="818"/>
      <c r="D23" s="818"/>
      <c r="E23" s="818"/>
      <c r="F23" s="818"/>
      <c r="G23" s="818"/>
      <c r="H23" s="818"/>
      <c r="I23" s="818"/>
      <c r="J23" s="818"/>
      <c r="K23" s="818"/>
      <c r="L23" s="818"/>
      <c r="M23" s="818"/>
      <c r="N23" s="818"/>
    </row>
    <row r="24" spans="1:14">
      <c r="A24" s="415" t="s">
        <v>436</v>
      </c>
      <c r="B24" s="818"/>
      <c r="C24" s="818"/>
      <c r="D24" s="818"/>
      <c r="E24" s="818"/>
      <c r="F24" s="818"/>
      <c r="G24" s="818"/>
      <c r="H24" s="818"/>
      <c r="I24" s="818"/>
      <c r="J24" s="818"/>
      <c r="K24" s="818"/>
      <c r="L24" s="818"/>
      <c r="M24" s="818"/>
      <c r="N24"/>
    </row>
    <row r="33" spans="3:4">
      <c r="C33" s="1010"/>
      <c r="D33" s="1011"/>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M1" sqref="M1"/>
    </sheetView>
  </sheetViews>
  <sheetFormatPr defaultColWidth="8.75" defaultRowHeight="13.5"/>
  <cols>
    <col min="1" max="2" width="8.75" style="842"/>
    <col min="3" max="3" width="11.375" style="842" customWidth="1"/>
    <col min="4" max="4" width="12.75" style="842" customWidth="1"/>
    <col min="5" max="5" width="12" style="842" customWidth="1"/>
    <col min="6" max="12" width="11.625" style="842" customWidth="1"/>
    <col min="13" max="13" width="2.5" style="842" customWidth="1"/>
    <col min="14" max="16384" width="8.75" style="842"/>
  </cols>
  <sheetData>
    <row r="1" spans="1:12" ht="14.25">
      <c r="A1" s="839" t="s">
        <v>367</v>
      </c>
      <c r="B1" s="840"/>
      <c r="C1" s="840"/>
      <c r="D1" s="840"/>
      <c r="E1" s="840"/>
      <c r="F1" s="840"/>
      <c r="G1" s="840"/>
      <c r="H1" s="840"/>
      <c r="I1" s="840"/>
      <c r="J1" s="840"/>
      <c r="K1" s="841"/>
      <c r="L1" s="76"/>
    </row>
    <row r="2" spans="1:12" ht="17.25">
      <c r="A2" s="1201" t="s">
        <v>68</v>
      </c>
      <c r="B2" s="1201"/>
      <c r="C2" s="1201"/>
      <c r="D2" s="1201"/>
      <c r="E2" s="1201"/>
      <c r="F2" s="1201"/>
      <c r="G2" s="1201"/>
      <c r="H2" s="1201"/>
      <c r="I2" s="1201"/>
      <c r="J2" s="1201"/>
      <c r="K2" s="77"/>
      <c r="L2" s="692" t="s">
        <v>570</v>
      </c>
    </row>
    <row r="3" spans="1:12" ht="14.25" thickBot="1">
      <c r="A3" s="840"/>
      <c r="B3" s="840"/>
      <c r="C3" s="840"/>
      <c r="D3" s="840"/>
      <c r="E3" s="840"/>
      <c r="F3" s="840"/>
      <c r="G3" s="840"/>
      <c r="H3" s="840"/>
      <c r="I3" s="840"/>
      <c r="J3" s="840"/>
      <c r="K3" s="841"/>
      <c r="L3" s="416" t="s">
        <v>303</v>
      </c>
    </row>
    <row r="4" spans="1:12">
      <c r="A4" s="1202" t="s">
        <v>368</v>
      </c>
      <c r="B4" s="1203"/>
      <c r="C4" s="1206" t="s">
        <v>369</v>
      </c>
      <c r="D4" s="1206" t="s">
        <v>370</v>
      </c>
      <c r="E4" s="1208" t="s">
        <v>371</v>
      </c>
      <c r="F4" s="1206" t="s">
        <v>372</v>
      </c>
      <c r="G4" s="1206" t="s">
        <v>373</v>
      </c>
      <c r="H4" s="1206" t="s">
        <v>374</v>
      </c>
      <c r="I4" s="1208" t="s">
        <v>375</v>
      </c>
      <c r="J4" s="1059" t="s">
        <v>376</v>
      </c>
      <c r="K4" s="1208" t="s">
        <v>66</v>
      </c>
      <c r="L4" s="1060" t="s">
        <v>377</v>
      </c>
    </row>
    <row r="5" spans="1:12" ht="18">
      <c r="A5" s="1204"/>
      <c r="B5" s="1205"/>
      <c r="C5" s="1207"/>
      <c r="D5" s="1207"/>
      <c r="E5" s="1209"/>
      <c r="F5" s="1207"/>
      <c r="G5" s="1207"/>
      <c r="H5" s="1207"/>
      <c r="I5" s="1209"/>
      <c r="J5" s="78" t="s">
        <v>69</v>
      </c>
      <c r="K5" s="1209"/>
      <c r="L5" s="1061" t="s">
        <v>70</v>
      </c>
    </row>
    <row r="6" spans="1:12" ht="13.5" customHeight="1">
      <c r="A6" s="1062"/>
      <c r="B6" s="843"/>
      <c r="C6" s="844"/>
      <c r="D6" s="844" t="s">
        <v>67</v>
      </c>
      <c r="E6" s="844"/>
      <c r="F6" s="844" t="s">
        <v>67</v>
      </c>
      <c r="G6" s="845"/>
      <c r="H6" s="845"/>
      <c r="I6" s="846"/>
      <c r="J6" s="844"/>
      <c r="K6" s="844"/>
      <c r="L6" s="1063"/>
    </row>
    <row r="7" spans="1:12">
      <c r="A7" s="1064" t="s">
        <v>463</v>
      </c>
      <c r="B7" s="847"/>
      <c r="C7" s="848">
        <v>22663</v>
      </c>
      <c r="D7" s="848">
        <v>10194</v>
      </c>
      <c r="E7" s="848">
        <v>36062</v>
      </c>
      <c r="F7" s="848">
        <v>8292</v>
      </c>
      <c r="G7" s="849">
        <v>1.59</v>
      </c>
      <c r="H7" s="849">
        <v>0.81341203207900392</v>
      </c>
      <c r="I7" s="848">
        <v>10178</v>
      </c>
      <c r="J7" s="850">
        <v>44.910206062745445</v>
      </c>
      <c r="K7" s="851">
        <v>10358</v>
      </c>
      <c r="L7" s="1065">
        <v>28.722755254838887</v>
      </c>
    </row>
    <row r="8" spans="1:12">
      <c r="A8" s="1066" t="s">
        <v>446</v>
      </c>
      <c r="B8" s="847"/>
      <c r="C8" s="848">
        <v>25970</v>
      </c>
      <c r="D8" s="848">
        <v>11836</v>
      </c>
      <c r="E8" s="848">
        <v>40878</v>
      </c>
      <c r="F8" s="848">
        <v>9021</v>
      </c>
      <c r="G8" s="849">
        <v>1.57</v>
      </c>
      <c r="H8" s="849">
        <v>0.76</v>
      </c>
      <c r="I8" s="848">
        <v>9349</v>
      </c>
      <c r="J8" s="850">
        <v>35.799999999999997</v>
      </c>
      <c r="K8" s="851">
        <v>9549</v>
      </c>
      <c r="L8" s="1065">
        <v>23.4</v>
      </c>
    </row>
    <row r="9" spans="1:12">
      <c r="A9" s="1066" t="s">
        <v>445</v>
      </c>
      <c r="B9" s="847"/>
      <c r="C9" s="848">
        <v>24085</v>
      </c>
      <c r="D9" s="848">
        <v>11891</v>
      </c>
      <c r="E9" s="848">
        <v>50297</v>
      </c>
      <c r="F9" s="848">
        <v>11670</v>
      </c>
      <c r="G9" s="849">
        <v>2.09</v>
      </c>
      <c r="H9" s="849">
        <v>0.98</v>
      </c>
      <c r="I9" s="848">
        <v>9538</v>
      </c>
      <c r="J9" s="850">
        <v>39.6</v>
      </c>
      <c r="K9" s="851">
        <v>9768</v>
      </c>
      <c r="L9" s="1065">
        <v>19.399999999999999</v>
      </c>
    </row>
    <row r="10" spans="1:12">
      <c r="A10" s="1066" t="s">
        <v>464</v>
      </c>
      <c r="B10" s="847"/>
      <c r="C10" s="848">
        <v>22806</v>
      </c>
      <c r="D10" s="848">
        <v>11298</v>
      </c>
      <c r="E10" s="848">
        <v>51212</v>
      </c>
      <c r="F10" s="848">
        <v>12076</v>
      </c>
      <c r="G10" s="849">
        <v>2.25</v>
      </c>
      <c r="H10" s="849">
        <v>1.07</v>
      </c>
      <c r="I10" s="848">
        <v>9581</v>
      </c>
      <c r="J10" s="850">
        <v>42</v>
      </c>
      <c r="K10" s="851">
        <v>9647</v>
      </c>
      <c r="L10" s="1065">
        <v>18.8</v>
      </c>
    </row>
    <row r="11" spans="1:12" ht="14.25">
      <c r="A11" s="1067" t="s">
        <v>434</v>
      </c>
      <c r="B11" s="623">
        <v>8</v>
      </c>
      <c r="C11" s="853">
        <v>1737</v>
      </c>
      <c r="D11" s="853">
        <v>11781</v>
      </c>
      <c r="E11" s="852">
        <v>3760</v>
      </c>
      <c r="F11" s="853">
        <v>10589</v>
      </c>
      <c r="G11" s="856">
        <v>2.16</v>
      </c>
      <c r="H11" s="856">
        <v>0.9</v>
      </c>
      <c r="I11" s="852">
        <v>552</v>
      </c>
      <c r="J11" s="855">
        <v>31.8</v>
      </c>
      <c r="K11" s="854">
        <v>559</v>
      </c>
      <c r="L11" s="1068">
        <v>14.9</v>
      </c>
    </row>
    <row r="12" spans="1:12" ht="14.25">
      <c r="A12" s="1067"/>
      <c r="B12" s="623">
        <v>9</v>
      </c>
      <c r="C12" s="853">
        <v>1597</v>
      </c>
      <c r="D12" s="853">
        <v>11687</v>
      </c>
      <c r="E12" s="852">
        <v>3581</v>
      </c>
      <c r="F12" s="853">
        <v>10541</v>
      </c>
      <c r="G12" s="856">
        <v>2.2400000000000002</v>
      </c>
      <c r="H12" s="856">
        <v>0.9</v>
      </c>
      <c r="I12" s="852">
        <v>516</v>
      </c>
      <c r="J12" s="855">
        <v>32.299999999999997</v>
      </c>
      <c r="K12" s="854">
        <v>524</v>
      </c>
      <c r="L12" s="1068">
        <v>14.6</v>
      </c>
    </row>
    <row r="13" spans="1:12" ht="14.25">
      <c r="A13" s="1067"/>
      <c r="B13" s="623">
        <v>10</v>
      </c>
      <c r="C13" s="853">
        <v>1774</v>
      </c>
      <c r="D13" s="853">
        <v>11484</v>
      </c>
      <c r="E13" s="852">
        <v>4160</v>
      </c>
      <c r="F13" s="853">
        <v>10965</v>
      </c>
      <c r="G13" s="856">
        <v>2.34</v>
      </c>
      <c r="H13" s="856">
        <v>0.95</v>
      </c>
      <c r="I13" s="852">
        <v>602</v>
      </c>
      <c r="J13" s="855">
        <v>33.9</v>
      </c>
      <c r="K13" s="854">
        <v>609</v>
      </c>
      <c r="L13" s="1068">
        <v>14.6</v>
      </c>
    </row>
    <row r="14" spans="1:12" ht="14.25">
      <c r="A14" s="1067"/>
      <c r="B14" s="623">
        <v>11</v>
      </c>
      <c r="C14" s="853">
        <v>1575</v>
      </c>
      <c r="D14" s="853">
        <v>11197</v>
      </c>
      <c r="E14" s="852">
        <v>3416</v>
      </c>
      <c r="F14" s="853">
        <v>10673</v>
      </c>
      <c r="G14" s="856">
        <v>2.17</v>
      </c>
      <c r="H14" s="856">
        <v>0.95</v>
      </c>
      <c r="I14" s="852">
        <v>483</v>
      </c>
      <c r="J14" s="855">
        <v>30.7</v>
      </c>
      <c r="K14" s="854">
        <v>492</v>
      </c>
      <c r="L14" s="1068">
        <v>14.4</v>
      </c>
    </row>
    <row r="15" spans="1:12" ht="14.25">
      <c r="A15" s="1067"/>
      <c r="B15" s="623">
        <v>12</v>
      </c>
      <c r="C15" s="853">
        <v>1333</v>
      </c>
      <c r="D15" s="853">
        <v>10714</v>
      </c>
      <c r="E15" s="852">
        <v>3535</v>
      </c>
      <c r="F15" s="853">
        <v>10398</v>
      </c>
      <c r="G15" s="856">
        <v>2.65</v>
      </c>
      <c r="H15" s="856">
        <v>0.97</v>
      </c>
      <c r="I15" s="852">
        <v>462</v>
      </c>
      <c r="J15" s="855">
        <v>34.700000000000003</v>
      </c>
      <c r="K15" s="854">
        <v>467</v>
      </c>
      <c r="L15" s="1068">
        <v>13.2</v>
      </c>
    </row>
    <row r="16" spans="1:12" ht="14.25">
      <c r="A16" s="1067" t="s">
        <v>514</v>
      </c>
      <c r="B16" s="623">
        <v>1</v>
      </c>
      <c r="C16" s="853">
        <v>2141</v>
      </c>
      <c r="D16" s="853">
        <v>11171</v>
      </c>
      <c r="E16" s="852">
        <v>5434</v>
      </c>
      <c r="F16" s="853">
        <v>11848</v>
      </c>
      <c r="G16" s="856">
        <v>2.54</v>
      </c>
      <c r="H16" s="856">
        <v>1.06</v>
      </c>
      <c r="I16" s="852">
        <v>465</v>
      </c>
      <c r="J16" s="855">
        <v>21.7</v>
      </c>
      <c r="K16" s="854">
        <v>471</v>
      </c>
      <c r="L16" s="1068">
        <v>8.6999999999999993</v>
      </c>
    </row>
    <row r="17" spans="1:18" ht="14.25">
      <c r="A17" s="1067"/>
      <c r="B17" s="623">
        <v>2</v>
      </c>
      <c r="C17" s="853">
        <v>2385</v>
      </c>
      <c r="D17" s="853">
        <v>11844</v>
      </c>
      <c r="E17" s="852">
        <v>4589</v>
      </c>
      <c r="F17" s="853">
        <v>12949</v>
      </c>
      <c r="G17" s="856">
        <v>1.92</v>
      </c>
      <c r="H17" s="856">
        <v>1.0900000000000001</v>
      </c>
      <c r="I17" s="852">
        <v>1384</v>
      </c>
      <c r="J17" s="855">
        <v>58</v>
      </c>
      <c r="K17" s="854">
        <v>1423</v>
      </c>
      <c r="L17" s="1068">
        <v>31</v>
      </c>
    </row>
    <row r="18" spans="1:18" ht="14.25">
      <c r="A18" s="1067"/>
      <c r="B18" s="623">
        <v>3</v>
      </c>
      <c r="C18" s="853">
        <v>2055</v>
      </c>
      <c r="D18" s="853">
        <v>12061</v>
      </c>
      <c r="E18" s="852">
        <v>3709</v>
      </c>
      <c r="F18" s="853">
        <v>12363</v>
      </c>
      <c r="G18" s="856">
        <v>1.8</v>
      </c>
      <c r="H18" s="856">
        <v>1.03</v>
      </c>
      <c r="I18" s="852">
        <v>2120</v>
      </c>
      <c r="J18" s="855">
        <v>103.2</v>
      </c>
      <c r="K18" s="854">
        <v>2201</v>
      </c>
      <c r="L18" s="1068">
        <v>59.3</v>
      </c>
    </row>
    <row r="19" spans="1:18" ht="14.25">
      <c r="A19" s="1069"/>
      <c r="B19" s="623">
        <v>4</v>
      </c>
      <c r="C19" s="853">
        <v>2601</v>
      </c>
      <c r="D19" s="853">
        <v>12052</v>
      </c>
      <c r="E19" s="852">
        <v>3582</v>
      </c>
      <c r="F19" s="853">
        <v>10443</v>
      </c>
      <c r="G19" s="856">
        <v>1.38</v>
      </c>
      <c r="H19" s="856">
        <v>0.87</v>
      </c>
      <c r="I19" s="852">
        <v>808</v>
      </c>
      <c r="J19" s="855">
        <v>31.1</v>
      </c>
      <c r="K19" s="854">
        <v>823</v>
      </c>
      <c r="L19" s="1068">
        <v>23</v>
      </c>
    </row>
    <row r="20" spans="1:18" ht="14.25">
      <c r="A20" s="1067"/>
      <c r="B20" s="623">
        <v>5</v>
      </c>
      <c r="C20" s="853">
        <v>2093</v>
      </c>
      <c r="D20" s="906">
        <v>11914</v>
      </c>
      <c r="E20" s="852">
        <v>3396</v>
      </c>
      <c r="F20" s="853">
        <v>9653</v>
      </c>
      <c r="G20" s="856">
        <v>1.62</v>
      </c>
      <c r="H20" s="856">
        <v>0.81</v>
      </c>
      <c r="I20" s="852">
        <v>585</v>
      </c>
      <c r="J20" s="855">
        <v>28</v>
      </c>
      <c r="K20" s="854">
        <v>587</v>
      </c>
      <c r="L20" s="1068">
        <v>17.3</v>
      </c>
    </row>
    <row r="21" spans="1:18" ht="14.25">
      <c r="A21" s="1067"/>
      <c r="B21" s="623" t="s">
        <v>548</v>
      </c>
      <c r="C21" s="853">
        <v>1758</v>
      </c>
      <c r="D21" s="906">
        <v>11390</v>
      </c>
      <c r="E21" s="852">
        <v>3102</v>
      </c>
      <c r="F21" s="853">
        <v>9417</v>
      </c>
      <c r="G21" s="856">
        <v>1.76</v>
      </c>
      <c r="H21" s="856">
        <v>0.83</v>
      </c>
      <c r="I21" s="852">
        <v>599</v>
      </c>
      <c r="J21" s="855">
        <v>34.1</v>
      </c>
      <c r="K21" s="854">
        <v>603</v>
      </c>
      <c r="L21" s="1068">
        <v>19.399999999999999</v>
      </c>
    </row>
    <row r="22" spans="1:18" ht="14.25">
      <c r="A22" s="1067"/>
      <c r="B22" s="623" t="s">
        <v>549</v>
      </c>
      <c r="C22" s="853">
        <v>1824</v>
      </c>
      <c r="D22" s="906">
        <v>10997</v>
      </c>
      <c r="E22" s="852">
        <v>3470</v>
      </c>
      <c r="F22" s="853">
        <v>9408</v>
      </c>
      <c r="G22" s="856">
        <v>1.9</v>
      </c>
      <c r="H22" s="856">
        <v>0.86</v>
      </c>
      <c r="I22" s="852">
        <v>633</v>
      </c>
      <c r="J22" s="855">
        <v>34.700000000000003</v>
      </c>
      <c r="K22" s="854">
        <v>633</v>
      </c>
      <c r="L22" s="1068">
        <v>18.2</v>
      </c>
    </row>
    <row r="23" spans="1:18" ht="14.25">
      <c r="A23" s="1067"/>
      <c r="B23" s="623" t="s">
        <v>537</v>
      </c>
      <c r="C23" s="853">
        <v>1690</v>
      </c>
      <c r="D23" s="906">
        <v>10601</v>
      </c>
      <c r="E23" s="852">
        <v>3382</v>
      </c>
      <c r="F23" s="853">
        <v>9346</v>
      </c>
      <c r="G23" s="856">
        <v>2</v>
      </c>
      <c r="H23" s="856">
        <v>0.88</v>
      </c>
      <c r="I23" s="852">
        <v>455</v>
      </c>
      <c r="J23" s="855">
        <v>26.9</v>
      </c>
      <c r="K23" s="854">
        <v>458</v>
      </c>
      <c r="L23" s="1068">
        <v>13.5</v>
      </c>
    </row>
    <row r="24" spans="1:18" ht="13.5" customHeight="1">
      <c r="A24" s="1211" t="s">
        <v>415</v>
      </c>
      <c r="B24" s="1212"/>
      <c r="C24" s="857">
        <f>(C23/C11-1)*100</f>
        <v>-2.705814622913072</v>
      </c>
      <c r="D24" s="857">
        <f>(D23/D11-1)*100</f>
        <v>-10.016127663186492</v>
      </c>
      <c r="E24" s="857">
        <f>(E23/E11-1)*100</f>
        <v>-10.053191489361701</v>
      </c>
      <c r="F24" s="857">
        <f>(F23/F11-1)*100</f>
        <v>-11.738596656908108</v>
      </c>
      <c r="G24" s="858">
        <f>G23 - G11</f>
        <v>-0.16000000000000014</v>
      </c>
      <c r="H24" s="858">
        <f>H23 - H11</f>
        <v>-2.0000000000000018E-2</v>
      </c>
      <c r="I24" s="1070">
        <f>(I23/I11-1)*100</f>
        <v>-17.572463768115941</v>
      </c>
      <c r="J24" s="859">
        <f>J23 - J11</f>
        <v>-4.9000000000000021</v>
      </c>
      <c r="K24" s="1070">
        <f>(K23/K11-1)*100</f>
        <v>-18.067978533094809</v>
      </c>
      <c r="L24" s="1071">
        <v>1.3</v>
      </c>
      <c r="N24" s="1210"/>
      <c r="O24" s="1210"/>
      <c r="P24" s="1210"/>
      <c r="Q24" s="1210"/>
      <c r="R24" s="1210"/>
    </row>
    <row r="25" spans="1:18" ht="13.5" customHeight="1" thickBot="1">
      <c r="A25" s="1213" t="s">
        <v>71</v>
      </c>
      <c r="B25" s="1214"/>
      <c r="C25" s="1072">
        <f t="shared" ref="C25:L25" si="0">(C23/C22-1)*100</f>
        <v>-7.3464912280701729</v>
      </c>
      <c r="D25" s="1072">
        <f t="shared" si="0"/>
        <v>-3.6009820860234631</v>
      </c>
      <c r="E25" s="1072">
        <f t="shared" si="0"/>
        <v>-2.5360230547550433</v>
      </c>
      <c r="F25" s="1072">
        <f t="shared" si="0"/>
        <v>-0.65901360544217136</v>
      </c>
      <c r="G25" s="1072">
        <f t="shared" si="0"/>
        <v>5.2631578947368363</v>
      </c>
      <c r="H25" s="1072">
        <f t="shared" si="0"/>
        <v>2.3255813953488413</v>
      </c>
      <c r="I25" s="1072">
        <f t="shared" si="0"/>
        <v>-28.120063191153243</v>
      </c>
      <c r="J25" s="1072">
        <f t="shared" si="0"/>
        <v>-22.478386167146979</v>
      </c>
      <c r="K25" s="1072">
        <f t="shared" si="0"/>
        <v>-27.646129541864141</v>
      </c>
      <c r="L25" s="1073">
        <f t="shared" si="0"/>
        <v>-25.824175824175821</v>
      </c>
      <c r="N25" s="1210"/>
      <c r="O25" s="1210"/>
      <c r="P25" s="1210"/>
      <c r="Q25" s="1210"/>
      <c r="R25" s="1210"/>
    </row>
    <row r="26" spans="1:18">
      <c r="A26" s="417" t="s">
        <v>72</v>
      </c>
      <c r="B26" s="840"/>
      <c r="C26" s="840"/>
      <c r="D26" s="840"/>
      <c r="E26" s="840"/>
      <c r="F26" s="860"/>
      <c r="G26" s="840"/>
      <c r="H26" s="840"/>
      <c r="I26" s="840"/>
      <c r="J26" s="861"/>
      <c r="K26" s="840"/>
      <c r="L26" s="840"/>
    </row>
    <row r="27" spans="1:18">
      <c r="A27" s="415" t="s">
        <v>436</v>
      </c>
      <c r="B27" s="840"/>
      <c r="C27" s="840"/>
      <c r="D27" s="840"/>
      <c r="E27" s="840"/>
      <c r="F27" s="860"/>
      <c r="G27" s="840"/>
      <c r="H27" s="840"/>
      <c r="I27" s="840"/>
      <c r="J27" s="861"/>
      <c r="K27" s="840"/>
      <c r="L27" s="840"/>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20" customWidth="1"/>
    <col min="2" max="2" width="6.25" style="20" customWidth="1"/>
    <col min="3" max="3" width="10.875" style="20" customWidth="1"/>
    <col min="4" max="4" width="13.375" style="20" customWidth="1"/>
    <col min="5" max="5" width="10.875" style="20" customWidth="1"/>
    <col min="6" max="6" width="13.375" style="20" customWidth="1"/>
    <col min="7" max="7" width="10.875" style="20" customWidth="1"/>
    <col min="8" max="8" width="13.375" style="20" customWidth="1"/>
    <col min="9" max="9" width="10.875" style="20" customWidth="1"/>
    <col min="10" max="10" width="13.125" style="20" customWidth="1"/>
    <col min="11" max="11" width="0.375" style="20" customWidth="1"/>
    <col min="12" max="12" width="13.625" style="20" customWidth="1"/>
    <col min="13" max="13" width="3.5" style="20" bestFit="1" customWidth="1"/>
    <col min="14" max="14" width="15.75" style="20" customWidth="1"/>
    <col min="15" max="15" width="0.625" style="20" customWidth="1"/>
    <col min="16" max="18" width="7.375" style="20" customWidth="1"/>
    <col min="19" max="20" width="8.625" style="20" customWidth="1"/>
    <col min="21" max="23" width="9.875" style="20" customWidth="1"/>
    <col min="24" max="25" width="13.625" style="20" customWidth="1"/>
    <col min="26" max="26" width="3.75" style="20" customWidth="1"/>
    <col min="27" max="16384" width="13.625" style="20"/>
  </cols>
  <sheetData>
    <row r="1" spans="1:13" s="18" customFormat="1" ht="30" customHeight="1">
      <c r="A1" s="1215" t="s">
        <v>73</v>
      </c>
      <c r="B1" s="1215"/>
      <c r="C1" s="1215"/>
      <c r="D1" s="1215"/>
      <c r="E1" s="1215"/>
      <c r="F1" s="1215"/>
      <c r="G1" s="1215"/>
      <c r="H1" s="1215"/>
      <c r="I1" s="1215"/>
      <c r="J1" s="1215"/>
      <c r="K1" s="1215"/>
    </row>
    <row r="2" spans="1:13" s="18" customFormat="1" ht="6.75" customHeight="1">
      <c r="B2" s="68"/>
      <c r="C2" s="68"/>
      <c r="D2" s="68"/>
      <c r="E2" s="68"/>
      <c r="F2" s="68"/>
      <c r="G2" s="68"/>
      <c r="H2" s="68"/>
      <c r="I2" s="68"/>
    </row>
    <row r="3" spans="1:13" ht="14.25" customHeight="1">
      <c r="B3" s="48"/>
      <c r="C3" s="48"/>
      <c r="D3" s="48"/>
      <c r="E3" s="48"/>
      <c r="F3" s="48"/>
      <c r="G3" s="48"/>
      <c r="I3" s="48"/>
      <c r="J3" s="419" t="s">
        <v>309</v>
      </c>
    </row>
    <row r="4" spans="1:13" ht="3" customHeight="1" thickBot="1">
      <c r="B4" s="48"/>
      <c r="C4" s="48"/>
      <c r="D4" s="48"/>
      <c r="E4" s="48"/>
      <c r="F4" s="48"/>
      <c r="G4" s="48"/>
      <c r="I4" s="48"/>
      <c r="J4" s="79"/>
    </row>
    <row r="5" spans="1:13" ht="24.95" customHeight="1">
      <c r="A5" s="1219" t="s">
        <v>304</v>
      </c>
      <c r="B5" s="1220"/>
      <c r="C5" s="1216" t="s">
        <v>74</v>
      </c>
      <c r="D5" s="1217"/>
      <c r="E5" s="1216" t="s">
        <v>75</v>
      </c>
      <c r="F5" s="1218"/>
      <c r="G5" s="1216" t="s">
        <v>76</v>
      </c>
      <c r="H5" s="1217"/>
      <c r="I5" s="1216" t="s">
        <v>307</v>
      </c>
      <c r="J5" s="1218"/>
      <c r="K5" s="82"/>
      <c r="L5" s="24"/>
      <c r="M5" s="24"/>
    </row>
    <row r="6" spans="1:13" ht="24.95" customHeight="1">
      <c r="A6" s="1221"/>
      <c r="B6" s="1222"/>
      <c r="C6" s="85" t="s">
        <v>305</v>
      </c>
      <c r="D6" s="85" t="s">
        <v>77</v>
      </c>
      <c r="E6" s="85" t="s">
        <v>305</v>
      </c>
      <c r="F6" s="85" t="s">
        <v>77</v>
      </c>
      <c r="G6" s="85" t="s">
        <v>306</v>
      </c>
      <c r="H6" s="85" t="s">
        <v>77</v>
      </c>
      <c r="I6" s="86" t="s">
        <v>306</v>
      </c>
      <c r="J6" s="87" t="s">
        <v>77</v>
      </c>
      <c r="K6" s="88"/>
      <c r="L6" s="24"/>
      <c r="M6" s="24"/>
    </row>
    <row r="7" spans="1:13" ht="15" customHeight="1">
      <c r="A7" s="632"/>
      <c r="B7" s="48"/>
      <c r="C7" s="91"/>
      <c r="D7" s="90"/>
      <c r="E7" s="90"/>
      <c r="F7" s="90"/>
      <c r="G7" s="90"/>
      <c r="H7" s="90"/>
      <c r="I7" s="90"/>
      <c r="J7" s="48"/>
      <c r="K7" s="92"/>
      <c r="L7" s="24"/>
      <c r="M7" s="24"/>
    </row>
    <row r="8" spans="1:13" ht="15" hidden="1" customHeight="1">
      <c r="A8" s="89"/>
      <c r="B8" s="93" t="s">
        <v>78</v>
      </c>
      <c r="C8" s="94">
        <v>4611</v>
      </c>
      <c r="D8" s="95">
        <v>1566951</v>
      </c>
      <c r="E8" s="95">
        <v>70</v>
      </c>
      <c r="F8" s="95">
        <v>17490</v>
      </c>
      <c r="G8" s="96">
        <v>347628</v>
      </c>
      <c r="H8" s="96">
        <v>27292565.5</v>
      </c>
      <c r="I8" s="95">
        <v>1364</v>
      </c>
      <c r="J8" s="95">
        <v>34809</v>
      </c>
      <c r="K8" s="92"/>
      <c r="L8" s="24"/>
      <c r="M8" s="24"/>
    </row>
    <row r="9" spans="1:13" ht="15" hidden="1" customHeight="1">
      <c r="A9" s="89"/>
      <c r="B9" s="93" t="s">
        <v>79</v>
      </c>
      <c r="C9" s="94">
        <v>4581</v>
      </c>
      <c r="D9" s="95">
        <v>1526586.6</v>
      </c>
      <c r="E9" s="95">
        <v>58</v>
      </c>
      <c r="F9" s="95">
        <v>15008.8</v>
      </c>
      <c r="G9" s="96">
        <v>365421</v>
      </c>
      <c r="H9" s="96">
        <v>28871248.5</v>
      </c>
      <c r="I9" s="95">
        <v>1476</v>
      </c>
      <c r="J9" s="95">
        <v>37771</v>
      </c>
      <c r="K9" s="92"/>
      <c r="L9" s="24"/>
      <c r="M9" s="24"/>
    </row>
    <row r="10" spans="1:13" ht="15" hidden="1" customHeight="1">
      <c r="A10" s="89"/>
      <c r="B10" s="93" t="s">
        <v>80</v>
      </c>
      <c r="C10" s="94">
        <v>4293</v>
      </c>
      <c r="D10" s="95">
        <v>1424028</v>
      </c>
      <c r="E10" s="95">
        <v>70</v>
      </c>
      <c r="F10" s="95">
        <v>18440</v>
      </c>
      <c r="G10" s="96">
        <v>355962</v>
      </c>
      <c r="H10" s="96">
        <v>27572484.5</v>
      </c>
      <c r="I10" s="95">
        <v>1482</v>
      </c>
      <c r="J10" s="95">
        <v>38851.800000000003</v>
      </c>
      <c r="K10" s="92"/>
      <c r="L10" s="24"/>
      <c r="M10" s="24"/>
    </row>
    <row r="11" spans="1:13" ht="15.95" hidden="1" customHeight="1">
      <c r="A11" s="89"/>
      <c r="B11" s="93" t="s">
        <v>81</v>
      </c>
      <c r="C11" s="97">
        <v>4221</v>
      </c>
      <c r="D11" s="98">
        <v>1408004</v>
      </c>
      <c r="E11" s="98">
        <v>63</v>
      </c>
      <c r="F11" s="98">
        <v>16785</v>
      </c>
      <c r="G11" s="98">
        <v>353812</v>
      </c>
      <c r="H11" s="98">
        <v>28926856</v>
      </c>
      <c r="I11" s="98">
        <v>2116</v>
      </c>
      <c r="J11" s="98">
        <v>53760.5</v>
      </c>
      <c r="K11" s="92"/>
      <c r="L11" s="24"/>
      <c r="M11" s="24"/>
    </row>
    <row r="12" spans="1:13" ht="15.95" hidden="1" customHeight="1">
      <c r="A12" s="89"/>
      <c r="B12" s="93" t="s">
        <v>82</v>
      </c>
      <c r="C12" s="97">
        <v>4570</v>
      </c>
      <c r="D12" s="98">
        <v>1582679</v>
      </c>
      <c r="E12" s="98">
        <v>67</v>
      </c>
      <c r="F12" s="98">
        <v>15322</v>
      </c>
      <c r="G12" s="98">
        <v>337623</v>
      </c>
      <c r="H12" s="98">
        <v>27313285</v>
      </c>
      <c r="I12" s="98">
        <v>2398</v>
      </c>
      <c r="J12" s="98">
        <v>61718</v>
      </c>
      <c r="K12" s="92"/>
      <c r="L12" s="24"/>
      <c r="M12" s="24"/>
    </row>
    <row r="13" spans="1:13" ht="15.95" hidden="1" customHeight="1">
      <c r="A13" s="89"/>
      <c r="B13" s="93" t="s">
        <v>83</v>
      </c>
      <c r="C13" s="97">
        <v>4292</v>
      </c>
      <c r="D13" s="98">
        <v>1582678</v>
      </c>
      <c r="E13" s="98">
        <v>54</v>
      </c>
      <c r="F13" s="98">
        <v>11158</v>
      </c>
      <c r="G13" s="98">
        <v>318286</v>
      </c>
      <c r="H13" s="98">
        <v>25342145</v>
      </c>
      <c r="I13" s="98">
        <v>2517</v>
      </c>
      <c r="J13" s="98">
        <v>63831</v>
      </c>
      <c r="K13" s="92"/>
      <c r="L13" s="24"/>
      <c r="M13" s="24"/>
    </row>
    <row r="14" spans="1:13" ht="15.75" customHeight="1">
      <c r="A14" s="633" t="s">
        <v>490</v>
      </c>
      <c r="C14" s="462">
        <v>4017</v>
      </c>
      <c r="D14" s="98">
        <v>1665581</v>
      </c>
      <c r="E14" s="98">
        <v>27</v>
      </c>
      <c r="F14" s="98">
        <v>5402</v>
      </c>
      <c r="G14" s="98">
        <v>316193</v>
      </c>
      <c r="H14" s="100">
        <v>25509627</v>
      </c>
      <c r="I14" s="98">
        <v>3751</v>
      </c>
      <c r="J14" s="100">
        <v>96633</v>
      </c>
      <c r="K14" s="92"/>
      <c r="L14" s="24"/>
      <c r="M14" s="24"/>
    </row>
    <row r="15" spans="1:13" ht="15.75" customHeight="1">
      <c r="A15" s="633" t="s">
        <v>491</v>
      </c>
      <c r="C15" s="463">
        <v>4258</v>
      </c>
      <c r="D15" s="134">
        <v>1704635.8</v>
      </c>
      <c r="E15" s="134">
        <v>18</v>
      </c>
      <c r="F15" s="134">
        <v>4025.4</v>
      </c>
      <c r="G15" s="134">
        <v>300306</v>
      </c>
      <c r="H15" s="147">
        <v>24288788.5</v>
      </c>
      <c r="I15" s="134">
        <v>3542</v>
      </c>
      <c r="J15" s="147">
        <v>86559.499999999985</v>
      </c>
      <c r="K15" s="92"/>
      <c r="L15" s="24"/>
      <c r="M15" s="24"/>
    </row>
    <row r="16" spans="1:13" ht="15" customHeight="1">
      <c r="A16" s="680" t="s">
        <v>492</v>
      </c>
      <c r="B16" s="101"/>
      <c r="C16" s="133">
        <v>4577</v>
      </c>
      <c r="D16" s="134">
        <v>1860392.5999999999</v>
      </c>
      <c r="E16" s="134">
        <v>19</v>
      </c>
      <c r="F16" s="134">
        <v>4171.7000000000007</v>
      </c>
      <c r="G16" s="134">
        <v>293640</v>
      </c>
      <c r="H16" s="134">
        <v>24116696</v>
      </c>
      <c r="I16" s="134">
        <v>2837</v>
      </c>
      <c r="J16" s="134">
        <v>72536.100000000006</v>
      </c>
      <c r="K16" s="92"/>
      <c r="L16" s="24"/>
      <c r="M16" s="24"/>
    </row>
    <row r="17" spans="1:13" ht="15" customHeight="1">
      <c r="A17" s="624"/>
      <c r="B17" s="51"/>
      <c r="C17" s="97"/>
      <c r="D17" s="98"/>
      <c r="E17" s="98"/>
      <c r="F17" s="98"/>
      <c r="G17" s="98"/>
      <c r="H17" s="98"/>
      <c r="I17" s="98"/>
      <c r="J17" s="98"/>
      <c r="K17" s="92"/>
      <c r="L17" s="24"/>
      <c r="M17" s="24"/>
    </row>
    <row r="18" spans="1:13" ht="15.95" customHeight="1">
      <c r="A18" s="624" t="s">
        <v>434</v>
      </c>
      <c r="B18" s="620">
        <v>9</v>
      </c>
      <c r="C18" s="104">
        <v>364</v>
      </c>
      <c r="D18" s="105">
        <v>144967.29999999999</v>
      </c>
      <c r="E18" s="431">
        <v>1</v>
      </c>
      <c r="F18" s="431">
        <v>269</v>
      </c>
      <c r="G18" s="105">
        <v>22183</v>
      </c>
      <c r="H18" s="105">
        <v>1768715</v>
      </c>
      <c r="I18" s="105">
        <v>185</v>
      </c>
      <c r="J18" s="105">
        <v>4842.6000000000004</v>
      </c>
      <c r="K18" s="106"/>
    </row>
    <row r="19" spans="1:13" ht="15.95" customHeight="1">
      <c r="A19" s="624"/>
      <c r="B19" s="620">
        <v>10</v>
      </c>
      <c r="C19" s="104">
        <v>418</v>
      </c>
      <c r="D19" s="105">
        <v>172614.9</v>
      </c>
      <c r="E19" s="431">
        <v>2</v>
      </c>
      <c r="F19" s="431">
        <v>465.5</v>
      </c>
      <c r="G19" s="105">
        <v>26010</v>
      </c>
      <c r="H19" s="105">
        <v>2081996</v>
      </c>
      <c r="I19" s="105">
        <v>220</v>
      </c>
      <c r="J19" s="105">
        <v>5820.9</v>
      </c>
      <c r="K19" s="106"/>
    </row>
    <row r="20" spans="1:13" ht="15.95" customHeight="1">
      <c r="A20" s="624"/>
      <c r="B20" s="620">
        <v>11</v>
      </c>
      <c r="C20" s="104">
        <v>405</v>
      </c>
      <c r="D20" s="105">
        <v>162192.70000000001</v>
      </c>
      <c r="E20" s="431">
        <v>2</v>
      </c>
      <c r="F20" s="431">
        <v>429.5</v>
      </c>
      <c r="G20" s="105">
        <v>24433</v>
      </c>
      <c r="H20" s="105">
        <v>1983991.5</v>
      </c>
      <c r="I20" s="105">
        <v>251</v>
      </c>
      <c r="J20" s="105">
        <v>6581.7</v>
      </c>
      <c r="K20" s="106"/>
    </row>
    <row r="21" spans="1:13" ht="15" customHeight="1">
      <c r="A21" s="624"/>
      <c r="B21" s="620">
        <v>12</v>
      </c>
      <c r="C21" s="104">
        <v>411</v>
      </c>
      <c r="D21" s="105">
        <v>164213.69999999998</v>
      </c>
      <c r="E21" s="431">
        <v>2</v>
      </c>
      <c r="F21" s="431">
        <v>555.6</v>
      </c>
      <c r="G21" s="105">
        <v>26398</v>
      </c>
      <c r="H21" s="105">
        <v>2142609.5</v>
      </c>
      <c r="I21" s="105">
        <v>243</v>
      </c>
      <c r="J21" s="105">
        <v>6185.3</v>
      </c>
      <c r="K21" s="106"/>
    </row>
    <row r="22" spans="1:13" ht="15" customHeight="1">
      <c r="A22" s="624" t="s">
        <v>514</v>
      </c>
      <c r="B22" s="620">
        <v>1</v>
      </c>
      <c r="C22" s="104">
        <v>405</v>
      </c>
      <c r="D22" s="105">
        <v>166309.5</v>
      </c>
      <c r="E22" s="431">
        <v>0</v>
      </c>
      <c r="F22" s="431">
        <v>0</v>
      </c>
      <c r="G22" s="105">
        <v>25209</v>
      </c>
      <c r="H22" s="105">
        <v>2135502.5</v>
      </c>
      <c r="I22" s="105">
        <v>201</v>
      </c>
      <c r="J22" s="105">
        <v>5100.1000000000004</v>
      </c>
      <c r="K22" s="106"/>
    </row>
    <row r="23" spans="1:13" ht="15" customHeight="1">
      <c r="A23" s="624"/>
      <c r="B23" s="620">
        <v>2</v>
      </c>
      <c r="C23" s="104">
        <v>263</v>
      </c>
      <c r="D23" s="105">
        <v>109916.59999999999</v>
      </c>
      <c r="E23" s="431">
        <v>2</v>
      </c>
      <c r="F23" s="431">
        <v>582.20000000000005</v>
      </c>
      <c r="G23" s="105">
        <v>24046</v>
      </c>
      <c r="H23" s="105">
        <v>2079674.5</v>
      </c>
      <c r="I23" s="105">
        <v>175</v>
      </c>
      <c r="J23" s="105">
        <v>4885.8999999999996</v>
      </c>
      <c r="K23" s="106"/>
    </row>
    <row r="24" spans="1:13" ht="15" customHeight="1">
      <c r="A24" s="624"/>
      <c r="B24" s="620">
        <v>3</v>
      </c>
      <c r="C24" s="104">
        <v>402</v>
      </c>
      <c r="D24" s="105">
        <v>168165.45</v>
      </c>
      <c r="E24" s="431">
        <v>0</v>
      </c>
      <c r="F24" s="431">
        <v>0</v>
      </c>
      <c r="G24" s="105">
        <v>25583</v>
      </c>
      <c r="H24" s="105">
        <v>2220527</v>
      </c>
      <c r="I24" s="105">
        <v>232</v>
      </c>
      <c r="J24" s="105">
        <v>5615.7</v>
      </c>
      <c r="K24" s="106"/>
    </row>
    <row r="25" spans="1:13" ht="15" customHeight="1">
      <c r="A25" s="624"/>
      <c r="B25" s="620">
        <v>4</v>
      </c>
      <c r="C25" s="104">
        <v>410</v>
      </c>
      <c r="D25" s="105">
        <v>170296.9</v>
      </c>
      <c r="E25" s="431">
        <v>2</v>
      </c>
      <c r="F25" s="431">
        <v>545.70000000000005</v>
      </c>
      <c r="G25" s="105">
        <v>26628</v>
      </c>
      <c r="H25" s="105">
        <v>2336730.5</v>
      </c>
      <c r="I25" s="105">
        <v>250</v>
      </c>
      <c r="J25" s="105">
        <v>6570.6</v>
      </c>
      <c r="K25" s="106"/>
    </row>
    <row r="26" spans="1:13" ht="15" customHeight="1">
      <c r="A26" s="624"/>
      <c r="B26" s="620">
        <v>5</v>
      </c>
      <c r="C26" s="104">
        <v>351</v>
      </c>
      <c r="D26" s="105">
        <v>148930.70000000001</v>
      </c>
      <c r="E26" s="431">
        <v>0</v>
      </c>
      <c r="F26" s="431">
        <v>0</v>
      </c>
      <c r="G26" s="105">
        <v>23979</v>
      </c>
      <c r="H26" s="105">
        <v>2084080.5</v>
      </c>
      <c r="I26" s="105">
        <v>210</v>
      </c>
      <c r="J26" s="105">
        <v>5288.1</v>
      </c>
      <c r="K26" s="106"/>
    </row>
    <row r="27" spans="1:13" ht="15" customHeight="1">
      <c r="A27" s="624"/>
      <c r="B27" s="620">
        <v>6</v>
      </c>
      <c r="C27" s="104">
        <v>351</v>
      </c>
      <c r="D27" s="105">
        <v>144956.79999999999</v>
      </c>
      <c r="E27" s="431">
        <v>1</v>
      </c>
      <c r="F27" s="431">
        <v>345.4</v>
      </c>
      <c r="G27" s="105">
        <v>22464</v>
      </c>
      <c r="H27" s="105">
        <v>1877135</v>
      </c>
      <c r="I27" s="105">
        <v>202</v>
      </c>
      <c r="J27" s="105">
        <v>5672</v>
      </c>
      <c r="K27" s="106"/>
    </row>
    <row r="28" spans="1:13" ht="15" customHeight="1">
      <c r="A28" s="624"/>
      <c r="B28" s="928">
        <v>7</v>
      </c>
      <c r="C28" s="105">
        <v>433</v>
      </c>
      <c r="D28" s="105">
        <v>186655.1</v>
      </c>
      <c r="E28" s="431">
        <v>2</v>
      </c>
      <c r="F28" s="431">
        <v>444</v>
      </c>
      <c r="G28" s="105">
        <v>25246</v>
      </c>
      <c r="H28" s="105">
        <v>2038337</v>
      </c>
      <c r="I28" s="105">
        <v>227</v>
      </c>
      <c r="J28" s="105">
        <v>5813.7</v>
      </c>
      <c r="K28" s="106"/>
    </row>
    <row r="29" spans="1:13" ht="15" customHeight="1">
      <c r="A29" s="624"/>
      <c r="B29" s="928">
        <v>8</v>
      </c>
      <c r="C29" s="105">
        <v>389</v>
      </c>
      <c r="D29" s="105">
        <v>162450.79999999999</v>
      </c>
      <c r="E29" s="431">
        <v>2</v>
      </c>
      <c r="F29" s="431">
        <v>543.6</v>
      </c>
      <c r="G29" s="105">
        <v>22690</v>
      </c>
      <c r="H29" s="105">
        <v>1776261</v>
      </c>
      <c r="I29" s="105">
        <v>192</v>
      </c>
      <c r="J29" s="105">
        <v>5055.8999999999996</v>
      </c>
      <c r="K29" s="106"/>
    </row>
    <row r="30" spans="1:13" ht="15" customHeight="1">
      <c r="A30" s="624"/>
      <c r="B30" s="928">
        <v>9</v>
      </c>
      <c r="C30" s="105">
        <v>413</v>
      </c>
      <c r="D30" s="105">
        <v>174485.3</v>
      </c>
      <c r="E30" s="431">
        <v>2</v>
      </c>
      <c r="F30" s="431">
        <v>395.6</v>
      </c>
      <c r="G30" s="105">
        <v>22163</v>
      </c>
      <c r="H30" s="105">
        <v>1708687.5</v>
      </c>
      <c r="I30" s="105">
        <v>186</v>
      </c>
      <c r="J30" s="105">
        <v>5072.8</v>
      </c>
      <c r="K30" s="106"/>
    </row>
    <row r="31" spans="1:13" ht="7.5" customHeight="1" thickBot="1">
      <c r="A31" s="107"/>
      <c r="B31" s="108"/>
      <c r="C31" s="109"/>
      <c r="D31" s="110"/>
      <c r="E31" s="110"/>
      <c r="F31" s="110"/>
      <c r="G31" s="110"/>
      <c r="H31" s="110"/>
      <c r="I31" s="110"/>
      <c r="J31" s="110"/>
      <c r="K31" s="111"/>
      <c r="L31" s="24"/>
      <c r="M31" s="24"/>
    </row>
    <row r="32" spans="1:13" ht="3" customHeight="1">
      <c r="B32" s="99"/>
      <c r="C32" s="112"/>
      <c r="D32" s="112"/>
      <c r="E32" s="112"/>
      <c r="F32" s="112"/>
      <c r="G32" s="112"/>
      <c r="H32" s="112"/>
      <c r="I32" s="112"/>
      <c r="J32" s="112"/>
      <c r="K32" s="24"/>
      <c r="L32" s="24"/>
      <c r="M32" s="24"/>
    </row>
    <row r="33" spans="1:25" s="35" customFormat="1" ht="15" customHeight="1">
      <c r="A33" s="418" t="s">
        <v>308</v>
      </c>
      <c r="C33" s="48"/>
      <c r="D33" s="48"/>
      <c r="E33" s="48"/>
      <c r="F33" s="48"/>
      <c r="G33" s="48"/>
      <c r="H33" s="48"/>
      <c r="I33" s="48"/>
      <c r="J33" s="48"/>
    </row>
    <row r="34" spans="1:25" s="35" customFormat="1" ht="15" customHeight="1">
      <c r="A34" s="634" t="s">
        <v>406</v>
      </c>
      <c r="B34" s="556"/>
      <c r="C34" s="557"/>
      <c r="D34" s="48"/>
      <c r="E34" s="48"/>
      <c r="F34" s="48"/>
      <c r="G34" s="48"/>
      <c r="H34" s="48"/>
      <c r="I34" s="48"/>
      <c r="J34" s="48"/>
    </row>
    <row r="35" spans="1:25" s="35" customFormat="1" ht="15" customHeight="1">
      <c r="A35" s="418" t="s">
        <v>502</v>
      </c>
      <c r="C35" s="48"/>
      <c r="D35" s="48"/>
      <c r="E35" s="48"/>
      <c r="F35" s="48"/>
      <c r="G35" s="48"/>
      <c r="H35" s="48"/>
      <c r="I35" s="48"/>
      <c r="J35" s="48"/>
    </row>
    <row r="36" spans="1:25" ht="2.25" customHeight="1">
      <c r="B36" s="24"/>
      <c r="C36" s="113"/>
      <c r="D36" s="113"/>
      <c r="E36" s="113"/>
      <c r="F36" s="113"/>
      <c r="G36" s="113"/>
      <c r="H36" s="113"/>
      <c r="I36" s="113"/>
      <c r="J36" s="113"/>
    </row>
    <row r="37" spans="1:25" ht="17.25">
      <c r="C37" s="113"/>
      <c r="D37" s="113"/>
      <c r="E37" s="113"/>
      <c r="F37" s="113"/>
      <c r="G37" s="113"/>
      <c r="H37" s="113"/>
      <c r="I37" s="113"/>
      <c r="J37" s="113"/>
    </row>
    <row r="38" spans="1:25" ht="21">
      <c r="B38" s="1215"/>
      <c r="C38" s="1215"/>
      <c r="D38" s="1215"/>
      <c r="E38" s="1215"/>
      <c r="F38" s="1215"/>
      <c r="G38" s="1215"/>
      <c r="H38" s="1215"/>
      <c r="I38" s="1215"/>
      <c r="J38" s="1215"/>
    </row>
    <row r="39" spans="1:25" s="18" customFormat="1" ht="21" customHeight="1">
      <c r="D39" s="17"/>
      <c r="E39" s="17"/>
      <c r="F39" s="17"/>
      <c r="G39" s="17"/>
      <c r="H39" s="17"/>
      <c r="Q39" s="114"/>
      <c r="R39" s="17"/>
      <c r="S39" s="17"/>
      <c r="T39" s="17"/>
      <c r="U39" s="17"/>
      <c r="V39" s="17"/>
    </row>
    <row r="40" spans="1:25" ht="15" customHeight="1">
      <c r="B40" s="24"/>
      <c r="C40" s="24"/>
      <c r="D40" s="24"/>
      <c r="E40" s="24"/>
      <c r="F40" s="24"/>
      <c r="G40" s="24"/>
      <c r="H40" s="24"/>
      <c r="I40" s="24"/>
      <c r="J40" s="24"/>
      <c r="N40" s="24"/>
      <c r="O40" s="24"/>
      <c r="P40" s="24"/>
      <c r="Q40" s="24"/>
      <c r="R40" s="24"/>
      <c r="S40" s="24"/>
      <c r="T40" s="24"/>
      <c r="U40" s="24"/>
      <c r="V40" s="24"/>
      <c r="W40" s="24"/>
      <c r="X40" s="24"/>
    </row>
    <row r="41" spans="1:25" ht="17.25" customHeight="1">
      <c r="B41" s="24"/>
      <c r="C41" s="24"/>
      <c r="D41" s="24"/>
      <c r="E41" s="24"/>
      <c r="F41" s="24"/>
      <c r="G41" s="24"/>
      <c r="H41" s="24"/>
      <c r="I41" s="24"/>
      <c r="J41" s="24"/>
      <c r="K41" s="24"/>
      <c r="L41" s="24"/>
      <c r="M41" s="1108"/>
      <c r="N41" s="1108"/>
      <c r="O41" s="25"/>
      <c r="P41" s="1223"/>
      <c r="Q41" s="1108"/>
      <c r="R41" s="1108"/>
      <c r="S41" s="1108"/>
      <c r="T41" s="1108"/>
      <c r="U41" s="1108"/>
      <c r="V41" s="1223"/>
      <c r="W41" s="1223"/>
      <c r="X41" s="1108"/>
      <c r="Y41" s="24"/>
    </row>
    <row r="42" spans="1:25">
      <c r="B42" s="24"/>
      <c r="C42" s="24"/>
      <c r="D42" s="24"/>
      <c r="E42" s="24"/>
      <c r="F42" s="24"/>
      <c r="G42" s="24"/>
      <c r="H42" s="24"/>
      <c r="I42" s="24"/>
      <c r="J42" s="24"/>
      <c r="K42" s="24"/>
      <c r="L42" s="24"/>
      <c r="M42" s="1108"/>
      <c r="N42" s="1108"/>
      <c r="O42" s="25"/>
      <c r="P42" s="1223"/>
      <c r="Q42" s="24"/>
      <c r="R42" s="24"/>
      <c r="S42" s="1108"/>
      <c r="T42" s="1108"/>
      <c r="U42" s="25"/>
      <c r="V42" s="1108"/>
      <c r="W42" s="1223"/>
      <c r="X42" s="1108"/>
      <c r="Y42" s="24"/>
    </row>
    <row r="43" spans="1:25" ht="24.75" customHeight="1">
      <c r="B43" s="24"/>
      <c r="C43" s="24"/>
      <c r="D43" s="24"/>
      <c r="E43" s="24"/>
      <c r="F43" s="24"/>
      <c r="G43" s="24"/>
      <c r="H43" s="24"/>
      <c r="I43" s="24"/>
      <c r="J43" s="24"/>
      <c r="K43" s="24"/>
      <c r="L43" s="24"/>
      <c r="M43" s="24"/>
      <c r="N43" s="24"/>
      <c r="O43" s="24"/>
      <c r="P43" s="79"/>
      <c r="Q43" s="79"/>
      <c r="R43" s="79"/>
      <c r="S43" s="115"/>
      <c r="T43" s="115"/>
      <c r="U43" s="79"/>
      <c r="V43" s="79"/>
      <c r="W43" s="79"/>
      <c r="X43" s="79"/>
      <c r="Y43" s="24"/>
    </row>
    <row r="44" spans="1:25" ht="15.75" hidden="1" customHeight="1">
      <c r="B44" s="116"/>
      <c r="C44" s="24"/>
      <c r="D44" s="24"/>
      <c r="E44" s="24"/>
      <c r="F44" s="24"/>
      <c r="G44" s="19"/>
      <c r="H44" s="19"/>
      <c r="I44" s="19"/>
      <c r="J44" s="19"/>
      <c r="K44" s="24"/>
      <c r="L44" s="24"/>
      <c r="M44" s="24"/>
      <c r="N44" s="116"/>
      <c r="O44" s="116"/>
      <c r="P44" s="24"/>
      <c r="Q44" s="24"/>
      <c r="R44" s="24"/>
      <c r="S44" s="19"/>
      <c r="T44" s="19"/>
      <c r="U44" s="19"/>
      <c r="V44" s="19"/>
      <c r="W44" s="19"/>
      <c r="X44" s="19"/>
      <c r="Y44" s="24"/>
    </row>
    <row r="45" spans="1:25" ht="15.75" hidden="1" customHeight="1">
      <c r="B45" s="116"/>
      <c r="C45" s="24"/>
      <c r="D45" s="24"/>
      <c r="E45" s="24"/>
      <c r="F45" s="24"/>
      <c r="G45" s="19"/>
      <c r="H45" s="19"/>
      <c r="I45" s="19"/>
      <c r="J45" s="19"/>
      <c r="K45" s="24"/>
      <c r="L45" s="24"/>
      <c r="M45" s="24"/>
      <c r="N45" s="116"/>
      <c r="O45" s="116"/>
      <c r="P45" s="24"/>
      <c r="Q45" s="24"/>
      <c r="R45" s="24"/>
      <c r="S45" s="19"/>
      <c r="T45" s="19"/>
      <c r="U45" s="19"/>
      <c r="V45" s="19"/>
      <c r="W45" s="19"/>
      <c r="X45" s="19"/>
      <c r="Y45" s="24"/>
    </row>
    <row r="46" spans="1:25" ht="14.25" hidden="1" customHeight="1">
      <c r="B46" s="116"/>
      <c r="C46" s="24"/>
      <c r="D46" s="24"/>
      <c r="E46" s="24"/>
      <c r="F46" s="24"/>
      <c r="G46" s="19"/>
      <c r="H46" s="19"/>
      <c r="I46" s="19"/>
      <c r="J46" s="19"/>
      <c r="K46" s="24"/>
      <c r="L46" s="24"/>
      <c r="M46" s="24"/>
      <c r="N46" s="116"/>
      <c r="O46" s="116"/>
      <c r="P46" s="24"/>
      <c r="Q46" s="24"/>
      <c r="R46" s="24"/>
      <c r="S46" s="19"/>
      <c r="T46" s="19"/>
      <c r="U46" s="19"/>
      <c r="V46" s="19"/>
      <c r="W46" s="19"/>
      <c r="X46" s="19"/>
      <c r="Y46" s="24"/>
    </row>
    <row r="47" spans="1:25" ht="15.75" hidden="1" customHeight="1">
      <c r="B47" s="116"/>
      <c r="C47" s="24"/>
      <c r="D47" s="24"/>
      <c r="E47" s="24"/>
      <c r="F47" s="24"/>
      <c r="G47" s="19"/>
      <c r="H47" s="19"/>
      <c r="I47" s="19"/>
      <c r="J47" s="19"/>
      <c r="K47" s="24"/>
      <c r="L47" s="24"/>
      <c r="M47" s="24"/>
      <c r="N47" s="116"/>
      <c r="O47" s="116"/>
      <c r="P47" s="24"/>
      <c r="Q47" s="24"/>
      <c r="R47" s="24"/>
      <c r="S47" s="19"/>
      <c r="T47" s="19"/>
      <c r="U47" s="19"/>
      <c r="V47" s="19"/>
      <c r="W47" s="19"/>
      <c r="X47" s="19"/>
      <c r="Y47" s="24"/>
    </row>
    <row r="48" spans="1:25" ht="15.75" hidden="1" customHeight="1">
      <c r="B48" s="116"/>
      <c r="C48" s="19"/>
      <c r="D48" s="19"/>
      <c r="E48" s="19"/>
      <c r="F48" s="19"/>
      <c r="G48" s="19"/>
      <c r="H48" s="19"/>
      <c r="I48" s="19"/>
      <c r="J48" s="19"/>
      <c r="K48" s="24"/>
      <c r="L48" s="24"/>
      <c r="M48" s="24"/>
      <c r="N48" s="116"/>
      <c r="O48" s="116"/>
      <c r="P48" s="19"/>
      <c r="Q48" s="19"/>
      <c r="R48" s="19"/>
      <c r="S48" s="19"/>
      <c r="T48" s="19"/>
      <c r="U48" s="19"/>
      <c r="V48" s="19"/>
      <c r="W48" s="19"/>
      <c r="X48" s="19"/>
      <c r="Y48" s="24"/>
    </row>
    <row r="49" spans="2:25" ht="15.75" hidden="1" customHeight="1">
      <c r="B49" s="116"/>
      <c r="C49" s="19"/>
      <c r="D49" s="19"/>
      <c r="E49" s="19"/>
      <c r="F49" s="19"/>
      <c r="G49" s="19"/>
      <c r="H49" s="19"/>
      <c r="I49" s="19"/>
      <c r="J49" s="19"/>
      <c r="K49" s="24"/>
      <c r="L49" s="24"/>
      <c r="M49" s="24"/>
      <c r="N49" s="116"/>
      <c r="O49" s="116"/>
      <c r="P49" s="19"/>
      <c r="Q49" s="19"/>
      <c r="R49" s="19"/>
      <c r="S49" s="19"/>
      <c r="T49" s="19"/>
      <c r="U49" s="19"/>
      <c r="V49" s="19"/>
      <c r="W49" s="19"/>
      <c r="X49" s="19"/>
      <c r="Y49" s="24"/>
    </row>
    <row r="50" spans="2:25" ht="15.75" hidden="1" customHeight="1">
      <c r="B50" s="117"/>
      <c r="C50" s="19"/>
      <c r="D50" s="19"/>
      <c r="E50" s="19"/>
      <c r="F50" s="19"/>
      <c r="G50" s="19"/>
      <c r="H50" s="19"/>
      <c r="I50" s="19"/>
      <c r="J50" s="19"/>
      <c r="K50" s="24"/>
      <c r="L50" s="24"/>
      <c r="M50" s="24"/>
      <c r="N50" s="116"/>
      <c r="O50" s="116"/>
      <c r="P50" s="19"/>
      <c r="Q50" s="19"/>
      <c r="R50" s="19"/>
      <c r="S50" s="19"/>
      <c r="T50" s="19"/>
      <c r="U50" s="19"/>
      <c r="V50" s="19"/>
      <c r="W50" s="19"/>
      <c r="X50" s="19"/>
      <c r="Y50" s="24"/>
    </row>
    <row r="51" spans="2:25" ht="15.75" hidden="1" customHeight="1">
      <c r="B51" s="25"/>
      <c r="C51" s="19"/>
      <c r="D51" s="19"/>
      <c r="E51" s="19"/>
      <c r="F51" s="19"/>
      <c r="G51" s="19"/>
      <c r="H51" s="19"/>
      <c r="I51" s="19"/>
      <c r="J51" s="19"/>
      <c r="K51" s="24"/>
      <c r="L51" s="24"/>
      <c r="M51" s="24"/>
      <c r="N51" s="116"/>
      <c r="O51" s="116"/>
      <c r="P51" s="19"/>
      <c r="Q51" s="19"/>
      <c r="R51" s="19"/>
      <c r="S51" s="19"/>
      <c r="T51" s="19"/>
      <c r="U51" s="19"/>
      <c r="V51" s="19"/>
      <c r="W51" s="19"/>
      <c r="X51" s="19"/>
      <c r="Y51" s="24"/>
    </row>
    <row r="52" spans="2:25" ht="15.75" hidden="1" customHeight="1">
      <c r="B52" s="25"/>
      <c r="C52" s="19"/>
      <c r="D52" s="19"/>
      <c r="E52" s="19"/>
      <c r="F52" s="19"/>
      <c r="G52" s="19"/>
      <c r="H52" s="19"/>
      <c r="I52" s="19"/>
      <c r="J52" s="19"/>
      <c r="K52" s="24"/>
      <c r="L52" s="24"/>
      <c r="M52" s="24"/>
      <c r="N52" s="116"/>
      <c r="O52" s="116"/>
      <c r="P52" s="19"/>
      <c r="Q52" s="19"/>
      <c r="R52" s="19"/>
      <c r="S52" s="19"/>
      <c r="T52" s="19"/>
      <c r="U52" s="19"/>
      <c r="V52" s="19"/>
      <c r="W52" s="19"/>
      <c r="X52" s="19"/>
      <c r="Y52" s="24"/>
    </row>
    <row r="53" spans="2:25" ht="15.75" hidden="1" customHeight="1">
      <c r="B53" s="25"/>
      <c r="C53" s="19"/>
      <c r="D53" s="19"/>
      <c r="E53" s="19"/>
      <c r="F53" s="19"/>
      <c r="G53" s="19"/>
      <c r="H53" s="19"/>
      <c r="I53" s="19"/>
      <c r="J53" s="19"/>
      <c r="K53" s="24"/>
      <c r="L53" s="24"/>
      <c r="M53" s="24"/>
      <c r="N53" s="116"/>
      <c r="O53" s="116"/>
      <c r="P53" s="19"/>
      <c r="Q53" s="19"/>
      <c r="R53" s="19"/>
      <c r="S53" s="19"/>
      <c r="T53" s="19"/>
      <c r="U53" s="19"/>
      <c r="V53" s="19"/>
      <c r="W53" s="19"/>
      <c r="X53" s="19"/>
      <c r="Y53" s="24"/>
    </row>
    <row r="54" spans="2:25" ht="15.75" hidden="1" customHeight="1">
      <c r="B54" s="24"/>
      <c r="C54" s="24"/>
      <c r="J54" s="24"/>
      <c r="K54" s="24"/>
      <c r="L54" s="24"/>
      <c r="M54" s="24"/>
      <c r="N54" s="116"/>
      <c r="O54" s="116"/>
      <c r="P54" s="19"/>
      <c r="Q54" s="19"/>
      <c r="R54" s="19"/>
      <c r="S54" s="19"/>
      <c r="T54" s="19"/>
      <c r="U54" s="19"/>
      <c r="V54" s="19"/>
      <c r="W54" s="19"/>
      <c r="X54" s="19"/>
      <c r="Y54" s="24"/>
    </row>
    <row r="55" spans="2:25" ht="15.75" hidden="1" customHeight="1">
      <c r="B55" s="24"/>
      <c r="C55" s="24"/>
      <c r="J55" s="24"/>
      <c r="K55" s="24"/>
      <c r="L55" s="24"/>
      <c r="M55" s="24"/>
      <c r="N55" s="116"/>
      <c r="O55" s="116"/>
      <c r="P55" s="118"/>
      <c r="Q55" s="118"/>
      <c r="R55" s="118"/>
      <c r="S55" s="118"/>
      <c r="T55" s="118"/>
      <c r="U55" s="118"/>
      <c r="V55" s="118"/>
      <c r="W55" s="118"/>
      <c r="X55" s="118"/>
      <c r="Y55" s="24"/>
    </row>
    <row r="56" spans="2:25" ht="15.75" hidden="1" customHeight="1">
      <c r="B56" s="24"/>
      <c r="C56" s="24"/>
      <c r="J56" s="24"/>
      <c r="K56" s="24"/>
      <c r="L56" s="24"/>
      <c r="M56" s="24"/>
      <c r="N56" s="116"/>
      <c r="O56" s="116"/>
      <c r="P56" s="118"/>
      <c r="Q56" s="118"/>
      <c r="R56" s="118"/>
      <c r="S56" s="118"/>
      <c r="T56" s="118"/>
      <c r="U56" s="118"/>
      <c r="V56" s="118"/>
      <c r="W56" s="118"/>
      <c r="X56" s="118"/>
      <c r="Y56" s="24"/>
    </row>
    <row r="57" spans="2:25" ht="15.75" hidden="1" customHeight="1">
      <c r="B57" s="24"/>
      <c r="C57" s="24"/>
      <c r="J57" s="24"/>
      <c r="K57" s="24"/>
      <c r="L57" s="24"/>
      <c r="M57" s="24"/>
      <c r="N57" s="116"/>
      <c r="O57" s="116"/>
      <c r="P57" s="118"/>
      <c r="Q57" s="118"/>
      <c r="R57" s="118"/>
      <c r="S57" s="118"/>
      <c r="T57" s="118"/>
      <c r="U57" s="118"/>
      <c r="V57" s="118"/>
      <c r="W57" s="118"/>
      <c r="X57" s="118"/>
      <c r="Y57" s="24"/>
    </row>
    <row r="58" spans="2:25" ht="15.75" hidden="1" customHeight="1">
      <c r="B58" s="24"/>
      <c r="C58" s="24"/>
      <c r="J58" s="24"/>
      <c r="K58" s="24"/>
      <c r="L58" s="24"/>
      <c r="M58" s="24"/>
      <c r="N58" s="116"/>
      <c r="O58" s="116"/>
      <c r="P58" s="118"/>
      <c r="Q58" s="118"/>
      <c r="R58" s="118"/>
      <c r="S58" s="118"/>
      <c r="T58" s="118"/>
      <c r="U58" s="118"/>
      <c r="V58" s="118"/>
      <c r="W58" s="118"/>
      <c r="X58" s="118"/>
      <c r="Y58" s="24"/>
    </row>
    <row r="59" spans="2:25" ht="15.75" hidden="1" customHeight="1">
      <c r="B59" s="24"/>
      <c r="C59" s="24"/>
      <c r="J59" s="24"/>
      <c r="K59" s="24"/>
      <c r="L59" s="24"/>
      <c r="M59" s="24"/>
      <c r="N59" s="116"/>
      <c r="O59" s="116"/>
      <c r="P59" s="118"/>
      <c r="Q59" s="118"/>
      <c r="R59" s="118"/>
      <c r="S59" s="118"/>
      <c r="T59" s="118"/>
      <c r="U59" s="118"/>
      <c r="V59" s="118"/>
      <c r="W59" s="118"/>
      <c r="X59" s="118"/>
      <c r="Y59" s="24"/>
    </row>
    <row r="60" spans="2:25" ht="15.75" hidden="1" customHeight="1">
      <c r="B60" s="24"/>
      <c r="C60" s="24"/>
      <c r="J60" s="24"/>
      <c r="K60" s="24"/>
      <c r="L60" s="24"/>
      <c r="M60" s="1108"/>
      <c r="N60" s="1108"/>
      <c r="O60" s="25"/>
      <c r="P60" s="119"/>
      <c r="Q60" s="119"/>
      <c r="R60" s="119"/>
      <c r="S60" s="119"/>
      <c r="T60" s="119"/>
      <c r="U60" s="119"/>
      <c r="V60" s="119"/>
      <c r="W60" s="119"/>
      <c r="X60" s="119"/>
      <c r="Y60" s="24"/>
    </row>
    <row r="61" spans="2:25" ht="15.75" hidden="1" customHeight="1">
      <c r="B61" s="24"/>
      <c r="C61" s="24"/>
      <c r="J61" s="24"/>
      <c r="K61" s="24"/>
      <c r="L61" s="24"/>
      <c r="M61" s="1108"/>
      <c r="N61" s="1108"/>
      <c r="O61" s="25"/>
      <c r="P61" s="119"/>
      <c r="Q61" s="119"/>
      <c r="R61" s="119"/>
      <c r="S61" s="119"/>
      <c r="T61" s="119"/>
      <c r="U61" s="119"/>
      <c r="V61" s="119"/>
      <c r="W61" s="119"/>
      <c r="X61" s="119"/>
      <c r="Y61" s="24"/>
    </row>
    <row r="62" spans="2:25" ht="15.75" customHeight="1">
      <c r="B62" s="24"/>
      <c r="C62" s="24"/>
      <c r="J62" s="24"/>
      <c r="K62" s="24"/>
      <c r="L62" s="24"/>
      <c r="M62" s="1108"/>
      <c r="N62" s="1108"/>
      <c r="O62" s="25"/>
      <c r="P62" s="119"/>
      <c r="Q62" s="119"/>
      <c r="R62" s="119"/>
      <c r="S62" s="119"/>
      <c r="T62" s="119"/>
      <c r="U62" s="119"/>
      <c r="V62" s="119"/>
      <c r="W62" s="119"/>
      <c r="X62" s="119"/>
      <c r="Y62" s="24"/>
    </row>
    <row r="63" spans="2:25" ht="15.75" customHeight="1">
      <c r="B63" s="24"/>
      <c r="C63" s="24"/>
      <c r="J63" s="24"/>
      <c r="K63" s="24"/>
      <c r="L63" s="24"/>
      <c r="M63" s="1108"/>
      <c r="N63" s="1108"/>
      <c r="O63" s="25"/>
      <c r="P63" s="119"/>
      <c r="Q63" s="119"/>
      <c r="R63" s="119"/>
      <c r="S63" s="119"/>
      <c r="T63" s="119"/>
      <c r="U63" s="119"/>
      <c r="V63" s="119"/>
      <c r="W63" s="119"/>
      <c r="X63" s="119"/>
      <c r="Y63" s="24"/>
    </row>
    <row r="64" spans="2:25" ht="15.75" customHeight="1">
      <c r="B64" s="24"/>
      <c r="C64" s="24"/>
      <c r="J64" s="24"/>
      <c r="K64" s="24"/>
      <c r="L64" s="24"/>
      <c r="M64" s="1108"/>
      <c r="N64" s="1108"/>
      <c r="O64" s="25"/>
      <c r="P64" s="119"/>
      <c r="Q64" s="119"/>
      <c r="R64" s="119"/>
      <c r="S64" s="119"/>
      <c r="T64" s="119"/>
      <c r="U64" s="119"/>
      <c r="V64" s="119"/>
      <c r="W64" s="119"/>
      <c r="X64" s="119"/>
      <c r="Y64" s="24"/>
    </row>
    <row r="65" spans="2:25" ht="12.95" customHeight="1">
      <c r="B65" s="24"/>
      <c r="C65" s="24"/>
      <c r="J65" s="24"/>
      <c r="K65" s="24"/>
      <c r="L65" s="24"/>
      <c r="M65" s="24"/>
      <c r="N65" s="25"/>
      <c r="O65" s="25"/>
      <c r="P65" s="119"/>
      <c r="Q65" s="119"/>
      <c r="R65" s="119"/>
      <c r="S65" s="119"/>
      <c r="T65" s="119"/>
      <c r="U65" s="119"/>
      <c r="V65" s="119"/>
      <c r="W65" s="119"/>
      <c r="X65" s="119"/>
      <c r="Y65" s="24"/>
    </row>
    <row r="66" spans="2:25" ht="12.95" hidden="1" customHeight="1">
      <c r="B66" s="24"/>
      <c r="C66" s="19"/>
      <c r="D66" s="19"/>
      <c r="E66" s="19"/>
      <c r="F66" s="41"/>
      <c r="G66" s="41"/>
      <c r="H66" s="41"/>
      <c r="I66" s="41"/>
      <c r="J66" s="41"/>
      <c r="K66" s="24"/>
      <c r="L66" s="24"/>
      <c r="M66" s="1225"/>
      <c r="N66" s="24"/>
      <c r="O66" s="24"/>
      <c r="P66" s="119"/>
      <c r="Q66" s="119"/>
      <c r="R66" s="120"/>
      <c r="S66" s="120"/>
      <c r="T66" s="120"/>
      <c r="U66" s="120"/>
      <c r="V66" s="120"/>
      <c r="W66" s="120"/>
      <c r="X66" s="120"/>
      <c r="Y66" s="24"/>
    </row>
    <row r="67" spans="2:25" ht="15.75" hidden="1" customHeight="1">
      <c r="B67" s="24"/>
      <c r="C67" s="19"/>
      <c r="D67" s="19"/>
      <c r="E67" s="19"/>
      <c r="F67" s="41"/>
      <c r="G67" s="41"/>
      <c r="H67" s="41"/>
      <c r="I67" s="41"/>
      <c r="J67" s="41"/>
      <c r="K67" s="24"/>
      <c r="L67" s="24"/>
      <c r="M67" s="1225"/>
      <c r="N67" s="24"/>
      <c r="O67" s="24"/>
      <c r="P67" s="119"/>
      <c r="Q67" s="119"/>
      <c r="R67" s="119"/>
      <c r="S67" s="120"/>
      <c r="T67" s="120"/>
      <c r="U67" s="120"/>
      <c r="V67" s="120"/>
      <c r="W67" s="120"/>
      <c r="X67" s="119"/>
      <c r="Y67" s="24"/>
    </row>
    <row r="68" spans="2:25" ht="15.75" hidden="1" customHeight="1">
      <c r="B68" s="24"/>
      <c r="C68" s="19"/>
      <c r="D68" s="19"/>
      <c r="E68" s="19"/>
      <c r="F68" s="41"/>
      <c r="G68" s="41"/>
      <c r="H68" s="41"/>
      <c r="I68" s="41"/>
      <c r="J68" s="41"/>
      <c r="K68" s="24"/>
      <c r="L68" s="24"/>
      <c r="M68" s="1225"/>
      <c r="N68" s="24"/>
      <c r="O68" s="24"/>
      <c r="P68" s="119"/>
      <c r="Q68" s="119"/>
      <c r="R68" s="119"/>
      <c r="S68" s="120"/>
      <c r="T68" s="120"/>
      <c r="U68" s="120"/>
      <c r="V68" s="120"/>
      <c r="W68" s="120"/>
      <c r="X68" s="119"/>
      <c r="Y68" s="24"/>
    </row>
    <row r="69" spans="2:25" ht="15.75" hidden="1" customHeight="1">
      <c r="B69" s="24"/>
      <c r="C69" s="19"/>
      <c r="D69" s="19"/>
      <c r="E69" s="19"/>
      <c r="F69" s="41"/>
      <c r="G69" s="41"/>
      <c r="H69" s="41"/>
      <c r="I69" s="41"/>
      <c r="J69" s="41"/>
      <c r="K69" s="24"/>
      <c r="L69" s="24"/>
      <c r="M69" s="1225"/>
      <c r="N69" s="24"/>
      <c r="O69" s="24"/>
      <c r="P69" s="119"/>
      <c r="Q69" s="119"/>
      <c r="R69" s="120"/>
      <c r="S69" s="120"/>
      <c r="T69" s="120"/>
      <c r="U69" s="120"/>
      <c r="V69" s="120"/>
      <c r="W69" s="120"/>
      <c r="X69" s="119"/>
      <c r="Y69" s="24"/>
    </row>
    <row r="70" spans="2:25" ht="15.75" hidden="1" customHeight="1">
      <c r="B70" s="24"/>
      <c r="C70" s="19"/>
      <c r="D70" s="19"/>
      <c r="E70" s="19"/>
      <c r="F70" s="41"/>
      <c r="G70" s="41"/>
      <c r="H70" s="41"/>
      <c r="I70" s="41"/>
      <c r="J70" s="41"/>
      <c r="K70" s="24"/>
      <c r="L70" s="24"/>
      <c r="M70" s="1225"/>
      <c r="N70" s="24"/>
      <c r="O70" s="24"/>
      <c r="P70" s="119"/>
      <c r="Q70" s="119"/>
      <c r="R70" s="119"/>
      <c r="S70" s="120"/>
      <c r="T70" s="120"/>
      <c r="U70" s="120"/>
      <c r="V70" s="120"/>
      <c r="W70" s="120"/>
      <c r="X70" s="119"/>
      <c r="Y70" s="24"/>
    </row>
    <row r="71" spans="2:25" ht="14.25" hidden="1" customHeight="1">
      <c r="B71" s="24"/>
      <c r="C71" s="19"/>
      <c r="D71" s="19"/>
      <c r="E71" s="19"/>
      <c r="F71" s="41"/>
      <c r="G71" s="41"/>
      <c r="H71" s="41"/>
      <c r="I71" s="41"/>
      <c r="J71" s="41"/>
      <c r="K71" s="24"/>
      <c r="L71" s="24"/>
      <c r="M71" s="1225"/>
      <c r="N71" s="24"/>
      <c r="O71" s="24"/>
      <c r="P71" s="119"/>
      <c r="Q71" s="119"/>
      <c r="R71" s="120"/>
      <c r="S71" s="120"/>
      <c r="T71" s="120"/>
      <c r="U71" s="120"/>
      <c r="V71" s="120"/>
      <c r="W71" s="120"/>
      <c r="X71" s="120"/>
      <c r="Y71" s="24"/>
    </row>
    <row r="72" spans="2:25" ht="14.25" hidden="1" customHeight="1">
      <c r="B72" s="24"/>
      <c r="C72" s="19"/>
      <c r="D72" s="19"/>
      <c r="E72" s="19"/>
      <c r="F72" s="41"/>
      <c r="G72" s="41"/>
      <c r="H72" s="41"/>
      <c r="I72" s="41"/>
      <c r="J72" s="41"/>
      <c r="K72" s="24"/>
      <c r="L72" s="24"/>
      <c r="M72" s="1225"/>
      <c r="N72" s="24"/>
      <c r="O72" s="24"/>
      <c r="P72" s="119"/>
      <c r="Q72" s="119"/>
      <c r="R72" s="119"/>
      <c r="S72" s="119"/>
      <c r="T72" s="119"/>
      <c r="U72" s="119"/>
      <c r="V72" s="119"/>
      <c r="W72" s="120"/>
      <c r="X72" s="119"/>
      <c r="Y72" s="24"/>
    </row>
    <row r="73" spans="2:25" ht="14.25" hidden="1" customHeight="1">
      <c r="B73" s="24"/>
      <c r="C73" s="19"/>
      <c r="D73" s="19"/>
      <c r="E73" s="19"/>
      <c r="F73" s="41"/>
      <c r="G73" s="41"/>
      <c r="H73" s="41"/>
      <c r="I73" s="41"/>
      <c r="J73" s="41"/>
      <c r="K73" s="24"/>
      <c r="L73" s="24"/>
      <c r="M73" s="1225"/>
      <c r="N73" s="24"/>
      <c r="O73" s="24"/>
      <c r="P73" s="119"/>
      <c r="Q73" s="119"/>
      <c r="R73" s="120"/>
      <c r="S73" s="119"/>
      <c r="T73" s="119"/>
      <c r="U73" s="120"/>
      <c r="V73" s="119"/>
      <c r="W73" s="119"/>
      <c r="X73" s="119"/>
      <c r="Y73" s="24"/>
    </row>
    <row r="74" spans="2:25" ht="14.25" hidden="1" customHeight="1">
      <c r="B74" s="24"/>
      <c r="C74" s="19"/>
      <c r="D74" s="19"/>
      <c r="E74" s="19"/>
      <c r="F74" s="41"/>
      <c r="G74" s="41"/>
      <c r="H74" s="41"/>
      <c r="I74" s="41"/>
      <c r="J74" s="41"/>
      <c r="K74" s="24"/>
      <c r="L74" s="24"/>
      <c r="M74" s="1225"/>
      <c r="N74" s="24"/>
      <c r="O74" s="24"/>
      <c r="P74" s="119"/>
      <c r="Q74" s="119"/>
      <c r="R74" s="119"/>
      <c r="S74" s="119"/>
      <c r="T74" s="119"/>
      <c r="U74" s="119"/>
      <c r="V74" s="119"/>
      <c r="W74" s="120"/>
      <c r="X74" s="119"/>
      <c r="Y74" s="24"/>
    </row>
    <row r="75" spans="2:25" ht="14.25" hidden="1" customHeight="1">
      <c r="B75" s="24"/>
      <c r="C75" s="19"/>
      <c r="D75" s="19"/>
      <c r="E75" s="19"/>
      <c r="F75" s="41"/>
      <c r="G75" s="41"/>
      <c r="H75" s="41"/>
      <c r="I75" s="41"/>
      <c r="J75" s="41"/>
      <c r="K75" s="24"/>
      <c r="L75" s="24"/>
      <c r="M75" s="1225"/>
      <c r="N75" s="24"/>
      <c r="O75" s="24"/>
      <c r="P75" s="119"/>
      <c r="Q75" s="119"/>
      <c r="R75" s="120"/>
      <c r="S75" s="119"/>
      <c r="T75" s="119"/>
      <c r="U75" s="119"/>
      <c r="V75" s="119"/>
      <c r="W75" s="119"/>
      <c r="X75" s="119"/>
      <c r="Y75" s="24"/>
    </row>
    <row r="76" spans="2:25" ht="14.25" hidden="1" customHeight="1">
      <c r="B76" s="24"/>
      <c r="C76" s="19"/>
      <c r="D76" s="19"/>
      <c r="E76" s="19"/>
      <c r="F76" s="41"/>
      <c r="G76" s="41"/>
      <c r="H76" s="41"/>
      <c r="I76" s="41"/>
      <c r="J76" s="41"/>
      <c r="K76" s="24"/>
      <c r="L76" s="24"/>
      <c r="M76" s="1225"/>
      <c r="N76" s="24"/>
      <c r="O76" s="24"/>
      <c r="P76" s="119"/>
      <c r="Q76" s="119"/>
      <c r="R76" s="120"/>
      <c r="S76" s="120"/>
      <c r="T76" s="120"/>
      <c r="U76" s="120"/>
      <c r="V76" s="120"/>
      <c r="W76" s="120"/>
      <c r="X76" s="120"/>
      <c r="Y76" s="24"/>
    </row>
    <row r="77" spans="2:25" ht="14.25" hidden="1" customHeight="1">
      <c r="B77" s="24"/>
      <c r="C77" s="19"/>
      <c r="D77" s="19"/>
      <c r="E77" s="19"/>
      <c r="F77" s="41"/>
      <c r="G77" s="41"/>
      <c r="H77" s="41"/>
      <c r="I77" s="41"/>
      <c r="J77" s="41"/>
      <c r="K77" s="24"/>
      <c r="L77" s="24"/>
      <c r="M77" s="1225"/>
      <c r="N77" s="24"/>
      <c r="O77" s="24"/>
      <c r="P77" s="119"/>
      <c r="Q77" s="119"/>
      <c r="R77" s="120"/>
      <c r="S77" s="120"/>
      <c r="T77" s="119"/>
      <c r="U77" s="120"/>
      <c r="V77" s="120"/>
      <c r="W77" s="120"/>
      <c r="X77" s="120"/>
      <c r="Y77" s="24"/>
    </row>
    <row r="78" spans="2:25" ht="14.25" hidden="1" customHeight="1">
      <c r="B78" s="24"/>
      <c r="C78" s="19"/>
      <c r="D78" s="19"/>
      <c r="E78" s="19"/>
      <c r="F78" s="41"/>
      <c r="G78" s="41"/>
      <c r="H78" s="41"/>
      <c r="I78" s="41"/>
      <c r="J78" s="41"/>
      <c r="K78" s="24"/>
      <c r="L78" s="24"/>
      <c r="M78" s="1225"/>
      <c r="N78" s="24"/>
      <c r="O78" s="24"/>
      <c r="P78" s="119"/>
      <c r="Q78" s="119"/>
      <c r="R78" s="120"/>
      <c r="S78" s="120"/>
      <c r="T78" s="119"/>
      <c r="U78" s="120"/>
      <c r="V78" s="119"/>
      <c r="W78" s="119"/>
      <c r="X78" s="119"/>
      <c r="Y78" s="24"/>
    </row>
    <row r="79" spans="2:25" ht="14.25" hidden="1" customHeight="1">
      <c r="B79" s="24"/>
      <c r="C79" s="19"/>
      <c r="D79" s="19"/>
      <c r="E79" s="19"/>
      <c r="F79" s="41"/>
      <c r="G79" s="41"/>
      <c r="H79" s="41"/>
      <c r="I79" s="41"/>
      <c r="J79" s="41"/>
      <c r="K79" s="24"/>
      <c r="L79" s="24"/>
      <c r="M79" s="1225"/>
      <c r="N79" s="24"/>
      <c r="O79" s="24"/>
      <c r="P79" s="119"/>
      <c r="Q79" s="119"/>
      <c r="R79" s="120"/>
      <c r="S79" s="120"/>
      <c r="T79" s="119"/>
      <c r="U79" s="120"/>
      <c r="V79" s="120"/>
      <c r="W79" s="120"/>
      <c r="X79" s="119"/>
      <c r="Y79" s="24"/>
    </row>
    <row r="80" spans="2:25" ht="14.25" hidden="1" customHeight="1">
      <c r="H80" s="41"/>
      <c r="I80" s="41"/>
      <c r="J80" s="41"/>
      <c r="K80" s="24"/>
      <c r="L80" s="24"/>
      <c r="M80" s="1225"/>
      <c r="N80" s="24"/>
      <c r="O80" s="24"/>
      <c r="P80" s="119"/>
      <c r="Q80" s="119"/>
      <c r="R80" s="120"/>
      <c r="S80" s="120"/>
      <c r="T80" s="119"/>
      <c r="U80" s="120"/>
      <c r="V80" s="120"/>
      <c r="W80" s="120"/>
      <c r="X80" s="120"/>
      <c r="Y80" s="24"/>
    </row>
    <row r="81" spans="2:25" ht="14.25" hidden="1" customHeight="1">
      <c r="B81" s="24"/>
      <c r="C81" s="19"/>
      <c r="D81" s="19"/>
      <c r="E81" s="19"/>
      <c r="F81" s="41"/>
      <c r="G81" s="41"/>
      <c r="H81" s="41"/>
      <c r="I81" s="41"/>
      <c r="J81" s="41"/>
      <c r="K81" s="24"/>
      <c r="L81" s="24"/>
      <c r="M81" s="1225"/>
      <c r="N81" s="24"/>
      <c r="O81" s="24"/>
      <c r="P81" s="119"/>
      <c r="Q81" s="119"/>
      <c r="R81" s="120"/>
      <c r="S81" s="120"/>
      <c r="T81" s="120"/>
      <c r="U81" s="120"/>
      <c r="V81" s="120"/>
      <c r="W81" s="120"/>
      <c r="X81" s="120"/>
      <c r="Y81" s="24"/>
    </row>
    <row r="82" spans="2:25" ht="15.75" hidden="1" customHeight="1">
      <c r="B82" s="24"/>
      <c r="C82" s="19"/>
      <c r="D82" s="19"/>
      <c r="E82" s="19"/>
      <c r="F82" s="41"/>
      <c r="G82" s="41"/>
      <c r="H82" s="41"/>
      <c r="I82" s="41"/>
      <c r="J82" s="41"/>
      <c r="K82" s="24"/>
      <c r="L82" s="24"/>
      <c r="M82" s="1225"/>
      <c r="N82" s="24"/>
      <c r="O82" s="24"/>
      <c r="P82" s="119"/>
      <c r="Q82" s="119"/>
      <c r="R82" s="120"/>
      <c r="S82" s="120"/>
      <c r="T82" s="120"/>
      <c r="U82" s="120"/>
      <c r="V82" s="120"/>
      <c r="W82" s="120"/>
      <c r="X82" s="120"/>
      <c r="Y82" s="24"/>
    </row>
    <row r="83" spans="2:25" ht="15.75" hidden="1" customHeight="1">
      <c r="B83" s="24"/>
      <c r="C83" s="19"/>
      <c r="D83" s="19"/>
      <c r="E83" s="19"/>
      <c r="F83" s="41"/>
      <c r="G83" s="41"/>
      <c r="H83" s="41"/>
      <c r="I83" s="41"/>
      <c r="J83" s="41"/>
      <c r="K83" s="24"/>
      <c r="L83" s="24"/>
      <c r="M83" s="1225"/>
      <c r="N83" s="24"/>
      <c r="O83" s="24"/>
      <c r="P83" s="119"/>
      <c r="Q83" s="119"/>
      <c r="R83" s="120"/>
      <c r="S83" s="119"/>
      <c r="T83" s="120"/>
      <c r="U83" s="120"/>
      <c r="V83" s="119"/>
      <c r="W83" s="119"/>
      <c r="X83" s="119"/>
      <c r="Y83" s="24"/>
    </row>
    <row r="84" spans="2:25" ht="15.75" hidden="1" customHeight="1">
      <c r="B84" s="24"/>
      <c r="C84" s="19"/>
      <c r="D84" s="19"/>
      <c r="E84" s="19"/>
      <c r="F84" s="41"/>
      <c r="G84" s="41"/>
      <c r="H84" s="41"/>
      <c r="I84" s="41"/>
      <c r="J84" s="41"/>
      <c r="K84" s="24"/>
      <c r="L84" s="24"/>
      <c r="M84" s="1225"/>
      <c r="N84" s="24"/>
      <c r="O84" s="24"/>
      <c r="P84" s="119"/>
      <c r="Q84" s="119"/>
      <c r="R84" s="120"/>
      <c r="S84" s="119"/>
      <c r="T84" s="120"/>
      <c r="U84" s="120"/>
      <c r="V84" s="119"/>
      <c r="W84" s="119"/>
      <c r="X84" s="119"/>
      <c r="Y84" s="24"/>
    </row>
    <row r="85" spans="2:25" ht="15.75" hidden="1" customHeight="1">
      <c r="H85" s="41"/>
      <c r="I85" s="41"/>
      <c r="J85" s="41"/>
      <c r="K85" s="24"/>
      <c r="L85" s="24"/>
      <c r="M85" s="1225"/>
      <c r="N85" s="24"/>
      <c r="O85" s="24"/>
      <c r="P85" s="119"/>
      <c r="Q85" s="119"/>
      <c r="R85" s="120"/>
      <c r="S85" s="119"/>
      <c r="T85" s="120"/>
      <c r="U85" s="120"/>
      <c r="V85" s="120"/>
      <c r="W85" s="120"/>
      <c r="X85" s="120"/>
      <c r="Y85" s="24"/>
    </row>
    <row r="86" spans="2:25" ht="12.75" hidden="1" customHeight="1">
      <c r="H86" s="41"/>
      <c r="I86" s="41"/>
      <c r="J86" s="41"/>
      <c r="K86" s="24"/>
      <c r="L86" s="24"/>
      <c r="M86" s="1225"/>
      <c r="N86" s="24"/>
      <c r="O86" s="24"/>
      <c r="P86" s="119"/>
      <c r="Q86" s="119"/>
      <c r="R86" s="120"/>
      <c r="S86" s="120"/>
      <c r="T86" s="120"/>
      <c r="U86" s="120"/>
      <c r="V86" s="120"/>
      <c r="W86" s="120"/>
      <c r="X86" s="120"/>
      <c r="Y86" s="24"/>
    </row>
    <row r="87" spans="2:25" ht="15.75" hidden="1" customHeight="1">
      <c r="H87" s="41"/>
      <c r="I87" s="41"/>
      <c r="J87" s="41"/>
      <c r="K87" s="24"/>
      <c r="L87" s="24"/>
      <c r="M87" s="1225"/>
      <c r="N87" s="24"/>
      <c r="O87" s="24"/>
      <c r="P87" s="119"/>
      <c r="Q87" s="119"/>
      <c r="R87" s="120"/>
      <c r="S87" s="120"/>
      <c r="T87" s="120"/>
      <c r="U87" s="120"/>
      <c r="V87" s="120"/>
      <c r="W87" s="120"/>
      <c r="X87" s="120"/>
      <c r="Y87" s="24"/>
    </row>
    <row r="88" spans="2:25" ht="15.75" hidden="1" customHeight="1">
      <c r="H88" s="41"/>
      <c r="I88" s="41"/>
      <c r="J88" s="41"/>
      <c r="K88" s="24"/>
      <c r="L88" s="24"/>
      <c r="M88" s="1225"/>
      <c r="N88" s="24"/>
      <c r="O88" s="24"/>
      <c r="P88" s="119"/>
      <c r="Q88" s="119"/>
      <c r="R88" s="120"/>
      <c r="S88" s="120"/>
      <c r="T88" s="120"/>
      <c r="U88" s="120"/>
      <c r="V88" s="120"/>
      <c r="W88" s="120"/>
      <c r="X88" s="120"/>
      <c r="Y88" s="24"/>
    </row>
    <row r="89" spans="2:25" ht="15.75" hidden="1" customHeight="1">
      <c r="H89" s="41"/>
      <c r="I89" s="41"/>
      <c r="J89" s="41"/>
      <c r="K89" s="24"/>
      <c r="L89" s="24"/>
      <c r="M89" s="1225"/>
      <c r="N89" s="24"/>
      <c r="O89" s="24"/>
      <c r="P89" s="119"/>
      <c r="Q89" s="119"/>
      <c r="R89" s="120"/>
      <c r="S89" s="120"/>
      <c r="T89" s="120"/>
      <c r="U89" s="120"/>
      <c r="V89" s="120"/>
      <c r="W89" s="120"/>
      <c r="X89" s="120"/>
      <c r="Y89" s="24"/>
    </row>
    <row r="90" spans="2:25" ht="15.75" hidden="1" customHeight="1">
      <c r="H90" s="41"/>
      <c r="I90" s="41"/>
      <c r="J90" s="41"/>
      <c r="K90" s="24"/>
      <c r="L90" s="24"/>
      <c r="M90" s="1225"/>
      <c r="N90" s="24"/>
      <c r="O90" s="24"/>
      <c r="P90" s="119"/>
      <c r="Q90" s="119"/>
      <c r="R90" s="120"/>
      <c r="S90" s="120"/>
      <c r="T90" s="120"/>
      <c r="U90" s="120"/>
      <c r="V90" s="120"/>
      <c r="W90" s="120"/>
      <c r="X90" s="120"/>
      <c r="Y90" s="24"/>
    </row>
    <row r="91" spans="2:25" ht="18" hidden="1" customHeight="1">
      <c r="H91" s="41"/>
      <c r="I91" s="41"/>
      <c r="J91" s="41"/>
      <c r="K91" s="24"/>
      <c r="L91" s="24"/>
      <c r="M91" s="1225"/>
      <c r="N91" s="43"/>
      <c r="O91" s="43"/>
      <c r="P91" s="119"/>
      <c r="Q91" s="119"/>
      <c r="R91" s="120"/>
      <c r="S91" s="120"/>
      <c r="T91" s="120"/>
      <c r="U91" s="120"/>
      <c r="V91" s="120"/>
      <c r="W91" s="120"/>
      <c r="X91" s="120"/>
      <c r="Y91" s="24"/>
    </row>
    <row r="92" spans="2:25" ht="15.75" hidden="1" customHeight="1">
      <c r="H92" s="41"/>
      <c r="I92" s="41"/>
      <c r="J92" s="41"/>
      <c r="K92" s="24"/>
      <c r="L92" s="24"/>
      <c r="M92" s="1225"/>
      <c r="N92" s="43"/>
      <c r="O92" s="116"/>
      <c r="P92" s="119"/>
      <c r="Q92" s="119"/>
      <c r="R92" s="120"/>
      <c r="S92" s="120"/>
      <c r="T92" s="120"/>
      <c r="U92" s="120"/>
      <c r="V92" s="120"/>
      <c r="W92" s="120"/>
      <c r="X92" s="120"/>
      <c r="Y92" s="24"/>
    </row>
    <row r="93" spans="2:25" ht="15.75" hidden="1" customHeight="1">
      <c r="H93" s="41"/>
      <c r="I93" s="41"/>
      <c r="J93" s="41"/>
      <c r="K93" s="24"/>
      <c r="L93" s="24"/>
      <c r="M93" s="1225"/>
      <c r="N93" s="43"/>
      <c r="O93" s="25"/>
      <c r="P93" s="119"/>
      <c r="Q93" s="119"/>
      <c r="R93" s="120"/>
      <c r="S93" s="120"/>
      <c r="T93" s="120"/>
      <c r="U93" s="120"/>
      <c r="V93" s="120"/>
      <c r="W93" s="120"/>
      <c r="X93" s="120"/>
      <c r="Y93" s="24"/>
    </row>
    <row r="94" spans="2:25" ht="15.75" hidden="1" customHeight="1">
      <c r="H94" s="41"/>
      <c r="I94" s="41"/>
      <c r="J94" s="41"/>
      <c r="K94" s="24"/>
      <c r="L94" s="24"/>
      <c r="M94" s="1225"/>
      <c r="N94" s="43"/>
      <c r="O94" s="25"/>
      <c r="P94" s="119"/>
      <c r="Q94" s="119"/>
      <c r="R94" s="120"/>
      <c r="S94" s="120"/>
      <c r="T94" s="120"/>
      <c r="U94" s="120"/>
      <c r="V94" s="120"/>
      <c r="W94" s="120"/>
      <c r="X94" s="120"/>
      <c r="Y94" s="24"/>
    </row>
    <row r="95" spans="2:25" ht="12.95" hidden="1" customHeight="1">
      <c r="H95" s="41"/>
      <c r="I95" s="41"/>
      <c r="J95" s="41"/>
      <c r="K95" s="24"/>
      <c r="L95" s="24"/>
      <c r="M95" s="1225"/>
      <c r="N95" s="43"/>
      <c r="O95" s="25"/>
      <c r="P95" s="119"/>
      <c r="Q95" s="119"/>
      <c r="R95" s="120"/>
      <c r="S95" s="120"/>
      <c r="T95" s="120"/>
      <c r="U95" s="120"/>
      <c r="V95" s="120"/>
      <c r="W95" s="120"/>
      <c r="X95" s="120"/>
      <c r="Y95" s="24"/>
    </row>
    <row r="96" spans="2:25" ht="12.95" hidden="1" customHeight="1">
      <c r="H96" s="41"/>
      <c r="I96" s="41"/>
      <c r="J96" s="41"/>
      <c r="K96" s="24"/>
      <c r="L96" s="24"/>
      <c r="M96" s="1225"/>
      <c r="N96" s="24"/>
      <c r="O96" s="24"/>
      <c r="P96" s="119"/>
      <c r="Q96" s="119"/>
      <c r="R96" s="120"/>
      <c r="S96" s="120"/>
      <c r="T96" s="120"/>
      <c r="U96" s="120"/>
      <c r="V96" s="120"/>
      <c r="W96" s="120"/>
      <c r="X96" s="120"/>
      <c r="Y96" s="24"/>
    </row>
    <row r="97" spans="2:27" ht="15.75" hidden="1" customHeight="1">
      <c r="H97" s="41"/>
      <c r="I97" s="41"/>
      <c r="J97" s="41"/>
      <c r="K97" s="24"/>
      <c r="L97" s="24"/>
      <c r="M97" s="1225"/>
      <c r="N97" s="43"/>
      <c r="O97" s="24"/>
      <c r="P97" s="119"/>
      <c r="Q97" s="119"/>
      <c r="R97" s="120"/>
      <c r="S97" s="120"/>
      <c r="T97" s="120"/>
      <c r="U97" s="120"/>
      <c r="V97" s="120"/>
      <c r="W97" s="120"/>
      <c r="X97" s="120"/>
      <c r="Y97" s="24"/>
    </row>
    <row r="98" spans="2:27" ht="15.75" hidden="1" customHeight="1">
      <c r="H98" s="41"/>
      <c r="I98" s="41"/>
      <c r="J98" s="41"/>
      <c r="K98" s="24"/>
      <c r="L98" s="24"/>
      <c r="M98" s="1225"/>
      <c r="N98" s="43"/>
      <c r="O98" s="24"/>
      <c r="P98" s="119"/>
      <c r="Q98" s="119"/>
      <c r="R98" s="120"/>
      <c r="S98" s="120"/>
      <c r="T98" s="120"/>
      <c r="U98" s="120"/>
      <c r="V98" s="120"/>
      <c r="W98" s="120"/>
      <c r="X98" s="120"/>
      <c r="Y98" s="24"/>
    </row>
    <row r="99" spans="2:27" ht="15.75" hidden="1" customHeight="1">
      <c r="H99" s="41"/>
      <c r="I99" s="41"/>
      <c r="J99" s="41"/>
      <c r="K99" s="24"/>
      <c r="L99" s="24"/>
      <c r="M99" s="1225"/>
      <c r="N99" s="43"/>
      <c r="O99" s="24"/>
      <c r="P99" s="119"/>
      <c r="Q99" s="119"/>
      <c r="R99" s="120"/>
      <c r="S99" s="120"/>
      <c r="T99" s="120"/>
      <c r="U99" s="120"/>
      <c r="V99" s="120"/>
      <c r="W99" s="120"/>
      <c r="X99" s="120"/>
      <c r="Y99" s="24"/>
    </row>
    <row r="100" spans="2:27" ht="15.75" hidden="1" customHeight="1">
      <c r="H100" s="41"/>
      <c r="I100" s="41"/>
      <c r="J100" s="41"/>
      <c r="K100" s="24"/>
      <c r="L100" s="24"/>
      <c r="M100" s="1225"/>
      <c r="N100" s="43"/>
      <c r="O100" s="24"/>
      <c r="P100" s="119"/>
      <c r="Q100" s="119"/>
      <c r="R100" s="120"/>
      <c r="S100" s="120"/>
      <c r="T100" s="120"/>
      <c r="U100" s="120"/>
      <c r="V100" s="120"/>
      <c r="W100" s="120"/>
      <c r="X100" s="120"/>
      <c r="Y100" s="24"/>
    </row>
    <row r="101" spans="2:27" ht="14.25" hidden="1" customHeight="1">
      <c r="H101" s="24"/>
      <c r="I101" s="24"/>
      <c r="J101" s="24"/>
      <c r="M101" s="1225"/>
      <c r="N101" s="24"/>
      <c r="O101" s="24"/>
      <c r="P101" s="119"/>
      <c r="Q101" s="119"/>
      <c r="R101" s="119"/>
      <c r="S101" s="119"/>
      <c r="T101" s="119"/>
      <c r="U101" s="119"/>
      <c r="V101" s="119"/>
      <c r="W101" s="119"/>
      <c r="X101" s="119"/>
    </row>
    <row r="102" spans="2:27" ht="12.95" customHeight="1">
      <c r="H102" s="24"/>
      <c r="I102" s="24"/>
      <c r="J102" s="24"/>
      <c r="M102" s="1224"/>
      <c r="N102" s="24"/>
      <c r="O102" s="24"/>
      <c r="P102" s="119"/>
      <c r="Q102" s="119"/>
      <c r="R102" s="120"/>
      <c r="S102" s="120"/>
      <c r="T102" s="120"/>
      <c r="U102" s="120"/>
      <c r="V102" s="120"/>
      <c r="W102" s="120"/>
      <c r="X102" s="120"/>
    </row>
    <row r="103" spans="2:27" ht="15.75" customHeight="1">
      <c r="H103" s="41"/>
      <c r="I103" s="41"/>
      <c r="J103" s="41"/>
      <c r="K103" s="24"/>
      <c r="L103" s="24"/>
      <c r="M103" s="1224"/>
      <c r="N103" s="43"/>
      <c r="O103" s="24"/>
      <c r="P103" s="119"/>
      <c r="Q103" s="119"/>
      <c r="R103" s="120"/>
      <c r="S103" s="120"/>
      <c r="T103" s="120"/>
      <c r="U103" s="120"/>
      <c r="V103" s="120"/>
      <c r="W103" s="120"/>
      <c r="X103" s="120"/>
      <c r="Y103" s="24"/>
    </row>
    <row r="104" spans="2:27" ht="15.75" customHeight="1">
      <c r="H104" s="41"/>
      <c r="I104" s="41"/>
      <c r="J104" s="41"/>
      <c r="K104" s="24"/>
      <c r="L104" s="24"/>
      <c r="M104" s="1224"/>
      <c r="N104" s="43"/>
      <c r="O104" s="24"/>
      <c r="P104" s="119"/>
      <c r="Q104" s="119"/>
      <c r="R104" s="120"/>
      <c r="S104" s="120"/>
      <c r="T104" s="120"/>
      <c r="U104" s="120"/>
      <c r="V104" s="120"/>
      <c r="W104" s="120"/>
      <c r="X104" s="120"/>
      <c r="Y104" s="24"/>
    </row>
    <row r="105" spans="2:27" ht="15.75" customHeight="1">
      <c r="H105" s="41"/>
      <c r="I105" s="41"/>
      <c r="J105" s="41"/>
      <c r="K105" s="24"/>
      <c r="L105" s="24"/>
      <c r="M105" s="1224"/>
      <c r="N105" s="43"/>
      <c r="O105" s="24"/>
      <c r="P105" s="120"/>
      <c r="Q105" s="120"/>
      <c r="R105" s="120"/>
      <c r="S105" s="120"/>
      <c r="T105" s="120"/>
      <c r="U105" s="120"/>
      <c r="V105" s="120"/>
      <c r="W105" s="120"/>
      <c r="X105" s="120"/>
      <c r="Y105" s="24"/>
    </row>
    <row r="106" spans="2:27" ht="15.75" customHeight="1">
      <c r="H106" s="41"/>
      <c r="I106" s="41"/>
      <c r="J106" s="41"/>
      <c r="K106" s="24"/>
      <c r="L106" s="24"/>
      <c r="M106" s="1224"/>
      <c r="N106" s="43"/>
      <c r="O106" s="24"/>
      <c r="P106" s="120"/>
      <c r="Q106" s="120"/>
      <c r="R106" s="120"/>
      <c r="S106" s="120"/>
      <c r="T106" s="120"/>
      <c r="U106" s="120"/>
      <c r="V106" s="120"/>
      <c r="W106" s="120"/>
      <c r="X106" s="120"/>
      <c r="Y106" s="24"/>
    </row>
    <row r="107" spans="2:27" ht="12.95" customHeight="1">
      <c r="H107" s="24"/>
      <c r="I107" s="24"/>
      <c r="J107" s="24"/>
      <c r="M107" s="1224"/>
      <c r="N107" s="24"/>
      <c r="O107" s="24"/>
      <c r="P107" s="24"/>
      <c r="Q107" s="24"/>
      <c r="R107" s="24"/>
      <c r="S107" s="24"/>
      <c r="T107" s="24"/>
      <c r="U107" s="24"/>
      <c r="V107" s="24"/>
      <c r="W107" s="24"/>
      <c r="X107" s="24"/>
    </row>
    <row r="108" spans="2:27" ht="12.95" customHeight="1">
      <c r="H108" s="24"/>
      <c r="I108" s="24"/>
      <c r="J108" s="24"/>
      <c r="M108" s="1224"/>
      <c r="N108" s="24"/>
      <c r="O108" s="24"/>
      <c r="P108" s="119"/>
      <c r="Q108" s="119"/>
      <c r="R108" s="120"/>
      <c r="S108" s="120"/>
      <c r="T108" s="120"/>
      <c r="U108" s="120"/>
      <c r="V108" s="120"/>
      <c r="W108" s="120"/>
      <c r="X108" s="120"/>
    </row>
    <row r="109" spans="2:27" ht="17.25" customHeight="1">
      <c r="M109" s="1224"/>
      <c r="N109" s="43"/>
      <c r="O109" s="24"/>
      <c r="P109" s="119"/>
      <c r="Q109" s="119"/>
      <c r="R109" s="120"/>
      <c r="S109" s="120"/>
      <c r="T109" s="120"/>
      <c r="U109" s="120"/>
      <c r="V109" s="120"/>
      <c r="W109" s="120"/>
      <c r="X109" s="120"/>
    </row>
    <row r="110" spans="2:27" ht="17.25" customHeight="1">
      <c r="H110" s="24"/>
      <c r="I110" s="24"/>
      <c r="J110" s="24"/>
      <c r="K110" s="24"/>
      <c r="M110" s="1224"/>
      <c r="N110" s="43"/>
      <c r="O110" s="24"/>
      <c r="P110" s="119"/>
      <c r="Q110" s="119"/>
      <c r="R110" s="120"/>
      <c r="S110" s="120"/>
      <c r="T110" s="120"/>
      <c r="U110" s="120"/>
      <c r="V110" s="120"/>
      <c r="W110" s="120"/>
      <c r="X110" s="120"/>
      <c r="Y110" s="24"/>
      <c r="Z110" s="24"/>
      <c r="AA110" s="24"/>
    </row>
    <row r="111" spans="2:27" ht="17.25" customHeight="1">
      <c r="H111" s="24"/>
      <c r="I111" s="24"/>
      <c r="J111" s="24"/>
      <c r="K111" s="24"/>
      <c r="M111" s="1224"/>
      <c r="N111" s="43"/>
      <c r="O111" s="24"/>
      <c r="P111" s="120"/>
      <c r="Q111" s="120"/>
      <c r="R111" s="120"/>
      <c r="S111" s="120"/>
      <c r="T111" s="120"/>
      <c r="U111" s="120"/>
      <c r="V111" s="120"/>
      <c r="W111" s="120"/>
      <c r="X111" s="120"/>
      <c r="Y111" s="24"/>
      <c r="Z111" s="24"/>
      <c r="AA111" s="24"/>
    </row>
    <row r="112" spans="2:27" ht="17.25" customHeight="1">
      <c r="B112" s="24"/>
      <c r="C112" s="24"/>
      <c r="D112" s="24"/>
      <c r="E112" s="24"/>
      <c r="F112" s="24"/>
      <c r="G112" s="24"/>
      <c r="M112" s="1224"/>
      <c r="N112" s="43"/>
      <c r="O112" s="24"/>
      <c r="P112" s="120"/>
      <c r="Q112" s="120"/>
      <c r="R112" s="120"/>
      <c r="S112" s="120"/>
      <c r="T112" s="120"/>
      <c r="U112" s="120"/>
      <c r="V112" s="120"/>
      <c r="W112" s="120"/>
      <c r="X112" s="120"/>
    </row>
    <row r="113" spans="2:27" ht="18" customHeight="1">
      <c r="B113" s="24"/>
      <c r="C113" s="24"/>
      <c r="D113" s="24"/>
      <c r="E113" s="24"/>
      <c r="F113" s="24"/>
      <c r="G113" s="24"/>
      <c r="M113" s="1224"/>
      <c r="N113" s="24"/>
      <c r="O113" s="24"/>
      <c r="P113" s="24"/>
      <c r="Q113" s="24"/>
      <c r="R113" s="24"/>
      <c r="S113" s="24"/>
      <c r="T113" s="24"/>
      <c r="U113" s="24"/>
      <c r="V113" s="24"/>
      <c r="W113" s="24"/>
      <c r="X113" s="24"/>
    </row>
    <row r="114" spans="2:27" ht="18" customHeight="1">
      <c r="B114" s="24"/>
      <c r="C114" s="24"/>
      <c r="D114" s="24"/>
      <c r="E114" s="24"/>
      <c r="F114" s="24"/>
      <c r="G114" s="24"/>
      <c r="M114" s="1224"/>
      <c r="N114" s="24"/>
      <c r="O114" s="24"/>
      <c r="P114" s="119"/>
      <c r="Q114" s="119"/>
      <c r="R114" s="120"/>
      <c r="S114" s="120"/>
      <c r="T114" s="120"/>
      <c r="U114" s="120"/>
      <c r="V114" s="120"/>
      <c r="W114" s="120"/>
      <c r="X114" s="120"/>
    </row>
    <row r="115" spans="2:27" ht="18" customHeight="1">
      <c r="B115" s="24"/>
      <c r="C115" s="24"/>
      <c r="D115" s="24"/>
      <c r="E115" s="24"/>
      <c r="F115" s="24"/>
      <c r="G115" s="24"/>
      <c r="M115" s="1224"/>
      <c r="N115" s="43"/>
      <c r="O115" s="24"/>
      <c r="P115" s="119"/>
      <c r="Q115" s="119"/>
      <c r="R115" s="120"/>
      <c r="S115" s="120"/>
      <c r="T115" s="120"/>
      <c r="U115" s="122"/>
      <c r="V115" s="120"/>
      <c r="W115" s="120"/>
      <c r="X115" s="120"/>
    </row>
    <row r="116" spans="2:27" ht="18" customHeight="1">
      <c r="B116" s="24"/>
      <c r="C116" s="24"/>
      <c r="D116" s="24"/>
      <c r="E116" s="24"/>
      <c r="F116" s="24"/>
      <c r="G116" s="24"/>
      <c r="M116" s="1224"/>
      <c r="N116" s="43"/>
      <c r="O116" s="24"/>
      <c r="P116" s="119"/>
      <c r="Q116" s="119"/>
      <c r="R116" s="120"/>
      <c r="S116" s="120"/>
      <c r="T116" s="120"/>
      <c r="U116" s="120"/>
      <c r="V116" s="120"/>
      <c r="W116" s="120"/>
      <c r="X116" s="120"/>
    </row>
    <row r="117" spans="2:27" ht="18" customHeight="1">
      <c r="B117" s="24"/>
      <c r="C117" s="24"/>
      <c r="D117" s="24"/>
      <c r="E117" s="24"/>
      <c r="F117" s="24"/>
      <c r="G117" s="24"/>
      <c r="M117" s="1224"/>
      <c r="N117" s="43"/>
      <c r="O117" s="24"/>
      <c r="P117" s="120"/>
      <c r="Q117" s="120"/>
      <c r="R117" s="120"/>
      <c r="S117" s="120"/>
      <c r="T117" s="120"/>
      <c r="U117" s="120"/>
      <c r="V117" s="120"/>
      <c r="W117" s="120"/>
      <c r="X117" s="120"/>
    </row>
    <row r="118" spans="2:27" ht="18" customHeight="1">
      <c r="B118" s="24"/>
      <c r="C118" s="24"/>
      <c r="D118" s="24"/>
      <c r="E118" s="24"/>
      <c r="F118" s="24"/>
      <c r="G118" s="24"/>
      <c r="M118" s="1224"/>
      <c r="N118" s="43"/>
      <c r="O118" s="24"/>
      <c r="P118" s="120"/>
      <c r="Q118" s="120"/>
      <c r="R118" s="120"/>
      <c r="S118" s="120"/>
      <c r="T118" s="120"/>
      <c r="U118" s="120"/>
      <c r="V118" s="120"/>
      <c r="W118" s="120"/>
      <c r="X118" s="120"/>
    </row>
    <row r="119" spans="2:27" ht="18" customHeight="1">
      <c r="B119" s="24"/>
      <c r="C119" s="24"/>
      <c r="D119" s="24"/>
      <c r="E119" s="24"/>
      <c r="F119" s="24"/>
      <c r="G119" s="24"/>
      <c r="M119" s="1224"/>
      <c r="N119" s="24"/>
      <c r="O119" s="24"/>
      <c r="P119" s="24"/>
      <c r="Q119" s="24"/>
      <c r="R119" s="24"/>
      <c r="S119" s="24"/>
      <c r="T119" s="24"/>
      <c r="U119" s="24"/>
      <c r="V119" s="24"/>
      <c r="W119" s="24"/>
      <c r="X119" s="24"/>
    </row>
    <row r="120" spans="2:27" ht="12.95" customHeight="1">
      <c r="H120" s="24"/>
      <c r="I120" s="24"/>
      <c r="J120" s="24"/>
      <c r="M120" s="1224"/>
      <c r="N120" s="24"/>
      <c r="O120" s="24"/>
      <c r="P120" s="119"/>
      <c r="Q120" s="119"/>
      <c r="R120" s="120"/>
      <c r="S120" s="120"/>
      <c r="T120" s="120"/>
      <c r="U120" s="120"/>
      <c r="V120" s="120"/>
      <c r="W120" s="120"/>
      <c r="X120" s="120"/>
    </row>
    <row r="121" spans="2:27" ht="17.25" customHeight="1">
      <c r="M121" s="1224"/>
      <c r="N121" s="43"/>
      <c r="O121" s="24"/>
      <c r="P121" s="119"/>
      <c r="Q121" s="119"/>
      <c r="R121" s="120"/>
      <c r="S121" s="120"/>
      <c r="T121" s="120"/>
      <c r="U121" s="120"/>
      <c r="V121" s="120"/>
      <c r="W121" s="120"/>
      <c r="X121" s="120"/>
    </row>
    <row r="122" spans="2:27" ht="17.25" customHeight="1">
      <c r="H122" s="24"/>
      <c r="I122" s="24"/>
      <c r="J122" s="24"/>
      <c r="K122" s="24"/>
      <c r="M122" s="1224"/>
      <c r="N122" s="43"/>
      <c r="O122" s="24"/>
      <c r="P122" s="119"/>
      <c r="Q122" s="119"/>
      <c r="R122" s="119"/>
      <c r="S122" s="119"/>
      <c r="T122" s="119"/>
      <c r="U122" s="123"/>
      <c r="V122" s="119"/>
      <c r="W122" s="119"/>
      <c r="X122" s="119"/>
      <c r="Z122" s="24"/>
      <c r="AA122" s="24"/>
    </row>
    <row r="123" spans="2:27" ht="17.25" customHeight="1">
      <c r="H123" s="24"/>
      <c r="I123" s="24"/>
      <c r="J123" s="24"/>
      <c r="K123" s="24"/>
      <c r="M123" s="1224"/>
      <c r="N123" s="43"/>
      <c r="O123" s="24"/>
      <c r="P123" s="119"/>
      <c r="Q123" s="119"/>
      <c r="R123" s="119"/>
      <c r="S123" s="119"/>
      <c r="T123" s="119"/>
      <c r="U123" s="119"/>
      <c r="V123" s="119"/>
      <c r="W123" s="119"/>
      <c r="X123" s="119"/>
      <c r="Z123" s="24"/>
      <c r="AA123" s="24"/>
    </row>
    <row r="124" spans="2:27" ht="17.25" customHeight="1">
      <c r="B124" s="24"/>
      <c r="C124" s="24"/>
      <c r="D124" s="24"/>
      <c r="E124" s="24"/>
      <c r="F124" s="24"/>
      <c r="G124" s="24"/>
      <c r="M124" s="1224"/>
      <c r="N124" s="43"/>
      <c r="O124" s="24"/>
      <c r="P124" s="119"/>
      <c r="Q124" s="119"/>
      <c r="R124" s="119"/>
      <c r="S124" s="119"/>
      <c r="T124" s="119"/>
      <c r="U124" s="119"/>
      <c r="V124" s="119"/>
      <c r="W124" s="119"/>
      <c r="X124" s="119"/>
    </row>
    <row r="125" spans="2:27" ht="18" customHeight="1">
      <c r="B125" s="24"/>
      <c r="C125" s="24"/>
      <c r="D125" s="24"/>
      <c r="E125" s="24"/>
      <c r="F125" s="24"/>
      <c r="G125" s="24"/>
      <c r="M125" s="1224"/>
      <c r="N125" s="24"/>
      <c r="O125" s="24"/>
      <c r="P125" s="24"/>
      <c r="Q125" s="24"/>
      <c r="R125" s="24"/>
      <c r="S125" s="24"/>
      <c r="T125" s="24"/>
      <c r="U125" s="24"/>
      <c r="V125" s="24"/>
      <c r="W125" s="24"/>
      <c r="X125" s="24"/>
    </row>
    <row r="126" spans="2:27">
      <c r="B126" s="24"/>
      <c r="N126" s="24"/>
      <c r="O126" s="24"/>
      <c r="P126" s="24"/>
      <c r="Q126" s="24"/>
      <c r="R126" s="24"/>
      <c r="S126" s="24"/>
      <c r="T126" s="24"/>
      <c r="U126" s="24"/>
      <c r="V126" s="24"/>
      <c r="W126" s="24"/>
      <c r="X126" s="24"/>
    </row>
    <row r="127" spans="2:27" ht="14.25" hidden="1" customHeight="1">
      <c r="N127" s="24"/>
      <c r="O127" s="24"/>
      <c r="P127" s="24"/>
      <c r="Q127" s="24"/>
      <c r="R127" s="24"/>
      <c r="S127" s="24"/>
      <c r="T127" s="24"/>
      <c r="U127" s="24"/>
      <c r="V127" s="24"/>
    </row>
    <row r="128" spans="2:27" ht="14.25" hidden="1" customHeight="1">
      <c r="N128" s="24"/>
      <c r="O128" s="24"/>
      <c r="P128" s="24"/>
      <c r="Q128" s="24"/>
      <c r="R128" s="24"/>
      <c r="S128" s="24"/>
      <c r="T128" s="24"/>
      <c r="U128" s="24"/>
      <c r="W128" s="24"/>
      <c r="X128" s="24"/>
    </row>
    <row r="129" spans="14:24" ht="13.5" hidden="1" customHeight="1">
      <c r="N129" s="24"/>
      <c r="O129" s="24"/>
      <c r="P129" s="24"/>
      <c r="Q129" s="24"/>
      <c r="R129" s="24"/>
      <c r="S129" s="24"/>
      <c r="T129" s="24"/>
      <c r="U129" s="24"/>
      <c r="W129" s="24"/>
      <c r="X129" s="24"/>
    </row>
    <row r="130" spans="14:24">
      <c r="N130" s="24"/>
      <c r="O130" s="24"/>
      <c r="P130" s="24"/>
      <c r="Q130" s="24"/>
      <c r="R130" s="24"/>
    </row>
    <row r="131" spans="14:24">
      <c r="N131" s="24"/>
      <c r="O131" s="124"/>
      <c r="P131" s="124"/>
      <c r="Q131" s="124"/>
      <c r="R131" s="124"/>
      <c r="S131" s="124"/>
      <c r="T131" s="124"/>
      <c r="U131" s="124"/>
      <c r="V131" s="124"/>
      <c r="W131" s="124"/>
      <c r="X131" s="124"/>
    </row>
    <row r="132" spans="14:24">
      <c r="N132" s="24"/>
      <c r="P132" s="73"/>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activeCell="E40" sqref="E40"/>
    </sheetView>
  </sheetViews>
  <sheetFormatPr defaultColWidth="13.625" defaultRowHeight="14.25"/>
  <cols>
    <col min="1" max="1" width="3.5" style="20" bestFit="1" customWidth="1"/>
    <col min="2" max="2" width="13.375" style="20" customWidth="1"/>
    <col min="3" max="3" width="2.125" style="20" customWidth="1"/>
    <col min="4" max="4" width="9.625" style="20" customWidth="1"/>
    <col min="5" max="6" width="7.375" style="20" customWidth="1"/>
    <col min="7" max="11" width="9.875" style="20" customWidth="1"/>
    <col min="12" max="12" width="13.375" style="20" customWidth="1"/>
    <col min="13" max="16384" width="13.625" style="20"/>
  </cols>
  <sheetData>
    <row r="1" spans="1:12" s="18" customFormat="1" ht="30" customHeight="1">
      <c r="A1" s="1215" t="s">
        <v>84</v>
      </c>
      <c r="B1" s="1215"/>
      <c r="C1" s="1215"/>
      <c r="D1" s="1215"/>
      <c r="E1" s="1215"/>
      <c r="F1" s="1215"/>
      <c r="G1" s="1215"/>
      <c r="H1" s="1215"/>
      <c r="I1" s="1215"/>
      <c r="J1" s="1215"/>
      <c r="K1" s="1215"/>
      <c r="L1" s="1215"/>
    </row>
    <row r="2" spans="1:12" ht="24.95" customHeight="1" thickBot="1">
      <c r="B2" s="24"/>
      <c r="C2" s="24"/>
      <c r="D2" s="24"/>
      <c r="E2" s="24"/>
      <c r="F2" s="24"/>
      <c r="G2" s="24"/>
      <c r="H2" s="24"/>
      <c r="I2" s="24"/>
      <c r="J2" s="24"/>
      <c r="K2" s="24"/>
      <c r="L2" s="24"/>
    </row>
    <row r="3" spans="1:12" ht="20.100000000000001" customHeight="1">
      <c r="A3" s="1219" t="s">
        <v>304</v>
      </c>
      <c r="B3" s="1229"/>
      <c r="C3" s="81"/>
      <c r="D3" s="1231" t="s">
        <v>85</v>
      </c>
      <c r="E3" s="1216" t="s">
        <v>86</v>
      </c>
      <c r="F3" s="1217"/>
      <c r="G3" s="1216" t="s">
        <v>353</v>
      </c>
      <c r="H3" s="1218"/>
      <c r="I3" s="1217"/>
      <c r="J3" s="1231" t="s">
        <v>87</v>
      </c>
      <c r="K3" s="1231" t="s">
        <v>354</v>
      </c>
      <c r="L3" s="1234" t="s">
        <v>88</v>
      </c>
    </row>
    <row r="4" spans="1:12" ht="20.100000000000001" customHeight="1">
      <c r="A4" s="1221"/>
      <c r="B4" s="1230"/>
      <c r="C4" s="103"/>
      <c r="D4" s="1232"/>
      <c r="E4" s="125" t="s">
        <v>89</v>
      </c>
      <c r="F4" s="125" t="s">
        <v>90</v>
      </c>
      <c r="G4" s="1236" t="s">
        <v>91</v>
      </c>
      <c r="H4" s="1237"/>
      <c r="I4" s="85" t="s">
        <v>92</v>
      </c>
      <c r="J4" s="1233"/>
      <c r="K4" s="1232"/>
      <c r="L4" s="1235"/>
    </row>
    <row r="5" spans="1:12" s="130" customFormat="1" ht="24.75" customHeight="1">
      <c r="A5" s="126"/>
      <c r="B5" s="127"/>
      <c r="C5" s="127"/>
      <c r="D5" s="128" t="s">
        <v>93</v>
      </c>
      <c r="E5" s="127" t="s">
        <v>94</v>
      </c>
      <c r="F5" s="127" t="s">
        <v>94</v>
      </c>
      <c r="G5" s="127" t="s">
        <v>95</v>
      </c>
      <c r="H5" s="127" t="s">
        <v>96</v>
      </c>
      <c r="I5" s="127" t="s">
        <v>97</v>
      </c>
      <c r="J5" s="127" t="s">
        <v>98</v>
      </c>
      <c r="K5" s="127" t="s">
        <v>99</v>
      </c>
      <c r="L5" s="129" t="s">
        <v>100</v>
      </c>
    </row>
    <row r="6" spans="1:12" s="53" customFormat="1" ht="15.75" hidden="1" customHeight="1">
      <c r="A6" s="131"/>
      <c r="B6" s="51" t="s">
        <v>101</v>
      </c>
      <c r="C6" s="93"/>
      <c r="D6" s="132">
        <v>542</v>
      </c>
      <c r="E6" s="1074">
        <v>19</v>
      </c>
      <c r="F6" s="1074">
        <v>24</v>
      </c>
      <c r="G6" s="1074">
        <v>7518</v>
      </c>
      <c r="H6" s="1074">
        <v>679</v>
      </c>
      <c r="I6" s="1074">
        <v>8148</v>
      </c>
      <c r="J6" s="1074">
        <v>319</v>
      </c>
      <c r="K6" s="1074">
        <v>188</v>
      </c>
      <c r="L6" s="637">
        <v>477936</v>
      </c>
    </row>
    <row r="7" spans="1:12" s="53" customFormat="1" ht="15.75" hidden="1" customHeight="1">
      <c r="A7" s="131"/>
      <c r="B7" s="51" t="s">
        <v>102</v>
      </c>
      <c r="C7" s="93"/>
      <c r="D7" s="132">
        <v>441</v>
      </c>
      <c r="E7" s="1074">
        <v>18</v>
      </c>
      <c r="F7" s="1074">
        <v>37</v>
      </c>
      <c r="G7" s="1074">
        <v>6585</v>
      </c>
      <c r="H7" s="1074">
        <v>804</v>
      </c>
      <c r="I7" s="1074">
        <v>7623</v>
      </c>
      <c r="J7" s="1074">
        <v>257</v>
      </c>
      <c r="K7" s="1074">
        <v>147</v>
      </c>
      <c r="L7" s="637">
        <v>562817</v>
      </c>
    </row>
    <row r="8" spans="1:12" s="53" customFormat="1" ht="15.75" hidden="1" customHeight="1">
      <c r="A8" s="131"/>
      <c r="B8" s="51" t="s">
        <v>103</v>
      </c>
      <c r="C8" s="93"/>
      <c r="D8" s="132">
        <v>500</v>
      </c>
      <c r="E8" s="1074">
        <v>16</v>
      </c>
      <c r="F8" s="1074">
        <v>40</v>
      </c>
      <c r="G8" s="1074">
        <v>9158</v>
      </c>
      <c r="H8" s="1074">
        <v>1158</v>
      </c>
      <c r="I8" s="1074">
        <v>2614</v>
      </c>
      <c r="J8" s="1074">
        <v>350</v>
      </c>
      <c r="K8" s="1074">
        <v>160</v>
      </c>
      <c r="L8" s="637">
        <v>919833</v>
      </c>
    </row>
    <row r="9" spans="1:12" s="53" customFormat="1" ht="15.75" hidden="1" customHeight="1">
      <c r="A9" s="131"/>
      <c r="B9" s="51" t="s">
        <v>104</v>
      </c>
      <c r="C9" s="93"/>
      <c r="D9" s="132">
        <v>428</v>
      </c>
      <c r="E9" s="1074">
        <v>22</v>
      </c>
      <c r="F9" s="1074">
        <v>16</v>
      </c>
      <c r="G9" s="1074">
        <v>7393</v>
      </c>
      <c r="H9" s="1074">
        <v>797</v>
      </c>
      <c r="I9" s="1074">
        <v>8362</v>
      </c>
      <c r="J9" s="1074">
        <v>262</v>
      </c>
      <c r="K9" s="1074">
        <v>165</v>
      </c>
      <c r="L9" s="637">
        <v>586135</v>
      </c>
    </row>
    <row r="10" spans="1:12" s="53" customFormat="1" ht="15.75" hidden="1" customHeight="1">
      <c r="A10" s="131"/>
      <c r="B10" s="51" t="s">
        <v>105</v>
      </c>
      <c r="C10" s="93"/>
      <c r="D10" s="132">
        <v>471</v>
      </c>
      <c r="E10" s="1074">
        <v>25</v>
      </c>
      <c r="F10" s="1074">
        <v>48</v>
      </c>
      <c r="G10" s="1074">
        <v>6045</v>
      </c>
      <c r="H10" s="1074">
        <v>1157</v>
      </c>
      <c r="I10" s="1074">
        <v>300</v>
      </c>
      <c r="J10" s="1074">
        <v>249</v>
      </c>
      <c r="K10" s="1074">
        <v>171</v>
      </c>
      <c r="L10" s="637">
        <v>561635</v>
      </c>
    </row>
    <row r="11" spans="1:12" s="53" customFormat="1" ht="15.75" hidden="1" customHeight="1">
      <c r="A11" s="131"/>
      <c r="B11" s="51" t="s">
        <v>106</v>
      </c>
      <c r="C11" s="103"/>
      <c r="D11" s="133">
        <v>466</v>
      </c>
      <c r="E11" s="134">
        <v>5</v>
      </c>
      <c r="F11" s="134">
        <v>36</v>
      </c>
      <c r="G11" s="134">
        <v>7031</v>
      </c>
      <c r="H11" s="134">
        <v>871</v>
      </c>
      <c r="I11" s="134">
        <v>168</v>
      </c>
      <c r="J11" s="134">
        <v>282</v>
      </c>
      <c r="K11" s="134">
        <v>173</v>
      </c>
      <c r="L11" s="638">
        <v>4332202</v>
      </c>
    </row>
    <row r="12" spans="1:12" s="53" customFormat="1" ht="15.75" hidden="1" customHeight="1">
      <c r="A12" s="131"/>
      <c r="B12" s="51" t="s">
        <v>107</v>
      </c>
      <c r="C12" s="103"/>
      <c r="D12" s="133">
        <v>494</v>
      </c>
      <c r="E12" s="134">
        <v>14</v>
      </c>
      <c r="F12" s="134">
        <v>37</v>
      </c>
      <c r="G12" s="134">
        <v>6242</v>
      </c>
      <c r="H12" s="134">
        <v>425</v>
      </c>
      <c r="I12" s="134">
        <v>1248</v>
      </c>
      <c r="J12" s="134">
        <v>304</v>
      </c>
      <c r="K12" s="134">
        <v>187</v>
      </c>
      <c r="L12" s="638">
        <v>424858</v>
      </c>
    </row>
    <row r="13" spans="1:12" s="53" customFormat="1" ht="15.75" hidden="1" customHeight="1">
      <c r="A13" s="131"/>
      <c r="B13" s="51" t="s">
        <v>108</v>
      </c>
      <c r="C13" s="103"/>
      <c r="D13" s="133">
        <v>551</v>
      </c>
      <c r="E13" s="134">
        <v>13</v>
      </c>
      <c r="F13" s="134">
        <v>49</v>
      </c>
      <c r="G13" s="134">
        <v>7392</v>
      </c>
      <c r="H13" s="134">
        <v>1160</v>
      </c>
      <c r="I13" s="134">
        <v>155</v>
      </c>
      <c r="J13" s="134">
        <v>313</v>
      </c>
      <c r="K13" s="134">
        <v>178</v>
      </c>
      <c r="L13" s="638">
        <v>714306</v>
      </c>
    </row>
    <row r="14" spans="1:12" s="53" customFormat="1" ht="15.75" hidden="1" customHeight="1">
      <c r="A14" s="131"/>
      <c r="B14" s="51" t="s">
        <v>109</v>
      </c>
      <c r="C14" s="103"/>
      <c r="D14" s="133">
        <v>443</v>
      </c>
      <c r="E14" s="134">
        <v>16</v>
      </c>
      <c r="F14" s="134">
        <v>27</v>
      </c>
      <c r="G14" s="134">
        <v>13011</v>
      </c>
      <c r="H14" s="134">
        <v>3078</v>
      </c>
      <c r="I14" s="134">
        <v>72</v>
      </c>
      <c r="J14" s="134">
        <v>270</v>
      </c>
      <c r="K14" s="134">
        <v>153</v>
      </c>
      <c r="L14" s="638">
        <v>420818</v>
      </c>
    </row>
    <row r="15" spans="1:12" s="53" customFormat="1" ht="15.75" hidden="1" customHeight="1">
      <c r="A15" s="131"/>
      <c r="B15" s="51" t="s">
        <v>110</v>
      </c>
      <c r="C15" s="103"/>
      <c r="D15" s="133">
        <v>505</v>
      </c>
      <c r="E15" s="134">
        <v>18</v>
      </c>
      <c r="F15" s="134">
        <v>45</v>
      </c>
      <c r="G15" s="134">
        <v>6645</v>
      </c>
      <c r="H15" s="134">
        <v>2030</v>
      </c>
      <c r="I15" s="134">
        <v>3132</v>
      </c>
      <c r="J15" s="134">
        <v>302</v>
      </c>
      <c r="K15" s="134">
        <v>171</v>
      </c>
      <c r="L15" s="638">
        <v>497197</v>
      </c>
    </row>
    <row r="16" spans="1:12" s="53" customFormat="1" ht="17.100000000000001" hidden="1" customHeight="1">
      <c r="A16" s="131"/>
      <c r="B16" s="51" t="s">
        <v>111</v>
      </c>
      <c r="C16" s="103"/>
      <c r="D16" s="97">
        <v>384</v>
      </c>
      <c r="E16" s="98">
        <v>6</v>
      </c>
      <c r="F16" s="98">
        <v>27</v>
      </c>
      <c r="G16" s="98">
        <v>4396</v>
      </c>
      <c r="H16" s="98">
        <v>1186</v>
      </c>
      <c r="I16" s="98">
        <v>134</v>
      </c>
      <c r="J16" s="98">
        <v>773</v>
      </c>
      <c r="K16" s="98">
        <v>142</v>
      </c>
      <c r="L16" s="639">
        <v>447458</v>
      </c>
    </row>
    <row r="17" spans="1:13" s="53" customFormat="1" ht="17.100000000000001" hidden="1" customHeight="1">
      <c r="A17" s="131"/>
      <c r="B17" s="51" t="s">
        <v>112</v>
      </c>
      <c r="C17" s="103"/>
      <c r="D17" s="97">
        <v>514</v>
      </c>
      <c r="E17" s="98">
        <v>11</v>
      </c>
      <c r="F17" s="98">
        <v>34</v>
      </c>
      <c r="G17" s="98">
        <v>4159</v>
      </c>
      <c r="H17" s="98">
        <v>1456</v>
      </c>
      <c r="I17" s="98">
        <v>101</v>
      </c>
      <c r="J17" s="98">
        <v>265</v>
      </c>
      <c r="K17" s="98">
        <v>112</v>
      </c>
      <c r="L17" s="639">
        <v>264796</v>
      </c>
    </row>
    <row r="18" spans="1:13" s="53" customFormat="1" ht="17.100000000000001" hidden="1" customHeight="1">
      <c r="A18" s="131"/>
      <c r="B18" s="51" t="s">
        <v>113</v>
      </c>
      <c r="C18" s="103"/>
      <c r="D18" s="97">
        <v>515</v>
      </c>
      <c r="E18" s="98">
        <v>11</v>
      </c>
      <c r="F18" s="98">
        <v>34</v>
      </c>
      <c r="G18" s="98">
        <v>6347</v>
      </c>
      <c r="H18" s="98">
        <v>1139</v>
      </c>
      <c r="I18" s="98">
        <v>1874</v>
      </c>
      <c r="J18" s="98">
        <v>264</v>
      </c>
      <c r="K18" s="98">
        <v>140</v>
      </c>
      <c r="L18" s="639">
        <v>376197</v>
      </c>
    </row>
    <row r="19" spans="1:13" s="53" customFormat="1" ht="17.100000000000001" hidden="1" customHeight="1">
      <c r="A19" s="131"/>
      <c r="B19" s="51" t="s">
        <v>114</v>
      </c>
      <c r="C19" s="103"/>
      <c r="D19" s="97">
        <v>532</v>
      </c>
      <c r="E19" s="98">
        <v>8</v>
      </c>
      <c r="F19" s="98">
        <v>43</v>
      </c>
      <c r="G19" s="98">
        <v>4616</v>
      </c>
      <c r="H19" s="98">
        <v>1340</v>
      </c>
      <c r="I19" s="98">
        <v>1409</v>
      </c>
      <c r="J19" s="98">
        <v>346</v>
      </c>
      <c r="K19" s="98">
        <v>124</v>
      </c>
      <c r="L19" s="639">
        <v>367577</v>
      </c>
    </row>
    <row r="20" spans="1:13" s="53" customFormat="1" ht="17.100000000000001" hidden="1" customHeight="1">
      <c r="A20" s="131"/>
      <c r="B20" s="51" t="s">
        <v>115</v>
      </c>
      <c r="C20" s="103"/>
      <c r="D20" s="97">
        <v>419</v>
      </c>
      <c r="E20" s="98">
        <v>5</v>
      </c>
      <c r="F20" s="98">
        <v>24</v>
      </c>
      <c r="G20" s="98">
        <v>3189</v>
      </c>
      <c r="H20" s="98">
        <v>829</v>
      </c>
      <c r="I20" s="98">
        <v>624</v>
      </c>
      <c r="J20" s="98">
        <v>233</v>
      </c>
      <c r="K20" s="98">
        <v>140</v>
      </c>
      <c r="L20" s="639">
        <v>218595</v>
      </c>
    </row>
    <row r="21" spans="1:13" s="53" customFormat="1" ht="17.100000000000001" customHeight="1">
      <c r="A21" s="131"/>
      <c r="B21" s="51" t="s">
        <v>462</v>
      </c>
      <c r="C21" s="103"/>
      <c r="D21" s="647">
        <v>523</v>
      </c>
      <c r="E21" s="648">
        <v>17</v>
      </c>
      <c r="F21" s="648">
        <v>39</v>
      </c>
      <c r="G21" s="677">
        <v>4683</v>
      </c>
      <c r="H21" s="677">
        <v>892</v>
      </c>
      <c r="I21" s="677">
        <v>1298</v>
      </c>
      <c r="J21" s="648">
        <v>225</v>
      </c>
      <c r="K21" s="648">
        <v>127</v>
      </c>
      <c r="L21" s="676">
        <v>412786</v>
      </c>
    </row>
    <row r="22" spans="1:13" s="53" customFormat="1" ht="17.100000000000001" customHeight="1">
      <c r="A22" s="131"/>
      <c r="B22" s="51" t="s">
        <v>486</v>
      </c>
      <c r="C22" s="103"/>
      <c r="D22" s="976">
        <v>480</v>
      </c>
      <c r="E22" s="648">
        <v>12</v>
      </c>
      <c r="F22" s="648">
        <v>48</v>
      </c>
      <c r="G22" s="672">
        <v>5371</v>
      </c>
      <c r="H22" s="672">
        <v>528</v>
      </c>
      <c r="I22" s="672">
        <v>149</v>
      </c>
      <c r="J22" s="672">
        <v>241</v>
      </c>
      <c r="K22" s="672">
        <v>128</v>
      </c>
      <c r="L22" s="673">
        <v>433909</v>
      </c>
    </row>
    <row r="23" spans="1:13" s="53" customFormat="1" ht="17.100000000000001" customHeight="1">
      <c r="A23" s="131"/>
      <c r="B23" s="51" t="s">
        <v>545</v>
      </c>
      <c r="C23" s="103"/>
      <c r="D23" s="647">
        <v>139</v>
      </c>
      <c r="E23" s="648">
        <v>8</v>
      </c>
      <c r="F23" s="648">
        <v>3</v>
      </c>
      <c r="G23" s="677">
        <v>1316</v>
      </c>
      <c r="H23" s="677">
        <v>50</v>
      </c>
      <c r="I23" s="677">
        <v>53</v>
      </c>
      <c r="J23" s="648">
        <v>67</v>
      </c>
      <c r="K23" s="648">
        <v>36</v>
      </c>
      <c r="L23" s="676">
        <v>144370</v>
      </c>
    </row>
    <row r="24" spans="1:13" s="53" customFormat="1" ht="12.95" customHeight="1">
      <c r="A24" s="135"/>
      <c r="B24" s="84"/>
      <c r="C24" s="84"/>
      <c r="D24" s="649"/>
      <c r="E24" s="650"/>
      <c r="F24" s="650"/>
      <c r="G24" s="650"/>
      <c r="H24" s="650"/>
      <c r="I24" s="650"/>
      <c r="J24" s="650"/>
      <c r="K24" s="650"/>
      <c r="L24" s="651"/>
    </row>
    <row r="25" spans="1:13" s="53" customFormat="1" ht="9.9499999999999993" hidden="1" customHeight="1">
      <c r="A25" s="1238" t="s">
        <v>116</v>
      </c>
      <c r="B25" s="136"/>
      <c r="C25" s="51"/>
      <c r="D25" s="652"/>
      <c r="E25" s="653"/>
      <c r="F25" s="146"/>
      <c r="G25" s="146"/>
      <c r="H25" s="146"/>
      <c r="I25" s="146"/>
      <c r="J25" s="146"/>
      <c r="K25" s="146"/>
      <c r="L25" s="654"/>
    </row>
    <row r="26" spans="1:13" s="53" customFormat="1" ht="20.100000000000001" hidden="1" customHeight="1">
      <c r="A26" s="1239"/>
      <c r="B26" s="138" t="s">
        <v>117</v>
      </c>
      <c r="C26" s="51"/>
      <c r="D26" s="652">
        <v>140</v>
      </c>
      <c r="E26" s="653">
        <v>3</v>
      </c>
      <c r="F26" s="146">
        <v>5</v>
      </c>
      <c r="G26" s="146">
        <v>1285</v>
      </c>
      <c r="H26" s="146">
        <v>154</v>
      </c>
      <c r="I26" s="146">
        <v>42</v>
      </c>
      <c r="J26" s="146">
        <v>55</v>
      </c>
      <c r="K26" s="146">
        <v>38</v>
      </c>
      <c r="L26" s="654">
        <v>54102</v>
      </c>
    </row>
    <row r="27" spans="1:13" s="53" customFormat="1" ht="20.100000000000001" hidden="1" customHeight="1">
      <c r="A27" s="1239"/>
      <c r="B27" s="138" t="s">
        <v>118</v>
      </c>
      <c r="C27" s="51"/>
      <c r="D27" s="652">
        <v>102</v>
      </c>
      <c r="E27" s="653">
        <v>4</v>
      </c>
      <c r="F27" s="653">
        <v>9</v>
      </c>
      <c r="G27" s="653">
        <v>1184</v>
      </c>
      <c r="H27" s="653">
        <v>305</v>
      </c>
      <c r="I27" s="653">
        <v>0</v>
      </c>
      <c r="J27" s="653">
        <v>62</v>
      </c>
      <c r="K27" s="653">
        <v>30</v>
      </c>
      <c r="L27" s="655">
        <v>108993</v>
      </c>
      <c r="M27" s="51"/>
    </row>
    <row r="28" spans="1:13" s="53" customFormat="1" ht="20.100000000000001" hidden="1" customHeight="1">
      <c r="A28" s="1239"/>
      <c r="B28" s="138" t="s">
        <v>119</v>
      </c>
      <c r="C28" s="51"/>
      <c r="D28" s="652">
        <v>105</v>
      </c>
      <c r="E28" s="653">
        <v>1</v>
      </c>
      <c r="F28" s="653">
        <v>8</v>
      </c>
      <c r="G28" s="653">
        <v>1074</v>
      </c>
      <c r="H28" s="653">
        <v>412</v>
      </c>
      <c r="I28" s="653">
        <v>6</v>
      </c>
      <c r="J28" s="653">
        <v>58</v>
      </c>
      <c r="K28" s="653">
        <v>26</v>
      </c>
      <c r="L28" s="655">
        <v>97887</v>
      </c>
      <c r="M28" s="51"/>
    </row>
    <row r="29" spans="1:13" s="53" customFormat="1" ht="20.100000000000001" hidden="1" customHeight="1">
      <c r="A29" s="1239"/>
      <c r="B29" s="138" t="s">
        <v>120</v>
      </c>
      <c r="C29" s="51"/>
      <c r="D29" s="652">
        <v>168</v>
      </c>
      <c r="E29" s="653">
        <v>3</v>
      </c>
      <c r="F29" s="653">
        <v>12</v>
      </c>
      <c r="G29" s="653">
        <v>2804</v>
      </c>
      <c r="H29" s="653">
        <v>268</v>
      </c>
      <c r="I29" s="653">
        <v>1826</v>
      </c>
      <c r="J29" s="653">
        <v>89</v>
      </c>
      <c r="K29" s="653">
        <v>46</v>
      </c>
      <c r="L29" s="655">
        <v>115215</v>
      </c>
    </row>
    <row r="30" spans="1:13" s="53" customFormat="1" ht="9.9499999999999993" hidden="1" customHeight="1">
      <c r="A30" s="1240"/>
      <c r="B30" s="139"/>
      <c r="C30" s="140"/>
      <c r="D30" s="649"/>
      <c r="E30" s="650"/>
      <c r="F30" s="650"/>
      <c r="G30" s="650"/>
      <c r="H30" s="650"/>
      <c r="I30" s="650"/>
      <c r="J30" s="650"/>
      <c r="K30" s="650"/>
      <c r="L30" s="651"/>
    </row>
    <row r="31" spans="1:13" s="53" customFormat="1" ht="9.9499999999999993" customHeight="1">
      <c r="A31" s="1226" t="s">
        <v>479</v>
      </c>
      <c r="B31" s="144"/>
      <c r="C31" s="145"/>
      <c r="D31" s="656"/>
      <c r="E31" s="146"/>
      <c r="F31" s="146"/>
      <c r="G31" s="146"/>
      <c r="H31" s="146"/>
      <c r="I31" s="146"/>
      <c r="J31" s="146"/>
      <c r="K31" s="146"/>
      <c r="L31" s="654"/>
    </row>
    <row r="32" spans="1:13" s="53" customFormat="1" ht="20.100000000000001" customHeight="1">
      <c r="A32" s="1227"/>
      <c r="B32" s="138" t="s">
        <v>416</v>
      </c>
      <c r="C32" s="51"/>
      <c r="D32" s="681">
        <v>135</v>
      </c>
      <c r="E32" s="146">
        <v>2</v>
      </c>
      <c r="F32" s="146">
        <v>11</v>
      </c>
      <c r="G32" s="682">
        <v>1539</v>
      </c>
      <c r="H32" s="657">
        <v>158</v>
      </c>
      <c r="I32" s="146">
        <v>1063</v>
      </c>
      <c r="J32" s="657">
        <v>51</v>
      </c>
      <c r="K32" s="657">
        <v>33</v>
      </c>
      <c r="L32" s="658">
        <v>183767</v>
      </c>
    </row>
    <row r="33" spans="1:12" s="53" customFormat="1" ht="20.100000000000001" customHeight="1">
      <c r="A33" s="1227"/>
      <c r="B33" s="138" t="s">
        <v>417</v>
      </c>
      <c r="C33" s="51"/>
      <c r="D33" s="656">
        <v>109</v>
      </c>
      <c r="E33" s="657">
        <v>2</v>
      </c>
      <c r="F33" s="653">
        <v>8</v>
      </c>
      <c r="G33" s="657">
        <v>595</v>
      </c>
      <c r="H33" s="146">
        <v>74</v>
      </c>
      <c r="I33" s="146">
        <v>106</v>
      </c>
      <c r="J33" s="657">
        <v>43</v>
      </c>
      <c r="K33" s="657">
        <v>27</v>
      </c>
      <c r="L33" s="658">
        <v>57715</v>
      </c>
    </row>
    <row r="34" spans="1:12" s="53" customFormat="1" ht="20.100000000000001" customHeight="1">
      <c r="A34" s="1227"/>
      <c r="B34" s="138" t="s">
        <v>418</v>
      </c>
      <c r="C34" s="51"/>
      <c r="D34" s="652">
        <v>143</v>
      </c>
      <c r="E34" s="653">
        <v>6</v>
      </c>
      <c r="F34" s="657">
        <v>13</v>
      </c>
      <c r="G34" s="657">
        <v>1415</v>
      </c>
      <c r="H34" s="657">
        <v>539</v>
      </c>
      <c r="I34" s="653">
        <v>40</v>
      </c>
      <c r="J34" s="657">
        <v>78</v>
      </c>
      <c r="K34" s="657">
        <v>38</v>
      </c>
      <c r="L34" s="658">
        <v>83601</v>
      </c>
    </row>
    <row r="35" spans="1:12" s="53" customFormat="1" ht="20.100000000000001" customHeight="1">
      <c r="A35" s="1227"/>
      <c r="B35" s="138" t="s">
        <v>419</v>
      </c>
      <c r="C35" s="51"/>
      <c r="D35" s="656">
        <v>136</v>
      </c>
      <c r="E35" s="146">
        <v>7</v>
      </c>
      <c r="F35" s="146">
        <v>7</v>
      </c>
      <c r="G35" s="662">
        <v>1134</v>
      </c>
      <c r="H35" s="662">
        <v>121</v>
      </c>
      <c r="I35" s="662">
        <v>89</v>
      </c>
      <c r="J35" s="662">
        <v>53</v>
      </c>
      <c r="K35" s="663">
        <v>29</v>
      </c>
      <c r="L35" s="664">
        <v>87705</v>
      </c>
    </row>
    <row r="36" spans="1:12" s="53" customFormat="1" ht="9.75" customHeight="1">
      <c r="A36" s="1241"/>
      <c r="B36" s="420"/>
      <c r="C36" s="140"/>
      <c r="D36" s="659"/>
      <c r="E36" s="660"/>
      <c r="F36" s="660"/>
      <c r="G36" s="660"/>
      <c r="H36" s="660"/>
      <c r="I36" s="660"/>
      <c r="J36" s="660"/>
      <c r="K36" s="660"/>
      <c r="L36" s="661"/>
    </row>
    <row r="37" spans="1:12" s="53" customFormat="1" ht="9.75" customHeight="1">
      <c r="A37" s="1226" t="s">
        <v>478</v>
      </c>
      <c r="B37" s="138"/>
      <c r="C37" s="51"/>
      <c r="D37" s="656"/>
      <c r="E37" s="146"/>
      <c r="F37" s="146"/>
      <c r="G37" s="146"/>
      <c r="H37" s="146"/>
      <c r="I37" s="146"/>
      <c r="J37" s="146"/>
      <c r="K37" s="146"/>
      <c r="L37" s="654"/>
    </row>
    <row r="38" spans="1:12" s="53" customFormat="1" ht="20.100000000000001" customHeight="1">
      <c r="A38" s="1227"/>
      <c r="B38" s="138" t="s">
        <v>416</v>
      </c>
      <c r="C38" s="51"/>
      <c r="D38" s="656">
        <v>174</v>
      </c>
      <c r="E38" s="146">
        <v>5</v>
      </c>
      <c r="F38" s="146">
        <v>19</v>
      </c>
      <c r="G38" s="672">
        <v>2577</v>
      </c>
      <c r="H38" s="672">
        <v>68</v>
      </c>
      <c r="I38" s="146">
        <v>107</v>
      </c>
      <c r="J38" s="672">
        <v>75</v>
      </c>
      <c r="K38" s="672">
        <v>40</v>
      </c>
      <c r="L38" s="673">
        <v>255551</v>
      </c>
    </row>
    <row r="39" spans="1:12" s="53" customFormat="1" ht="20.100000000000001" customHeight="1">
      <c r="A39" s="1227"/>
      <c r="B39" s="138" t="s">
        <v>417</v>
      </c>
      <c r="C39" s="51"/>
      <c r="D39" s="656">
        <v>75</v>
      </c>
      <c r="E39" s="657">
        <v>2</v>
      </c>
      <c r="F39" s="653">
        <v>10</v>
      </c>
      <c r="G39" s="672">
        <v>726</v>
      </c>
      <c r="H39" s="672">
        <v>115</v>
      </c>
      <c r="I39" s="146">
        <v>0</v>
      </c>
      <c r="J39" s="146">
        <v>35</v>
      </c>
      <c r="K39" s="657">
        <v>20</v>
      </c>
      <c r="L39" s="673">
        <v>43160</v>
      </c>
    </row>
    <row r="40" spans="1:12" s="53" customFormat="1" ht="20.100000000000001" customHeight="1">
      <c r="A40" s="1227"/>
      <c r="B40" s="138" t="s">
        <v>418</v>
      </c>
      <c r="C40" s="51"/>
      <c r="D40" s="656">
        <v>102</v>
      </c>
      <c r="E40" s="653">
        <v>2</v>
      </c>
      <c r="F40" s="653">
        <v>7</v>
      </c>
      <c r="G40" s="653">
        <v>1306</v>
      </c>
      <c r="H40" s="672">
        <v>273</v>
      </c>
      <c r="I40" s="672">
        <v>2</v>
      </c>
      <c r="J40" s="146">
        <v>62</v>
      </c>
      <c r="K40" s="657">
        <v>35</v>
      </c>
      <c r="L40" s="673">
        <v>87212</v>
      </c>
    </row>
    <row r="41" spans="1:12" s="53" customFormat="1" ht="20.100000000000001" customHeight="1">
      <c r="A41" s="1227"/>
      <c r="B41" s="138" t="s">
        <v>419</v>
      </c>
      <c r="C41" s="51"/>
      <c r="D41" s="883">
        <v>129</v>
      </c>
      <c r="E41" s="653">
        <v>3</v>
      </c>
      <c r="F41" s="653">
        <v>12</v>
      </c>
      <c r="G41" s="672">
        <v>762</v>
      </c>
      <c r="H41" s="146">
        <v>72</v>
      </c>
      <c r="I41" s="653">
        <v>40</v>
      </c>
      <c r="J41" s="672">
        <v>69</v>
      </c>
      <c r="K41" s="657">
        <v>33</v>
      </c>
      <c r="L41" s="673">
        <v>47986</v>
      </c>
    </row>
    <row r="42" spans="1:12" s="53" customFormat="1" ht="9.9499999999999993" customHeight="1" thickBot="1">
      <c r="A42" s="1228"/>
      <c r="B42" s="148"/>
      <c r="C42" s="149"/>
      <c r="D42" s="665"/>
      <c r="E42" s="666"/>
      <c r="F42" s="666"/>
      <c r="G42" s="666"/>
      <c r="H42" s="666"/>
      <c r="I42" s="666"/>
      <c r="J42" s="666"/>
      <c r="K42" s="666"/>
      <c r="L42" s="667"/>
    </row>
    <row r="43" spans="1:12" s="53" customFormat="1" ht="9.75" customHeight="1">
      <c r="A43" s="1227" t="s">
        <v>546</v>
      </c>
      <c r="B43" s="138"/>
      <c r="C43" s="51"/>
      <c r="D43" s="911"/>
      <c r="E43" s="146"/>
      <c r="F43" s="146"/>
      <c r="G43" s="146"/>
      <c r="H43" s="146"/>
      <c r="I43" s="146"/>
      <c r="J43" s="146"/>
      <c r="K43" s="146"/>
      <c r="L43" s="654"/>
    </row>
    <row r="44" spans="1:12" s="53" customFormat="1" ht="20.100000000000001" customHeight="1">
      <c r="A44" s="1227"/>
      <c r="B44" s="138" t="s">
        <v>416</v>
      </c>
      <c r="C44" s="51"/>
      <c r="D44" s="883">
        <v>142</v>
      </c>
      <c r="E44" s="146">
        <v>8</v>
      </c>
      <c r="F44" s="672">
        <v>4</v>
      </c>
      <c r="G44" s="672">
        <v>1426</v>
      </c>
      <c r="H44" s="672">
        <v>51</v>
      </c>
      <c r="I44" s="146">
        <v>53</v>
      </c>
      <c r="J44" s="672">
        <v>70</v>
      </c>
      <c r="K44" s="672">
        <v>39</v>
      </c>
      <c r="L44" s="673">
        <v>149023</v>
      </c>
    </row>
    <row r="45" spans="1:12" s="53" customFormat="1" ht="20.100000000000001" customHeight="1">
      <c r="A45" s="1227"/>
      <c r="B45" s="138" t="s">
        <v>417</v>
      </c>
      <c r="C45" s="51"/>
      <c r="D45" s="656">
        <v>89</v>
      </c>
      <c r="E45" s="657">
        <v>1</v>
      </c>
      <c r="F45" s="653">
        <v>6</v>
      </c>
      <c r="G45" s="146">
        <v>518</v>
      </c>
      <c r="H45" s="653">
        <v>11</v>
      </c>
      <c r="I45" s="146"/>
      <c r="J45" s="657">
        <v>46</v>
      </c>
      <c r="K45" s="653">
        <v>18</v>
      </c>
      <c r="L45" s="1039">
        <v>58170</v>
      </c>
    </row>
    <row r="46" spans="1:12" s="53" customFormat="1" ht="20.100000000000001" customHeight="1">
      <c r="A46" s="1227"/>
      <c r="B46" s="138" t="s">
        <v>418</v>
      </c>
      <c r="C46" s="51"/>
      <c r="D46" s="656"/>
      <c r="E46" s="146"/>
      <c r="F46" s="146"/>
      <c r="G46" s="146"/>
      <c r="H46" s="146"/>
      <c r="I46" s="146"/>
      <c r="J46" s="146"/>
      <c r="K46" s="146"/>
      <c r="L46" s="654"/>
    </row>
    <row r="47" spans="1:12" s="53" customFormat="1" ht="20.100000000000001" customHeight="1">
      <c r="A47" s="1227"/>
      <c r="B47" s="138" t="s">
        <v>419</v>
      </c>
      <c r="C47" s="51"/>
      <c r="D47" s="656"/>
      <c r="E47" s="146"/>
      <c r="F47" s="146"/>
      <c r="G47" s="146"/>
      <c r="H47" s="146"/>
      <c r="I47" s="146"/>
      <c r="J47" s="146"/>
      <c r="K47" s="146"/>
      <c r="L47" s="654"/>
    </row>
    <row r="48" spans="1:12" s="53" customFormat="1" ht="9.9499999999999993" customHeight="1" thickBot="1">
      <c r="A48" s="1228"/>
      <c r="B48" s="148"/>
      <c r="C48" s="149"/>
      <c r="D48" s="665"/>
      <c r="E48" s="666"/>
      <c r="F48" s="666"/>
      <c r="G48" s="666"/>
      <c r="H48" s="666"/>
      <c r="I48" s="666"/>
      <c r="J48" s="666"/>
      <c r="K48" s="666"/>
      <c r="L48" s="667"/>
    </row>
    <row r="49" spans="1:12" ht="3" customHeight="1">
      <c r="A49" s="121"/>
      <c r="B49" s="24"/>
      <c r="C49" s="24"/>
      <c r="D49" s="24"/>
      <c r="E49" s="24"/>
      <c r="F49" s="24"/>
      <c r="G49" s="24"/>
      <c r="H49" s="24"/>
      <c r="I49" s="24"/>
      <c r="J49" s="24"/>
      <c r="K49" s="24"/>
      <c r="L49" s="24"/>
    </row>
    <row r="50" spans="1:12" s="35" customFormat="1" ht="15" customHeight="1">
      <c r="A50" s="418" t="s">
        <v>378</v>
      </c>
      <c r="C50" s="48"/>
      <c r="D50" s="48"/>
      <c r="E50" s="48"/>
      <c r="F50" s="48"/>
    </row>
    <row r="51" spans="1:12" s="35" customFormat="1" ht="15" customHeight="1">
      <c r="A51" s="418" t="s">
        <v>406</v>
      </c>
      <c r="B51" s="556"/>
      <c r="C51" s="557"/>
      <c r="D51" s="557"/>
      <c r="E51" s="48"/>
      <c r="F51" s="48"/>
      <c r="G51" s="48"/>
      <c r="H51" s="48"/>
      <c r="I51" s="48"/>
      <c r="J51" s="48"/>
      <c r="K51" s="48"/>
    </row>
    <row r="52" spans="1:12" s="35" customFormat="1" ht="15" customHeight="1">
      <c r="A52" s="418" t="s">
        <v>121</v>
      </c>
      <c r="C52" s="150"/>
      <c r="D52" s="150"/>
      <c r="E52" s="150"/>
      <c r="F52" s="150"/>
      <c r="G52" s="150"/>
      <c r="H52" s="150"/>
      <c r="I52" s="150"/>
      <c r="J52" s="150"/>
      <c r="K52" s="150"/>
      <c r="L52" s="150"/>
    </row>
    <row r="53" spans="1:12">
      <c r="B53" s="24"/>
      <c r="D53" s="73"/>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H40:I40 E39 J32:L34 G41 F34 H34 D32 G32:H32 J44:L44 J41 J38 K38:L41 F44:H44 E45 J45 L45"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2025-11-17T02:01:44Z</cp:lastPrinted>
  <dcterms:created xsi:type="dcterms:W3CDTF">1997-01-08T22:48:59Z</dcterms:created>
  <dcterms:modified xsi:type="dcterms:W3CDTF">2025-11-27T02:30:17Z</dcterms:modified>
</cp:coreProperties>
</file>