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satoair\Desktop\03_統計表（Excel）\①学校種毎統計表\01_学校調査\"/>
    </mc:Choice>
  </mc:AlternateContent>
  <xr:revisionPtr revIDLastSave="0" documentId="13_ncr:1_{B6B27CE4-115F-407E-A807-E8520BAD23A0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表43" sheetId="1" r:id="rId1"/>
    <sheet name="表44" sheetId="25" r:id="rId2"/>
    <sheet name="表45" sheetId="26" r:id="rId3"/>
    <sheet name="表46" sheetId="27" r:id="rId4"/>
    <sheet name="表47" sheetId="28" r:id="rId5"/>
    <sheet name="表48" sheetId="29" r:id="rId6"/>
    <sheet name="表49" sheetId="30" r:id="rId7"/>
    <sheet name="表50" sheetId="31" r:id="rId8"/>
    <sheet name="表51" sheetId="32" r:id="rId9"/>
    <sheet name="表52" sheetId="33" r:id="rId10"/>
  </sheets>
  <externalReferences>
    <externalReference r:id="rId11"/>
    <externalReference r:id="rId12"/>
    <externalReference r:id="rId13"/>
    <externalReference r:id="rId14"/>
  </externalReference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[1]高表17職員数!#REF!</definedName>
    <definedName name="a" localSheetId="7">#REF!</definedName>
    <definedName name="a" localSheetId="8">#REF!</definedName>
    <definedName name="a" localSheetId="9">表52!#REF!</definedName>
    <definedName name="a">#REF!</definedName>
    <definedName name="aguni" localSheetId="1">#REF!</definedName>
    <definedName name="aguni" localSheetId="2">#REF!</definedName>
    <definedName name="aguni" localSheetId="3">#REF!</definedName>
    <definedName name="aguni" localSheetId="4">#REF!</definedName>
    <definedName name="aguni" localSheetId="5">#REF!</definedName>
    <definedName name="aguni" localSheetId="6">#REF!</definedName>
    <definedName name="aguni" localSheetId="7">#REF!</definedName>
    <definedName name="aguni" localSheetId="8">#REF!</definedName>
    <definedName name="aguni" localSheetId="9">#REF!</definedName>
    <definedName name="aguni">#REF!</definedName>
    <definedName name="cyekku">[2]合計・普通!$EZ$7</definedName>
    <definedName name="ginowan" localSheetId="2">#REF!</definedName>
    <definedName name="ginowan" localSheetId="6">#REF!</definedName>
    <definedName name="ginowan" localSheetId="7">#REF!</definedName>
    <definedName name="ginowan" localSheetId="8">#REF!</definedName>
    <definedName name="ginowan" localSheetId="9">#REF!</definedName>
    <definedName name="ginowan">#REF!</definedName>
    <definedName name="GINOZA" localSheetId="2">#REF!</definedName>
    <definedName name="GINOZA" localSheetId="6">#REF!</definedName>
    <definedName name="GINOZA" localSheetId="7">#REF!</definedName>
    <definedName name="GINOZA" localSheetId="8">#REF!</definedName>
    <definedName name="GINOZA" localSheetId="9">#REF!</definedName>
    <definedName name="GINOZA">#REF!</definedName>
    <definedName name="gusikawa" localSheetId="2">#REF!</definedName>
    <definedName name="gusikawa" localSheetId="6">#REF!</definedName>
    <definedName name="gusikawa" localSheetId="7">#REF!</definedName>
    <definedName name="gusikawa" localSheetId="8">#REF!</definedName>
    <definedName name="gusikawa" localSheetId="9">#REF!</definedName>
    <definedName name="gusikawa">#REF!</definedName>
    <definedName name="gusikawasi" localSheetId="2">#REF!</definedName>
    <definedName name="gusikawasi" localSheetId="6">#REF!</definedName>
    <definedName name="gusikawasi" localSheetId="7">#REF!</definedName>
    <definedName name="gusikawasi" localSheetId="8">#REF!</definedName>
    <definedName name="gusikawasi" localSheetId="9">#REF!</definedName>
    <definedName name="gusikawasi">#REF!</definedName>
    <definedName name="gusityan" localSheetId="2">#REF!</definedName>
    <definedName name="gusityan" localSheetId="6">#REF!</definedName>
    <definedName name="gusityan" localSheetId="7">#REF!</definedName>
    <definedName name="gusityan" localSheetId="8">#REF!</definedName>
    <definedName name="gusityan" localSheetId="9">#REF!</definedName>
    <definedName name="gusityan">#REF!</definedName>
    <definedName name="gusukube" localSheetId="2">#REF!</definedName>
    <definedName name="gusukube" localSheetId="6">#REF!</definedName>
    <definedName name="gusukube" localSheetId="7">#REF!</definedName>
    <definedName name="gusukube" localSheetId="8">#REF!</definedName>
    <definedName name="gusukube" localSheetId="9">#REF!</definedName>
    <definedName name="gusukube">#REF!</definedName>
    <definedName name="haebaru" localSheetId="2">#REF!</definedName>
    <definedName name="haebaru" localSheetId="6">#REF!</definedName>
    <definedName name="haebaru" localSheetId="7">#REF!</definedName>
    <definedName name="haebaru" localSheetId="8">#REF!</definedName>
    <definedName name="haebaru" localSheetId="9">#REF!</definedName>
    <definedName name="haebaru">#REF!</definedName>
    <definedName name="HIGASI" localSheetId="2">#REF!</definedName>
    <definedName name="HIGASI" localSheetId="6">#REF!</definedName>
    <definedName name="HIGASI" localSheetId="7">#REF!</definedName>
    <definedName name="HIGASI" localSheetId="8">#REF!</definedName>
    <definedName name="HIGASI" localSheetId="9">#REF!</definedName>
    <definedName name="HIGASI">#REF!</definedName>
    <definedName name="hirara" localSheetId="2">#REF!</definedName>
    <definedName name="hirara" localSheetId="6">#REF!</definedName>
    <definedName name="hirara" localSheetId="7">#REF!</definedName>
    <definedName name="hirara" localSheetId="8">#REF!</definedName>
    <definedName name="hirara" localSheetId="9">#REF!</definedName>
    <definedName name="hirara">#REF!</definedName>
    <definedName name="IE" localSheetId="2">#REF!</definedName>
    <definedName name="IE" localSheetId="6">#REF!</definedName>
    <definedName name="IE" localSheetId="7">#REF!</definedName>
    <definedName name="IE" localSheetId="8">#REF!</definedName>
    <definedName name="IE" localSheetId="9">#REF!</definedName>
    <definedName name="IE">#REF!</definedName>
    <definedName name="IHEYA" localSheetId="2">#REF!</definedName>
    <definedName name="IHEYA" localSheetId="6">#REF!</definedName>
    <definedName name="IHEYA" localSheetId="7">#REF!</definedName>
    <definedName name="IHEYA" localSheetId="8">#REF!</definedName>
    <definedName name="IHEYA" localSheetId="9">#REF!</definedName>
    <definedName name="IHEYA">#REF!</definedName>
    <definedName name="irabu" localSheetId="2">#REF!</definedName>
    <definedName name="irabu" localSheetId="6">#REF!</definedName>
    <definedName name="irabu" localSheetId="7">#REF!</definedName>
    <definedName name="irabu" localSheetId="8">#REF!</definedName>
    <definedName name="irabu" localSheetId="9">#REF!</definedName>
    <definedName name="irabu">#REF!</definedName>
    <definedName name="isigaki" localSheetId="2">#REF!</definedName>
    <definedName name="isigaki" localSheetId="6">#REF!</definedName>
    <definedName name="isigaki" localSheetId="7">#REF!</definedName>
    <definedName name="isigaki" localSheetId="8">#REF!</definedName>
    <definedName name="isigaki" localSheetId="9">#REF!</definedName>
    <definedName name="isigaki">#REF!</definedName>
    <definedName name="isikawa" localSheetId="2">#REF!</definedName>
    <definedName name="isikawa" localSheetId="6">#REF!</definedName>
    <definedName name="isikawa" localSheetId="7">#REF!</definedName>
    <definedName name="isikawa" localSheetId="8">#REF!</definedName>
    <definedName name="isikawa" localSheetId="9">#REF!</definedName>
    <definedName name="isikawa">#REF!</definedName>
    <definedName name="itoman" localSheetId="2">#REF!</definedName>
    <definedName name="itoman" localSheetId="6">#REF!</definedName>
    <definedName name="itoman" localSheetId="7">#REF!</definedName>
    <definedName name="itoman" localSheetId="8">#REF!</definedName>
    <definedName name="itoman" localSheetId="9">#REF!</definedName>
    <definedName name="itoman">#REF!</definedName>
    <definedName name="IZENA" localSheetId="2">#REF!</definedName>
    <definedName name="IZENA" localSheetId="6">#REF!</definedName>
    <definedName name="IZENA" localSheetId="7">#REF!</definedName>
    <definedName name="IZENA" localSheetId="8">#REF!</definedName>
    <definedName name="IZENA" localSheetId="9">#REF!</definedName>
    <definedName name="IZENA">#REF!</definedName>
    <definedName name="kadena" localSheetId="2">#REF!</definedName>
    <definedName name="kadena" localSheetId="6">#REF!</definedName>
    <definedName name="kadena" localSheetId="7">#REF!</definedName>
    <definedName name="kadena" localSheetId="8">#REF!</definedName>
    <definedName name="kadena" localSheetId="9">#REF!</definedName>
    <definedName name="kadena">#REF!</definedName>
    <definedName name="katuren" localSheetId="2">#REF!</definedName>
    <definedName name="katuren" localSheetId="6">#REF!</definedName>
    <definedName name="katuren" localSheetId="7">#REF!</definedName>
    <definedName name="katuren" localSheetId="8">#REF!</definedName>
    <definedName name="katuren" localSheetId="9">#REF!</definedName>
    <definedName name="katuren">#REF!</definedName>
    <definedName name="KIN" localSheetId="2">#REF!</definedName>
    <definedName name="KIN" localSheetId="6">#REF!</definedName>
    <definedName name="KIN" localSheetId="7">#REF!</definedName>
    <definedName name="KIN" localSheetId="8">#REF!</definedName>
    <definedName name="KIN" localSheetId="9">#REF!</definedName>
    <definedName name="KIN">#REF!</definedName>
    <definedName name="kitadai" localSheetId="2">#REF!</definedName>
    <definedName name="kitadai" localSheetId="6">#REF!</definedName>
    <definedName name="kitadai" localSheetId="7">#REF!</definedName>
    <definedName name="kitadai" localSheetId="8">#REF!</definedName>
    <definedName name="kitadai" localSheetId="9">#REF!</definedName>
    <definedName name="kitadai">#REF!</definedName>
    <definedName name="kitadaito" localSheetId="2">#REF!</definedName>
    <definedName name="kitadaito" localSheetId="6">#REF!</definedName>
    <definedName name="kitadaito" localSheetId="7">#REF!</definedName>
    <definedName name="kitadaito" localSheetId="8">#REF!</definedName>
    <definedName name="kitadaito" localSheetId="9">#REF!</definedName>
    <definedName name="kitadaito">#REF!</definedName>
    <definedName name="kitanaka" localSheetId="2">#REF!</definedName>
    <definedName name="kitanaka" localSheetId="6">#REF!</definedName>
    <definedName name="kitanaka" localSheetId="7">#REF!</definedName>
    <definedName name="kitanaka" localSheetId="8">#REF!</definedName>
    <definedName name="kitanaka" localSheetId="9">#REF!</definedName>
    <definedName name="kitanaka">#REF!</definedName>
    <definedName name="kotinda" localSheetId="2">#REF!</definedName>
    <definedName name="kotinda" localSheetId="6">#REF!</definedName>
    <definedName name="kotinda" localSheetId="7">#REF!</definedName>
    <definedName name="kotinda" localSheetId="8">#REF!</definedName>
    <definedName name="kotinda" localSheetId="9">#REF!</definedName>
    <definedName name="kotinda">#REF!</definedName>
    <definedName name="KUNIGAMI" localSheetId="2">#REF!</definedName>
    <definedName name="KUNIGAMI" localSheetId="6">#REF!</definedName>
    <definedName name="KUNIGAMI" localSheetId="7">#REF!</definedName>
    <definedName name="KUNIGAMI" localSheetId="8">#REF!</definedName>
    <definedName name="KUNIGAMI" localSheetId="9">#REF!</definedName>
    <definedName name="KUNIGAMI">#REF!</definedName>
    <definedName name="minami" localSheetId="2">#REF!</definedName>
    <definedName name="minami" localSheetId="6">#REF!</definedName>
    <definedName name="minami" localSheetId="7">#REF!</definedName>
    <definedName name="minami" localSheetId="8">#REF!</definedName>
    <definedName name="minami" localSheetId="9">#REF!</definedName>
    <definedName name="minami">#REF!</definedName>
    <definedName name="MOTOBU" localSheetId="2">#REF!</definedName>
    <definedName name="MOTOBU" localSheetId="6">#REF!</definedName>
    <definedName name="MOTOBU" localSheetId="7">#REF!</definedName>
    <definedName name="MOTOBU" localSheetId="8">#REF!</definedName>
    <definedName name="MOTOBU" localSheetId="9">#REF!</definedName>
    <definedName name="MOTOBU">#REF!</definedName>
    <definedName name="NAGO" localSheetId="2">#REF!</definedName>
    <definedName name="NAGO" localSheetId="6">#REF!</definedName>
    <definedName name="NAGO" localSheetId="7">#REF!</definedName>
    <definedName name="NAGO" localSheetId="8">#REF!</definedName>
    <definedName name="NAGO" localSheetId="9">#REF!</definedName>
    <definedName name="NAGO">#REF!</definedName>
    <definedName name="naha" localSheetId="2">#REF!</definedName>
    <definedName name="naha" localSheetId="6">#REF!</definedName>
    <definedName name="naha" localSheetId="7">#REF!</definedName>
    <definedName name="naha" localSheetId="8">#REF!</definedName>
    <definedName name="naha" localSheetId="9">#REF!</definedName>
    <definedName name="naha">#REF!</definedName>
    <definedName name="nakagusuku" localSheetId="2">#REF!</definedName>
    <definedName name="nakagusuku" localSheetId="6">#REF!</definedName>
    <definedName name="nakagusuku" localSheetId="7">#REF!</definedName>
    <definedName name="nakagusuku" localSheetId="8">#REF!</definedName>
    <definedName name="nakagusuku" localSheetId="9">#REF!</definedName>
    <definedName name="nakagusuku">#REF!</definedName>
    <definedName name="nakazato" localSheetId="2">#REF!</definedName>
    <definedName name="nakazato" localSheetId="6">#REF!</definedName>
    <definedName name="nakazato" localSheetId="7">#REF!</definedName>
    <definedName name="nakazato" localSheetId="8">#REF!</definedName>
    <definedName name="nakazato" localSheetId="9">#REF!</definedName>
    <definedName name="nakazato">#REF!</definedName>
    <definedName name="NAKIZIN" localSheetId="2">#REF!</definedName>
    <definedName name="NAKIZIN" localSheetId="6">#REF!</definedName>
    <definedName name="NAKIZIN" localSheetId="7">#REF!</definedName>
    <definedName name="NAKIZIN" localSheetId="8">#REF!</definedName>
    <definedName name="NAKIZIN" localSheetId="9">#REF!</definedName>
    <definedName name="NAKIZIN">#REF!</definedName>
    <definedName name="nisihara" localSheetId="2">#REF!</definedName>
    <definedName name="nisihara" localSheetId="6">#REF!</definedName>
    <definedName name="nisihara" localSheetId="7">#REF!</definedName>
    <definedName name="nisihara" localSheetId="8">#REF!</definedName>
    <definedName name="nisihara" localSheetId="9">#REF!</definedName>
    <definedName name="nisihara">#REF!</definedName>
    <definedName name="okinawa" localSheetId="2">#REF!</definedName>
    <definedName name="okinawa" localSheetId="6">#REF!</definedName>
    <definedName name="okinawa" localSheetId="7">#REF!</definedName>
    <definedName name="okinawa" localSheetId="8">#REF!</definedName>
    <definedName name="okinawa" localSheetId="9">#REF!</definedName>
    <definedName name="okinawa">#REF!</definedName>
    <definedName name="onna" localSheetId="2">#REF!</definedName>
    <definedName name="onna" localSheetId="6">#REF!</definedName>
    <definedName name="onna" localSheetId="7">#REF!</definedName>
    <definedName name="onna" localSheetId="8">#REF!</definedName>
    <definedName name="onna" localSheetId="9">#REF!</definedName>
    <definedName name="onna">#REF!</definedName>
    <definedName name="onnna" localSheetId="2">#REF!</definedName>
    <definedName name="onnna" localSheetId="6">#REF!</definedName>
    <definedName name="onnna" localSheetId="7">#REF!</definedName>
    <definedName name="onnna" localSheetId="8">#REF!</definedName>
    <definedName name="onnna" localSheetId="9">#REF!</definedName>
    <definedName name="onnna">#REF!</definedName>
    <definedName name="OOGIMI" localSheetId="2">#REF!</definedName>
    <definedName name="OOGIMI" localSheetId="6">#REF!</definedName>
    <definedName name="OOGIMI" localSheetId="7">#REF!</definedName>
    <definedName name="OOGIMI" localSheetId="8">#REF!</definedName>
    <definedName name="OOGIMI" localSheetId="9">#REF!</definedName>
    <definedName name="OOGIMI">#REF!</definedName>
    <definedName name="oozato" localSheetId="2">#REF!</definedName>
    <definedName name="oozato" localSheetId="6">#REF!</definedName>
    <definedName name="oozato" localSheetId="7">#REF!</definedName>
    <definedName name="oozato" localSheetId="8">#REF!</definedName>
    <definedName name="oozato" localSheetId="9">#REF!</definedName>
    <definedName name="oozato">#REF!</definedName>
    <definedName name="_xlnm.Print_Area" localSheetId="0">表43!$A$1:$V$62</definedName>
    <definedName name="_xlnm.Print_Area" localSheetId="1">表44!$A$1:$AS$63</definedName>
    <definedName name="_xlnm.Print_Area" localSheetId="2">表45!$A$1:$U$62</definedName>
    <definedName name="_xlnm.Print_Area" localSheetId="3">表46!$A$1:$FL$71</definedName>
    <definedName name="_xlnm.Print_Area" localSheetId="4">表47!$A$1:$Z$77</definedName>
    <definedName name="_xlnm.Print_Area" localSheetId="5">表48!$A$1:$P$78</definedName>
    <definedName name="_xlnm.Print_Area" localSheetId="6">表49!$A$1:$AH$72</definedName>
    <definedName name="_xlnm.Print_Area" localSheetId="7">表50!$A$1:$AF$71</definedName>
    <definedName name="_xlnm.Print_Area" localSheetId="8">表51!$A$1:$AQ$72</definedName>
    <definedName name="_xlnm.Print_Area" localSheetId="9">表52!$A$1:$AE$71</definedName>
    <definedName name="_xlnm.Print_Titles" localSheetId="3">表46!$A:$C</definedName>
    <definedName name="pspr15rtor101c1r194c26rtmtbtb3t" localSheetId="2">#REF!</definedName>
    <definedName name="pspr15rtor101c1r194c26rtmtbtb3t" localSheetId="6">#REF!</definedName>
    <definedName name="pspr15rtor101c1r194c26rtmtbtb3t" localSheetId="7">#REF!</definedName>
    <definedName name="pspr15rtor101c1r194c26rtmtbtb3t" localSheetId="8">#REF!</definedName>
    <definedName name="pspr15rtor101c1r194c26rtmtbtb3t" localSheetId="9">表52!$AF$4</definedName>
    <definedName name="pspr15rtor101c1r194c26rtmtbtb3t">#REF!</definedName>
    <definedName name="record" localSheetId="0">#REF!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 localSheetId="6">'[3]高HYOU(35)'!$EX$7</definedName>
    <definedName name="RECORD" localSheetId="7">'[3]高HYOU(35)'!$EX$7</definedName>
    <definedName name="RECORD" localSheetId="8">'[3]高HYOU(35)'!$EX$7</definedName>
    <definedName name="RECORD" localSheetId="9">'[3]高HYOU(35)'!$EX$7</definedName>
    <definedName name="RECORD">#REF!</definedName>
    <definedName name="sasiki" localSheetId="1">#REF!</definedName>
    <definedName name="sasiki" localSheetId="2">#REF!</definedName>
    <definedName name="sasiki" localSheetId="3">#REF!</definedName>
    <definedName name="sasiki" localSheetId="4">#REF!</definedName>
    <definedName name="sasiki" localSheetId="5">#REF!</definedName>
    <definedName name="sasiki" localSheetId="6">#REF!</definedName>
    <definedName name="sasiki" localSheetId="7">#REF!</definedName>
    <definedName name="sasiki" localSheetId="8">#REF!</definedName>
    <definedName name="sasiki" localSheetId="9">#REF!</definedName>
    <definedName name="sasiki">#REF!</definedName>
    <definedName name="simozi" localSheetId="2">#REF!</definedName>
    <definedName name="simozi" localSheetId="6">#REF!</definedName>
    <definedName name="simozi" localSheetId="7">#REF!</definedName>
    <definedName name="simozi" localSheetId="8">#REF!</definedName>
    <definedName name="simozi" localSheetId="9">#REF!</definedName>
    <definedName name="simozi">#REF!</definedName>
    <definedName name="siritu" localSheetId="2">#REF!</definedName>
    <definedName name="siritu" localSheetId="6">#REF!</definedName>
    <definedName name="siritu" localSheetId="7">#REF!</definedName>
    <definedName name="siritu" localSheetId="8">#REF!</definedName>
    <definedName name="siritu" localSheetId="9">#REF!</definedName>
    <definedName name="siritu">#REF!</definedName>
    <definedName name="taketomi" localSheetId="2">#REF!</definedName>
    <definedName name="taketomi" localSheetId="6">#REF!</definedName>
    <definedName name="taketomi" localSheetId="7">#REF!</definedName>
    <definedName name="taketomi" localSheetId="8">#REF!</definedName>
    <definedName name="taketomi" localSheetId="9">#REF!</definedName>
    <definedName name="taketomi">#REF!</definedName>
    <definedName name="tamagusuku" localSheetId="2">#REF!</definedName>
    <definedName name="tamagusuku" localSheetId="6">#REF!</definedName>
    <definedName name="tamagusuku" localSheetId="7">#REF!</definedName>
    <definedName name="tamagusuku" localSheetId="8">#REF!</definedName>
    <definedName name="tamagusuku" localSheetId="9">#REF!</definedName>
    <definedName name="tamagusuku">#REF!</definedName>
    <definedName name="tarama" localSheetId="2">#REF!</definedName>
    <definedName name="tarama" localSheetId="6">#REF!</definedName>
    <definedName name="tarama" localSheetId="7">#REF!</definedName>
    <definedName name="tarama" localSheetId="8">#REF!</definedName>
    <definedName name="tarama" localSheetId="9">#REF!</definedName>
    <definedName name="tarama">#REF!</definedName>
    <definedName name="tinen" localSheetId="2">#REF!</definedName>
    <definedName name="tinen" localSheetId="6">#REF!</definedName>
    <definedName name="tinen" localSheetId="7">#REF!</definedName>
    <definedName name="tinen" localSheetId="8">#REF!</definedName>
    <definedName name="tinen" localSheetId="9">#REF!</definedName>
    <definedName name="tinen">#REF!</definedName>
    <definedName name="tokasiki" localSheetId="2">#REF!</definedName>
    <definedName name="tokasiki" localSheetId="6">#REF!</definedName>
    <definedName name="tokasiki" localSheetId="7">#REF!</definedName>
    <definedName name="tokasiki" localSheetId="8">#REF!</definedName>
    <definedName name="tokasiki" localSheetId="9">#REF!</definedName>
    <definedName name="tokasiki">#REF!</definedName>
    <definedName name="tomisiro" localSheetId="2">#REF!</definedName>
    <definedName name="tomisiro" localSheetId="6">#REF!</definedName>
    <definedName name="tomisiro" localSheetId="7">#REF!</definedName>
    <definedName name="tomisiro" localSheetId="8">#REF!</definedName>
    <definedName name="tomisiro" localSheetId="9">#REF!</definedName>
    <definedName name="tomisiro">#REF!</definedName>
    <definedName name="tonaki" localSheetId="2">#REF!</definedName>
    <definedName name="tonaki" localSheetId="6">#REF!</definedName>
    <definedName name="tonaki" localSheetId="7">#REF!</definedName>
    <definedName name="tonaki" localSheetId="8">#REF!</definedName>
    <definedName name="tonaki" localSheetId="9">#REF!</definedName>
    <definedName name="tonaki">#REF!</definedName>
    <definedName name="tyatan" localSheetId="2">#REF!</definedName>
    <definedName name="tyatan" localSheetId="6">#REF!</definedName>
    <definedName name="tyatan" localSheetId="7">#REF!</definedName>
    <definedName name="tyatan" localSheetId="8">#REF!</definedName>
    <definedName name="tyatan" localSheetId="9">#REF!</definedName>
    <definedName name="tyatan">#REF!</definedName>
    <definedName name="ueno" localSheetId="2">#REF!</definedName>
    <definedName name="ueno" localSheetId="6">#REF!</definedName>
    <definedName name="ueno" localSheetId="7">#REF!</definedName>
    <definedName name="ueno" localSheetId="8">#REF!</definedName>
    <definedName name="ueno" localSheetId="9">#REF!</definedName>
    <definedName name="ueno">#REF!</definedName>
    <definedName name="urasoe" localSheetId="2">#REF!</definedName>
    <definedName name="urasoe" localSheetId="6">#REF!</definedName>
    <definedName name="urasoe" localSheetId="7">#REF!</definedName>
    <definedName name="urasoe" localSheetId="8">#REF!</definedName>
    <definedName name="urasoe" localSheetId="9">#REF!</definedName>
    <definedName name="urasoe">#REF!</definedName>
    <definedName name="yokatu" localSheetId="2">#REF!</definedName>
    <definedName name="yokatu" localSheetId="6">#REF!</definedName>
    <definedName name="yokatu" localSheetId="7">#REF!</definedName>
    <definedName name="yokatu" localSheetId="8">#REF!</definedName>
    <definedName name="yokatu" localSheetId="9">#REF!</definedName>
    <definedName name="yokatu">#REF!</definedName>
    <definedName name="yomitan" localSheetId="2">#REF!</definedName>
    <definedName name="yomitan" localSheetId="6">#REF!</definedName>
    <definedName name="yomitan" localSheetId="7">#REF!</definedName>
    <definedName name="yomitan" localSheetId="8">#REF!</definedName>
    <definedName name="yomitan" localSheetId="9">#REF!</definedName>
    <definedName name="yomitan">#REF!</definedName>
    <definedName name="yonabaru" localSheetId="2">#REF!</definedName>
    <definedName name="yonabaru" localSheetId="6">#REF!</definedName>
    <definedName name="yonabaru" localSheetId="7">#REF!</definedName>
    <definedName name="yonabaru" localSheetId="8">#REF!</definedName>
    <definedName name="yonabaru" localSheetId="9">#REF!</definedName>
    <definedName name="yonabaru">#REF!</definedName>
    <definedName name="yonaberu" localSheetId="2">#REF!</definedName>
    <definedName name="yonaberu" localSheetId="6">#REF!</definedName>
    <definedName name="yonaberu" localSheetId="7">#REF!</definedName>
    <definedName name="yonaberu" localSheetId="8">#REF!</definedName>
    <definedName name="yonaberu" localSheetId="9">#REF!</definedName>
    <definedName name="yonaberu">#REF!</definedName>
    <definedName name="yonaguni" localSheetId="2">#REF!</definedName>
    <definedName name="yonaguni" localSheetId="6">#REF!</definedName>
    <definedName name="yonaguni" localSheetId="7">#REF!</definedName>
    <definedName name="yonaguni" localSheetId="8">#REF!</definedName>
    <definedName name="yonaguni" localSheetId="9">#REF!</definedName>
    <definedName name="yonaguni">#REF!</definedName>
    <definedName name="yonasiro" localSheetId="2">#REF!</definedName>
    <definedName name="yonasiro" localSheetId="6">#REF!</definedName>
    <definedName name="yonasiro" localSheetId="7">#REF!</definedName>
    <definedName name="yonasiro" localSheetId="8">#REF!</definedName>
    <definedName name="yonasiro" localSheetId="9">#REF!</definedName>
    <definedName name="yonasiro">#REF!</definedName>
    <definedName name="zamami" localSheetId="2">#REF!</definedName>
    <definedName name="zamami" localSheetId="6">#REF!</definedName>
    <definedName name="zamami" localSheetId="7">#REF!</definedName>
    <definedName name="zamami" localSheetId="8">#REF!</definedName>
    <definedName name="zamami" localSheetId="9">#REF!</definedName>
    <definedName name="zamami">#REF!</definedName>
    <definedName name="あ">[2]合計・普通!$EZ$7</definedName>
    <definedName name="印刷" localSheetId="0">表43!#REF!</definedName>
    <definedName name="印刷" localSheetId="1">表44!#REF!</definedName>
    <definedName name="印刷" localSheetId="2">表45!#REF!</definedName>
    <definedName name="印刷" localSheetId="3">#REF!</definedName>
    <definedName name="印刷" localSheetId="4">表47!#REF!</definedName>
    <definedName name="印刷" localSheetId="5">表48!#REF!</definedName>
    <definedName name="印刷" localSheetId="6">表49!#REF!</definedName>
    <definedName name="印刷" localSheetId="7">表50!#REF!</definedName>
    <definedName name="印刷" localSheetId="8">表51!#REF!</definedName>
    <definedName name="印刷" localSheetId="9">表52!$AF$4</definedName>
    <definedName name="印刷">#REF!</definedName>
    <definedName name="印刷１" localSheetId="0">#REF!</definedName>
    <definedName name="印刷1" localSheetId="1">#REF!</definedName>
    <definedName name="印刷１" localSheetId="2">#REF!</definedName>
    <definedName name="印刷1" localSheetId="3">#REF!</definedName>
    <definedName name="印刷1" localSheetId="4">#REF!</definedName>
    <definedName name="印刷1" localSheetId="5">#REF!</definedName>
    <definedName name="印刷1" localSheetId="6">'[3]高HYOU(35)'!$EX$5</definedName>
    <definedName name="印刷1" localSheetId="7">'[3]高HYOU(35)'!$EX$5</definedName>
    <definedName name="印刷1" localSheetId="8">'[3]高HYOU(35)'!$EX$5</definedName>
    <definedName name="印刷1" localSheetId="9">'[3]高HYOU(35)'!$EX$5</definedName>
    <definedName name="印刷1">#REF!</definedName>
    <definedName name="印刷２" localSheetId="0">#REF!</definedName>
    <definedName name="印刷2" localSheetId="1">#REF!</definedName>
    <definedName name="印刷２" localSheetId="2">#REF!</definedName>
    <definedName name="印刷2" localSheetId="4">#REF!</definedName>
    <definedName name="印刷2" localSheetId="5">#REF!</definedName>
    <definedName name="印刷2" localSheetId="6">'[3]高HYOU(35)'!$EX$7</definedName>
    <definedName name="印刷2" localSheetId="7">'[3]高HYOU(35)'!$EX$7</definedName>
    <definedName name="印刷2" localSheetId="8">'[3]高HYOU(35)'!$EX$7</definedName>
    <definedName name="印刷2" localSheetId="9">'[3]高HYOU(35)'!$EX$7</definedName>
    <definedName name="印刷2">#REF!</definedName>
    <definedName name="印刷3" localSheetId="2">#REF!</definedName>
    <definedName name="印刷3" localSheetId="6">'[3]高HYOU(35)'!$EX$9</definedName>
    <definedName name="印刷3" localSheetId="7">'[3]高HYOU(35)'!$EX$9</definedName>
    <definedName name="印刷3" localSheetId="8">'[3]高HYOU(35)'!$EX$9</definedName>
    <definedName name="印刷3" localSheetId="9">'[3]高HYOU(35)'!$EX$9</definedName>
    <definedName name="印刷3">#REF!</definedName>
    <definedName name="印刷4" localSheetId="2">#REF!</definedName>
    <definedName name="印刷4" localSheetId="6">'[3]高HYOU(35)'!$EX$11</definedName>
    <definedName name="印刷4" localSheetId="7">'[3]高HYOU(35)'!$EX$11</definedName>
    <definedName name="印刷4" localSheetId="8">'[3]高HYOU(35)'!$EX$11</definedName>
    <definedName name="印刷4" localSheetId="9">'[3]高HYOU(35)'!$EX$11</definedName>
    <definedName name="印刷4">#REF!</definedName>
    <definedName name="印刷5" localSheetId="2">#REF!</definedName>
    <definedName name="印刷5" localSheetId="6">'[3]高HYOU(35)'!$EX$13</definedName>
    <definedName name="印刷5" localSheetId="7">'[3]高HYOU(35)'!$EX$13</definedName>
    <definedName name="印刷5" localSheetId="8">'[3]高HYOU(35)'!$EX$13</definedName>
    <definedName name="印刷5" localSheetId="9">'[3]高HYOU(35)'!$EX$13</definedName>
    <definedName name="印刷5">#REF!</definedName>
    <definedName name="国_立" localSheetId="2">#REF!</definedName>
    <definedName name="国_立" localSheetId="6">#REF!</definedName>
    <definedName name="国_立" localSheetId="7">#REF!</definedName>
    <definedName name="国_立" localSheetId="8">#REF!</definedName>
    <definedName name="国_立" localSheetId="9">#REF!</definedName>
    <definedName name="国_立">#REF!</definedName>
    <definedName name="国立計" localSheetId="2">#REF!</definedName>
    <definedName name="国立計" localSheetId="6">#REF!</definedName>
    <definedName name="国立計" localSheetId="7">#REF!</definedName>
    <definedName name="国立計" localSheetId="8">#REF!</definedName>
    <definedName name="国立計" localSheetId="9">#REF!</definedName>
    <definedName name="国立計">#REF!</definedName>
    <definedName name="私立計" localSheetId="2">#REF!</definedName>
    <definedName name="私立計" localSheetId="6">#REF!</definedName>
    <definedName name="私立計" localSheetId="7">#REF!</definedName>
    <definedName name="私立計" localSheetId="8">#REF!</definedName>
    <definedName name="私立計" localSheetId="9">#REF!</definedName>
    <definedName name="私立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1" i="32" l="1"/>
  <c r="AN71" i="32"/>
  <c r="AL71" i="32"/>
  <c r="J71" i="32"/>
  <c r="H71" i="32"/>
  <c r="F71" i="32"/>
  <c r="D71" i="32"/>
  <c r="AP70" i="32"/>
  <c r="AN70" i="32"/>
  <c r="AL70" i="32"/>
  <c r="J70" i="32"/>
  <c r="H70" i="32"/>
  <c r="F70" i="32"/>
  <c r="D70" i="32"/>
  <c r="AP69" i="32"/>
  <c r="AN69" i="32"/>
  <c r="AL69" i="32"/>
  <c r="J69" i="32"/>
  <c r="H69" i="32"/>
  <c r="F69" i="32"/>
  <c r="D69" i="32"/>
  <c r="AP68" i="32"/>
  <c r="AN68" i="32"/>
  <c r="AL68" i="32"/>
  <c r="J68" i="32"/>
  <c r="H68" i="32"/>
  <c r="F68" i="32"/>
  <c r="D68" i="32"/>
  <c r="AP67" i="32"/>
  <c r="AN67" i="32"/>
  <c r="AL67" i="32"/>
  <c r="J67" i="32"/>
  <c r="H67" i="32"/>
  <c r="F67" i="32"/>
  <c r="D67" i="32"/>
  <c r="D64" i="32" s="1"/>
  <c r="AP66" i="32"/>
  <c r="AP64" i="32" s="1"/>
  <c r="AN66" i="32"/>
  <c r="AN64" i="32" s="1"/>
  <c r="AL66" i="32"/>
  <c r="AL64" i="32" s="1"/>
  <c r="J66" i="32"/>
  <c r="H66" i="32"/>
  <c r="F66" i="32"/>
  <c r="F64" i="32" s="1"/>
  <c r="D66" i="32"/>
  <c r="AJ64" i="32"/>
  <c r="AH64" i="32"/>
  <c r="AF64" i="32"/>
  <c r="AD64" i="32"/>
  <c r="AB64" i="32"/>
  <c r="Z64" i="32"/>
  <c r="X64" i="32"/>
  <c r="V64" i="32"/>
  <c r="T64" i="32"/>
  <c r="R64" i="32"/>
  <c r="P64" i="32"/>
  <c r="N64" i="32"/>
  <c r="L64" i="32"/>
  <c r="J64" i="32"/>
  <c r="H64" i="32"/>
  <c r="AP62" i="32"/>
  <c r="AN62" i="32"/>
  <c r="AL62" i="32"/>
  <c r="AJ62" i="32"/>
  <c r="AH62" i="32"/>
  <c r="AF62" i="32"/>
  <c r="AD62" i="32"/>
  <c r="AB62" i="32"/>
  <c r="Z62" i="32"/>
  <c r="X62" i="32"/>
  <c r="V62" i="32"/>
  <c r="T62" i="32"/>
  <c r="L62" i="32"/>
  <c r="J62" i="32"/>
  <c r="H62" i="32"/>
  <c r="F62" i="32"/>
  <c r="D62" i="32"/>
  <c r="AP61" i="32"/>
  <c r="AN61" i="32"/>
  <c r="AL61" i="32"/>
  <c r="AJ61" i="32"/>
  <c r="AH61" i="32"/>
  <c r="AH56" i="32" s="1"/>
  <c r="AF61" i="32"/>
  <c r="AD61" i="32"/>
  <c r="AB61" i="32"/>
  <c r="Z61" i="32"/>
  <c r="X61" i="32"/>
  <c r="V61" i="32"/>
  <c r="T61" i="32"/>
  <c r="L61" i="32"/>
  <c r="J61" i="32"/>
  <c r="H61" i="32"/>
  <c r="F61" i="32"/>
  <c r="D61" i="32"/>
  <c r="D56" i="32" s="1"/>
  <c r="AP60" i="32"/>
  <c r="AN60" i="32"/>
  <c r="AL60" i="32"/>
  <c r="AJ60" i="32"/>
  <c r="AH60" i="32"/>
  <c r="AF60" i="32"/>
  <c r="AD60" i="32"/>
  <c r="AB60" i="32"/>
  <c r="Z60" i="32"/>
  <c r="X60" i="32"/>
  <c r="V60" i="32"/>
  <c r="T60" i="32"/>
  <c r="T56" i="32" s="1"/>
  <c r="L60" i="32"/>
  <c r="J60" i="32"/>
  <c r="H60" i="32"/>
  <c r="F60" i="32"/>
  <c r="D60" i="32"/>
  <c r="AP59" i="32"/>
  <c r="AN59" i="32"/>
  <c r="AL59" i="32"/>
  <c r="AJ59" i="32"/>
  <c r="AH59" i="32"/>
  <c r="AF59" i="32"/>
  <c r="AD59" i="32"/>
  <c r="AB59" i="32"/>
  <c r="Z59" i="32"/>
  <c r="X59" i="32"/>
  <c r="V59" i="32"/>
  <c r="V56" i="32" s="1"/>
  <c r="T59" i="32"/>
  <c r="L59" i="32"/>
  <c r="J59" i="32"/>
  <c r="H59" i="32"/>
  <c r="F59" i="32"/>
  <c r="D59" i="32"/>
  <c r="AP58" i="32"/>
  <c r="AP56" i="32" s="1"/>
  <c r="AN58" i="32"/>
  <c r="AN56" i="32" s="1"/>
  <c r="AL58" i="32"/>
  <c r="AL56" i="32" s="1"/>
  <c r="AJ58" i="32"/>
  <c r="AJ56" i="32" s="1"/>
  <c r="AH58" i="32"/>
  <c r="AF58" i="32"/>
  <c r="AF56" i="32" s="1"/>
  <c r="AD58" i="32"/>
  <c r="AD56" i="32" s="1"/>
  <c r="AB58" i="32"/>
  <c r="Z58" i="32"/>
  <c r="X58" i="32"/>
  <c r="X56" i="32" s="1"/>
  <c r="V58" i="32"/>
  <c r="T58" i="32"/>
  <c r="L58" i="32"/>
  <c r="L56" i="32" s="1"/>
  <c r="J58" i="32"/>
  <c r="J56" i="32" s="1"/>
  <c r="H58" i="32"/>
  <c r="H56" i="32" s="1"/>
  <c r="F58" i="32"/>
  <c r="F56" i="32" s="1"/>
  <c r="D58" i="32"/>
  <c r="AB56" i="32"/>
  <c r="Z56" i="32"/>
  <c r="AP54" i="32"/>
  <c r="AN54" i="32"/>
  <c r="AL54" i="32"/>
  <c r="AJ54" i="32"/>
  <c r="AH54" i="32"/>
  <c r="AF54" i="32"/>
  <c r="AD54" i="32"/>
  <c r="AB54" i="32"/>
  <c r="Z54" i="32"/>
  <c r="X54" i="32"/>
  <c r="V54" i="32"/>
  <c r="T54" i="32"/>
  <c r="R54" i="32"/>
  <c r="P54" i="32"/>
  <c r="N54" i="32"/>
  <c r="L54" i="32"/>
  <c r="J54" i="32"/>
  <c r="H54" i="32"/>
  <c r="F54" i="32"/>
  <c r="D54" i="32"/>
  <c r="AP53" i="32"/>
  <c r="AN53" i="32"/>
  <c r="AL53" i="32"/>
  <c r="AJ53" i="32"/>
  <c r="AH53" i="32"/>
  <c r="AF53" i="32"/>
  <c r="AD53" i="32"/>
  <c r="AB53" i="32"/>
  <c r="Z53" i="32"/>
  <c r="X53" i="32"/>
  <c r="V53" i="32"/>
  <c r="T53" i="32"/>
  <c r="R53" i="32"/>
  <c r="P53" i="32"/>
  <c r="N53" i="32"/>
  <c r="L53" i="32"/>
  <c r="J53" i="32"/>
  <c r="H53" i="32"/>
  <c r="F53" i="32"/>
  <c r="D53" i="32"/>
  <c r="AP52" i="32"/>
  <c r="AN52" i="32"/>
  <c r="AL52" i="32"/>
  <c r="AJ52" i="32"/>
  <c r="AH52" i="32"/>
  <c r="AF52" i="32"/>
  <c r="AD52" i="32"/>
  <c r="AB52" i="32"/>
  <c r="Z52" i="32"/>
  <c r="X52" i="32"/>
  <c r="V52" i="32"/>
  <c r="T52" i="32"/>
  <c r="R52" i="32"/>
  <c r="P52" i="32"/>
  <c r="N52" i="32"/>
  <c r="L52" i="32"/>
  <c r="J52" i="32"/>
  <c r="H52" i="32"/>
  <c r="F52" i="32"/>
  <c r="D52" i="32"/>
  <c r="AP51" i="32"/>
  <c r="AN51" i="32"/>
  <c r="AL51" i="32"/>
  <c r="AJ51" i="32"/>
  <c r="AH51" i="32"/>
  <c r="AF51" i="32"/>
  <c r="AD51" i="32"/>
  <c r="AB51" i="32"/>
  <c r="Z51" i="32"/>
  <c r="X51" i="32"/>
  <c r="V51" i="32"/>
  <c r="T51" i="32"/>
  <c r="R51" i="32"/>
  <c r="P51" i="32"/>
  <c r="N51" i="32"/>
  <c r="L51" i="32"/>
  <c r="J51" i="32"/>
  <c r="H51" i="32"/>
  <c r="F51" i="32"/>
  <c r="D51" i="32"/>
  <c r="AP50" i="32"/>
  <c r="AN50" i="32"/>
  <c r="AL50" i="32"/>
  <c r="AJ50" i="32"/>
  <c r="AH50" i="32"/>
  <c r="AF50" i="32"/>
  <c r="AD50" i="32"/>
  <c r="AB50" i="32"/>
  <c r="Z50" i="32"/>
  <c r="X50" i="32"/>
  <c r="V50" i="32"/>
  <c r="T50" i="32"/>
  <c r="R50" i="32"/>
  <c r="P50" i="32"/>
  <c r="N50" i="32"/>
  <c r="L50" i="32"/>
  <c r="J50" i="32"/>
  <c r="H50" i="32"/>
  <c r="F50" i="32"/>
  <c r="D50" i="32"/>
  <c r="AP49" i="32"/>
  <c r="AN49" i="32"/>
  <c r="AL49" i="32"/>
  <c r="AJ49" i="32"/>
  <c r="AH49" i="32"/>
  <c r="AF49" i="32"/>
  <c r="AD49" i="32"/>
  <c r="AB49" i="32"/>
  <c r="Z49" i="32"/>
  <c r="X49" i="32"/>
  <c r="V49" i="32"/>
  <c r="T49" i="32"/>
  <c r="R49" i="32"/>
  <c r="P49" i="32"/>
  <c r="N49" i="32"/>
  <c r="L49" i="32"/>
  <c r="J49" i="32"/>
  <c r="H49" i="32"/>
  <c r="F49" i="32"/>
  <c r="D49" i="32"/>
  <c r="AP48" i="32"/>
  <c r="AN48" i="32"/>
  <c r="AL48" i="32"/>
  <c r="AJ48" i="32"/>
  <c r="AH48" i="32"/>
  <c r="AF48" i="32"/>
  <c r="AD48" i="32"/>
  <c r="AB48" i="32"/>
  <c r="Z48" i="32"/>
  <c r="X48" i="32"/>
  <c r="V48" i="32"/>
  <c r="T48" i="32"/>
  <c r="R48" i="32"/>
  <c r="P48" i="32"/>
  <c r="N48" i="32"/>
  <c r="L48" i="32"/>
  <c r="J48" i="32"/>
  <c r="H48" i="32"/>
  <c r="F48" i="32"/>
  <c r="D48" i="32"/>
  <c r="AP47" i="32"/>
  <c r="AN47" i="32"/>
  <c r="AL47" i="32"/>
  <c r="AJ47" i="32"/>
  <c r="AH47" i="32"/>
  <c r="AF47" i="32"/>
  <c r="AD47" i="32"/>
  <c r="AB47" i="32"/>
  <c r="Z47" i="32"/>
  <c r="X47" i="32"/>
  <c r="V47" i="32"/>
  <c r="T47" i="32"/>
  <c r="R47" i="32"/>
  <c r="P47" i="32"/>
  <c r="N47" i="32"/>
  <c r="L47" i="32"/>
  <c r="J47" i="32"/>
  <c r="H47" i="32"/>
  <c r="F47" i="32"/>
  <c r="D47" i="32"/>
  <c r="AP46" i="32"/>
  <c r="AN46" i="32"/>
  <c r="AL46" i="32"/>
  <c r="AJ46" i="32"/>
  <c r="AH46" i="32"/>
  <c r="AF46" i="32"/>
  <c r="AD46" i="32"/>
  <c r="AB46" i="32"/>
  <c r="Z46" i="32"/>
  <c r="X46" i="32"/>
  <c r="V46" i="32"/>
  <c r="T46" i="32"/>
  <c r="R46" i="32"/>
  <c r="P46" i="32"/>
  <c r="N46" i="32"/>
  <c r="L46" i="32"/>
  <c r="J46" i="32"/>
  <c r="H46" i="32"/>
  <c r="F46" i="32"/>
  <c r="D46" i="32"/>
  <c r="AP45" i="32"/>
  <c r="AN45" i="32"/>
  <c r="AL45" i="32"/>
  <c r="AJ45" i="32"/>
  <c r="AH45" i="32"/>
  <c r="AF45" i="32"/>
  <c r="AD45" i="32"/>
  <c r="AB45" i="32"/>
  <c r="Z45" i="32"/>
  <c r="X45" i="32"/>
  <c r="V45" i="32"/>
  <c r="T45" i="32"/>
  <c r="R45" i="32"/>
  <c r="P45" i="32"/>
  <c r="N45" i="32"/>
  <c r="L45" i="32"/>
  <c r="J45" i="32"/>
  <c r="H45" i="32"/>
  <c r="F45" i="32"/>
  <c r="D45" i="32"/>
  <c r="AP44" i="32"/>
  <c r="AN44" i="32"/>
  <c r="AL44" i="32"/>
  <c r="AJ44" i="32"/>
  <c r="AH44" i="32"/>
  <c r="AF44" i="32"/>
  <c r="AD44" i="32"/>
  <c r="AB44" i="32"/>
  <c r="Z44" i="32"/>
  <c r="X44" i="32"/>
  <c r="V44" i="32"/>
  <c r="T44" i="32"/>
  <c r="R44" i="32"/>
  <c r="P44" i="32"/>
  <c r="N44" i="32"/>
  <c r="L44" i="32"/>
  <c r="J44" i="32"/>
  <c r="H44" i="32"/>
  <c r="F44" i="32"/>
  <c r="D44" i="32"/>
  <c r="AP43" i="32"/>
  <c r="AN43" i="32"/>
  <c r="AL43" i="32"/>
  <c r="AJ43" i="32"/>
  <c r="AH43" i="32"/>
  <c r="AF43" i="32"/>
  <c r="AD43" i="32"/>
  <c r="AB43" i="32"/>
  <c r="Z43" i="32"/>
  <c r="X43" i="32"/>
  <c r="V43" i="32"/>
  <c r="T43" i="32"/>
  <c r="R43" i="32"/>
  <c r="P43" i="32"/>
  <c r="N43" i="32"/>
  <c r="L43" i="32"/>
  <c r="J43" i="32"/>
  <c r="H43" i="32"/>
  <c r="F43" i="32"/>
  <c r="D43" i="32"/>
  <c r="AP42" i="32"/>
  <c r="AN42" i="32"/>
  <c r="AL42" i="32"/>
  <c r="AJ42" i="32"/>
  <c r="AH42" i="32"/>
  <c r="AF42" i="32"/>
  <c r="AD42" i="32"/>
  <c r="AB42" i="32"/>
  <c r="Z42" i="32"/>
  <c r="X42" i="32"/>
  <c r="V42" i="32"/>
  <c r="T42" i="32"/>
  <c r="R42" i="32"/>
  <c r="P42" i="32"/>
  <c r="N42" i="32"/>
  <c r="L42" i="32"/>
  <c r="J42" i="32"/>
  <c r="H42" i="32"/>
  <c r="F42" i="32"/>
  <c r="D42" i="32"/>
  <c r="AP41" i="32"/>
  <c r="AN41" i="32"/>
  <c r="AL41" i="32"/>
  <c r="AJ41" i="32"/>
  <c r="AH41" i="32"/>
  <c r="AF41" i="32"/>
  <c r="AD41" i="32"/>
  <c r="AB41" i="32"/>
  <c r="Z41" i="32"/>
  <c r="X41" i="32"/>
  <c r="V41" i="32"/>
  <c r="T41" i="32"/>
  <c r="R41" i="32"/>
  <c r="P41" i="32"/>
  <c r="N41" i="32"/>
  <c r="L41" i="32"/>
  <c r="J41" i="32"/>
  <c r="H41" i="32"/>
  <c r="F41" i="32"/>
  <c r="D41" i="32"/>
  <c r="AP40" i="32"/>
  <c r="AN40" i="32"/>
  <c r="AL40" i="32"/>
  <c r="AJ40" i="32"/>
  <c r="AH40" i="32"/>
  <c r="AF40" i="32"/>
  <c r="AD40" i="32"/>
  <c r="AB40" i="32"/>
  <c r="Z40" i="32"/>
  <c r="X40" i="32"/>
  <c r="V40" i="32"/>
  <c r="T40" i="32"/>
  <c r="R40" i="32"/>
  <c r="P40" i="32"/>
  <c r="N40" i="32"/>
  <c r="L40" i="32"/>
  <c r="J40" i="32"/>
  <c r="H40" i="32"/>
  <c r="F40" i="32"/>
  <c r="D40" i="32"/>
  <c r="AP39" i="32"/>
  <c r="AN39" i="32"/>
  <c r="AL39" i="32"/>
  <c r="AJ39" i="32"/>
  <c r="AH39" i="32"/>
  <c r="AF39" i="32"/>
  <c r="AD39" i="32"/>
  <c r="AB39" i="32"/>
  <c r="Z39" i="32"/>
  <c r="X39" i="32"/>
  <c r="V39" i="32"/>
  <c r="T39" i="32"/>
  <c r="R39" i="32"/>
  <c r="P39" i="32"/>
  <c r="N39" i="32"/>
  <c r="L39" i="32"/>
  <c r="J39" i="32"/>
  <c r="H39" i="32"/>
  <c r="F39" i="32"/>
  <c r="D39" i="32"/>
  <c r="AP38" i="32"/>
  <c r="AN38" i="32"/>
  <c r="AL38" i="32"/>
  <c r="AJ38" i="32"/>
  <c r="AH38" i="32"/>
  <c r="AF38" i="32"/>
  <c r="AD38" i="32"/>
  <c r="AB38" i="32"/>
  <c r="Z38" i="32"/>
  <c r="X38" i="32"/>
  <c r="V38" i="32"/>
  <c r="T38" i="32"/>
  <c r="R38" i="32"/>
  <c r="P38" i="32"/>
  <c r="N38" i="32"/>
  <c r="L38" i="32"/>
  <c r="J38" i="32"/>
  <c r="H38" i="32"/>
  <c r="F38" i="32"/>
  <c r="D38" i="32"/>
  <c r="AP37" i="32"/>
  <c r="AN37" i="32"/>
  <c r="AL37" i="32"/>
  <c r="AJ37" i="32"/>
  <c r="AH37" i="32"/>
  <c r="AF37" i="32"/>
  <c r="AD37" i="32"/>
  <c r="AB37" i="32"/>
  <c r="Z37" i="32"/>
  <c r="X37" i="32"/>
  <c r="V37" i="32"/>
  <c r="T37" i="32"/>
  <c r="R37" i="32"/>
  <c r="P37" i="32"/>
  <c r="N37" i="32"/>
  <c r="L37" i="32"/>
  <c r="J37" i="32"/>
  <c r="H37" i="32"/>
  <c r="F37" i="32"/>
  <c r="D37" i="32"/>
  <c r="AP36" i="32"/>
  <c r="AN36" i="32"/>
  <c r="AL36" i="32"/>
  <c r="AJ36" i="32"/>
  <c r="AH36" i="32"/>
  <c r="AF36" i="32"/>
  <c r="AD36" i="32"/>
  <c r="AB36" i="32"/>
  <c r="Z36" i="32"/>
  <c r="X36" i="32"/>
  <c r="V36" i="32"/>
  <c r="T36" i="32"/>
  <c r="R36" i="32"/>
  <c r="P36" i="32"/>
  <c r="N36" i="32"/>
  <c r="L36" i="32"/>
  <c r="J36" i="32"/>
  <c r="H36" i="32"/>
  <c r="F36" i="32"/>
  <c r="D36" i="32"/>
  <c r="AP35" i="32"/>
  <c r="AN35" i="32"/>
  <c r="AL35" i="32"/>
  <c r="AJ35" i="32"/>
  <c r="AH35" i="32"/>
  <c r="AF35" i="32"/>
  <c r="AD35" i="32"/>
  <c r="AB35" i="32"/>
  <c r="Z35" i="32"/>
  <c r="X35" i="32"/>
  <c r="V35" i="32"/>
  <c r="T35" i="32"/>
  <c r="R35" i="32"/>
  <c r="P35" i="32"/>
  <c r="N35" i="32"/>
  <c r="L35" i="32"/>
  <c r="J35" i="32"/>
  <c r="H35" i="32"/>
  <c r="F35" i="32"/>
  <c r="D35" i="32"/>
  <c r="AP34" i="32"/>
  <c r="AN34" i="32"/>
  <c r="AL34" i="32"/>
  <c r="AJ34" i="32"/>
  <c r="AH34" i="32"/>
  <c r="AF34" i="32"/>
  <c r="AD34" i="32"/>
  <c r="AB34" i="32"/>
  <c r="Z34" i="32"/>
  <c r="X34" i="32"/>
  <c r="V34" i="32"/>
  <c r="T34" i="32"/>
  <c r="R34" i="32"/>
  <c r="P34" i="32"/>
  <c r="N34" i="32"/>
  <c r="L34" i="32"/>
  <c r="J34" i="32"/>
  <c r="H34" i="32"/>
  <c r="F34" i="32"/>
  <c r="F12" i="32" s="1"/>
  <c r="D34" i="32"/>
  <c r="AP33" i="32"/>
  <c r="AN33" i="32"/>
  <c r="AL33" i="32"/>
  <c r="AJ33" i="32"/>
  <c r="AH33" i="32"/>
  <c r="AF33" i="32"/>
  <c r="AD33" i="32"/>
  <c r="AB33" i="32"/>
  <c r="Z33" i="32"/>
  <c r="X33" i="32"/>
  <c r="V33" i="32"/>
  <c r="T33" i="32"/>
  <c r="R33" i="32"/>
  <c r="P33" i="32"/>
  <c r="N33" i="32"/>
  <c r="L33" i="32"/>
  <c r="J33" i="32"/>
  <c r="H33" i="32"/>
  <c r="F33" i="32"/>
  <c r="D33" i="32"/>
  <c r="AP32" i="32"/>
  <c r="AN32" i="32"/>
  <c r="AL32" i="32"/>
  <c r="AJ32" i="32"/>
  <c r="AH32" i="32"/>
  <c r="AF32" i="32"/>
  <c r="AD32" i="32"/>
  <c r="AB32" i="32"/>
  <c r="Z32" i="32"/>
  <c r="X32" i="32"/>
  <c r="V32" i="32"/>
  <c r="T32" i="32"/>
  <c r="R32" i="32"/>
  <c r="P32" i="32"/>
  <c r="N32" i="32"/>
  <c r="L32" i="32"/>
  <c r="J32" i="32"/>
  <c r="H32" i="32"/>
  <c r="F32" i="32"/>
  <c r="D32" i="32"/>
  <c r="AP31" i="32"/>
  <c r="AN31" i="32"/>
  <c r="AL31" i="32"/>
  <c r="AJ31" i="32"/>
  <c r="AH31" i="32"/>
  <c r="AF31" i="32"/>
  <c r="AD31" i="32"/>
  <c r="AB31" i="32"/>
  <c r="Z31" i="32"/>
  <c r="X31" i="32"/>
  <c r="V31" i="32"/>
  <c r="T31" i="32"/>
  <c r="R31" i="32"/>
  <c r="P31" i="32"/>
  <c r="N31" i="32"/>
  <c r="L31" i="32"/>
  <c r="J31" i="32"/>
  <c r="H31" i="32"/>
  <c r="F31" i="32"/>
  <c r="D31" i="32"/>
  <c r="AP30" i="32"/>
  <c r="AN30" i="32"/>
  <c r="AL30" i="32"/>
  <c r="AJ30" i="32"/>
  <c r="AH30" i="32"/>
  <c r="AF30" i="32"/>
  <c r="AD30" i="32"/>
  <c r="AB30" i="32"/>
  <c r="Z30" i="32"/>
  <c r="X30" i="32"/>
  <c r="V30" i="32"/>
  <c r="T30" i="32"/>
  <c r="R30" i="32"/>
  <c r="P30" i="32"/>
  <c r="N30" i="32"/>
  <c r="L30" i="32"/>
  <c r="J30" i="32"/>
  <c r="H30" i="32"/>
  <c r="F30" i="32"/>
  <c r="D30" i="32"/>
  <c r="AP29" i="32"/>
  <c r="AN29" i="32"/>
  <c r="AL29" i="32"/>
  <c r="AJ29" i="32"/>
  <c r="AH29" i="32"/>
  <c r="AF29" i="32"/>
  <c r="AD29" i="32"/>
  <c r="AB29" i="32"/>
  <c r="Z29" i="32"/>
  <c r="X29" i="32"/>
  <c r="V29" i="32"/>
  <c r="T29" i="32"/>
  <c r="R29" i="32"/>
  <c r="P29" i="32"/>
  <c r="N29" i="32"/>
  <c r="L29" i="32"/>
  <c r="J29" i="32"/>
  <c r="H29" i="32"/>
  <c r="F29" i="32"/>
  <c r="D29" i="32"/>
  <c r="AP28" i="32"/>
  <c r="AN28" i="32"/>
  <c r="AL28" i="32"/>
  <c r="AJ28" i="32"/>
  <c r="AH28" i="32"/>
  <c r="AF28" i="32"/>
  <c r="AD28" i="32"/>
  <c r="AB28" i="32"/>
  <c r="Z28" i="32"/>
  <c r="X28" i="32"/>
  <c r="V28" i="32"/>
  <c r="T28" i="32"/>
  <c r="R28" i="32"/>
  <c r="P28" i="32"/>
  <c r="N28" i="32"/>
  <c r="L28" i="32"/>
  <c r="J28" i="32"/>
  <c r="H28" i="32"/>
  <c r="F28" i="32"/>
  <c r="D28" i="32"/>
  <c r="AP27" i="32"/>
  <c r="AN27" i="32"/>
  <c r="AL27" i="32"/>
  <c r="AJ27" i="32"/>
  <c r="AH27" i="32"/>
  <c r="AF27" i="32"/>
  <c r="AD27" i="32"/>
  <c r="AB27" i="32"/>
  <c r="Z27" i="32"/>
  <c r="X27" i="32"/>
  <c r="V27" i="32"/>
  <c r="T27" i="32"/>
  <c r="R27" i="32"/>
  <c r="P27" i="32"/>
  <c r="N27" i="32"/>
  <c r="L27" i="32"/>
  <c r="J27" i="32"/>
  <c r="H27" i="32"/>
  <c r="F27" i="32"/>
  <c r="D27" i="32"/>
  <c r="AP26" i="32"/>
  <c r="AN26" i="32"/>
  <c r="AL26" i="32"/>
  <c r="AJ26" i="32"/>
  <c r="AH26" i="32"/>
  <c r="AF26" i="32"/>
  <c r="AD26" i="32"/>
  <c r="AB26" i="32"/>
  <c r="Z26" i="32"/>
  <c r="X26" i="32"/>
  <c r="V26" i="32"/>
  <c r="T26" i="32"/>
  <c r="R26" i="32"/>
  <c r="P26" i="32"/>
  <c r="N26" i="32"/>
  <c r="L26" i="32"/>
  <c r="J26" i="32"/>
  <c r="H26" i="32"/>
  <c r="F26" i="32"/>
  <c r="D26" i="32"/>
  <c r="AP25" i="32"/>
  <c r="AN25" i="32"/>
  <c r="AL25" i="32"/>
  <c r="AJ25" i="32"/>
  <c r="AH25" i="32"/>
  <c r="AF25" i="32"/>
  <c r="AD25" i="32"/>
  <c r="AB25" i="32"/>
  <c r="Z25" i="32"/>
  <c r="X25" i="32"/>
  <c r="V25" i="32"/>
  <c r="T25" i="32"/>
  <c r="R25" i="32"/>
  <c r="P25" i="32"/>
  <c r="N25" i="32"/>
  <c r="L25" i="32"/>
  <c r="J25" i="32"/>
  <c r="H25" i="32"/>
  <c r="F25" i="32"/>
  <c r="D25" i="32"/>
  <c r="AP24" i="32"/>
  <c r="AN24" i="32"/>
  <c r="AL24" i="32"/>
  <c r="AJ24" i="32"/>
  <c r="AH24" i="32"/>
  <c r="AF24" i="32"/>
  <c r="AD24" i="32"/>
  <c r="AB24" i="32"/>
  <c r="Z24" i="32"/>
  <c r="X24" i="32"/>
  <c r="V24" i="32"/>
  <c r="T24" i="32"/>
  <c r="R24" i="32"/>
  <c r="P24" i="32"/>
  <c r="N24" i="32"/>
  <c r="L24" i="32"/>
  <c r="J24" i="32"/>
  <c r="H24" i="32"/>
  <c r="F24" i="32"/>
  <c r="D24" i="32"/>
  <c r="AP23" i="32"/>
  <c r="AN23" i="32"/>
  <c r="AL23" i="32"/>
  <c r="AJ23" i="32"/>
  <c r="AH23" i="32"/>
  <c r="AF23" i="32"/>
  <c r="AD23" i="32"/>
  <c r="AB23" i="32"/>
  <c r="Z23" i="32"/>
  <c r="X23" i="32"/>
  <c r="V23" i="32"/>
  <c r="T23" i="32"/>
  <c r="R23" i="32"/>
  <c r="P23" i="32"/>
  <c r="N23" i="32"/>
  <c r="L23" i="32"/>
  <c r="J23" i="32"/>
  <c r="H23" i="32"/>
  <c r="F23" i="32"/>
  <c r="D23" i="32"/>
  <c r="AP22" i="32"/>
  <c r="AN22" i="32"/>
  <c r="AL22" i="32"/>
  <c r="AJ22" i="32"/>
  <c r="AH22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H22" i="32"/>
  <c r="F22" i="32"/>
  <c r="D22" i="32"/>
  <c r="AP21" i="32"/>
  <c r="AN21" i="32"/>
  <c r="AL21" i="32"/>
  <c r="AJ21" i="32"/>
  <c r="AH21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H21" i="32"/>
  <c r="F21" i="32"/>
  <c r="D21" i="32"/>
  <c r="AP20" i="32"/>
  <c r="AN20" i="32"/>
  <c r="AL20" i="32"/>
  <c r="AJ20" i="32"/>
  <c r="AH20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H20" i="32"/>
  <c r="F20" i="32"/>
  <c r="D20" i="32"/>
  <c r="AP19" i="32"/>
  <c r="AN19" i="32"/>
  <c r="AL19" i="32"/>
  <c r="AJ19" i="32"/>
  <c r="AH19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H19" i="32"/>
  <c r="F19" i="32"/>
  <c r="D19" i="32"/>
  <c r="AP18" i="32"/>
  <c r="AN18" i="32"/>
  <c r="AL18" i="32"/>
  <c r="AJ18" i="32"/>
  <c r="AH18" i="32"/>
  <c r="AF18" i="32"/>
  <c r="AD18" i="32"/>
  <c r="AB18" i="32"/>
  <c r="Z18" i="32"/>
  <c r="X18" i="32"/>
  <c r="V18" i="32"/>
  <c r="T18" i="32"/>
  <c r="R18" i="32"/>
  <c r="P18" i="32"/>
  <c r="N18" i="32"/>
  <c r="L18" i="32"/>
  <c r="J18" i="32"/>
  <c r="H18" i="32"/>
  <c r="F18" i="32"/>
  <c r="D18" i="32"/>
  <c r="AP17" i="32"/>
  <c r="AN17" i="32"/>
  <c r="AL17" i="32"/>
  <c r="AJ17" i="32"/>
  <c r="AH17" i="32"/>
  <c r="AF17" i="32"/>
  <c r="AD17" i="32"/>
  <c r="AB17" i="32"/>
  <c r="Z17" i="32"/>
  <c r="X17" i="32"/>
  <c r="V17" i="32"/>
  <c r="T17" i="32"/>
  <c r="R17" i="32"/>
  <c r="P17" i="32"/>
  <c r="N17" i="32"/>
  <c r="L17" i="32"/>
  <c r="J17" i="32"/>
  <c r="H17" i="32"/>
  <c r="F17" i="32"/>
  <c r="D17" i="32"/>
  <c r="AP16" i="32"/>
  <c r="AN16" i="32"/>
  <c r="AL16" i="32"/>
  <c r="AJ16" i="32"/>
  <c r="AH16" i="32"/>
  <c r="AF16" i="32"/>
  <c r="AD16" i="32"/>
  <c r="AB16" i="32"/>
  <c r="Z16" i="32"/>
  <c r="X16" i="32"/>
  <c r="V16" i="32"/>
  <c r="T16" i="32"/>
  <c r="R16" i="32"/>
  <c r="P16" i="32"/>
  <c r="N16" i="32"/>
  <c r="L16" i="32"/>
  <c r="J16" i="32"/>
  <c r="H16" i="32"/>
  <c r="F16" i="32"/>
  <c r="D16" i="32"/>
  <c r="AP15" i="32"/>
  <c r="AN15" i="32"/>
  <c r="AL15" i="32"/>
  <c r="AJ15" i="32"/>
  <c r="AH15" i="32"/>
  <c r="AH12" i="32" s="1"/>
  <c r="AF15" i="32"/>
  <c r="AD15" i="32"/>
  <c r="AB15" i="32"/>
  <c r="Z15" i="32"/>
  <c r="X15" i="32"/>
  <c r="V15" i="32"/>
  <c r="V12" i="32" s="1"/>
  <c r="V9" i="32" s="1"/>
  <c r="T15" i="32"/>
  <c r="R15" i="32"/>
  <c r="P15" i="32"/>
  <c r="N15" i="32"/>
  <c r="L15" i="32"/>
  <c r="J15" i="32"/>
  <c r="J12" i="32" s="1"/>
  <c r="H15" i="32"/>
  <c r="F15" i="32"/>
  <c r="D15" i="32"/>
  <c r="AP14" i="32"/>
  <c r="AN14" i="32"/>
  <c r="AN12" i="32" s="1"/>
  <c r="AL14" i="32"/>
  <c r="AL12" i="32" s="1"/>
  <c r="AL9" i="32" s="1"/>
  <c r="AJ14" i="32"/>
  <c r="AJ12" i="32" s="1"/>
  <c r="AJ9" i="32" s="1"/>
  <c r="AH14" i="32"/>
  <c r="AF14" i="32"/>
  <c r="AD14" i="32"/>
  <c r="AB14" i="32"/>
  <c r="AB12" i="32" s="1"/>
  <c r="AB9" i="32" s="1"/>
  <c r="Z14" i="32"/>
  <c r="Z12" i="32" s="1"/>
  <c r="Z9" i="32" s="1"/>
  <c r="X14" i="32"/>
  <c r="X12" i="32" s="1"/>
  <c r="X9" i="32" s="1"/>
  <c r="V14" i="32"/>
  <c r="T14" i="32"/>
  <c r="R14" i="32"/>
  <c r="P14" i="32"/>
  <c r="P12" i="32" s="1"/>
  <c r="P9" i="32" s="1"/>
  <c r="N14" i="32"/>
  <c r="N12" i="32" s="1"/>
  <c r="N9" i="32" s="1"/>
  <c r="L14" i="32"/>
  <c r="L12" i="32" s="1"/>
  <c r="J14" i="32"/>
  <c r="H14" i="32"/>
  <c r="F14" i="32"/>
  <c r="D14" i="32"/>
  <c r="D12" i="32" s="1"/>
  <c r="AP12" i="32"/>
  <c r="AP9" i="32" s="1"/>
  <c r="AF12" i="32"/>
  <c r="AF9" i="32" s="1"/>
  <c r="AD12" i="32"/>
  <c r="AD9" i="32" s="1"/>
  <c r="T12" i="32"/>
  <c r="R12" i="32"/>
  <c r="R9" i="32" s="1"/>
  <c r="H12" i="32"/>
  <c r="H9" i="32" s="1"/>
  <c r="J9" i="32"/>
  <c r="L9" i="32" l="1"/>
  <c r="F9" i="32"/>
  <c r="AN9" i="32"/>
  <c r="T9" i="32"/>
  <c r="AH9" i="32"/>
  <c r="D9" i="32"/>
</calcChain>
</file>

<file path=xl/sharedStrings.xml><?xml version="1.0" encoding="utf-8"?>
<sst xmlns="http://schemas.openxmlformats.org/spreadsheetml/2006/main" count="1308" uniqueCount="392">
  <si>
    <t>表43　学校数・学級数（本科）及び生徒数（本科）</t>
    <phoneticPr fontId="2"/>
  </si>
  <si>
    <t>区     分</t>
  </si>
  <si>
    <t>学校数</t>
    <phoneticPr fontId="2"/>
  </si>
  <si>
    <t>学級数
(公立本科のみ)</t>
    <rPh sb="5" eb="7">
      <t>コウリツ</t>
    </rPh>
    <rPh sb="7" eb="9">
      <t>ホンカ</t>
    </rPh>
    <phoneticPr fontId="2"/>
  </si>
  <si>
    <t>生　　　徒　　　数　 （　本　科　）</t>
    <phoneticPr fontId="2"/>
  </si>
  <si>
    <t>計</t>
  </si>
  <si>
    <t>全日</t>
  </si>
  <si>
    <t>定時</t>
  </si>
  <si>
    <t>併置</t>
  </si>
  <si>
    <t>全　　日　　制</t>
  </si>
  <si>
    <t>定　  時  　制</t>
  </si>
  <si>
    <t>男</t>
  </si>
  <si>
    <t>女</t>
  </si>
  <si>
    <t>1学年</t>
  </si>
  <si>
    <t>2学年</t>
  </si>
  <si>
    <t>3学年</t>
  </si>
  <si>
    <t>1年</t>
  </si>
  <si>
    <t>2年</t>
  </si>
  <si>
    <t>3年</t>
  </si>
  <si>
    <t>4年</t>
  </si>
  <si>
    <t>県立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</si>
  <si>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</si>
  <si>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</si>
  <si>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</si>
  <si>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</si>
  <si>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</si>
  <si>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</si>
  <si>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</si>
  <si>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</si>
  <si>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</si>
  <si>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</si>
  <si>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</si>
  <si>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</si>
  <si>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</si>
  <si>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</si>
  <si>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</si>
  <si>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</si>
  <si>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</si>
  <si>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</si>
  <si>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</si>
  <si>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</si>
  <si>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</si>
  <si>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</si>
  <si>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</si>
  <si>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</si>
  <si>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</si>
  <si>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</si>
  <si>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</si>
  <si>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</si>
  <si>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</si>
  <si>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</si>
  <si>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</si>
  <si>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</si>
  <si>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</si>
  <si>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</si>
  <si>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</si>
  <si>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</si>
  <si>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</si>
  <si>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</si>
  <si>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</si>
  <si>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</si>
  <si>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</si>
  <si>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私立</t>
    <rPh sb="0" eb="1">
      <t>シ</t>
    </rPh>
    <phoneticPr fontId="2"/>
  </si>
  <si>
    <t>…</t>
  </si>
  <si>
    <t>那覇市</t>
    <rPh sb="0" eb="3">
      <t>ナハシ</t>
    </rPh>
    <phoneticPr fontId="2"/>
  </si>
  <si>
    <t>宜野湾市</t>
    <rPh sb="0" eb="4">
      <t>ギノワンシ</t>
    </rPh>
    <phoneticPr fontId="2"/>
  </si>
  <si>
    <t>浦添市</t>
    <rPh sb="0" eb="3">
      <t>ウラソエシ</t>
    </rPh>
    <phoneticPr fontId="2"/>
  </si>
  <si>
    <t>私立</t>
  </si>
  <si>
    <t>沖縄市</t>
    <rPh sb="0" eb="3">
      <t>オキナワシ</t>
    </rPh>
    <phoneticPr fontId="2"/>
  </si>
  <si>
    <t>令和６年度</t>
    <rPh sb="0" eb="2">
      <t>レイワ</t>
    </rPh>
    <rPh sb="3" eb="5">
      <t>ネンド</t>
    </rPh>
    <phoneticPr fontId="3"/>
  </si>
  <si>
    <t>名護市</t>
    <rPh sb="0" eb="3">
      <t>ナゴシ</t>
    </rPh>
    <phoneticPr fontId="1"/>
  </si>
  <si>
    <t>令和７年度</t>
    <rPh sb="0" eb="2">
      <t>レイワ</t>
    </rPh>
    <rPh sb="3" eb="5">
      <t>ネンド</t>
    </rPh>
    <phoneticPr fontId="3"/>
  </si>
  <si>
    <t xml:space="preserve">   　　 【高等学校】</t>
    <rPh sb="7" eb="9">
      <t>コウトウ</t>
    </rPh>
    <rPh sb="9" eb="11">
      <t>ガッコウ</t>
    </rPh>
    <phoneticPr fontId="1"/>
  </si>
  <si>
    <t xml:space="preserve">   　　 【高等学校】</t>
    <rPh sb="7" eb="9">
      <t>コウトウ</t>
    </rPh>
    <rPh sb="9" eb="11">
      <t>ガッコウ</t>
    </rPh>
    <phoneticPr fontId="7"/>
  </si>
  <si>
    <t>表44　入学状況（本科）</t>
    <rPh sb="6" eb="7">
      <t>ジョウ</t>
    </rPh>
    <rPh sb="7" eb="8">
      <t>キョウ</t>
    </rPh>
    <phoneticPr fontId="2"/>
  </si>
  <si>
    <t>区　 分</t>
    <phoneticPr fontId="2"/>
  </si>
  <si>
    <t>計</t>
    <rPh sb="0" eb="1">
      <t>ケイ</t>
    </rPh>
    <phoneticPr fontId="2"/>
  </si>
  <si>
    <t>全　　　日　　　計</t>
    <rPh sb="0" eb="1">
      <t>ゼン</t>
    </rPh>
    <phoneticPr fontId="2"/>
  </si>
  <si>
    <t>定　　　時　　　計</t>
    <rPh sb="0" eb="1">
      <t>サダム</t>
    </rPh>
    <rPh sb="4" eb="5">
      <t>ジ</t>
    </rPh>
    <rPh sb="8" eb="9">
      <t>ケイ</t>
    </rPh>
    <phoneticPr fontId="2"/>
  </si>
  <si>
    <t>入学</t>
    <rPh sb="0" eb="2">
      <t>ニュウガク</t>
    </rPh>
    <phoneticPr fontId="2"/>
  </si>
  <si>
    <t>入学志願者</t>
    <rPh sb="0" eb="2">
      <t>ニュウガク</t>
    </rPh>
    <rPh sb="2" eb="5">
      <t>シガンシャ</t>
    </rPh>
    <phoneticPr fontId="2"/>
  </si>
  <si>
    <t>入学者</t>
    <rPh sb="0" eb="3">
      <t>ニュウガクシャ</t>
    </rPh>
    <phoneticPr fontId="2"/>
  </si>
  <si>
    <t>入学者のうち他県　</t>
    <phoneticPr fontId="2"/>
  </si>
  <si>
    <t>入学者のうち</t>
    <phoneticPr fontId="2"/>
  </si>
  <si>
    <t>入学志願</t>
    <rPh sb="0" eb="2">
      <t>ニュウガク</t>
    </rPh>
    <rPh sb="2" eb="4">
      <t>シガン</t>
    </rPh>
    <phoneticPr fontId="2"/>
  </si>
  <si>
    <t>者</t>
    <phoneticPr fontId="18"/>
  </si>
  <si>
    <t>定員</t>
    <rPh sb="0" eb="2">
      <t>テイイン</t>
    </rPh>
    <phoneticPr fontId="2"/>
  </si>
  <si>
    <t>所在の中学校卒業者</t>
    <rPh sb="0" eb="2">
      <t>ショザイ</t>
    </rPh>
    <phoneticPr fontId="2"/>
  </si>
  <si>
    <t>過年度中学校卒業者</t>
    <rPh sb="0" eb="1">
      <t>カ</t>
    </rPh>
    <rPh sb="1" eb="3">
      <t>ネンド</t>
    </rPh>
    <rPh sb="3" eb="6">
      <t>チュウガッコウ</t>
    </rPh>
    <rPh sb="6" eb="9">
      <t>ソツギョウシャ</t>
    </rPh>
    <phoneticPr fontId="2"/>
  </si>
  <si>
    <t>令和６年度</t>
  </si>
  <si>
    <t>県立</t>
    <rPh sb="0" eb="2">
      <t>ケンリツ</t>
    </rPh>
    <phoneticPr fontId="2"/>
  </si>
  <si>
    <t>私立</t>
    <rPh sb="0" eb="2">
      <t>シリツ</t>
    </rPh>
    <phoneticPr fontId="2"/>
  </si>
  <si>
    <t>名護市</t>
    <rPh sb="0" eb="3">
      <t>ナゴシ</t>
    </rPh>
    <phoneticPr fontId="2"/>
  </si>
  <si>
    <t>名護市</t>
    <rPh sb="0" eb="3">
      <t>ナゴシ</t>
    </rPh>
    <phoneticPr fontId="18"/>
  </si>
  <si>
    <t>沖縄市</t>
    <rPh sb="0" eb="3">
      <t>オキナワシ</t>
    </rPh>
    <phoneticPr fontId="18"/>
  </si>
  <si>
    <t>沖縄市</t>
    <rPh sb="0" eb="2">
      <t>オキナワ</t>
    </rPh>
    <phoneticPr fontId="18"/>
  </si>
  <si>
    <t>令和７年度</t>
  </si>
  <si>
    <t xml:space="preserve">        【高等学校】</t>
    <phoneticPr fontId="7"/>
  </si>
  <si>
    <t>表45　学年別生徒数</t>
    <rPh sb="4" eb="5">
      <t>ガク</t>
    </rPh>
    <rPh sb="5" eb="6">
      <t>ネン</t>
    </rPh>
    <rPh sb="6" eb="7">
      <t>ベツ</t>
    </rPh>
    <rPh sb="7" eb="8">
      <t>セイ</t>
    </rPh>
    <rPh sb="8" eb="9">
      <t>ト</t>
    </rPh>
    <rPh sb="9" eb="10">
      <t>スウ</t>
    </rPh>
    <phoneticPr fontId="2"/>
  </si>
  <si>
    <t>合計</t>
    <rPh sb="0" eb="2">
      <t>ゴウケイ</t>
    </rPh>
    <phoneticPr fontId="2"/>
  </si>
  <si>
    <t>本　科</t>
    <rPh sb="0" eb="1">
      <t>ホン</t>
    </rPh>
    <rPh sb="2" eb="3">
      <t>コウ</t>
    </rPh>
    <phoneticPr fontId="2"/>
  </si>
  <si>
    <t>専攻科</t>
    <rPh sb="0" eb="2">
      <t>センコウ</t>
    </rPh>
    <rPh sb="2" eb="3">
      <t>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</si>
  <si>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</si>
  <si>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</si>
  <si>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</si>
  <si>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</si>
  <si>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</si>
  <si>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</si>
  <si>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名護市</t>
    <rPh sb="0" eb="3">
      <t>ナゴシ</t>
    </rPh>
    <phoneticPr fontId="7"/>
  </si>
  <si>
    <t xml:space="preserve">        【高等学校】</t>
    <rPh sb="9" eb="11">
      <t>コウトウ</t>
    </rPh>
    <rPh sb="11" eb="13">
      <t>ガッコウ</t>
    </rPh>
    <phoneticPr fontId="7"/>
  </si>
  <si>
    <t>表46　学科別・学年別・男女別生徒数（本科）（11-1）</t>
    <rPh sb="19" eb="20">
      <t>ホン</t>
    </rPh>
    <rPh sb="20" eb="21">
      <t>カ</t>
    </rPh>
    <phoneticPr fontId="2"/>
  </si>
  <si>
    <t>表46　学科別・学年別・男女別生徒数（本科）（11-2）</t>
    <rPh sb="19" eb="20">
      <t>ホン</t>
    </rPh>
    <rPh sb="20" eb="21">
      <t>カ</t>
    </rPh>
    <phoneticPr fontId="2"/>
  </si>
  <si>
    <t>表46　学科別・学年別・男女別生徒数（本科）（11-3）</t>
    <rPh sb="19" eb="20">
      <t>ホン</t>
    </rPh>
    <rPh sb="20" eb="21">
      <t>カ</t>
    </rPh>
    <phoneticPr fontId="2"/>
  </si>
  <si>
    <t>表46　学科別・学年別・男女別生徒数（本科）（11-4）</t>
    <rPh sb="4" eb="6">
      <t>ガッカ</t>
    </rPh>
    <rPh sb="19" eb="20">
      <t>ホン</t>
    </rPh>
    <rPh sb="20" eb="21">
      <t>カ</t>
    </rPh>
    <phoneticPr fontId="2"/>
  </si>
  <si>
    <t>表46　学科別・学年別・男女別生徒数（本科）（11-5）</t>
    <rPh sb="19" eb="20">
      <t>ホン</t>
    </rPh>
    <rPh sb="20" eb="21">
      <t>カ</t>
    </rPh>
    <phoneticPr fontId="2"/>
  </si>
  <si>
    <t>表46　学科別・学年別・男女別生徒数（本科）（11-6）</t>
    <rPh sb="19" eb="20">
      <t>ホン</t>
    </rPh>
    <rPh sb="20" eb="21">
      <t>カ</t>
    </rPh>
    <phoneticPr fontId="2"/>
  </si>
  <si>
    <t>表46　学科別・学年別・男女別生徒数（本科）（11-7）</t>
    <rPh sb="19" eb="20">
      <t>ホン</t>
    </rPh>
    <rPh sb="20" eb="21">
      <t>カ</t>
    </rPh>
    <phoneticPr fontId="2"/>
  </si>
  <si>
    <t>表46　学科別・学年別・男女別生徒数（本科）（11-8）</t>
    <rPh sb="4" eb="6">
      <t>ガッカ</t>
    </rPh>
    <rPh sb="19" eb="20">
      <t>ホン</t>
    </rPh>
    <rPh sb="20" eb="21">
      <t>カ</t>
    </rPh>
    <phoneticPr fontId="2"/>
  </si>
  <si>
    <t>表46　学科別・学年別・男女別生徒数（本科）（11-9）</t>
    <rPh sb="19" eb="20">
      <t>ホン</t>
    </rPh>
    <rPh sb="20" eb="21">
      <t>カ</t>
    </rPh>
    <phoneticPr fontId="2"/>
  </si>
  <si>
    <t>表46　学科別・学年別・男女別生徒数（本科）（11-10）</t>
    <rPh sb="19" eb="20">
      <t>ホン</t>
    </rPh>
    <rPh sb="20" eb="21">
      <t>カ</t>
    </rPh>
    <phoneticPr fontId="2"/>
  </si>
  <si>
    <t>表46　学科別・学年別・男女別生徒数（本科）（11-11）</t>
    <rPh sb="19" eb="20">
      <t>ホン</t>
    </rPh>
    <rPh sb="20" eb="21">
      <t>カ</t>
    </rPh>
    <phoneticPr fontId="2"/>
  </si>
  <si>
    <t>区　　分</t>
    <rPh sb="0" eb="1">
      <t>ク</t>
    </rPh>
    <rPh sb="3" eb="4">
      <t>ブン</t>
    </rPh>
    <phoneticPr fontId="21"/>
  </si>
  <si>
    <t>計</t>
    <rPh sb="0" eb="1">
      <t>ケイ</t>
    </rPh>
    <phoneticPr fontId="21"/>
  </si>
  <si>
    <t>普　　　　　　通</t>
    <rPh sb="0" eb="1">
      <t>ススム</t>
    </rPh>
    <rPh sb="7" eb="8">
      <t>ツウ</t>
    </rPh>
    <phoneticPr fontId="21"/>
  </si>
  <si>
    <t>農　　　　　　業</t>
    <rPh sb="0" eb="1">
      <t>ノウ</t>
    </rPh>
    <rPh sb="7" eb="8">
      <t>ギョウ</t>
    </rPh>
    <phoneticPr fontId="21"/>
  </si>
  <si>
    <t>工　　　　　　業</t>
    <rPh sb="0" eb="1">
      <t>コウ</t>
    </rPh>
    <rPh sb="7" eb="8">
      <t>ギョウ</t>
    </rPh>
    <phoneticPr fontId="21"/>
  </si>
  <si>
    <t>商　　　　　　業</t>
    <rPh sb="0" eb="1">
      <t>ショウ</t>
    </rPh>
    <rPh sb="7" eb="8">
      <t>ギョウ</t>
    </rPh>
    <phoneticPr fontId="21"/>
  </si>
  <si>
    <t>水　　　　　　産</t>
    <rPh sb="0" eb="1">
      <t>ミズ</t>
    </rPh>
    <rPh sb="7" eb="8">
      <t>サン</t>
    </rPh>
    <phoneticPr fontId="21"/>
  </si>
  <si>
    <t>家　　　　　　庭</t>
    <rPh sb="0" eb="1">
      <t>イエ</t>
    </rPh>
    <rPh sb="7" eb="8">
      <t>ニワ</t>
    </rPh>
    <phoneticPr fontId="21"/>
  </si>
  <si>
    <t>情　　　　　　報</t>
    <rPh sb="0" eb="1">
      <t>ジョウ</t>
    </rPh>
    <rPh sb="7" eb="8">
      <t>ホウ</t>
    </rPh>
    <phoneticPr fontId="21"/>
  </si>
  <si>
    <t>福　　　　　　祉</t>
    <rPh sb="0" eb="1">
      <t>フク</t>
    </rPh>
    <rPh sb="7" eb="8">
      <t>シ</t>
    </rPh>
    <phoneticPr fontId="21"/>
  </si>
  <si>
    <t>そ　　　の　　　他</t>
    <rPh sb="8" eb="9">
      <t>タ</t>
    </rPh>
    <phoneticPr fontId="21"/>
  </si>
  <si>
    <t>総　　　　　　合</t>
    <rPh sb="0" eb="1">
      <t>フサ</t>
    </rPh>
    <rPh sb="7" eb="8">
      <t>ゴウ</t>
    </rPh>
    <phoneticPr fontId="21"/>
  </si>
  <si>
    <t>１学年</t>
    <rPh sb="1" eb="2">
      <t>ガク</t>
    </rPh>
    <rPh sb="2" eb="3">
      <t>トシ</t>
    </rPh>
    <phoneticPr fontId="21"/>
  </si>
  <si>
    <t>２学年</t>
    <rPh sb="1" eb="2">
      <t>ガク</t>
    </rPh>
    <rPh sb="2" eb="3">
      <t>トシ</t>
    </rPh>
    <phoneticPr fontId="21"/>
  </si>
  <si>
    <t>３学年</t>
    <rPh sb="1" eb="2">
      <t>ガク</t>
    </rPh>
    <rPh sb="2" eb="3">
      <t>トシ</t>
    </rPh>
    <phoneticPr fontId="21"/>
  </si>
  <si>
    <t>４学年</t>
    <rPh sb="1" eb="2">
      <t>ガク</t>
    </rPh>
    <rPh sb="2" eb="3">
      <t>トシ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</si>
  <si>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</si>
  <si>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</si>
  <si>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令和６年度</t>
    <rPh sb="0" eb="2">
      <t>レイワ</t>
    </rPh>
    <rPh sb="3" eb="5">
      <t>ネンド</t>
    </rPh>
    <phoneticPr fontId="4"/>
  </si>
  <si>
    <t>令和７年度</t>
    <rPh sb="0" eb="2">
      <t>レイワ</t>
    </rPh>
    <rPh sb="3" eb="5">
      <t>ネンド</t>
    </rPh>
    <phoneticPr fontId="4"/>
  </si>
  <si>
    <t>県立</t>
    <rPh sb="0" eb="1">
      <t>ケン</t>
    </rPh>
    <rPh sb="1" eb="2">
      <t>リツ</t>
    </rPh>
    <phoneticPr fontId="21"/>
  </si>
  <si>
    <t>石垣市</t>
    <rPh sb="0" eb="3">
      <t>イシガキシ</t>
    </rPh>
    <phoneticPr fontId="21"/>
  </si>
  <si>
    <t>浦添市</t>
    <rPh sb="0" eb="3">
      <t>ウラソエシ</t>
    </rPh>
    <phoneticPr fontId="21"/>
  </si>
  <si>
    <t>名護市</t>
    <rPh sb="0" eb="3">
      <t>ナゴシ</t>
    </rPh>
    <phoneticPr fontId="21"/>
  </si>
  <si>
    <t>糸満市</t>
    <rPh sb="0" eb="3">
      <t>イトマンシ</t>
    </rPh>
    <phoneticPr fontId="21"/>
  </si>
  <si>
    <t>沖縄市</t>
    <rPh sb="0" eb="3">
      <t>オキナワシ</t>
    </rPh>
    <phoneticPr fontId="21"/>
  </si>
  <si>
    <t>豊見城市</t>
    <rPh sb="0" eb="3">
      <t>トミシロ</t>
    </rPh>
    <rPh sb="3" eb="4">
      <t>シ</t>
    </rPh>
    <phoneticPr fontId="21"/>
  </si>
  <si>
    <t>うるま市</t>
    <rPh sb="3" eb="4">
      <t>シ</t>
    </rPh>
    <phoneticPr fontId="21"/>
  </si>
  <si>
    <t>宮古島市</t>
    <rPh sb="0" eb="3">
      <t>ミヤコジマ</t>
    </rPh>
    <rPh sb="3" eb="4">
      <t>シ</t>
    </rPh>
    <phoneticPr fontId="21"/>
  </si>
  <si>
    <t>南城市</t>
    <rPh sb="0" eb="3">
      <t>ナンジョウシ</t>
    </rPh>
    <phoneticPr fontId="21"/>
  </si>
  <si>
    <t>国頭村</t>
    <rPh sb="0" eb="3">
      <t>クニガミソン</t>
    </rPh>
    <phoneticPr fontId="21"/>
  </si>
  <si>
    <t>大宜味村</t>
    <rPh sb="0" eb="4">
      <t>オオギミソン</t>
    </rPh>
    <phoneticPr fontId="21"/>
  </si>
  <si>
    <t>東村</t>
    <rPh sb="0" eb="2">
      <t>ヒガシソン</t>
    </rPh>
    <phoneticPr fontId="21"/>
  </si>
  <si>
    <t>今帰仁村</t>
    <rPh sb="0" eb="4">
      <t>ナキジンソン</t>
    </rPh>
    <phoneticPr fontId="21"/>
  </si>
  <si>
    <t>本部町</t>
    <rPh sb="0" eb="3">
      <t>モトブチョウ</t>
    </rPh>
    <phoneticPr fontId="21"/>
  </si>
  <si>
    <t>恩納村</t>
    <rPh sb="0" eb="3">
      <t>オンナソン</t>
    </rPh>
    <phoneticPr fontId="21"/>
  </si>
  <si>
    <t>宜野座村</t>
    <rPh sb="0" eb="4">
      <t>ギノザソン</t>
    </rPh>
    <phoneticPr fontId="21"/>
  </si>
  <si>
    <t>金武町</t>
    <rPh sb="0" eb="3">
      <t>キンチョウ</t>
    </rPh>
    <phoneticPr fontId="21"/>
  </si>
  <si>
    <t>伊江村</t>
    <rPh sb="0" eb="3">
      <t>イエソン</t>
    </rPh>
    <phoneticPr fontId="21"/>
  </si>
  <si>
    <t>読谷村</t>
    <rPh sb="0" eb="3">
      <t>ヨミタンソン</t>
    </rPh>
    <phoneticPr fontId="21"/>
  </si>
  <si>
    <t>嘉手納町</t>
    <rPh sb="0" eb="3">
      <t>カデナ</t>
    </rPh>
    <rPh sb="3" eb="4">
      <t>チョウ</t>
    </rPh>
    <phoneticPr fontId="21"/>
  </si>
  <si>
    <t>北谷町</t>
    <rPh sb="0" eb="3">
      <t>チャタンチョウ</t>
    </rPh>
    <phoneticPr fontId="21"/>
  </si>
  <si>
    <t>北中城村</t>
    <rPh sb="0" eb="4">
      <t>キタナカグスクソン</t>
    </rPh>
    <phoneticPr fontId="21"/>
  </si>
  <si>
    <t>中城村</t>
    <rPh sb="0" eb="3">
      <t>ナカグスクソン</t>
    </rPh>
    <phoneticPr fontId="21"/>
  </si>
  <si>
    <t>西原町</t>
    <rPh sb="0" eb="3">
      <t>ニシハラチョウ</t>
    </rPh>
    <phoneticPr fontId="21"/>
  </si>
  <si>
    <t>与那原町</t>
    <rPh sb="0" eb="4">
      <t>ヨナバルチョウ</t>
    </rPh>
    <phoneticPr fontId="21"/>
  </si>
  <si>
    <t>南風原町</t>
    <rPh sb="0" eb="4">
      <t>ハエバルチョウ</t>
    </rPh>
    <phoneticPr fontId="21"/>
  </si>
  <si>
    <t>渡嘉敷村</t>
    <rPh sb="0" eb="4">
      <t>トカシキソン</t>
    </rPh>
    <phoneticPr fontId="21"/>
  </si>
  <si>
    <t>座間味村</t>
    <rPh sb="0" eb="4">
      <t>ザマミソン</t>
    </rPh>
    <phoneticPr fontId="21"/>
  </si>
  <si>
    <t>粟国村</t>
    <rPh sb="0" eb="3">
      <t>アグニソン</t>
    </rPh>
    <phoneticPr fontId="21"/>
  </si>
  <si>
    <t>渡名喜村</t>
    <rPh sb="0" eb="4">
      <t>トナキソン</t>
    </rPh>
    <phoneticPr fontId="21"/>
  </si>
  <si>
    <t>南大東村</t>
    <rPh sb="0" eb="4">
      <t>ミナミダイトウソン</t>
    </rPh>
    <phoneticPr fontId="21"/>
  </si>
  <si>
    <t>北大東村</t>
    <rPh sb="0" eb="4">
      <t>キタダイトウソン</t>
    </rPh>
    <phoneticPr fontId="21"/>
  </si>
  <si>
    <t>伊平屋村</t>
    <rPh sb="0" eb="4">
      <t>イヘヤソン</t>
    </rPh>
    <phoneticPr fontId="21"/>
  </si>
  <si>
    <t>伊是名村</t>
    <rPh sb="0" eb="4">
      <t>イゼナソン</t>
    </rPh>
    <phoneticPr fontId="21"/>
  </si>
  <si>
    <t>久米島町</t>
    <rPh sb="0" eb="4">
      <t>クメジマチョウ</t>
    </rPh>
    <phoneticPr fontId="21"/>
  </si>
  <si>
    <t>八重瀬町</t>
    <rPh sb="0" eb="2">
      <t>ヤエ</t>
    </rPh>
    <rPh sb="2" eb="3">
      <t>セ</t>
    </rPh>
    <rPh sb="3" eb="4">
      <t>チョウ</t>
    </rPh>
    <phoneticPr fontId="21"/>
  </si>
  <si>
    <t>多良間村</t>
    <rPh sb="0" eb="4">
      <t>タラマソン</t>
    </rPh>
    <phoneticPr fontId="21"/>
  </si>
  <si>
    <t>竹富町</t>
    <rPh sb="0" eb="3">
      <t>タケトミチョウ</t>
    </rPh>
    <phoneticPr fontId="21"/>
  </si>
  <si>
    <t>与那国町</t>
    <rPh sb="0" eb="4">
      <t>ヨナグニチョウ</t>
    </rPh>
    <phoneticPr fontId="21"/>
  </si>
  <si>
    <t>私立</t>
    <rPh sb="0" eb="1">
      <t>シ</t>
    </rPh>
    <rPh sb="1" eb="2">
      <t>リツ</t>
    </rPh>
    <phoneticPr fontId="21"/>
  </si>
  <si>
    <t>那覇市</t>
    <rPh sb="0" eb="3">
      <t>ナハシ</t>
    </rPh>
    <phoneticPr fontId="21"/>
  </si>
  <si>
    <t>宜野湾市</t>
    <rPh sb="0" eb="4">
      <t>ギノワンシ</t>
    </rPh>
    <phoneticPr fontId="21"/>
  </si>
  <si>
    <t>県立定時(再掲)</t>
    <rPh sb="0" eb="1">
      <t>ケン</t>
    </rPh>
    <rPh sb="1" eb="2">
      <t>リツ</t>
    </rPh>
    <rPh sb="2" eb="4">
      <t>テイジ</t>
    </rPh>
    <rPh sb="5" eb="7">
      <t>サイケイ</t>
    </rPh>
    <phoneticPr fontId="21"/>
  </si>
  <si>
    <t xml:space="preserve">        【高等学校】</t>
    <rPh sb="9" eb="11">
      <t>コウトウ</t>
    </rPh>
    <rPh sb="11" eb="13">
      <t>ガッコウ</t>
    </rPh>
    <phoneticPr fontId="1"/>
  </si>
  <si>
    <t>表47  設置者別・課程別・小学科別入学状況（本科）</t>
    <rPh sb="5" eb="7">
      <t>セッチ</t>
    </rPh>
    <phoneticPr fontId="2"/>
  </si>
  <si>
    <t>区        分</t>
    <phoneticPr fontId="2"/>
  </si>
  <si>
    <t>計</t>
    <phoneticPr fontId="2"/>
  </si>
  <si>
    <t>県　  立　（ 全 日 制 ）</t>
    <phoneticPr fontId="2"/>
  </si>
  <si>
    <t>県    立  （ 定 時 制 ）</t>
    <phoneticPr fontId="2"/>
  </si>
  <si>
    <t>私    立  （ 全 日 制 ）</t>
    <phoneticPr fontId="2"/>
  </si>
  <si>
    <t>入 学 志 願 者</t>
    <phoneticPr fontId="2"/>
  </si>
  <si>
    <t>入    学    者</t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</si>
  <si>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</si>
  <si>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</si>
  <si>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普通科</t>
    <phoneticPr fontId="2"/>
  </si>
  <si>
    <t>農業に関する学科</t>
  </si>
  <si>
    <t>農業</t>
    <rPh sb="0" eb="1">
      <t>ノウ</t>
    </rPh>
    <rPh sb="1" eb="2">
      <t>ギョウ</t>
    </rPh>
    <phoneticPr fontId="2"/>
  </si>
  <si>
    <t>園芸</t>
  </si>
  <si>
    <t>畜産</t>
  </si>
  <si>
    <t>農業土木</t>
  </si>
  <si>
    <t>造園</t>
  </si>
  <si>
    <t>林業</t>
  </si>
  <si>
    <t>食品科学</t>
    <phoneticPr fontId="2"/>
  </si>
  <si>
    <t>生活科学</t>
    <rPh sb="1" eb="2">
      <t>カツ</t>
    </rPh>
    <phoneticPr fontId="2"/>
  </si>
  <si>
    <t>その他</t>
    <rPh sb="2" eb="3">
      <t>タ</t>
    </rPh>
    <phoneticPr fontId="2"/>
  </si>
  <si>
    <t>工業に関する学科</t>
  </si>
  <si>
    <t>機械</t>
  </si>
  <si>
    <t>自動車</t>
  </si>
  <si>
    <t>電気</t>
  </si>
  <si>
    <t>電子</t>
  </si>
  <si>
    <t>情報技術</t>
  </si>
  <si>
    <t>建築</t>
  </si>
  <si>
    <t>設備工業</t>
  </si>
  <si>
    <t>土木</t>
  </si>
  <si>
    <t>化学工業</t>
    <rPh sb="0" eb="1">
      <t>カ</t>
    </rPh>
    <phoneticPr fontId="2"/>
  </si>
  <si>
    <t>インテリア</t>
  </si>
  <si>
    <t>デザイン</t>
  </si>
  <si>
    <t>印刷</t>
  </si>
  <si>
    <t>電子機械</t>
  </si>
  <si>
    <t>その他</t>
  </si>
  <si>
    <t>商業に関する学科</t>
  </si>
  <si>
    <t>商業</t>
  </si>
  <si>
    <t>情報処理</t>
  </si>
  <si>
    <t>流通経済</t>
    <rPh sb="0" eb="1">
      <t>リュウ</t>
    </rPh>
    <rPh sb="1" eb="2">
      <t>ツウ</t>
    </rPh>
    <phoneticPr fontId="2"/>
  </si>
  <si>
    <t>国際経済</t>
  </si>
  <si>
    <t>会計</t>
  </si>
  <si>
    <t>水産に関する学科</t>
  </si>
  <si>
    <t>資源増殖</t>
    <rPh sb="0" eb="2">
      <t>シゲン</t>
    </rPh>
    <rPh sb="2" eb="4">
      <t>ゾウショク</t>
    </rPh>
    <phoneticPr fontId="2"/>
  </si>
  <si>
    <t>海洋漁業</t>
    <phoneticPr fontId="2"/>
  </si>
  <si>
    <t>水産食品</t>
    <phoneticPr fontId="2"/>
  </si>
  <si>
    <t>海洋工学</t>
    <rPh sb="0" eb="2">
      <t>カイヨウ</t>
    </rPh>
    <rPh sb="2" eb="4">
      <t>コウガク</t>
    </rPh>
    <phoneticPr fontId="2"/>
  </si>
  <si>
    <t>情報通信</t>
  </si>
  <si>
    <t>家庭に関する学科</t>
    <phoneticPr fontId="2"/>
  </si>
  <si>
    <t>家政</t>
  </si>
  <si>
    <t>被服</t>
  </si>
  <si>
    <t>食物</t>
    <rPh sb="0" eb="1">
      <t>ショク</t>
    </rPh>
    <rPh sb="1" eb="2">
      <t>モノ</t>
    </rPh>
    <phoneticPr fontId="2"/>
  </si>
  <si>
    <t>情報に関する学科</t>
    <rPh sb="0" eb="2">
      <t>ジョウホウ</t>
    </rPh>
    <phoneticPr fontId="2"/>
  </si>
  <si>
    <t>情報システム設計・管理</t>
    <rPh sb="0" eb="2">
      <t>ジョウホウ</t>
    </rPh>
    <rPh sb="6" eb="8">
      <t>セッケイ</t>
    </rPh>
    <rPh sb="9" eb="11">
      <t>カンリ</t>
    </rPh>
    <phoneticPr fontId="2"/>
  </si>
  <si>
    <t>マルチメディア</t>
    <phoneticPr fontId="2"/>
  </si>
  <si>
    <t>福祉に関する学科</t>
    <rPh sb="0" eb="2">
      <t>フクシ</t>
    </rPh>
    <phoneticPr fontId="2"/>
  </si>
  <si>
    <t>その他の専門教育を施す学科</t>
    <phoneticPr fontId="2"/>
  </si>
  <si>
    <t>理数</t>
  </si>
  <si>
    <t>外国語</t>
  </si>
  <si>
    <t>音楽・美術</t>
    <phoneticPr fontId="1"/>
  </si>
  <si>
    <t>音楽美術</t>
  </si>
  <si>
    <t>体育</t>
  </si>
  <si>
    <t>総合学科</t>
  </si>
  <si>
    <t>表48　設置者別・課程別・小学科別生徒数（本科）</t>
    <phoneticPr fontId="2"/>
  </si>
  <si>
    <t>計</t>
    <phoneticPr fontId="7"/>
  </si>
  <si>
    <t>県　  　　           　　立</t>
    <phoneticPr fontId="2"/>
  </si>
  <si>
    <t>私　  　 立</t>
    <phoneticPr fontId="2"/>
  </si>
  <si>
    <t>県　  立 　 計</t>
    <phoneticPr fontId="2"/>
  </si>
  <si>
    <t>全 　 日  　制</t>
    <phoneticPr fontId="2"/>
  </si>
  <si>
    <t>定 　 時  　制</t>
    <phoneticPr fontId="2"/>
  </si>
  <si>
    <t>全　  日　  制</t>
    <phoneticPr fontId="2"/>
  </si>
  <si>
    <t>音楽・美術</t>
    <phoneticPr fontId="7"/>
  </si>
  <si>
    <t>福祉</t>
    <rPh sb="0" eb="2">
      <t>フクシ</t>
    </rPh>
    <phoneticPr fontId="7"/>
  </si>
  <si>
    <t>表49  職名別教員数（本務者）及び休職者等の数（再掲）</t>
    <phoneticPr fontId="2"/>
  </si>
  <si>
    <t>区　　分</t>
    <phoneticPr fontId="2"/>
  </si>
  <si>
    <t>合   　　計</t>
    <phoneticPr fontId="2"/>
  </si>
  <si>
    <t>校 長</t>
    <phoneticPr fontId="2"/>
  </si>
  <si>
    <t>副校長</t>
    <rPh sb="0" eb="3">
      <t>フクコウチョウ</t>
    </rPh>
    <phoneticPr fontId="2"/>
  </si>
  <si>
    <t>教 頭</t>
    <phoneticPr fontId="2"/>
  </si>
  <si>
    <t>主幹
教諭</t>
    <rPh sb="0" eb="2">
      <t>シュカン</t>
    </rPh>
    <rPh sb="3" eb="5">
      <t>キョウユ</t>
    </rPh>
    <phoneticPr fontId="2"/>
  </si>
  <si>
    <t>指導
教諭</t>
    <rPh sb="0" eb="2">
      <t>シドウ</t>
    </rPh>
    <rPh sb="3" eb="5">
      <t>キョウユ</t>
    </rPh>
    <phoneticPr fontId="2"/>
  </si>
  <si>
    <t>教　諭</t>
    <rPh sb="0" eb="3">
      <t>キョウユ</t>
    </rPh>
    <phoneticPr fontId="2"/>
  </si>
  <si>
    <t>助教諭</t>
    <rPh sb="0" eb="3">
      <t>ジョキョウユ</t>
    </rPh>
    <phoneticPr fontId="2"/>
  </si>
  <si>
    <t>養護
教諭</t>
    <rPh sb="0" eb="2">
      <t>ヨウゴ</t>
    </rPh>
    <rPh sb="3" eb="5">
      <t>キョウユ</t>
    </rPh>
    <phoneticPr fontId="2"/>
  </si>
  <si>
    <t>養護
助教諭</t>
    <rPh sb="0" eb="2">
      <t>ヨウゴ</t>
    </rPh>
    <rPh sb="3" eb="4">
      <t>ジョ</t>
    </rPh>
    <rPh sb="4" eb="6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</si>
  <si>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</si>
  <si>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講 師</t>
    <rPh sb="0" eb="3">
      <t>コウシ</t>
    </rPh>
    <phoneticPr fontId="2"/>
  </si>
  <si>
    <t xml:space="preserve"> 左記のうち休職者等の数(再掲)</t>
    <phoneticPr fontId="2"/>
  </si>
  <si>
    <t>教員組合
事務専従</t>
    <rPh sb="0" eb="2">
      <t>キョウイン</t>
    </rPh>
    <rPh sb="2" eb="4">
      <t>クミアイ</t>
    </rPh>
    <rPh sb="5" eb="7">
      <t>ジム</t>
    </rPh>
    <rPh sb="7" eb="9">
      <t>センジュウ</t>
    </rPh>
    <phoneticPr fontId="2"/>
  </si>
  <si>
    <t>職務上の
負傷疾病</t>
    <rPh sb="0" eb="3">
      <t>ショクムジョウ</t>
    </rPh>
    <rPh sb="5" eb="7">
      <t>フショウ</t>
    </rPh>
    <rPh sb="7" eb="9">
      <t>シッペイ</t>
    </rPh>
    <phoneticPr fontId="2"/>
  </si>
  <si>
    <t>その他</t>
    <rPh sb="0" eb="3">
      <t>ソノタ</t>
    </rPh>
    <phoneticPr fontId="2"/>
  </si>
  <si>
    <t>育　児
休業者</t>
    <rPh sb="0" eb="3">
      <t>イクジ</t>
    </rPh>
    <rPh sb="4" eb="7">
      <t>キュウギョウシャ</t>
    </rPh>
    <phoneticPr fontId="2"/>
  </si>
  <si>
    <t>介　護
休業者</t>
    <rPh sb="0" eb="1">
      <t>スケ</t>
    </rPh>
    <rPh sb="2" eb="3">
      <t>マモル</t>
    </rPh>
    <rPh sb="4" eb="7">
      <t>キュウギョウシャ</t>
    </rPh>
    <phoneticPr fontId="2"/>
  </si>
  <si>
    <t>県立</t>
    <rPh sb="0" eb="1">
      <t>ケン</t>
    </rPh>
    <rPh sb="1" eb="2">
      <t>リツ</t>
    </rPh>
    <phoneticPr fontId="2"/>
  </si>
  <si>
    <t>南城市</t>
    <phoneticPr fontId="18"/>
  </si>
  <si>
    <t>大宜味村</t>
    <phoneticPr fontId="18"/>
  </si>
  <si>
    <t>県立定時(再掲)</t>
    <phoneticPr fontId="18"/>
  </si>
  <si>
    <t>石垣市</t>
    <rPh sb="0" eb="3">
      <t>イシガキシ</t>
    </rPh>
    <phoneticPr fontId="2"/>
  </si>
  <si>
    <t>うるま市</t>
    <rPh sb="3" eb="4">
      <t>シ</t>
    </rPh>
    <phoneticPr fontId="2"/>
  </si>
  <si>
    <t>表50　本務教員のうち産休等代替教員数及び教員数（兼務者）</t>
    <rPh sb="4" eb="6">
      <t>ホンム</t>
    </rPh>
    <rPh sb="11" eb="13">
      <t>サンキュウ</t>
    </rPh>
    <rPh sb="13" eb="14">
      <t>ナド</t>
    </rPh>
    <rPh sb="14" eb="16">
      <t>ダイタイ</t>
    </rPh>
    <phoneticPr fontId="2"/>
  </si>
  <si>
    <t>区　　　分</t>
    <phoneticPr fontId="7"/>
  </si>
  <si>
    <t>本務教員のうち産休等代替</t>
    <rPh sb="0" eb="2">
      <t>ホンム</t>
    </rPh>
    <rPh sb="2" eb="4">
      <t>キョウイン</t>
    </rPh>
    <rPh sb="7" eb="9">
      <t>サンキュウ</t>
    </rPh>
    <rPh sb="9" eb="10">
      <t>トウ</t>
    </rPh>
    <rPh sb="10" eb="12">
      <t>ダイタイ</t>
    </rPh>
    <phoneticPr fontId="2"/>
  </si>
  <si>
    <t>　教　  　　員　  　　数　  　（　兼　務　者　）</t>
    <phoneticPr fontId="2"/>
  </si>
  <si>
    <t>産休代替</t>
    <rPh sb="0" eb="2">
      <t>サンキュウ</t>
    </rPh>
    <rPh sb="2" eb="4">
      <t>ダイタイ</t>
    </rPh>
    <phoneticPr fontId="2"/>
  </si>
  <si>
    <t>育休代替</t>
    <rPh sb="0" eb="1">
      <t>イク</t>
    </rPh>
    <rPh sb="1" eb="2">
      <t>キュウ</t>
    </rPh>
    <rPh sb="2" eb="4">
      <t>ダイタイ</t>
    </rPh>
    <phoneticPr fontId="2"/>
  </si>
  <si>
    <t>合　計</t>
    <phoneticPr fontId="2"/>
  </si>
  <si>
    <t>校長</t>
    <phoneticPr fontId="2"/>
  </si>
  <si>
    <t>副校長</t>
    <rPh sb="0" eb="1">
      <t>フク</t>
    </rPh>
    <phoneticPr fontId="2"/>
  </si>
  <si>
    <t>教頭</t>
    <rPh sb="0" eb="2">
      <t>キョウトウ</t>
    </rPh>
    <phoneticPr fontId="2"/>
  </si>
  <si>
    <t>主幹
教頭</t>
    <rPh sb="0" eb="2">
      <t>シュカン</t>
    </rPh>
    <phoneticPr fontId="2"/>
  </si>
  <si>
    <t>指導
教諭</t>
    <rPh sb="0" eb="2">
      <t>シドウ</t>
    </rPh>
    <phoneticPr fontId="2"/>
  </si>
  <si>
    <t>教諭</t>
    <phoneticPr fontId="2"/>
  </si>
  <si>
    <t>栄養
教諭</t>
    <rPh sb="0" eb="2">
      <t>エイヨウ</t>
    </rPh>
    <rPh sb="3" eb="5">
      <t>キョウユ</t>
    </rPh>
    <phoneticPr fontId="2"/>
  </si>
  <si>
    <t>講師</t>
    <phoneticPr fontId="2"/>
  </si>
  <si>
    <t>教諭等</t>
    <rPh sb="0" eb="2">
      <t>キョウユ</t>
    </rPh>
    <rPh sb="2" eb="3">
      <t>トウ</t>
    </rPh>
    <phoneticPr fontId="2"/>
  </si>
  <si>
    <t>養護等</t>
    <rPh sb="0" eb="2">
      <t>ヨウゴ</t>
    </rPh>
    <rPh sb="2" eb="3">
      <t>ナド</t>
    </rPh>
    <phoneticPr fontId="2"/>
  </si>
  <si>
    <t>県立定時(再掲)</t>
    <phoneticPr fontId="7"/>
  </si>
  <si>
    <t>表51  帰国生徒・外国人生徒数及び本務教員のうち指導主事等の数</t>
    <rPh sb="7" eb="9">
      <t>セイト</t>
    </rPh>
    <rPh sb="18" eb="20">
      <t>ホンム</t>
    </rPh>
    <rPh sb="21" eb="22">
      <t>イン</t>
    </rPh>
    <phoneticPr fontId="2"/>
  </si>
  <si>
    <t>区       分</t>
    <phoneticPr fontId="2"/>
  </si>
  <si>
    <t>帰国生徒数</t>
    <rPh sb="2" eb="3">
      <t>セイ</t>
    </rPh>
    <rPh sb="3" eb="4">
      <t>ト</t>
    </rPh>
    <phoneticPr fontId="2"/>
  </si>
  <si>
    <t>外国人
生徒数</t>
    <rPh sb="0" eb="2">
      <t>ガイコク</t>
    </rPh>
    <rPh sb="2" eb="3">
      <t>ジン</t>
    </rPh>
    <rPh sb="4" eb="7">
      <t>セイトスウ</t>
    </rPh>
    <phoneticPr fontId="2"/>
  </si>
  <si>
    <t>指導主事等</t>
    <phoneticPr fontId="2"/>
  </si>
  <si>
    <t>教　務　主　任　等</t>
    <phoneticPr fontId="2"/>
  </si>
  <si>
    <t>産休代替</t>
    <phoneticPr fontId="2"/>
  </si>
  <si>
    <t>実習助手　　　　育休代替</t>
    <rPh sb="0" eb="2">
      <t>ジッシュウ</t>
    </rPh>
    <rPh sb="2" eb="4">
      <t>ジョシュ</t>
    </rPh>
    <rPh sb="8" eb="10">
      <t>イクキュウ</t>
    </rPh>
    <rPh sb="10" eb="12">
      <t>ダイタイ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</si>
  <si>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</si>
  <si>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</si>
  <si>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</si>
  <si>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</si>
  <si>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指導主事</t>
    <rPh sb="0" eb="2">
      <t>シドウ</t>
    </rPh>
    <rPh sb="2" eb="4">
      <t>シュジ</t>
    </rPh>
    <phoneticPr fontId="2"/>
  </si>
  <si>
    <t>教育委
員会等</t>
    <rPh sb="0" eb="2">
      <t>キョウイク</t>
    </rPh>
    <rPh sb="2" eb="3">
      <t>イ</t>
    </rPh>
    <rPh sb="4" eb="5">
      <t>イン</t>
    </rPh>
    <rPh sb="5" eb="6">
      <t>カイ</t>
    </rPh>
    <rPh sb="6" eb="7">
      <t>トウ</t>
    </rPh>
    <phoneticPr fontId="2"/>
  </si>
  <si>
    <t>留学者等</t>
    <rPh sb="0" eb="2">
      <t>リュウガク</t>
    </rPh>
    <rPh sb="2" eb="3">
      <t>シャ</t>
    </rPh>
    <rPh sb="3" eb="4">
      <t>トウ</t>
    </rPh>
    <phoneticPr fontId="2"/>
  </si>
  <si>
    <t>教務主任</t>
    <rPh sb="0" eb="2">
      <t>キョウム</t>
    </rPh>
    <rPh sb="2" eb="4">
      <t>シュニン</t>
    </rPh>
    <phoneticPr fontId="2"/>
  </si>
  <si>
    <t>学年主任</t>
    <rPh sb="0" eb="2">
      <t>ガクネン</t>
    </rPh>
    <rPh sb="2" eb="4">
      <t>シュニン</t>
    </rPh>
    <phoneticPr fontId="2"/>
  </si>
  <si>
    <t>保健主事</t>
    <rPh sb="0" eb="2">
      <t>ホケン</t>
    </rPh>
    <rPh sb="2" eb="4">
      <t>シュジ</t>
    </rPh>
    <phoneticPr fontId="2"/>
  </si>
  <si>
    <t>生徒
指導主事</t>
    <rPh sb="0" eb="2">
      <t>セイト</t>
    </rPh>
    <rPh sb="3" eb="5">
      <t>シドウ</t>
    </rPh>
    <rPh sb="5" eb="7">
      <t>シュジ</t>
    </rPh>
    <phoneticPr fontId="2"/>
  </si>
  <si>
    <t>進路
指導主事</t>
    <rPh sb="0" eb="2">
      <t>シンロ</t>
    </rPh>
    <rPh sb="3" eb="5">
      <t>シドウ</t>
    </rPh>
    <rPh sb="5" eb="6">
      <t>シュ</t>
    </rPh>
    <rPh sb="6" eb="7">
      <t>コト</t>
    </rPh>
    <phoneticPr fontId="2"/>
  </si>
  <si>
    <t>学科主任</t>
    <rPh sb="0" eb="2">
      <t>ガッカ</t>
    </rPh>
    <rPh sb="2" eb="4">
      <t>シュニン</t>
    </rPh>
    <phoneticPr fontId="2"/>
  </si>
  <si>
    <t>農場長</t>
    <rPh sb="0" eb="2">
      <t>ノウジョウ</t>
    </rPh>
    <rPh sb="2" eb="3">
      <t>チョウ</t>
    </rPh>
    <phoneticPr fontId="2"/>
  </si>
  <si>
    <t>司書教諭</t>
    <rPh sb="0" eb="2">
      <t>シショ</t>
    </rPh>
    <rPh sb="2" eb="4">
      <t>キョウユ</t>
    </rPh>
    <phoneticPr fontId="2"/>
  </si>
  <si>
    <t>舎監</t>
    <rPh sb="0" eb="2">
      <t>シャカン</t>
    </rPh>
    <phoneticPr fontId="2"/>
  </si>
  <si>
    <t>事務職員</t>
    <rPh sb="0" eb="2">
      <t>ジム</t>
    </rPh>
    <rPh sb="2" eb="4">
      <t>ショクイン</t>
    </rPh>
    <phoneticPr fontId="2"/>
  </si>
  <si>
    <t>実習助手</t>
    <rPh sb="0" eb="2">
      <t>ジッシュウ</t>
    </rPh>
    <rPh sb="2" eb="4">
      <t>ジョシュ</t>
    </rPh>
    <phoneticPr fontId="2"/>
  </si>
  <si>
    <t>那覇市</t>
    <phoneticPr fontId="21"/>
  </si>
  <si>
    <t>宜野湾市</t>
    <phoneticPr fontId="21"/>
  </si>
  <si>
    <t>石垣市</t>
    <phoneticPr fontId="21"/>
  </si>
  <si>
    <t>浦添市</t>
    <phoneticPr fontId="21"/>
  </si>
  <si>
    <t>名護市</t>
    <phoneticPr fontId="21"/>
  </si>
  <si>
    <t>糸満市</t>
    <phoneticPr fontId="21"/>
  </si>
  <si>
    <t>沖縄市</t>
    <phoneticPr fontId="21"/>
  </si>
  <si>
    <t>豊見城市</t>
    <phoneticPr fontId="21"/>
  </si>
  <si>
    <t>うるま市</t>
    <phoneticPr fontId="21"/>
  </si>
  <si>
    <t>宮古島市</t>
    <phoneticPr fontId="21"/>
  </si>
  <si>
    <t>南城市</t>
    <phoneticPr fontId="21"/>
  </si>
  <si>
    <t>国頭村</t>
    <phoneticPr fontId="21"/>
  </si>
  <si>
    <t>大宜味村</t>
    <phoneticPr fontId="21"/>
  </si>
  <si>
    <t>東村</t>
    <phoneticPr fontId="21"/>
  </si>
  <si>
    <t>今帰仁村</t>
    <phoneticPr fontId="21"/>
  </si>
  <si>
    <t>本部町</t>
    <phoneticPr fontId="21"/>
  </si>
  <si>
    <t>恩納村</t>
    <phoneticPr fontId="21"/>
  </si>
  <si>
    <t>宜野座村</t>
    <phoneticPr fontId="21"/>
  </si>
  <si>
    <t>金武町</t>
    <phoneticPr fontId="21"/>
  </si>
  <si>
    <t>伊江村</t>
    <phoneticPr fontId="21"/>
  </si>
  <si>
    <t>読谷村</t>
    <phoneticPr fontId="21"/>
  </si>
  <si>
    <t>嘉手納町</t>
    <phoneticPr fontId="21"/>
  </si>
  <si>
    <t>北谷町</t>
    <phoneticPr fontId="21"/>
  </si>
  <si>
    <t>北中城村</t>
    <phoneticPr fontId="21"/>
  </si>
  <si>
    <t>中城村</t>
    <phoneticPr fontId="21"/>
  </si>
  <si>
    <t>西原町</t>
    <phoneticPr fontId="21"/>
  </si>
  <si>
    <t>与那原町</t>
    <phoneticPr fontId="21"/>
  </si>
  <si>
    <t>南風原町</t>
    <phoneticPr fontId="21"/>
  </si>
  <si>
    <t>渡嘉敷村</t>
    <phoneticPr fontId="21"/>
  </si>
  <si>
    <t>座間味村</t>
    <phoneticPr fontId="21"/>
  </si>
  <si>
    <t>粟国村</t>
    <phoneticPr fontId="21"/>
  </si>
  <si>
    <t>渡名喜村</t>
    <phoneticPr fontId="21"/>
  </si>
  <si>
    <t>南大東村</t>
    <phoneticPr fontId="21"/>
  </si>
  <si>
    <t>北大東村</t>
    <phoneticPr fontId="21"/>
  </si>
  <si>
    <t>伊平屋村</t>
    <phoneticPr fontId="21"/>
  </si>
  <si>
    <t>伊是名村</t>
    <phoneticPr fontId="21"/>
  </si>
  <si>
    <t>久米島町</t>
    <phoneticPr fontId="21"/>
  </si>
  <si>
    <t>八重瀬町</t>
    <phoneticPr fontId="21"/>
  </si>
  <si>
    <t>多良間村</t>
    <phoneticPr fontId="21"/>
  </si>
  <si>
    <t>竹富町</t>
    <phoneticPr fontId="21"/>
  </si>
  <si>
    <t>与那国町</t>
    <phoneticPr fontId="21"/>
  </si>
  <si>
    <t>私立</t>
    <phoneticPr fontId="7"/>
  </si>
  <si>
    <t>…</t>
    <phoneticPr fontId="7"/>
  </si>
  <si>
    <t>県立定時(再掲)</t>
    <rPh sb="0" eb="1">
      <t>ケン</t>
    </rPh>
    <rPh sb="1" eb="2">
      <t>リツ</t>
    </rPh>
    <rPh sb="2" eb="4">
      <t>テイジ</t>
    </rPh>
    <rPh sb="5" eb="7">
      <t>サイケイ</t>
    </rPh>
    <phoneticPr fontId="2"/>
  </si>
  <si>
    <t>*県立定時(再掲)の「外国人生徒数～舎監」</t>
    <rPh sb="1" eb="3">
      <t>ケンリツ</t>
    </rPh>
    <rPh sb="3" eb="5">
      <t>テイジ</t>
    </rPh>
    <rPh sb="6" eb="8">
      <t>サイケイ</t>
    </rPh>
    <rPh sb="11" eb="16">
      <t>ガイコクジンセイト</t>
    </rPh>
    <rPh sb="16" eb="17">
      <t>スウ</t>
    </rPh>
    <rPh sb="18" eb="20">
      <t>シャカン</t>
    </rPh>
    <phoneticPr fontId="7"/>
  </si>
  <si>
    <t>　定時制のみ学校は「泊高校(那覇市)」のみ</t>
    <rPh sb="10" eb="11">
      <t>トマリ</t>
    </rPh>
    <rPh sb="11" eb="12">
      <t>ガイハク</t>
    </rPh>
    <rPh sb="14" eb="17">
      <t>ナハシ</t>
    </rPh>
    <phoneticPr fontId="7"/>
  </si>
  <si>
    <t>　属性の課程別で確認「２定時制」のみを記載</t>
    <rPh sb="1" eb="3">
      <t>ゾクセイ</t>
    </rPh>
    <rPh sb="4" eb="7">
      <t>カテイベツ</t>
    </rPh>
    <rPh sb="8" eb="10">
      <t>カクニン</t>
    </rPh>
    <rPh sb="12" eb="15">
      <t>テイジセイ</t>
    </rPh>
    <rPh sb="19" eb="21">
      <t>キサイ</t>
    </rPh>
    <phoneticPr fontId="7"/>
  </si>
  <si>
    <t>　「３併置」は定時制のみの数字かどうか不明のため記載しない</t>
    <rPh sb="3" eb="5">
      <t>ヘイチ</t>
    </rPh>
    <rPh sb="13" eb="15">
      <t>スウジ</t>
    </rPh>
    <rPh sb="24" eb="26">
      <t>キサイ</t>
    </rPh>
    <phoneticPr fontId="7"/>
  </si>
  <si>
    <t>　※泊高校　学校調査票より手入力</t>
    <rPh sb="2" eb="3">
      <t>トマリ</t>
    </rPh>
    <rPh sb="3" eb="5">
      <t>コウコウ</t>
    </rPh>
    <rPh sb="6" eb="8">
      <t>ガッコウ</t>
    </rPh>
    <rPh sb="8" eb="11">
      <t>チョウサヒョウ</t>
    </rPh>
    <rPh sb="13" eb="16">
      <t>テニュウリョク</t>
    </rPh>
    <phoneticPr fontId="7"/>
  </si>
  <si>
    <t>表52　職名別職員数（本務者）</t>
    <phoneticPr fontId="2"/>
  </si>
  <si>
    <t>区　　　分</t>
  </si>
  <si>
    <t>合    計</t>
    <phoneticPr fontId="2"/>
  </si>
  <si>
    <t>事  　務 　 職 　 員</t>
    <phoneticPr fontId="2"/>
  </si>
  <si>
    <t>学校図書館  事　務　員</t>
    <rPh sb="4" eb="5">
      <t>カン</t>
    </rPh>
    <rPh sb="7" eb="10">
      <t>ジム</t>
    </rPh>
    <rPh sb="11" eb="12">
      <t>ショクイン</t>
    </rPh>
    <phoneticPr fontId="2"/>
  </si>
  <si>
    <t>技術職員</t>
    <rPh sb="0" eb="2">
      <t>ギジュツ</t>
    </rPh>
    <rPh sb="2" eb="4">
      <t>ショクイン</t>
    </rPh>
    <phoneticPr fontId="2"/>
  </si>
  <si>
    <t>実 習 助 手</t>
    <phoneticPr fontId="2"/>
  </si>
  <si>
    <t>養護職員
(看護師等)</t>
    <rPh sb="0" eb="2">
      <t>ヨウゴ</t>
    </rPh>
    <rPh sb="2" eb="4">
      <t>ショクイン</t>
    </rPh>
    <rPh sb="6" eb="9">
      <t>カンゴシ</t>
    </rPh>
    <rPh sb="9" eb="10">
      <t>トウ</t>
    </rPh>
    <phoneticPr fontId="2"/>
  </si>
  <si>
    <t>用 務 員</t>
    <phoneticPr fontId="2"/>
  </si>
  <si>
    <t>警 備 員
そ の 他</t>
    <rPh sb="0" eb="1">
      <t>ケイ</t>
    </rPh>
    <rPh sb="2" eb="3">
      <t>ソナエ</t>
    </rPh>
    <rPh sb="4" eb="5">
      <t>イン</t>
    </rPh>
    <rPh sb="10" eb="11">
      <t>ホカ</t>
    </rPh>
    <phoneticPr fontId="2"/>
  </si>
  <si>
    <t>(再掲)</t>
    <phoneticPr fontId="2"/>
  </si>
  <si>
    <t>主事･主事補等</t>
    <rPh sb="0" eb="2">
      <t>シュジ</t>
    </rPh>
    <rPh sb="3" eb="6">
      <t>シュジホ</t>
    </rPh>
    <rPh sb="6" eb="7">
      <t>トウ</t>
    </rPh>
    <phoneticPr fontId="2"/>
  </si>
  <si>
    <t>そ  の  他</t>
    <phoneticPr fontId="2"/>
  </si>
  <si>
    <t>図書館
事務
従事者</t>
    <rPh sb="7" eb="10">
      <t>ジュウジシャ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</si>
</sst>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;&quot;－&quot;"/>
    <numFmt numFmtId="177" formatCode="_ * #,##0_ ;_ * \-#,##0_ ;_ * &quot;－&quot;_ ;_ @_ "/>
    <numFmt numFmtId="178" formatCode="#,##0;;&quot;－&quot;\ "/>
    <numFmt numFmtId="179" formatCode="#,##0\ ;;&quot;－&quot;\ "/>
  </numFmts>
  <fonts count="42">
    <font>
      <sz val="14"/>
      <name val="Terminal"/>
      <charset val="128"/>
    </font>
    <font>
      <sz val="7"/>
      <name val="Terminal"/>
      <family val="3"/>
      <charset val="255"/>
    </font>
    <font>
      <sz val="7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7"/>
      <name val="Terminal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Terminal"/>
      <charset val="128"/>
    </font>
    <font>
      <sz val="11"/>
      <name val="明朝"/>
      <family val="1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5"/>
      <name val="ＭＳ Ｐゴシック"/>
      <family val="3"/>
      <charset val="128"/>
    </font>
    <font>
      <b/>
      <sz val="13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.5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644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1" xfId="0" applyFont="1" applyBorder="1"/>
    <xf numFmtId="0" fontId="11" fillId="0" borderId="0" xfId="0" applyFont="1"/>
    <xf numFmtId="176" fontId="10" fillId="0" borderId="8" xfId="0" applyNumberFormat="1" applyFont="1" applyBorder="1" applyAlignment="1">
      <alignment horizontal="right"/>
    </xf>
    <xf numFmtId="176" fontId="11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76" fontId="10" fillId="0" borderId="1" xfId="0" applyNumberFormat="1" applyFont="1" applyBorder="1" applyAlignment="1">
      <alignment shrinkToFit="1"/>
    </xf>
    <xf numFmtId="176" fontId="10" fillId="0" borderId="1" xfId="0" applyNumberFormat="1" applyFont="1" applyBorder="1"/>
    <xf numFmtId="176" fontId="10" fillId="0" borderId="0" xfId="0" applyNumberFormat="1" applyFont="1" applyProtection="1">
      <protection locked="0"/>
    </xf>
    <xf numFmtId="176" fontId="10" fillId="0" borderId="0" xfId="0" applyNumberFormat="1" applyFont="1"/>
    <xf numFmtId="176" fontId="10" fillId="0" borderId="0" xfId="0" applyNumberFormat="1" applyFont="1" applyAlignment="1">
      <alignment shrinkToFit="1"/>
    </xf>
    <xf numFmtId="0" fontId="6" fillId="0" borderId="0" xfId="0" applyFont="1" applyAlignment="1">
      <alignment horizontal="center"/>
    </xf>
    <xf numFmtId="0" fontId="12" fillId="0" borderId="2" xfId="0" applyFont="1" applyBorder="1"/>
    <xf numFmtId="0" fontId="12" fillId="0" borderId="2" xfId="0" applyFont="1" applyBorder="1" applyProtection="1"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176" fontId="12" fillId="0" borderId="10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76" fontId="4" fillId="0" borderId="10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12" fillId="0" borderId="1" xfId="0" quotePrefix="1" applyFont="1" applyBorder="1" applyAlignment="1" applyProtection="1">
      <alignment horizontal="center"/>
      <protection locked="0"/>
    </xf>
    <xf numFmtId="176" fontId="12" fillId="0" borderId="8" xfId="0" applyNumberFormat="1" applyFont="1" applyBorder="1" applyAlignment="1">
      <alignment horizontal="right"/>
    </xf>
    <xf numFmtId="176" fontId="12" fillId="0" borderId="1" xfId="0" applyNumberFormat="1" applyFont="1" applyBorder="1" applyAlignment="1">
      <alignment horizontal="right"/>
    </xf>
    <xf numFmtId="0" fontId="12" fillId="0" borderId="2" xfId="0" applyFont="1" applyBorder="1" applyAlignment="1" applyProtection="1">
      <alignment horizontal="center"/>
      <protection locked="0"/>
    </xf>
    <xf numFmtId="176" fontId="12" fillId="0" borderId="5" xfId="0" applyNumberFormat="1" applyFont="1" applyBorder="1" applyAlignment="1" applyProtection="1">
      <alignment horizontal="right"/>
      <protection locked="0"/>
    </xf>
    <xf numFmtId="176" fontId="12" fillId="0" borderId="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distributed" justifyLastLine="1"/>
    </xf>
    <xf numFmtId="0" fontId="4" fillId="0" borderId="0" xfId="0" applyFont="1" applyAlignment="1">
      <alignment horizontal="center"/>
    </xf>
    <xf numFmtId="0" fontId="12" fillId="0" borderId="0" xfId="0" applyFont="1" applyProtection="1">
      <protection locked="0"/>
    </xf>
    <xf numFmtId="176" fontId="12" fillId="0" borderId="10" xfId="0" applyNumberFormat="1" applyFont="1" applyBorder="1" applyAlignment="1" applyProtection="1">
      <alignment horizontal="right"/>
      <protection locked="0"/>
    </xf>
    <xf numFmtId="176" fontId="12" fillId="0" borderId="0" xfId="0" applyNumberFormat="1" applyFont="1" applyAlignment="1" applyProtection="1">
      <alignment horizontal="right"/>
      <protection locked="0"/>
    </xf>
    <xf numFmtId="176" fontId="12" fillId="0" borderId="0" xfId="0" applyNumberFormat="1" applyFont="1" applyAlignment="1" applyProtection="1">
      <alignment horizontal="right" shrinkToFit="1"/>
      <protection locked="0"/>
    </xf>
    <xf numFmtId="49" fontId="12" fillId="0" borderId="0" xfId="0" applyNumberFormat="1" applyFont="1" applyAlignment="1">
      <alignment horizontal="distributed" shrinkToFit="1"/>
    </xf>
    <xf numFmtId="0" fontId="12" fillId="0" borderId="0" xfId="0" applyFont="1" applyAlignment="1">
      <alignment horizontal="center"/>
    </xf>
    <xf numFmtId="176" fontId="12" fillId="0" borderId="0" xfId="0" applyNumberFormat="1" applyFont="1" applyAlignment="1">
      <alignment horizontal="right" shrinkToFit="1"/>
    </xf>
    <xf numFmtId="49" fontId="12" fillId="0" borderId="0" xfId="0" applyNumberFormat="1" applyFont="1" applyAlignment="1">
      <alignment horizontal="distributed" vertical="center" shrinkToFit="1"/>
    </xf>
    <xf numFmtId="176" fontId="4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distributed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8" fontId="13" fillId="0" borderId="0" xfId="5" applyFont="1" applyFill="1" applyAlignment="1">
      <alignment vertical="center"/>
    </xf>
    <xf numFmtId="38" fontId="14" fillId="0" borderId="0" xfId="5" applyFont="1" applyFill="1"/>
    <xf numFmtId="38" fontId="13" fillId="0" borderId="0" xfId="5" applyFont="1" applyFill="1" applyAlignment="1">
      <alignment horizontal="center"/>
    </xf>
    <xf numFmtId="38" fontId="13" fillId="0" borderId="0" xfId="5" applyFont="1" applyFill="1"/>
    <xf numFmtId="38" fontId="6" fillId="0" borderId="0" xfId="5" applyFont="1" applyFill="1"/>
    <xf numFmtId="38" fontId="17" fillId="0" borderId="0" xfId="5" applyFont="1" applyFill="1" applyAlignment="1" applyProtection="1">
      <alignment horizontal="center" vertical="center"/>
      <protection locked="0"/>
    </xf>
    <xf numFmtId="38" fontId="6" fillId="0" borderId="0" xfId="5" applyFont="1" applyFill="1" applyAlignment="1" applyProtection="1">
      <alignment horizontal="center"/>
      <protection locked="0"/>
    </xf>
    <xf numFmtId="38" fontId="6" fillId="0" borderId="1" xfId="5" applyFont="1" applyFill="1" applyBorder="1" applyAlignment="1">
      <alignment horizontal="center"/>
    </xf>
    <xf numFmtId="38" fontId="6" fillId="0" borderId="0" xfId="5" applyFont="1" applyFill="1" applyBorder="1" applyAlignment="1" applyProtection="1">
      <alignment horizontal="center"/>
      <protection locked="0"/>
    </xf>
    <xf numFmtId="38" fontId="12" fillId="0" borderId="2" xfId="5" applyFont="1" applyFill="1" applyBorder="1"/>
    <xf numFmtId="38" fontId="4" fillId="0" borderId="2" xfId="5" applyFont="1" applyFill="1" applyBorder="1" applyAlignment="1" applyProtection="1">
      <alignment horizontal="center"/>
      <protection locked="0"/>
    </xf>
    <xf numFmtId="38" fontId="10" fillId="0" borderId="0" xfId="5" applyFont="1" applyFill="1"/>
    <xf numFmtId="38" fontId="12" fillId="0" borderId="0" xfId="5" applyFont="1" applyFill="1" applyBorder="1"/>
    <xf numFmtId="38" fontId="12" fillId="0" borderId="0" xfId="5" applyFont="1" applyFill="1" applyBorder="1" applyAlignment="1">
      <alignment horizontal="center"/>
    </xf>
    <xf numFmtId="38" fontId="12" fillId="0" borderId="10" xfId="5" applyFont="1" applyFill="1" applyBorder="1" applyAlignment="1">
      <alignment horizontal="center" vertical="center"/>
    </xf>
    <xf numFmtId="38" fontId="12" fillId="0" borderId="0" xfId="5" applyFont="1" applyFill="1" applyBorder="1" applyAlignment="1" applyProtection="1">
      <alignment horizontal="center"/>
      <protection locked="0"/>
    </xf>
    <xf numFmtId="38" fontId="12" fillId="0" borderId="8" xfId="5" applyFont="1" applyFill="1" applyBorder="1" applyAlignment="1">
      <alignment horizontal="center" vertical="center"/>
    </xf>
    <xf numFmtId="38" fontId="12" fillId="0" borderId="3" xfId="5" applyFont="1" applyFill="1" applyBorder="1" applyAlignment="1">
      <alignment horizontal="center" vertical="center"/>
    </xf>
    <xf numFmtId="38" fontId="12" fillId="0" borderId="13" xfId="5" applyFont="1" applyFill="1" applyBorder="1" applyAlignment="1">
      <alignment horizontal="center" vertical="center"/>
    </xf>
    <xf numFmtId="38" fontId="12" fillId="0" borderId="7" xfId="5" applyFont="1" applyFill="1" applyBorder="1" applyAlignment="1">
      <alignment horizontal="center" vertical="center"/>
    </xf>
    <xf numFmtId="38" fontId="12" fillId="0" borderId="4" xfId="5" applyFont="1" applyFill="1" applyBorder="1" applyAlignment="1">
      <alignment horizontal="center" vertical="center"/>
    </xf>
    <xf numFmtId="38" fontId="12" fillId="0" borderId="2" xfId="5" applyFont="1" applyFill="1" applyBorder="1" applyAlignment="1" applyProtection="1">
      <alignment horizontal="center"/>
      <protection locked="0"/>
    </xf>
    <xf numFmtId="176" fontId="12" fillId="0" borderId="10" xfId="5" applyNumberFormat="1" applyFont="1" applyFill="1" applyBorder="1" applyAlignment="1" applyProtection="1">
      <alignment horizontal="right" vertical="center"/>
    </xf>
    <xf numFmtId="176" fontId="12" fillId="0" borderId="0" xfId="5" applyNumberFormat="1" applyFont="1" applyFill="1" applyBorder="1" applyAlignment="1" applyProtection="1">
      <alignment horizontal="right" vertical="center"/>
    </xf>
    <xf numFmtId="176" fontId="12" fillId="0" borderId="0" xfId="5" applyNumberFormat="1" applyFont="1" applyFill="1" applyBorder="1" applyAlignment="1" applyProtection="1">
      <alignment horizontal="right" vertical="center" shrinkToFit="1"/>
    </xf>
    <xf numFmtId="176" fontId="12" fillId="0" borderId="14" xfId="5" applyNumberFormat="1" applyFont="1" applyFill="1" applyBorder="1" applyAlignment="1" applyProtection="1">
      <alignment horizontal="right" vertical="center"/>
    </xf>
    <xf numFmtId="38" fontId="12" fillId="0" borderId="2" xfId="5" applyFont="1" applyFill="1" applyBorder="1" applyAlignment="1" applyProtection="1">
      <alignment horizontal="center"/>
    </xf>
    <xf numFmtId="38" fontId="4" fillId="0" borderId="0" xfId="5" applyFont="1" applyFill="1" applyBorder="1" applyProtection="1"/>
    <xf numFmtId="38" fontId="4" fillId="0" borderId="0" xfId="5" applyFont="1" applyFill="1" applyBorder="1" applyAlignment="1" applyProtection="1">
      <alignment horizontal="center"/>
    </xf>
    <xf numFmtId="176" fontId="4" fillId="0" borderId="10" xfId="5" applyNumberFormat="1" applyFont="1" applyFill="1" applyBorder="1" applyAlignment="1" applyProtection="1"/>
    <xf numFmtId="176" fontId="4" fillId="0" borderId="0" xfId="5" applyNumberFormat="1" applyFont="1" applyFill="1" applyBorder="1" applyAlignment="1" applyProtection="1"/>
    <xf numFmtId="176" fontId="4" fillId="0" borderId="0" xfId="5" applyNumberFormat="1" applyFont="1" applyFill="1" applyBorder="1" applyAlignment="1" applyProtection="1">
      <alignment shrinkToFit="1"/>
    </xf>
    <xf numFmtId="176" fontId="4" fillId="0" borderId="14" xfId="5" applyNumberFormat="1" applyFont="1" applyFill="1" applyBorder="1" applyAlignment="1" applyProtection="1"/>
    <xf numFmtId="176" fontId="4" fillId="0" borderId="0" xfId="5" applyNumberFormat="1" applyFont="1" applyFill="1" applyBorder="1" applyProtection="1"/>
    <xf numFmtId="38" fontId="11" fillId="0" borderId="0" xfId="5" applyFont="1" applyFill="1"/>
    <xf numFmtId="38" fontId="12" fillId="0" borderId="1" xfId="5" applyFont="1" applyFill="1" applyBorder="1" applyProtection="1"/>
    <xf numFmtId="38" fontId="12" fillId="0" borderId="1" xfId="5" applyFont="1" applyFill="1" applyBorder="1" applyAlignment="1" applyProtection="1">
      <alignment horizontal="center"/>
    </xf>
    <xf numFmtId="176" fontId="12" fillId="0" borderId="8" xfId="5" applyNumberFormat="1" applyFont="1" applyFill="1" applyBorder="1" applyAlignment="1" applyProtection="1">
      <alignment horizontal="right"/>
    </xf>
    <xf numFmtId="176" fontId="12" fillId="0" borderId="1" xfId="5" applyNumberFormat="1" applyFont="1" applyFill="1" applyBorder="1" applyAlignment="1" applyProtection="1">
      <alignment horizontal="right"/>
    </xf>
    <xf numFmtId="176" fontId="12" fillId="0" borderId="1" xfId="5" applyNumberFormat="1" applyFont="1" applyFill="1" applyBorder="1" applyAlignment="1" applyProtection="1">
      <alignment horizontal="right" shrinkToFit="1"/>
    </xf>
    <xf numFmtId="176" fontId="12" fillId="0" borderId="11" xfId="5" applyNumberFormat="1" applyFont="1" applyFill="1" applyBorder="1" applyAlignment="1" applyProtection="1">
      <alignment horizontal="right"/>
    </xf>
    <xf numFmtId="38" fontId="12" fillId="0" borderId="2" xfId="5" applyFont="1" applyFill="1" applyBorder="1" applyProtection="1"/>
    <xf numFmtId="176" fontId="12" fillId="0" borderId="5" xfId="5" applyNumberFormat="1" applyFont="1" applyFill="1" applyBorder="1" applyAlignment="1" applyProtection="1">
      <alignment horizontal="right"/>
    </xf>
    <xf numFmtId="176" fontId="12" fillId="0" borderId="2" xfId="5" applyNumberFormat="1" applyFont="1" applyFill="1" applyBorder="1" applyAlignment="1" applyProtection="1">
      <alignment horizontal="right"/>
    </xf>
    <xf numFmtId="176" fontId="12" fillId="0" borderId="2" xfId="5" applyNumberFormat="1" applyFont="1" applyFill="1" applyBorder="1" applyAlignment="1" applyProtection="1">
      <alignment horizontal="right" shrinkToFit="1"/>
    </xf>
    <xf numFmtId="176" fontId="12" fillId="0" borderId="12" xfId="5" applyNumberFormat="1" applyFont="1" applyFill="1" applyBorder="1" applyAlignment="1" applyProtection="1">
      <alignment horizontal="right"/>
    </xf>
    <xf numFmtId="38" fontId="4" fillId="0" borderId="0" xfId="5" applyFont="1" applyFill="1" applyBorder="1" applyAlignment="1" applyProtection="1"/>
    <xf numFmtId="38" fontId="4" fillId="0" borderId="0" xfId="5" applyFont="1" applyFill="1" applyBorder="1" applyAlignment="1" applyProtection="1">
      <alignment horizontal="distributed" justifyLastLine="1"/>
    </xf>
    <xf numFmtId="38" fontId="4" fillId="0" borderId="10" xfId="5" applyFont="1" applyFill="1" applyBorder="1" applyAlignment="1" applyProtection="1"/>
    <xf numFmtId="38" fontId="4" fillId="0" borderId="0" xfId="5" applyFont="1" applyFill="1" applyBorder="1" applyAlignment="1" applyProtection="1">
      <alignment vertical="center"/>
    </xf>
    <xf numFmtId="38" fontId="11" fillId="0" borderId="0" xfId="5" applyFont="1" applyFill="1" applyAlignment="1">
      <alignment vertical="center"/>
    </xf>
    <xf numFmtId="38" fontId="12" fillId="0" borderId="0" xfId="5" applyFont="1" applyFill="1" applyBorder="1" applyProtection="1"/>
    <xf numFmtId="38" fontId="12" fillId="0" borderId="0" xfId="5" applyFont="1" applyFill="1" applyBorder="1" applyAlignment="1" applyProtection="1">
      <alignment horizontal="center"/>
    </xf>
    <xf numFmtId="176" fontId="12" fillId="0" borderId="10" xfId="5" applyNumberFormat="1" applyFont="1" applyFill="1" applyBorder="1" applyAlignment="1" applyProtection="1">
      <alignment horizontal="right"/>
    </xf>
    <xf numFmtId="176" fontId="12" fillId="0" borderId="0" xfId="5" applyNumberFormat="1" applyFont="1" applyFill="1" applyBorder="1" applyAlignment="1" applyProtection="1">
      <alignment horizontal="right"/>
    </xf>
    <xf numFmtId="176" fontId="12" fillId="0" borderId="0" xfId="5" applyNumberFormat="1" applyFont="1" applyFill="1" applyBorder="1" applyAlignment="1" applyProtection="1">
      <alignment horizontal="right" shrinkToFit="1"/>
    </xf>
    <xf numFmtId="38" fontId="12" fillId="0" borderId="10" xfId="5" applyFont="1" applyFill="1" applyBorder="1" applyProtection="1"/>
    <xf numFmtId="38" fontId="12" fillId="0" borderId="0" xfId="5" applyFont="1" applyFill="1" applyBorder="1" applyAlignment="1"/>
    <xf numFmtId="176" fontId="12" fillId="0" borderId="10" xfId="5" applyNumberFormat="1" applyFont="1" applyFill="1" applyBorder="1" applyAlignment="1" applyProtection="1">
      <alignment horizontal="right" shrinkToFit="1"/>
    </xf>
    <xf numFmtId="38" fontId="12" fillId="0" borderId="10" xfId="5" applyFont="1" applyFill="1" applyBorder="1" applyAlignment="1"/>
    <xf numFmtId="38" fontId="10" fillId="0" borderId="0" xfId="5" applyFont="1" applyFill="1" applyAlignment="1"/>
    <xf numFmtId="38" fontId="4" fillId="0" borderId="0" xfId="5" applyFont="1" applyFill="1" applyBorder="1" applyAlignment="1"/>
    <xf numFmtId="38" fontId="4" fillId="0" borderId="0" xfId="5" applyFont="1" applyFill="1" applyBorder="1" applyAlignment="1" applyProtection="1">
      <alignment horizontal="center"/>
      <protection locked="0"/>
    </xf>
    <xf numFmtId="38" fontId="4" fillId="0" borderId="10" xfId="5" applyFont="1" applyFill="1" applyBorder="1" applyAlignment="1"/>
    <xf numFmtId="38" fontId="11" fillId="0" borderId="0" xfId="5" applyFont="1" applyFill="1" applyAlignment="1"/>
    <xf numFmtId="176" fontId="12" fillId="0" borderId="10" xfId="5" applyNumberFormat="1" applyFont="1" applyFill="1" applyBorder="1" applyAlignment="1" applyProtection="1">
      <alignment horizontal="right" shrinkToFit="1"/>
      <protection locked="0"/>
    </xf>
    <xf numFmtId="176" fontId="12" fillId="0" borderId="0" xfId="5" applyNumberFormat="1" applyFont="1" applyFill="1" applyBorder="1" applyAlignment="1" applyProtection="1">
      <alignment horizontal="right" shrinkToFit="1"/>
      <protection locked="0"/>
    </xf>
    <xf numFmtId="176" fontId="12" fillId="0" borderId="0" xfId="5" applyNumberFormat="1" applyFont="1" applyFill="1" applyBorder="1" applyAlignment="1">
      <alignment horizontal="right" shrinkToFit="1"/>
    </xf>
    <xf numFmtId="38" fontId="12" fillId="0" borderId="10" xfId="5" applyFont="1" applyFill="1" applyBorder="1"/>
    <xf numFmtId="176" fontId="4" fillId="0" borderId="10" xfId="5" applyNumberFormat="1" applyFont="1" applyFill="1" applyBorder="1" applyAlignment="1" applyProtection="1">
      <alignment horizontal="right" shrinkToFit="1"/>
    </xf>
    <xf numFmtId="176" fontId="4" fillId="0" borderId="0" xfId="5" applyNumberFormat="1" applyFont="1" applyFill="1" applyBorder="1" applyAlignment="1" applyProtection="1">
      <alignment horizontal="right" shrinkToFit="1"/>
    </xf>
    <xf numFmtId="38" fontId="4" fillId="0" borderId="10" xfId="5" applyFont="1" applyFill="1" applyBorder="1" applyAlignment="1" applyProtection="1">
      <alignment horizontal="distributed" justifyLastLine="1"/>
    </xf>
    <xf numFmtId="38" fontId="4" fillId="0" borderId="0" xfId="5" applyFont="1" applyFill="1" applyBorder="1" applyAlignment="1">
      <alignment horizontal="center"/>
    </xf>
    <xf numFmtId="38" fontId="12" fillId="0" borderId="0" xfId="5" applyFont="1" applyFill="1" applyBorder="1" applyAlignment="1" applyProtection="1">
      <alignment horizontal="distributed" justifyLastLine="1"/>
    </xf>
    <xf numFmtId="38" fontId="12" fillId="0" borderId="10" xfId="5" applyFont="1" applyFill="1" applyBorder="1" applyAlignment="1" applyProtection="1">
      <alignment horizontal="distributed" justifyLastLine="1"/>
    </xf>
    <xf numFmtId="38" fontId="4" fillId="0" borderId="1" xfId="5" applyFont="1" applyFill="1" applyBorder="1"/>
    <xf numFmtId="0" fontId="12" fillId="0" borderId="1" xfId="0" applyFont="1" applyBorder="1" applyAlignment="1">
      <alignment horizontal="center"/>
    </xf>
    <xf numFmtId="38" fontId="4" fillId="0" borderId="1" xfId="5" applyFont="1" applyFill="1" applyBorder="1" applyAlignment="1">
      <alignment horizontal="center"/>
    </xf>
    <xf numFmtId="176" fontId="4" fillId="0" borderId="8" xfId="5" applyNumberFormat="1" applyFont="1" applyFill="1" applyBorder="1" applyAlignment="1" applyProtection="1">
      <alignment shrinkToFit="1"/>
    </xf>
    <xf numFmtId="176" fontId="4" fillId="0" borderId="1" xfId="5" applyNumberFormat="1" applyFont="1" applyFill="1" applyBorder="1" applyAlignment="1" applyProtection="1">
      <alignment shrinkToFit="1"/>
    </xf>
    <xf numFmtId="176" fontId="12" fillId="0" borderId="1" xfId="5" applyNumberFormat="1" applyFont="1" applyFill="1" applyBorder="1" applyAlignment="1" applyProtection="1">
      <alignment horizontal="right" vertical="center" shrinkToFit="1"/>
    </xf>
    <xf numFmtId="176" fontId="4" fillId="0" borderId="11" xfId="5" applyNumberFormat="1" applyFont="1" applyFill="1" applyBorder="1" applyAlignment="1" applyProtection="1">
      <alignment shrinkToFit="1"/>
    </xf>
    <xf numFmtId="0" fontId="4" fillId="0" borderId="1" xfId="0" applyFont="1" applyBorder="1" applyAlignment="1">
      <alignment horizontal="center"/>
    </xf>
    <xf numFmtId="38" fontId="10" fillId="0" borderId="0" xfId="5" applyFont="1" applyFill="1" applyBorder="1"/>
    <xf numFmtId="0" fontId="19" fillId="0" borderId="0" xfId="0" applyFont="1" applyProtection="1">
      <protection locked="0"/>
    </xf>
    <xf numFmtId="38" fontId="19" fillId="0" borderId="0" xfId="5" applyFont="1" applyFill="1" applyBorder="1" applyAlignment="1">
      <alignment horizontal="center"/>
    </xf>
    <xf numFmtId="176" fontId="19" fillId="0" borderId="0" xfId="5" applyNumberFormat="1" applyFont="1" applyFill="1" applyBorder="1" applyProtection="1">
      <protection locked="0"/>
    </xf>
    <xf numFmtId="176" fontId="19" fillId="0" borderId="0" xfId="5" applyNumberFormat="1" applyFont="1" applyFill="1" applyBorder="1"/>
    <xf numFmtId="176" fontId="19" fillId="0" borderId="0" xfId="5" applyNumberFormat="1" applyFont="1" applyFill="1" applyBorder="1" applyProtection="1"/>
    <xf numFmtId="38" fontId="19" fillId="0" borderId="0" xfId="5" applyFont="1" applyFill="1" applyBorder="1"/>
    <xf numFmtId="38" fontId="10" fillId="0" borderId="0" xfId="5" applyFont="1" applyFill="1" applyBorder="1" applyAlignment="1">
      <alignment horizontal="center"/>
    </xf>
    <xf numFmtId="0" fontId="19" fillId="0" borderId="0" xfId="0" applyFont="1" applyAlignment="1">
      <alignment horizontal="distributed"/>
    </xf>
    <xf numFmtId="38" fontId="11" fillId="0" borderId="0" xfId="5" applyFont="1" applyFill="1" applyBorder="1"/>
    <xf numFmtId="0" fontId="17" fillId="0" borderId="0" xfId="0" applyFont="1" applyAlignment="1">
      <alignment horizontal="center"/>
    </xf>
    <xf numFmtId="38" fontId="17" fillId="0" borderId="0" xfId="5" applyFont="1" applyFill="1" applyBorder="1" applyAlignment="1">
      <alignment horizontal="center"/>
    </xf>
    <xf numFmtId="176" fontId="17" fillId="0" borderId="0" xfId="5" applyNumberFormat="1" applyFont="1" applyFill="1" applyBorder="1" applyAlignment="1" applyProtection="1">
      <alignment shrinkToFit="1"/>
    </xf>
    <xf numFmtId="38" fontId="17" fillId="0" borderId="0" xfId="5" applyFont="1" applyFill="1" applyBorder="1"/>
    <xf numFmtId="38" fontId="11" fillId="0" borderId="0" xfId="5" applyFont="1" applyFill="1" applyBorder="1" applyAlignment="1">
      <alignment horizontal="center"/>
    </xf>
    <xf numFmtId="38" fontId="10" fillId="0" borderId="0" xfId="5" applyFont="1" applyFill="1" applyBorder="1" applyAlignment="1">
      <alignment horizontal="distributed"/>
    </xf>
    <xf numFmtId="176" fontId="10" fillId="0" borderId="0" xfId="5" applyNumberFormat="1" applyFont="1" applyFill="1" applyBorder="1" applyProtection="1">
      <protection locked="0"/>
    </xf>
    <xf numFmtId="176" fontId="10" fillId="0" borderId="0" xfId="5" applyNumberFormat="1" applyFont="1" applyFill="1"/>
    <xf numFmtId="176" fontId="10" fillId="0" borderId="0" xfId="5" applyNumberFormat="1" applyFont="1" applyFill="1" applyProtection="1">
      <protection locked="0"/>
    </xf>
    <xf numFmtId="176" fontId="10" fillId="0" borderId="0" xfId="5" applyNumberFormat="1" applyFont="1" applyFill="1" applyBorder="1" applyProtection="1"/>
    <xf numFmtId="38" fontId="10" fillId="0" borderId="0" xfId="5" applyFont="1" applyFill="1" applyBorder="1" applyProtection="1"/>
    <xf numFmtId="38" fontId="10" fillId="0" borderId="0" xfId="5" applyFont="1" applyFill="1" applyBorder="1" applyAlignment="1" applyProtection="1">
      <alignment horizontal="distributed"/>
    </xf>
    <xf numFmtId="38" fontId="10" fillId="0" borderId="0" xfId="5" applyFont="1" applyFill="1" applyBorder="1" applyAlignment="1" applyProtection="1">
      <alignment horizontal="center"/>
    </xf>
    <xf numFmtId="176" fontId="10" fillId="0" borderId="0" xfId="5" applyNumberFormat="1" applyFont="1" applyFill="1" applyProtection="1"/>
    <xf numFmtId="38" fontId="6" fillId="0" borderId="0" xfId="5" applyFont="1" applyFill="1" applyBorder="1"/>
    <xf numFmtId="176" fontId="10" fillId="0" borderId="0" xfId="5" applyNumberFormat="1" applyFont="1" applyFill="1" applyBorder="1"/>
    <xf numFmtId="38" fontId="20" fillId="0" borderId="0" xfId="5" applyFont="1" applyFill="1" applyBorder="1" applyAlignment="1">
      <alignment horizontal="distributed"/>
    </xf>
    <xf numFmtId="38" fontId="6" fillId="0" borderId="0" xfId="5" applyFont="1" applyFill="1" applyProtection="1">
      <protection locked="0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2" xfId="0" quotePrefix="1" applyFont="1" applyBorder="1" applyAlignment="1" applyProtection="1">
      <alignment horizontal="center"/>
      <protection locked="0"/>
    </xf>
    <xf numFmtId="176" fontId="12" fillId="0" borderId="2" xfId="0" applyNumberFormat="1" applyFont="1" applyBorder="1"/>
    <xf numFmtId="176" fontId="12" fillId="0" borderId="2" xfId="0" applyNumberFormat="1" applyFont="1" applyBorder="1" applyAlignment="1">
      <alignment horizontal="right"/>
    </xf>
    <xf numFmtId="176" fontId="10" fillId="0" borderId="0" xfId="0" applyNumberFormat="1" applyFont="1" applyAlignment="1" applyProtection="1">
      <alignment shrinkToFit="1"/>
      <protection locked="0"/>
    </xf>
    <xf numFmtId="0" fontId="4" fillId="0" borderId="14" xfId="0" quotePrefix="1" applyFont="1" applyBorder="1" applyAlignment="1" applyProtection="1">
      <alignment horizontal="center"/>
      <protection locked="0"/>
    </xf>
    <xf numFmtId="176" fontId="4" fillId="0" borderId="0" xfId="0" applyNumberFormat="1" applyFont="1"/>
    <xf numFmtId="176" fontId="11" fillId="0" borderId="0" xfId="0" applyNumberFormat="1" applyFont="1" applyAlignment="1">
      <alignment shrinkToFit="1"/>
    </xf>
    <xf numFmtId="0" fontId="12" fillId="0" borderId="11" xfId="0" quotePrefix="1" applyFont="1" applyBorder="1" applyAlignment="1" applyProtection="1">
      <alignment horizontal="center"/>
      <protection locked="0"/>
    </xf>
    <xf numFmtId="176" fontId="12" fillId="0" borderId="1" xfId="0" applyNumberFormat="1" applyFont="1" applyBorder="1"/>
    <xf numFmtId="0" fontId="12" fillId="0" borderId="12" xfId="0" applyFont="1" applyBorder="1" applyAlignment="1" applyProtection="1">
      <alignment horizontal="center"/>
      <protection locked="0"/>
    </xf>
    <xf numFmtId="176" fontId="12" fillId="0" borderId="2" xfId="0" applyNumberFormat="1" applyFont="1" applyBorder="1" applyProtection="1">
      <protection locked="0"/>
    </xf>
    <xf numFmtId="0" fontId="4" fillId="0" borderId="14" xfId="0" applyFont="1" applyBorder="1" applyAlignment="1">
      <alignment horizontal="center"/>
    </xf>
    <xf numFmtId="0" fontId="12" fillId="0" borderId="0" xfId="0" applyFont="1" applyAlignment="1" applyProtection="1">
      <alignment horizontal="distributed"/>
      <protection locked="0"/>
    </xf>
    <xf numFmtId="0" fontId="12" fillId="0" borderId="14" xfId="0" applyFont="1" applyBorder="1" applyProtection="1">
      <protection locked="0"/>
    </xf>
    <xf numFmtId="0" fontId="12" fillId="0" borderId="14" xfId="0" applyFont="1" applyBorder="1" applyAlignment="1">
      <alignment horizontal="center"/>
    </xf>
    <xf numFmtId="176" fontId="12" fillId="0" borderId="0" xfId="6" applyNumberFormat="1" applyFont="1" applyAlignment="1">
      <alignment horizontal="right"/>
    </xf>
    <xf numFmtId="176" fontId="12" fillId="2" borderId="0" xfId="6" applyNumberFormat="1" applyFont="1" applyFill="1" applyAlignment="1">
      <alignment horizontal="right"/>
    </xf>
    <xf numFmtId="176" fontId="4" fillId="0" borderId="0" xfId="6" applyNumberFormat="1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76" fontId="6" fillId="0" borderId="1" xfId="0" applyNumberFormat="1" applyFont="1" applyBorder="1" applyAlignment="1">
      <alignment shrinkToFit="1"/>
    </xf>
    <xf numFmtId="0" fontId="6" fillId="0" borderId="1" xfId="0" applyFont="1" applyBorder="1" applyProtection="1">
      <protection locked="0"/>
    </xf>
    <xf numFmtId="0" fontId="13" fillId="0" borderId="0" xfId="7" applyFont="1">
      <alignment vertical="center"/>
    </xf>
    <xf numFmtId="49" fontId="14" fillId="0" borderId="0" xfId="7" applyNumberFormat="1" applyFont="1" applyAlignment="1">
      <alignment vertical="center" shrinkToFit="1"/>
    </xf>
    <xf numFmtId="0" fontId="14" fillId="0" borderId="0" xfId="7" applyFont="1" applyAlignment="1">
      <alignment vertical="center" shrinkToFit="1"/>
    </xf>
    <xf numFmtId="0" fontId="14" fillId="0" borderId="0" xfId="7" applyFont="1">
      <alignment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>
      <alignment vertical="center"/>
    </xf>
    <xf numFmtId="0" fontId="6" fillId="0" borderId="0" xfId="7">
      <alignment vertical="center"/>
    </xf>
    <xf numFmtId="49" fontId="12" fillId="0" borderId="0" xfId="7" applyNumberFormat="1" applyFont="1" applyAlignment="1">
      <alignment horizontal="center" vertical="center"/>
    </xf>
    <xf numFmtId="49" fontId="12" fillId="0" borderId="14" xfId="7" applyNumberFormat="1" applyFont="1" applyBorder="1" applyAlignment="1">
      <alignment horizontal="center" vertical="center"/>
    </xf>
    <xf numFmtId="0" fontId="12" fillId="0" borderId="11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176" fontId="12" fillId="0" borderId="0" xfId="7" applyNumberFormat="1" applyFont="1" applyAlignment="1">
      <alignment horizontal="center"/>
    </xf>
    <xf numFmtId="176" fontId="12" fillId="0" borderId="14" xfId="7" applyNumberFormat="1" applyFont="1" applyBorder="1" applyAlignment="1">
      <alignment horizontal="center"/>
    </xf>
    <xf numFmtId="176" fontId="12" fillId="0" borderId="0" xfId="7" applyNumberFormat="1" applyFont="1" applyAlignment="1"/>
    <xf numFmtId="176" fontId="12" fillId="0" borderId="5" xfId="7" applyNumberFormat="1" applyFont="1" applyBorder="1" applyAlignment="1"/>
    <xf numFmtId="0" fontId="12" fillId="0" borderId="0" xfId="7" applyFont="1">
      <alignment vertical="center"/>
    </xf>
    <xf numFmtId="49" fontId="4" fillId="0" borderId="0" xfId="7" applyNumberFormat="1" applyFont="1" applyAlignment="1">
      <alignment horizontal="center" vertical="center"/>
    </xf>
    <xf numFmtId="49" fontId="4" fillId="0" borderId="14" xfId="7" applyNumberFormat="1" applyFont="1" applyBorder="1" applyAlignment="1">
      <alignment horizontal="center" vertical="center"/>
    </xf>
    <xf numFmtId="176" fontId="4" fillId="0" borderId="0" xfId="7" applyNumberFormat="1" applyFont="1">
      <alignment vertical="center"/>
    </xf>
    <xf numFmtId="176" fontId="4" fillId="0" borderId="10" xfId="7" applyNumberFormat="1" applyFont="1" applyBorder="1">
      <alignment vertical="center"/>
    </xf>
    <xf numFmtId="0" fontId="12" fillId="0" borderId="1" xfId="7" applyFont="1" applyBorder="1">
      <alignment vertical="center"/>
    </xf>
    <xf numFmtId="49" fontId="4" fillId="0" borderId="1" xfId="7" applyNumberFormat="1" applyFont="1" applyBorder="1" applyAlignment="1">
      <alignment horizontal="center" vertical="center"/>
    </xf>
    <xf numFmtId="176" fontId="4" fillId="0" borderId="8" xfId="7" applyNumberFormat="1" applyFont="1" applyBorder="1">
      <alignment vertical="center"/>
    </xf>
    <xf numFmtId="176" fontId="4" fillId="0" borderId="1" xfId="7" applyNumberFormat="1" applyFont="1" applyBorder="1">
      <alignment vertical="center"/>
    </xf>
    <xf numFmtId="0" fontId="6" fillId="0" borderId="1" xfId="7" applyBorder="1">
      <alignment vertical="center"/>
    </xf>
    <xf numFmtId="0" fontId="12" fillId="0" borderId="0" xfId="7" applyFont="1" applyAlignment="1">
      <alignment horizontal="center" vertical="center"/>
    </xf>
    <xf numFmtId="49" fontId="4" fillId="0" borderId="0" xfId="7" applyNumberFormat="1" applyFont="1" applyAlignment="1">
      <alignment horizontal="distributed" vertical="distributed" justifyLastLine="1" shrinkToFit="1"/>
    </xf>
    <xf numFmtId="49" fontId="4" fillId="0" borderId="14" xfId="7" applyNumberFormat="1" applyFont="1" applyBorder="1" applyAlignment="1">
      <alignment horizontal="center" vertical="center" shrinkToFit="1"/>
    </xf>
    <xf numFmtId="176" fontId="4" fillId="2" borderId="0" xfId="0" applyNumberFormat="1" applyFont="1" applyFill="1" applyAlignment="1">
      <alignment vertical="center"/>
    </xf>
    <xf numFmtId="176" fontId="4" fillId="0" borderId="0" xfId="0" applyNumberFormat="1" applyFont="1" applyAlignment="1">
      <alignment vertical="center"/>
    </xf>
    <xf numFmtId="49" fontId="12" fillId="0" borderId="0" xfId="7" applyNumberFormat="1" applyFont="1" applyAlignment="1">
      <alignment horizontal="center" vertical="center" shrinkToFit="1"/>
    </xf>
    <xf numFmtId="49" fontId="12" fillId="0" borderId="14" xfId="7" applyNumberFormat="1" applyFont="1" applyBorder="1" applyAlignment="1">
      <alignment horizontal="center" vertical="center" shrinkToFit="1"/>
    </xf>
    <xf numFmtId="176" fontId="12" fillId="0" borderId="0" xfId="7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49" fontId="12" fillId="0" borderId="0" xfId="7" applyNumberFormat="1" applyFont="1" applyAlignment="1">
      <alignment horizontal="distributed" vertical="center" shrinkToFit="1"/>
    </xf>
    <xf numFmtId="49" fontId="12" fillId="0" borderId="0" xfId="7" applyNumberFormat="1" applyFont="1" applyAlignment="1">
      <alignment vertical="center" shrinkToFit="1"/>
    </xf>
    <xf numFmtId="49" fontId="12" fillId="0" borderId="14" xfId="7" applyNumberFormat="1" applyFont="1" applyBorder="1" applyAlignment="1">
      <alignment vertical="center" shrinkToFit="1"/>
    </xf>
    <xf numFmtId="0" fontId="12" fillId="0" borderId="0" xfId="7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7" applyNumberFormat="1" applyFont="1" applyAlignment="1">
      <alignment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49" fontId="12" fillId="0" borderId="1" xfId="7" applyNumberFormat="1" applyFont="1" applyBorder="1" applyAlignment="1">
      <alignment vertical="center" shrinkToFit="1"/>
    </xf>
    <xf numFmtId="49" fontId="12" fillId="0" borderId="11" xfId="7" applyNumberFormat="1" applyFont="1" applyBorder="1" applyAlignment="1">
      <alignment vertical="center" shrinkToFit="1"/>
    </xf>
    <xf numFmtId="0" fontId="12" fillId="0" borderId="1" xfId="7" applyFont="1" applyBorder="1" applyAlignment="1">
      <alignment vertical="center" shrinkToFit="1"/>
    </xf>
    <xf numFmtId="49" fontId="6" fillId="0" borderId="0" xfId="7" applyNumberFormat="1" applyAlignment="1">
      <alignment vertical="center" shrinkToFit="1"/>
    </xf>
    <xf numFmtId="0" fontId="6" fillId="0" borderId="0" xfId="7" applyAlignment="1">
      <alignment vertical="center" shrinkToFit="1"/>
    </xf>
    <xf numFmtId="0" fontId="19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6" fillId="0" borderId="3" xfId="0" applyFont="1" applyBorder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0" xfId="0" applyFont="1"/>
    <xf numFmtId="0" fontId="6" fillId="0" borderId="13" xfId="0" applyFont="1" applyBorder="1" applyAlignment="1">
      <alignment horizontal="center" vertical="center"/>
    </xf>
    <xf numFmtId="38" fontId="6" fillId="0" borderId="2" xfId="5" applyFont="1" applyFill="1" applyBorder="1" applyAlignment="1" applyProtection="1">
      <alignment horizontal="center"/>
      <protection locked="0"/>
    </xf>
    <xf numFmtId="176" fontId="6" fillId="0" borderId="5" xfId="0" applyNumberFormat="1" applyFont="1" applyBorder="1"/>
    <xf numFmtId="176" fontId="6" fillId="0" borderId="2" xfId="0" applyNumberFormat="1" applyFont="1" applyBorder="1"/>
    <xf numFmtId="176" fontId="6" fillId="0" borderId="2" xfId="0" applyNumberFormat="1" applyFont="1" applyBorder="1" applyProtection="1">
      <protection locked="0"/>
    </xf>
    <xf numFmtId="176" fontId="6" fillId="0" borderId="12" xfId="0" applyNumberFormat="1" applyFont="1" applyBorder="1" applyProtection="1">
      <protection locked="0"/>
    </xf>
    <xf numFmtId="38" fontId="27" fillId="0" borderId="0" xfId="5" applyFont="1" applyFill="1" applyBorder="1" applyAlignment="1" applyProtection="1">
      <alignment horizontal="center"/>
    </xf>
    <xf numFmtId="176" fontId="27" fillId="0" borderId="10" xfId="0" applyNumberFormat="1" applyFont="1" applyBorder="1"/>
    <xf numFmtId="176" fontId="27" fillId="0" borderId="0" xfId="0" applyNumberFormat="1" applyFont="1"/>
    <xf numFmtId="176" fontId="27" fillId="0" borderId="14" xfId="0" applyNumberFormat="1" applyFont="1" applyBorder="1"/>
    <xf numFmtId="0" fontId="28" fillId="0" borderId="0" xfId="0" applyFont="1" applyProtection="1">
      <protection locked="0"/>
    </xf>
    <xf numFmtId="0" fontId="28" fillId="0" borderId="0" xfId="0" applyFont="1"/>
    <xf numFmtId="0" fontId="6" fillId="0" borderId="14" xfId="0" applyFont="1" applyBorder="1" applyAlignment="1">
      <alignment horizontal="center"/>
    </xf>
    <xf numFmtId="176" fontId="6" fillId="0" borderId="8" xfId="0" applyNumberFormat="1" applyFont="1" applyBorder="1"/>
    <xf numFmtId="176" fontId="6" fillId="0" borderId="1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2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27" fillId="0" borderId="14" xfId="0" applyFont="1" applyBorder="1" applyAlignment="1">
      <alignment horizontal="distributed"/>
    </xf>
    <xf numFmtId="176" fontId="27" fillId="2" borderId="0" xfId="0" applyNumberFormat="1" applyFont="1" applyFill="1"/>
    <xf numFmtId="0" fontId="27" fillId="0" borderId="10" xfId="0" applyFont="1" applyBorder="1" applyAlignment="1">
      <alignment horizontal="distributed"/>
    </xf>
    <xf numFmtId="0" fontId="6" fillId="0" borderId="14" xfId="0" applyFont="1" applyBorder="1"/>
    <xf numFmtId="0" fontId="6" fillId="0" borderId="10" xfId="0" applyFont="1" applyBorder="1"/>
    <xf numFmtId="176" fontId="27" fillId="2" borderId="10" xfId="0" applyNumberFormat="1" applyFont="1" applyFill="1" applyBorder="1"/>
    <xf numFmtId="0" fontId="6" fillId="0" borderId="14" xfId="0" applyFont="1" applyBorder="1" applyAlignment="1">
      <alignment horizontal="distributed" indent="1"/>
    </xf>
    <xf numFmtId="176" fontId="6" fillId="2" borderId="10" xfId="0" applyNumberFormat="1" applyFont="1" applyFill="1" applyBorder="1" applyAlignment="1">
      <alignment shrinkToFit="1"/>
    </xf>
    <xf numFmtId="176" fontId="6" fillId="2" borderId="0" xfId="0" applyNumberFormat="1" applyFont="1" applyFill="1" applyAlignment="1">
      <alignment shrinkToFit="1"/>
    </xf>
    <xf numFmtId="0" fontId="6" fillId="0" borderId="10" xfId="0" applyFont="1" applyBorder="1" applyAlignment="1">
      <alignment horizontal="distributed" indent="1"/>
    </xf>
    <xf numFmtId="0" fontId="6" fillId="0" borderId="14" xfId="0" applyFont="1" applyBorder="1" applyAlignment="1" applyProtection="1">
      <alignment horizontal="distributed" indent="1"/>
      <protection locked="0"/>
    </xf>
    <xf numFmtId="0" fontId="6" fillId="0" borderId="10" xfId="0" applyFont="1" applyBorder="1" applyAlignment="1" applyProtection="1">
      <alignment horizontal="distributed" indent="1"/>
      <protection locked="0"/>
    </xf>
    <xf numFmtId="0" fontId="27" fillId="0" borderId="14" xfId="0" applyFont="1" applyBorder="1" applyAlignment="1">
      <alignment horizontal="center"/>
    </xf>
    <xf numFmtId="176" fontId="6" fillId="2" borderId="10" xfId="0" applyNumberFormat="1" applyFont="1" applyFill="1" applyBorder="1"/>
    <xf numFmtId="176" fontId="6" fillId="2" borderId="0" xfId="0" applyNumberFormat="1" applyFont="1" applyFill="1"/>
    <xf numFmtId="0" fontId="27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26" fillId="0" borderId="0" xfId="0" applyNumberFormat="1" applyFont="1" applyProtection="1">
      <protection locked="0"/>
    </xf>
    <xf numFmtId="176" fontId="6" fillId="2" borderId="0" xfId="0" applyNumberFormat="1" applyFont="1" applyFill="1" applyProtection="1">
      <protection locked="0"/>
    </xf>
    <xf numFmtId="0" fontId="29" fillId="0" borderId="0" xfId="0" applyFont="1"/>
    <xf numFmtId="0" fontId="6" fillId="0" borderId="14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6" fillId="0" borderId="1" xfId="0" applyFont="1" applyBorder="1"/>
    <xf numFmtId="176" fontId="26" fillId="2" borderId="8" xfId="0" applyNumberFormat="1" applyFont="1" applyFill="1" applyBorder="1"/>
    <xf numFmtId="176" fontId="26" fillId="2" borderId="1" xfId="0" applyNumberFormat="1" applyFont="1" applyFill="1" applyBorder="1"/>
    <xf numFmtId="0" fontId="26" fillId="0" borderId="8" xfId="0" applyFont="1" applyBorder="1"/>
    <xf numFmtId="176" fontId="26" fillId="2" borderId="0" xfId="0" applyNumberFormat="1" applyFont="1" applyFill="1"/>
    <xf numFmtId="176" fontId="30" fillId="2" borderId="0" xfId="0" applyNumberFormat="1" applyFont="1" applyFill="1"/>
    <xf numFmtId="176" fontId="30" fillId="2" borderId="0" xfId="0" applyNumberFormat="1" applyFont="1" applyFill="1" applyProtection="1">
      <protection locked="0"/>
    </xf>
    <xf numFmtId="176" fontId="31" fillId="2" borderId="0" xfId="0" applyNumberFormat="1" applyFont="1" applyFill="1"/>
    <xf numFmtId="0" fontId="24" fillId="0" borderId="0" xfId="0" applyFont="1"/>
    <xf numFmtId="0" fontId="4" fillId="0" borderId="0" xfId="0" applyFont="1" applyAlignment="1">
      <alignment horizontal="left" vertical="center"/>
    </xf>
    <xf numFmtId="0" fontId="32" fillId="0" borderId="0" xfId="0" applyFont="1" applyProtection="1">
      <protection locked="0"/>
    </xf>
    <xf numFmtId="0" fontId="32" fillId="0" borderId="0" xfId="0" applyFont="1"/>
    <xf numFmtId="38" fontId="12" fillId="0" borderId="12" xfId="5" applyFont="1" applyFill="1" applyBorder="1" applyAlignment="1" applyProtection="1">
      <alignment horizontal="center"/>
      <protection locked="0"/>
    </xf>
    <xf numFmtId="176" fontId="12" fillId="0" borderId="0" xfId="0" applyNumberFormat="1" applyFont="1"/>
    <xf numFmtId="0" fontId="32" fillId="0" borderId="0" xfId="0" applyFont="1" applyAlignment="1">
      <alignment wrapText="1"/>
    </xf>
    <xf numFmtId="38" fontId="4" fillId="0" borderId="14" xfId="5" applyFont="1" applyFill="1" applyBorder="1" applyAlignment="1" applyProtection="1">
      <alignment horizontal="center"/>
    </xf>
    <xf numFmtId="0" fontId="33" fillId="0" borderId="0" xfId="0" applyFont="1" applyProtection="1">
      <protection locked="0"/>
    </xf>
    <xf numFmtId="0" fontId="33" fillId="0" borderId="0" xfId="0" applyFont="1"/>
    <xf numFmtId="0" fontId="4" fillId="0" borderId="11" xfId="0" applyFont="1" applyBorder="1" applyAlignment="1" applyProtection="1">
      <alignment horizontal="center"/>
      <protection locked="0"/>
    </xf>
    <xf numFmtId="176" fontId="4" fillId="0" borderId="8" xfId="4" applyNumberFormat="1" applyFont="1" applyFill="1" applyBorder="1" applyAlignment="1" applyProtection="1"/>
    <xf numFmtId="176" fontId="4" fillId="0" borderId="1" xfId="4" applyNumberFormat="1" applyFont="1" applyFill="1" applyBorder="1" applyAlignment="1" applyProtection="1"/>
    <xf numFmtId="176" fontId="4" fillId="0" borderId="1" xfId="4" applyNumberFormat="1" applyFont="1" applyFill="1" applyBorder="1" applyAlignment="1"/>
    <xf numFmtId="0" fontId="12" fillId="0" borderId="12" xfId="0" applyFont="1" applyBorder="1" applyProtection="1">
      <protection locked="0"/>
    </xf>
    <xf numFmtId="176" fontId="12" fillId="0" borderId="5" xfId="4" applyNumberFormat="1" applyFont="1" applyFill="1" applyBorder="1" applyAlignment="1" applyProtection="1"/>
    <xf numFmtId="176" fontId="12" fillId="0" borderId="2" xfId="4" applyNumberFormat="1" applyFont="1" applyFill="1" applyBorder="1" applyAlignment="1" applyProtection="1"/>
    <xf numFmtId="176" fontId="12" fillId="0" borderId="2" xfId="4" applyNumberFormat="1" applyFont="1" applyFill="1" applyBorder="1" applyAlignment="1" applyProtection="1">
      <protection locked="0"/>
    </xf>
    <xf numFmtId="0" fontId="4" fillId="0" borderId="14" xfId="0" applyFont="1" applyBorder="1" applyAlignment="1">
      <alignment horizontal="distributed"/>
    </xf>
    <xf numFmtId="176" fontId="4" fillId="0" borderId="10" xfId="0" applyNumberFormat="1" applyFont="1" applyBorder="1"/>
    <xf numFmtId="0" fontId="12" fillId="0" borderId="14" xfId="0" applyFont="1" applyBorder="1"/>
    <xf numFmtId="176" fontId="12" fillId="0" borderId="10" xfId="4" applyNumberFormat="1" applyFont="1" applyFill="1" applyBorder="1" applyAlignment="1" applyProtection="1"/>
    <xf numFmtId="176" fontId="12" fillId="0" borderId="0" xfId="4" applyNumberFormat="1" applyFont="1" applyFill="1" applyAlignment="1" applyProtection="1"/>
    <xf numFmtId="176" fontId="12" fillId="0" borderId="0" xfId="4" applyNumberFormat="1" applyFont="1" applyFill="1" applyBorder="1" applyAlignment="1" applyProtection="1"/>
    <xf numFmtId="176" fontId="4" fillId="0" borderId="10" xfId="0" applyNumberFormat="1" applyFont="1" applyBorder="1" applyAlignment="1">
      <alignment shrinkToFit="1"/>
    </xf>
    <xf numFmtId="176" fontId="4" fillId="0" borderId="0" xfId="0" applyNumberFormat="1" applyFont="1" applyAlignment="1">
      <alignment shrinkToFit="1"/>
    </xf>
    <xf numFmtId="0" fontId="12" fillId="0" borderId="14" xfId="0" applyFont="1" applyBorder="1" applyAlignment="1">
      <alignment horizontal="distributed" indent="1"/>
    </xf>
    <xf numFmtId="176" fontId="12" fillId="0" borderId="10" xfId="0" applyNumberFormat="1" applyFont="1" applyBorder="1" applyAlignment="1">
      <alignment shrinkToFit="1"/>
    </xf>
    <xf numFmtId="176" fontId="12" fillId="0" borderId="0" xfId="0" applyNumberFormat="1" applyFont="1" applyAlignment="1">
      <alignment shrinkToFit="1"/>
    </xf>
    <xf numFmtId="0" fontId="12" fillId="0" borderId="14" xfId="0" applyFont="1" applyBorder="1" applyAlignment="1" applyProtection="1">
      <alignment horizontal="distributed" indent="1"/>
      <protection locked="0"/>
    </xf>
    <xf numFmtId="176" fontId="4" fillId="0" borderId="10" xfId="4" applyNumberFormat="1" applyFont="1" applyFill="1" applyBorder="1" applyAlignment="1" applyProtection="1">
      <alignment shrinkToFit="1"/>
    </xf>
    <xf numFmtId="176" fontId="4" fillId="0" borderId="0" xfId="4" applyNumberFormat="1" applyFont="1" applyFill="1" applyAlignment="1" applyProtection="1">
      <alignment shrinkToFit="1"/>
    </xf>
    <xf numFmtId="176" fontId="4" fillId="0" borderId="0" xfId="4" applyNumberFormat="1" applyFont="1" applyFill="1" applyAlignment="1" applyProtection="1"/>
    <xf numFmtId="176" fontId="4" fillId="0" borderId="0" xfId="4" applyNumberFormat="1" applyFont="1" applyFill="1" applyBorder="1" applyAlignment="1" applyProtection="1"/>
    <xf numFmtId="0" fontId="12" fillId="0" borderId="14" xfId="0" applyFont="1" applyBorder="1" applyAlignment="1">
      <alignment horizontal="right"/>
    </xf>
    <xf numFmtId="176" fontId="12" fillId="0" borderId="10" xfId="4" applyNumberFormat="1" applyFont="1" applyFill="1" applyBorder="1" applyAlignment="1" applyProtection="1">
      <alignment shrinkToFit="1"/>
    </xf>
    <xf numFmtId="176" fontId="12" fillId="0" borderId="0" xfId="4" applyNumberFormat="1" applyFont="1" applyFill="1" applyAlignment="1" applyProtection="1">
      <alignment shrinkToFit="1"/>
    </xf>
    <xf numFmtId="0" fontId="33" fillId="0" borderId="0" xfId="0" applyFont="1" applyAlignment="1">
      <alignment horizontal="center"/>
    </xf>
    <xf numFmtId="176" fontId="12" fillId="0" borderId="0" xfId="4" applyNumberFormat="1" applyFont="1" applyFill="1" applyAlignment="1" applyProtection="1">
      <protection locked="0"/>
    </xf>
    <xf numFmtId="0" fontId="12" fillId="0" borderId="8" xfId="0" applyFont="1" applyBorder="1" applyProtection="1">
      <protection locked="0"/>
    </xf>
    <xf numFmtId="38" fontId="34" fillId="0" borderId="0" xfId="5" applyFont="1" applyFill="1"/>
    <xf numFmtId="38" fontId="35" fillId="0" borderId="0" xfId="5" applyFont="1" applyFill="1" applyAlignment="1">
      <alignment vertical="center"/>
    </xf>
    <xf numFmtId="38" fontId="12" fillId="0" borderId="0" xfId="5" applyFont="1" applyFill="1" applyAlignment="1" applyProtection="1">
      <alignment horizontal="center"/>
      <protection locked="0"/>
    </xf>
    <xf numFmtId="38" fontId="12" fillId="0" borderId="0" xfId="5" applyFont="1" applyFill="1"/>
    <xf numFmtId="38" fontId="12" fillId="0" borderId="1" xfId="5" applyFont="1" applyFill="1" applyBorder="1"/>
    <xf numFmtId="176" fontId="12" fillId="0" borderId="10" xfId="5" applyNumberFormat="1" applyFont="1" applyFill="1" applyBorder="1" applyAlignment="1">
      <alignment horizontal="right"/>
    </xf>
    <xf numFmtId="176" fontId="12" fillId="0" borderId="0" xfId="5" applyNumberFormat="1" applyFont="1" applyFill="1" applyBorder="1" applyAlignment="1">
      <alignment horizontal="right"/>
    </xf>
    <xf numFmtId="176" fontId="12" fillId="0" borderId="0" xfId="5" applyNumberFormat="1" applyFont="1" applyFill="1" applyBorder="1" applyAlignment="1"/>
    <xf numFmtId="38" fontId="12" fillId="0" borderId="0" xfId="5" applyFont="1" applyFill="1" applyAlignment="1"/>
    <xf numFmtId="38" fontId="4" fillId="0" borderId="14" xfId="5" applyFont="1" applyFill="1" applyBorder="1" applyAlignment="1" applyProtection="1">
      <alignment horizontal="center"/>
      <protection locked="0"/>
    </xf>
    <xf numFmtId="176" fontId="4" fillId="0" borderId="10" xfId="5" applyNumberFormat="1" applyFont="1" applyFill="1" applyBorder="1" applyAlignment="1">
      <alignment horizontal="right"/>
    </xf>
    <xf numFmtId="176" fontId="4" fillId="0" borderId="0" xfId="5" applyNumberFormat="1" applyFont="1" applyFill="1" applyBorder="1" applyAlignment="1">
      <alignment horizontal="right"/>
    </xf>
    <xf numFmtId="176" fontId="4" fillId="0" borderId="0" xfId="5" applyNumberFormat="1" applyFont="1" applyFill="1" applyBorder="1" applyAlignment="1"/>
    <xf numFmtId="38" fontId="4" fillId="0" borderId="0" xfId="5" applyFont="1" applyFill="1" applyAlignment="1"/>
    <xf numFmtId="38" fontId="12" fillId="0" borderId="1" xfId="5" applyFont="1" applyFill="1" applyBorder="1" applyAlignment="1" applyProtection="1">
      <alignment horizontal="center"/>
      <protection locked="0"/>
    </xf>
    <xf numFmtId="176" fontId="4" fillId="0" borderId="8" xfId="5" applyNumberFormat="1" applyFont="1" applyFill="1" applyBorder="1" applyAlignment="1"/>
    <xf numFmtId="176" fontId="4" fillId="0" borderId="1" xfId="5" applyNumberFormat="1" applyFont="1" applyFill="1" applyBorder="1" applyAlignment="1"/>
    <xf numFmtId="176" fontId="4" fillId="0" borderId="1" xfId="5" applyNumberFormat="1" applyFont="1" applyFill="1" applyBorder="1" applyAlignment="1">
      <alignment horizontal="center"/>
    </xf>
    <xf numFmtId="176" fontId="12" fillId="0" borderId="10" xfId="5" applyNumberFormat="1" applyFont="1" applyFill="1" applyBorder="1" applyAlignment="1" applyProtection="1">
      <protection locked="0"/>
    </xf>
    <xf numFmtId="176" fontId="12" fillId="0" borderId="0" xfId="5" applyNumberFormat="1" applyFont="1" applyFill="1" applyBorder="1" applyAlignment="1" applyProtection="1">
      <protection locked="0"/>
    </xf>
    <xf numFmtId="176" fontId="12" fillId="0" borderId="0" xfId="5" applyNumberFormat="1" applyFont="1" applyFill="1" applyBorder="1" applyAlignment="1" applyProtection="1">
      <alignment horizontal="center"/>
      <protection locked="0"/>
    </xf>
    <xf numFmtId="38" fontId="4" fillId="0" borderId="0" xfId="5" applyFont="1" applyFill="1" applyAlignment="1">
      <alignment horizontal="distributed" vertical="distributed" justifyLastLine="1"/>
    </xf>
    <xf numFmtId="38" fontId="4" fillId="0" borderId="14" xfId="5" applyFont="1" applyFill="1" applyBorder="1" applyAlignment="1">
      <alignment horizontal="center"/>
    </xf>
    <xf numFmtId="176" fontId="4" fillId="2" borderId="0" xfId="0" applyNumberFormat="1" applyFont="1" applyFill="1" applyAlignment="1">
      <alignment horizontal="right"/>
    </xf>
    <xf numFmtId="38" fontId="12" fillId="0" borderId="0" xfId="5" applyFont="1" applyFill="1" applyProtection="1"/>
    <xf numFmtId="177" fontId="12" fillId="0" borderId="0" xfId="5" applyNumberFormat="1" applyFont="1" applyFill="1" applyBorder="1" applyAlignment="1" applyProtection="1"/>
    <xf numFmtId="176" fontId="12" fillId="0" borderId="0" xfId="5" applyNumberFormat="1" applyFont="1" applyFill="1" applyBorder="1" applyAlignment="1" applyProtection="1"/>
    <xf numFmtId="38" fontId="4" fillId="0" borderId="0" xfId="5" applyFont="1" applyFill="1"/>
    <xf numFmtId="38" fontId="12" fillId="0" borderId="0" xfId="5" applyFont="1" applyFill="1" applyBorder="1" applyAlignment="1">
      <alignment horizontal="distributed"/>
    </xf>
    <xf numFmtId="176" fontId="12" fillId="0" borderId="0" xfId="5" applyNumberFormat="1" applyFont="1" applyFill="1" applyAlignment="1">
      <alignment horizontal="right"/>
    </xf>
    <xf numFmtId="176" fontId="12" fillId="0" borderId="0" xfId="5" applyNumberFormat="1" applyFont="1" applyFill="1" applyAlignment="1" applyProtection="1">
      <alignment horizontal="right"/>
      <protection locked="0"/>
    </xf>
    <xf numFmtId="177" fontId="12" fillId="0" borderId="0" xfId="5" applyNumberFormat="1" applyFont="1" applyFill="1" applyBorder="1" applyAlignment="1"/>
    <xf numFmtId="176" fontId="12" fillId="0" borderId="0" xfId="5" applyNumberFormat="1" applyFont="1" applyFill="1" applyAlignment="1" applyProtection="1">
      <alignment horizontal="center"/>
      <protection locked="0"/>
    </xf>
    <xf numFmtId="38" fontId="4" fillId="0" borderId="0" xfId="5" applyFont="1" applyFill="1" applyBorder="1" applyAlignment="1">
      <alignment horizontal="distributed" vertical="distributed" justifyLastLine="1"/>
    </xf>
    <xf numFmtId="38" fontId="35" fillId="0" borderId="0" xfId="5" applyFont="1" applyFill="1" applyAlignment="1"/>
    <xf numFmtId="38" fontId="4" fillId="0" borderId="0" xfId="5" applyFont="1" applyFill="1" applyBorder="1" applyAlignment="1">
      <alignment horizontal="distributed"/>
    </xf>
    <xf numFmtId="177" fontId="4" fillId="0" borderId="0" xfId="5" applyNumberFormat="1" applyFont="1" applyFill="1" applyBorder="1" applyAlignment="1"/>
    <xf numFmtId="38" fontId="12" fillId="0" borderId="0" xfId="5" applyFont="1" applyFill="1" applyBorder="1" applyAlignment="1" applyProtection="1">
      <alignment horizontal="distributed"/>
      <protection locked="0"/>
    </xf>
    <xf numFmtId="38" fontId="12" fillId="0" borderId="0" xfId="5" applyFont="1" applyFill="1" applyBorder="1" applyAlignment="1" applyProtection="1">
      <alignment horizontal="distributed"/>
    </xf>
    <xf numFmtId="38" fontId="36" fillId="0" borderId="0" xfId="5" applyFont="1" applyFill="1" applyBorder="1" applyAlignment="1" applyProtection="1">
      <alignment horizontal="center"/>
    </xf>
    <xf numFmtId="38" fontId="12" fillId="0" borderId="1" xfId="5" applyFont="1" applyFill="1" applyBorder="1" applyAlignment="1">
      <alignment horizontal="distributed"/>
    </xf>
    <xf numFmtId="38" fontId="12" fillId="0" borderId="1" xfId="5" applyFont="1" applyFill="1" applyBorder="1" applyAlignment="1">
      <alignment horizontal="center"/>
    </xf>
    <xf numFmtId="176" fontId="12" fillId="0" borderId="8" xfId="5" applyNumberFormat="1" applyFont="1" applyFill="1" applyBorder="1"/>
    <xf numFmtId="176" fontId="12" fillId="0" borderId="1" xfId="5" applyNumberFormat="1" applyFont="1" applyFill="1" applyBorder="1"/>
    <xf numFmtId="176" fontId="12" fillId="0" borderId="1" xfId="5" applyNumberFormat="1" applyFont="1" applyFill="1" applyBorder="1" applyProtection="1">
      <protection locked="0"/>
    </xf>
    <xf numFmtId="176" fontId="12" fillId="0" borderId="1" xfId="5" applyNumberFormat="1" applyFont="1" applyFill="1" applyBorder="1" applyAlignment="1">
      <alignment horizontal="center"/>
    </xf>
    <xf numFmtId="176" fontId="12" fillId="0" borderId="1" xfId="5" applyNumberFormat="1" applyFont="1" applyFill="1" applyBorder="1" applyAlignment="1" applyProtection="1">
      <alignment horizontal="center"/>
      <protection locked="0"/>
    </xf>
    <xf numFmtId="38" fontId="10" fillId="0" borderId="2" xfId="5" applyFont="1" applyFill="1" applyBorder="1" applyAlignment="1">
      <alignment horizontal="center"/>
    </xf>
    <xf numFmtId="176" fontId="10" fillId="0" borderId="0" xfId="5" applyNumberFormat="1" applyFont="1" applyFill="1" applyBorder="1" applyAlignment="1">
      <alignment horizontal="center"/>
    </xf>
    <xf numFmtId="176" fontId="10" fillId="0" borderId="0" xfId="5" applyNumberFormat="1" applyFont="1" applyFill="1" applyBorder="1" applyAlignment="1" applyProtection="1">
      <alignment horizontal="center"/>
      <protection locked="0"/>
    </xf>
    <xf numFmtId="38" fontId="10" fillId="0" borderId="0" xfId="5" applyFont="1" applyFill="1" applyProtection="1"/>
    <xf numFmtId="38" fontId="37" fillId="0" borderId="0" xfId="5" applyFont="1" applyFill="1" applyBorder="1" applyAlignment="1" applyProtection="1">
      <alignment horizontal="center"/>
    </xf>
    <xf numFmtId="176" fontId="37" fillId="0" borderId="0" xfId="5" applyNumberFormat="1" applyFont="1" applyFill="1" applyBorder="1" applyProtection="1"/>
    <xf numFmtId="176" fontId="37" fillId="0" borderId="0" xfId="5" applyNumberFormat="1" applyFont="1" applyFill="1" applyProtection="1"/>
    <xf numFmtId="176" fontId="37" fillId="0" borderId="0" xfId="5" applyNumberFormat="1" applyFont="1" applyFill="1" applyBorder="1" applyAlignment="1" applyProtection="1">
      <alignment horizontal="center"/>
    </xf>
    <xf numFmtId="38" fontId="11" fillId="0" borderId="0" xfId="5" applyFont="1" applyFill="1" applyBorder="1" applyAlignment="1" applyProtection="1">
      <alignment horizontal="distributed"/>
    </xf>
    <xf numFmtId="38" fontId="11" fillId="0" borderId="0" xfId="5" applyFont="1" applyFill="1" applyBorder="1" applyAlignment="1" applyProtection="1">
      <alignment horizontal="center"/>
    </xf>
    <xf numFmtId="176" fontId="11" fillId="0" borderId="0" xfId="5" applyNumberFormat="1" applyFont="1" applyFill="1" applyBorder="1" applyProtection="1"/>
    <xf numFmtId="176" fontId="11" fillId="0" borderId="0" xfId="5" applyNumberFormat="1" applyFont="1" applyFill="1" applyBorder="1" applyAlignment="1" applyProtection="1">
      <alignment horizontal="center"/>
    </xf>
    <xf numFmtId="0" fontId="17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14" fillId="0" borderId="1" xfId="0" applyFont="1" applyBorder="1" applyAlignment="1">
      <alignment horizontal="right"/>
    </xf>
    <xf numFmtId="0" fontId="13" fillId="0" borderId="0" xfId="0" applyFont="1" applyAlignment="1" applyProtection="1">
      <alignment horizontal="right"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Protection="1"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178" fontId="12" fillId="0" borderId="0" xfId="0" applyNumberFormat="1" applyFont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center"/>
      <protection locked="0"/>
    </xf>
    <xf numFmtId="178" fontId="4" fillId="0" borderId="0" xfId="0" applyNumberFormat="1" applyFont="1" applyAlignment="1">
      <alignment horizontal="right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179" fontId="12" fillId="0" borderId="1" xfId="0" applyNumberFormat="1" applyFont="1" applyBorder="1"/>
    <xf numFmtId="0" fontId="12" fillId="0" borderId="14" xfId="0" applyFont="1" applyBorder="1" applyAlignment="1" applyProtection="1">
      <alignment horizontal="center"/>
      <protection locked="0"/>
    </xf>
    <xf numFmtId="179" fontId="12" fillId="0" borderId="0" xfId="0" applyNumberFormat="1" applyFont="1" applyProtection="1">
      <protection locked="0"/>
    </xf>
    <xf numFmtId="176" fontId="12" fillId="0" borderId="0" xfId="0" applyNumberFormat="1" applyFont="1" applyProtection="1">
      <protection locked="0"/>
    </xf>
    <xf numFmtId="179" fontId="4" fillId="2" borderId="0" xfId="0" applyNumberFormat="1" applyFont="1" applyFill="1" applyAlignment="1" applyProtection="1">
      <alignment horizontal="right"/>
      <protection locked="0"/>
    </xf>
    <xf numFmtId="176" fontId="4" fillId="2" borderId="0" xfId="0" applyNumberFormat="1" applyFont="1" applyFill="1" applyAlignment="1" applyProtection="1">
      <alignment horizontal="right"/>
      <protection locked="0"/>
    </xf>
    <xf numFmtId="176" fontId="12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right"/>
    </xf>
    <xf numFmtId="0" fontId="36" fillId="0" borderId="0" xfId="0" applyFont="1"/>
    <xf numFmtId="38" fontId="12" fillId="0" borderId="0" xfId="5" applyFont="1" applyFill="1" applyBorder="1" applyAlignment="1">
      <alignment horizontal="distributed" shrinkToFit="1"/>
    </xf>
    <xf numFmtId="0" fontId="36" fillId="0" borderId="14" xfId="0" applyFont="1" applyBorder="1" applyAlignment="1">
      <alignment horizontal="center"/>
    </xf>
    <xf numFmtId="0" fontId="37" fillId="0" borderId="0" xfId="0" applyFont="1"/>
    <xf numFmtId="0" fontId="10" fillId="0" borderId="1" xfId="0" applyFont="1" applyBorder="1" applyAlignment="1">
      <alignment horizontal="distributed"/>
    </xf>
    <xf numFmtId="0" fontId="19" fillId="0" borderId="8" xfId="0" applyFont="1" applyBorder="1"/>
    <xf numFmtId="0" fontId="19" fillId="0" borderId="1" xfId="0" applyFont="1" applyBorder="1"/>
    <xf numFmtId="176" fontId="10" fillId="0" borderId="1" xfId="0" applyNumberFormat="1" applyFont="1" applyBorder="1" applyProtection="1">
      <protection locked="0"/>
    </xf>
    <xf numFmtId="0" fontId="13" fillId="0" borderId="0" xfId="0" applyFont="1" applyAlignment="1">
      <alignment horizontal="centerContinuous"/>
    </xf>
    <xf numFmtId="0" fontId="38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17" fillId="0" borderId="0" xfId="0" applyFont="1" applyAlignment="1">
      <alignment vertical="center"/>
    </xf>
    <xf numFmtId="0" fontId="12" fillId="0" borderId="5" xfId="0" applyFont="1" applyBorder="1" applyAlignment="1">
      <alignment horizontal="center" textRotation="255"/>
    </xf>
    <xf numFmtId="0" fontId="12" fillId="0" borderId="12" xfId="0" applyFont="1" applyBorder="1" applyAlignment="1">
      <alignment horizontal="center" textRotation="255"/>
    </xf>
    <xf numFmtId="0" fontId="12" fillId="0" borderId="2" xfId="0" applyFont="1" applyBorder="1" applyAlignment="1">
      <alignment horizontal="center" textRotation="255"/>
    </xf>
    <xf numFmtId="0" fontId="12" fillId="0" borderId="2" xfId="0" applyFont="1" applyBorder="1" applyAlignment="1">
      <alignment horizontal="center" textRotation="255" wrapText="1"/>
    </xf>
    <xf numFmtId="0" fontId="12" fillId="0" borderId="5" xfId="0" applyFont="1" applyBorder="1" applyAlignment="1">
      <alignment horizontal="center" textRotation="255" wrapText="1"/>
    </xf>
    <xf numFmtId="0" fontId="12" fillId="0" borderId="12" xfId="0" applyFont="1" applyBorder="1" applyAlignment="1">
      <alignment horizontal="center" textRotation="255" wrapText="1"/>
    </xf>
    <xf numFmtId="0" fontId="12" fillId="0" borderId="5" xfId="0" applyFont="1" applyBorder="1" applyAlignment="1">
      <alignment horizontal="center" vertical="distributed" textRotation="255"/>
    </xf>
    <xf numFmtId="0" fontId="12" fillId="0" borderId="12" xfId="0" applyFont="1" applyBorder="1" applyAlignment="1">
      <alignment horizontal="center" vertical="distributed" textRotation="255"/>
    </xf>
    <xf numFmtId="0" fontId="12" fillId="0" borderId="8" xfId="0" applyFont="1" applyBorder="1" applyAlignment="1">
      <alignment horizontal="center" textRotation="255"/>
    </xf>
    <xf numFmtId="0" fontId="12" fillId="0" borderId="11" xfId="0" applyFont="1" applyBorder="1" applyAlignment="1">
      <alignment horizontal="center" textRotation="255"/>
    </xf>
    <xf numFmtId="0" fontId="12" fillId="0" borderId="1" xfId="0" applyFont="1" applyBorder="1" applyAlignment="1">
      <alignment horizontal="center" textRotation="255"/>
    </xf>
    <xf numFmtId="0" fontId="12" fillId="0" borderId="1" xfId="0" applyFont="1" applyBorder="1" applyAlignment="1">
      <alignment horizontal="center" textRotation="255" wrapText="1"/>
    </xf>
    <xf numFmtId="0" fontId="12" fillId="0" borderId="8" xfId="0" applyFont="1" applyBorder="1" applyAlignment="1">
      <alignment horizontal="center" textRotation="255" wrapText="1"/>
    </xf>
    <xf numFmtId="0" fontId="12" fillId="0" borderId="11" xfId="0" applyFont="1" applyBorder="1" applyAlignment="1">
      <alignment horizontal="center" textRotation="255" wrapText="1"/>
    </xf>
    <xf numFmtId="0" fontId="12" fillId="0" borderId="8" xfId="0" applyFont="1" applyBorder="1" applyAlignment="1">
      <alignment horizontal="center" vertical="distributed" textRotation="255"/>
    </xf>
    <xf numFmtId="0" fontId="12" fillId="0" borderId="11" xfId="0" applyFont="1" applyBorder="1" applyAlignment="1">
      <alignment horizontal="center" vertical="distributed" textRotation="255"/>
    </xf>
    <xf numFmtId="0" fontId="27" fillId="0" borderId="0" xfId="0" applyFont="1"/>
    <xf numFmtId="0" fontId="4" fillId="0" borderId="1" xfId="0" applyFont="1" applyBorder="1" applyAlignment="1" applyProtection="1">
      <alignment horizontal="center"/>
      <protection locked="0"/>
    </xf>
    <xf numFmtId="176" fontId="4" fillId="0" borderId="8" xfId="0" applyNumberFormat="1" applyFont="1" applyBorder="1"/>
    <xf numFmtId="176" fontId="4" fillId="0" borderId="1" xfId="0" applyNumberFormat="1" applyFont="1" applyBorder="1"/>
    <xf numFmtId="0" fontId="4" fillId="0" borderId="2" xfId="0" applyFont="1" applyBorder="1" applyAlignment="1" applyProtection="1">
      <alignment horizontal="center"/>
      <protection locked="0"/>
    </xf>
    <xf numFmtId="176" fontId="12" fillId="0" borderId="5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6" fontId="4" fillId="0" borderId="2" xfId="0" applyNumberFormat="1" applyFont="1" applyBorder="1" applyProtection="1">
      <protection locked="0"/>
    </xf>
    <xf numFmtId="176" fontId="4" fillId="0" borderId="2" xfId="0" applyNumberFormat="1" applyFont="1" applyBorder="1"/>
    <xf numFmtId="176" fontId="4" fillId="0" borderId="10" xfId="0" applyNumberFormat="1" applyFont="1" applyBorder="1" applyAlignment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Protection="1">
      <protection locked="0"/>
    </xf>
    <xf numFmtId="176" fontId="12" fillId="0" borderId="10" xfId="0" applyNumberFormat="1" applyFont="1" applyBorder="1" applyProtection="1">
      <protection locked="0"/>
    </xf>
    <xf numFmtId="0" fontId="12" fillId="0" borderId="11" xfId="0" applyFont="1" applyBorder="1" applyAlignment="1">
      <alignment horizontal="center"/>
    </xf>
    <xf numFmtId="176" fontId="12" fillId="0" borderId="1" xfId="0" applyNumberFormat="1" applyFont="1" applyBorder="1" applyAlignment="1" applyProtection="1">
      <alignment horizontal="center"/>
      <protection locked="0"/>
    </xf>
    <xf numFmtId="0" fontId="39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>
      <alignment horizontal="center"/>
    </xf>
    <xf numFmtId="0" fontId="40" fillId="0" borderId="0" xfId="0" applyFont="1"/>
    <xf numFmtId="176" fontId="12" fillId="0" borderId="10" xfId="5" applyNumberFormat="1" applyFont="1" applyFill="1" applyBorder="1" applyAlignment="1"/>
    <xf numFmtId="176" fontId="12" fillId="0" borderId="0" xfId="5" applyNumberFormat="1" applyFont="1" applyFill="1" applyBorder="1" applyAlignment="1">
      <alignment horizontal="center"/>
    </xf>
    <xf numFmtId="0" fontId="41" fillId="0" borderId="0" xfId="0" applyFont="1"/>
    <xf numFmtId="176" fontId="4" fillId="0" borderId="10" xfId="5" applyNumberFormat="1" applyFont="1" applyFill="1" applyBorder="1" applyAlignment="1"/>
    <xf numFmtId="176" fontId="4" fillId="0" borderId="0" xfId="5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6" fontId="1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distributed" vertical="distributed" justifyLastLine="1"/>
    </xf>
    <xf numFmtId="176" fontId="4" fillId="2" borderId="10" xfId="0" applyNumberFormat="1" applyFont="1" applyFill="1" applyBorder="1"/>
    <xf numFmtId="176" fontId="4" fillId="2" borderId="0" xfId="0" applyNumberFormat="1" applyFont="1" applyFill="1"/>
    <xf numFmtId="176" fontId="12" fillId="2" borderId="10" xfId="0" applyNumberFormat="1" applyFont="1" applyFill="1" applyBorder="1"/>
    <xf numFmtId="176" fontId="12" fillId="2" borderId="0" xfId="0" applyNumberFormat="1" applyFont="1" applyFill="1" applyProtection="1">
      <protection locked="0"/>
    </xf>
    <xf numFmtId="176" fontId="12" fillId="2" borderId="0" xfId="0" applyNumberFormat="1" applyFont="1" applyFill="1" applyAlignment="1" applyProtection="1">
      <alignment horizontal="center"/>
      <protection locked="0"/>
    </xf>
    <xf numFmtId="176" fontId="12" fillId="2" borderId="0" xfId="0" applyNumberFormat="1" applyFont="1" applyFill="1"/>
    <xf numFmtId="176" fontId="12" fillId="2" borderId="0" xfId="0" applyNumberFormat="1" applyFont="1" applyFill="1" applyAlignment="1">
      <alignment horizontal="center"/>
    </xf>
    <xf numFmtId="176" fontId="12" fillId="0" borderId="0" xfId="0" applyNumberFormat="1" applyFont="1" applyAlignment="1">
      <alignment horizontal="center"/>
    </xf>
    <xf numFmtId="0" fontId="12" fillId="0" borderId="11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/>
    </xf>
    <xf numFmtId="38" fontId="12" fillId="0" borderId="2" xfId="5" applyFont="1" applyFill="1" applyBorder="1" applyAlignment="1">
      <alignment horizontal="center" shrinkToFit="1"/>
    </xf>
    <xf numFmtId="38" fontId="12" fillId="0" borderId="5" xfId="5" applyFont="1" applyFill="1" applyBorder="1" applyAlignment="1">
      <alignment horizontal="center" shrinkToFit="1"/>
    </xf>
    <xf numFmtId="38" fontId="12" fillId="0" borderId="5" xfId="5" applyFont="1" applyFill="1" applyBorder="1" applyAlignment="1">
      <alignment horizontal="center" vertical="center"/>
    </xf>
    <xf numFmtId="38" fontId="12" fillId="0" borderId="2" xfId="5" applyFont="1" applyFill="1" applyBorder="1" applyAlignment="1">
      <alignment horizontal="center" vertical="center"/>
    </xf>
    <xf numFmtId="38" fontId="12" fillId="0" borderId="12" xfId="5" applyFont="1" applyFill="1" applyBorder="1" applyAlignment="1">
      <alignment horizontal="center" vertical="center"/>
    </xf>
    <xf numFmtId="38" fontId="12" fillId="0" borderId="8" xfId="5" applyFont="1" applyFill="1" applyBorder="1" applyAlignment="1">
      <alignment horizontal="center" vertical="center"/>
    </xf>
    <xf numFmtId="38" fontId="12" fillId="0" borderId="1" xfId="5" applyFont="1" applyFill="1" applyBorder="1" applyAlignment="1">
      <alignment horizontal="center" vertical="center"/>
    </xf>
    <xf numFmtId="38" fontId="12" fillId="0" borderId="11" xfId="5" applyFont="1" applyFill="1" applyBorder="1" applyAlignment="1">
      <alignment horizontal="center" vertical="center"/>
    </xf>
    <xf numFmtId="38" fontId="12" fillId="0" borderId="12" xfId="5" applyFont="1" applyFill="1" applyBorder="1" applyAlignment="1">
      <alignment horizontal="center" shrinkToFit="1"/>
    </xf>
    <xf numFmtId="38" fontId="12" fillId="0" borderId="1" xfId="5" applyFont="1" applyFill="1" applyBorder="1" applyAlignment="1">
      <alignment horizontal="center" vertical="top" shrinkToFit="1"/>
    </xf>
    <xf numFmtId="38" fontId="12" fillId="0" borderId="8" xfId="5" applyFont="1" applyFill="1" applyBorder="1" applyAlignment="1">
      <alignment horizontal="center" vertical="top" shrinkToFit="1"/>
    </xf>
    <xf numFmtId="38" fontId="12" fillId="0" borderId="11" xfId="5" applyFont="1" applyFill="1" applyBorder="1" applyAlignment="1">
      <alignment horizontal="center" vertical="top" shrinkToFit="1"/>
    </xf>
    <xf numFmtId="38" fontId="12" fillId="0" borderId="5" xfId="5" applyFont="1" applyFill="1" applyBorder="1" applyAlignment="1">
      <alignment horizontal="right" vertical="center"/>
    </xf>
    <xf numFmtId="38" fontId="12" fillId="0" borderId="2" xfId="5" applyFont="1" applyFill="1" applyBorder="1" applyAlignment="1">
      <alignment horizontal="right" vertical="center"/>
    </xf>
    <xf numFmtId="38" fontId="12" fillId="0" borderId="8" xfId="5" applyFont="1" applyFill="1" applyBorder="1" applyAlignment="1">
      <alignment horizontal="right" vertical="center"/>
    </xf>
    <xf numFmtId="38" fontId="12" fillId="0" borderId="1" xfId="5" applyFont="1" applyFill="1" applyBorder="1" applyAlignment="1">
      <alignment horizontal="right" vertical="center"/>
    </xf>
    <xf numFmtId="38" fontId="12" fillId="0" borderId="12" xfId="5" applyFont="1" applyFill="1" applyBorder="1" applyAlignment="1">
      <alignment horizontal="left" vertical="center"/>
    </xf>
    <xf numFmtId="38" fontId="12" fillId="0" borderId="11" xfId="5" applyFont="1" applyFill="1" applyBorder="1" applyAlignment="1">
      <alignment horizontal="left" vertical="center"/>
    </xf>
    <xf numFmtId="38" fontId="13" fillId="0" borderId="0" xfId="5" applyFont="1" applyFill="1" applyAlignment="1">
      <alignment horizontal="left"/>
    </xf>
    <xf numFmtId="38" fontId="17" fillId="0" borderId="1" xfId="5" applyFont="1" applyFill="1" applyBorder="1" applyAlignment="1" applyProtection="1">
      <alignment horizontal="right" vertical="center"/>
      <protection locked="0"/>
    </xf>
    <xf numFmtId="38" fontId="12" fillId="0" borderId="0" xfId="5" applyFont="1" applyFill="1" applyAlignment="1">
      <alignment horizontal="center" vertical="center"/>
    </xf>
    <xf numFmtId="38" fontId="12" fillId="0" borderId="0" xfId="5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12" fillId="0" borderId="8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49" fontId="4" fillId="0" borderId="0" xfId="7" applyNumberFormat="1" applyFont="1" applyAlignment="1">
      <alignment horizontal="center" vertical="center" shrinkToFit="1"/>
    </xf>
    <xf numFmtId="49" fontId="4" fillId="0" borderId="14" xfId="7" applyNumberFormat="1" applyFont="1" applyBorder="1" applyAlignment="1">
      <alignment horizontal="center" vertical="center" shrinkToFit="1"/>
    </xf>
    <xf numFmtId="0" fontId="12" fillId="0" borderId="3" xfId="7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center" wrapText="1"/>
    </xf>
    <xf numFmtId="0" fontId="12" fillId="0" borderId="7" xfId="7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49" fontId="12" fillId="0" borderId="2" xfId="7" applyNumberFormat="1" applyFont="1" applyBorder="1" applyAlignment="1">
      <alignment horizontal="center" vertical="center"/>
    </xf>
    <xf numFmtId="49" fontId="12" fillId="0" borderId="12" xfId="7" applyNumberFormat="1" applyFont="1" applyBorder="1" applyAlignment="1">
      <alignment horizontal="center" vertical="center"/>
    </xf>
    <xf numFmtId="49" fontId="12" fillId="0" borderId="0" xfId="7" applyNumberFormat="1" applyFont="1" applyAlignment="1">
      <alignment horizontal="center" vertical="center"/>
    </xf>
    <xf numFmtId="49" fontId="12" fillId="0" borderId="14" xfId="7" applyNumberFormat="1" applyFont="1" applyBorder="1" applyAlignment="1">
      <alignment horizontal="center" vertical="center"/>
    </xf>
    <xf numFmtId="49" fontId="12" fillId="0" borderId="1" xfId="7" applyNumberFormat="1" applyFont="1" applyBorder="1" applyAlignment="1">
      <alignment horizontal="center" vertical="center"/>
    </xf>
    <xf numFmtId="49" fontId="12" fillId="0" borderId="11" xfId="7" applyNumberFormat="1" applyFont="1" applyBorder="1" applyAlignment="1">
      <alignment horizontal="center" vertical="center"/>
    </xf>
    <xf numFmtId="0" fontId="27" fillId="0" borderId="10" xfId="0" applyFont="1" applyBorder="1" applyAlignment="1">
      <alignment wrapText="1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7" fillId="0" borderId="14" xfId="0" applyFont="1" applyBorder="1" applyAlignment="1">
      <alignment wrapText="1" shrinkToFi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14" xfId="0" applyFont="1" applyBorder="1" applyAlignment="1">
      <alignment wrapText="1" shrinkToFit="1"/>
    </xf>
    <xf numFmtId="0" fontId="4" fillId="0" borderId="1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8" fontId="12" fillId="0" borderId="5" xfId="5" applyFont="1" applyFill="1" applyBorder="1" applyAlignment="1">
      <alignment horizontal="center" vertical="center" textRotation="255" wrapText="1"/>
    </xf>
    <xf numFmtId="0" fontId="12" fillId="0" borderId="10" xfId="0" applyFont="1" applyBorder="1" applyAlignment="1">
      <alignment vertical="center" textRotation="255" wrapText="1"/>
    </xf>
    <xf numFmtId="0" fontId="12" fillId="0" borderId="8" xfId="0" applyFont="1" applyBorder="1" applyAlignment="1">
      <alignment vertical="center" textRotation="255" wrapText="1"/>
    </xf>
    <xf numFmtId="38" fontId="4" fillId="0" borderId="0" xfId="5" applyFont="1" applyFill="1" applyBorder="1" applyAlignment="1">
      <alignment horizontal="center" shrinkToFit="1"/>
    </xf>
    <xf numFmtId="38" fontId="4" fillId="0" borderId="14" xfId="5" applyFont="1" applyFill="1" applyBorder="1" applyAlignment="1">
      <alignment horizontal="center" shrinkToFit="1"/>
    </xf>
    <xf numFmtId="0" fontId="12" fillId="0" borderId="10" xfId="0" applyFont="1" applyBorder="1" applyAlignment="1">
      <alignment horizontal="center" vertical="center"/>
    </xf>
    <xf numFmtId="38" fontId="12" fillId="0" borderId="5" xfId="5" applyFont="1" applyFill="1" applyBorder="1" applyAlignment="1">
      <alignment horizontal="center" vertical="center" wrapText="1"/>
    </xf>
    <xf numFmtId="38" fontId="12" fillId="0" borderId="12" xfId="5" applyFont="1" applyFill="1" applyBorder="1" applyAlignment="1">
      <alignment horizontal="center" vertical="center" wrapText="1"/>
    </xf>
    <xf numFmtId="38" fontId="12" fillId="0" borderId="10" xfId="5" applyFont="1" applyFill="1" applyBorder="1" applyAlignment="1">
      <alignment horizontal="center" vertical="center" wrapText="1"/>
    </xf>
    <xf numFmtId="38" fontId="12" fillId="0" borderId="14" xfId="5" applyFont="1" applyFill="1" applyBorder="1" applyAlignment="1">
      <alignment horizontal="center" vertical="center" wrapText="1"/>
    </xf>
    <xf numFmtId="38" fontId="12" fillId="0" borderId="8" xfId="5" applyFont="1" applyFill="1" applyBorder="1" applyAlignment="1">
      <alignment horizontal="center" vertical="center" wrapText="1"/>
    </xf>
    <xf numFmtId="38" fontId="12" fillId="0" borderId="11" xfId="5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8" fontId="12" fillId="0" borderId="15" xfId="5" applyFont="1" applyFill="1" applyBorder="1" applyAlignment="1">
      <alignment horizontal="center" vertical="center" shrinkToFit="1"/>
    </xf>
    <xf numFmtId="38" fontId="12" fillId="0" borderId="4" xfId="5" applyFont="1" applyFill="1" applyBorder="1" applyAlignment="1">
      <alignment horizontal="center" vertical="center" shrinkToFit="1"/>
    </xf>
    <xf numFmtId="38" fontId="12" fillId="0" borderId="16" xfId="5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38" fontId="12" fillId="0" borderId="6" xfId="5" applyFont="1" applyFill="1" applyBorder="1" applyAlignment="1">
      <alignment horizontal="center" vertical="center" textRotation="255" wrapText="1"/>
    </xf>
    <xf numFmtId="0" fontId="12" fillId="0" borderId="18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38" fontId="12" fillId="0" borderId="5" xfId="5" applyFont="1" applyFill="1" applyBorder="1" applyAlignment="1" applyProtection="1">
      <alignment horizontal="center" vertical="center" textRotation="255"/>
      <protection locked="0"/>
    </xf>
    <xf numFmtId="0" fontId="12" fillId="0" borderId="10" xfId="0" applyFont="1" applyBorder="1" applyAlignment="1">
      <alignment horizontal="center" vertical="center" textRotation="255"/>
    </xf>
    <xf numFmtId="38" fontId="35" fillId="0" borderId="1" xfId="5" applyFont="1" applyFill="1" applyBorder="1" applyAlignment="1" applyProtection="1">
      <alignment horizontal="right" vertical="center"/>
      <protection locked="0"/>
    </xf>
    <xf numFmtId="38" fontId="12" fillId="0" borderId="10" xfId="5" applyFont="1" applyFill="1" applyBorder="1" applyAlignment="1">
      <alignment horizontal="center" vertical="center"/>
    </xf>
    <xf numFmtId="38" fontId="12" fillId="0" borderId="14" xfId="5" applyFont="1" applyFill="1" applyBorder="1" applyAlignment="1">
      <alignment horizontal="center" vertical="center"/>
    </xf>
    <xf numFmtId="38" fontId="12" fillId="0" borderId="5" xfId="5" applyFont="1" applyFill="1" applyBorder="1" applyAlignment="1">
      <alignment horizontal="center" vertical="center" textRotation="255"/>
    </xf>
    <xf numFmtId="38" fontId="12" fillId="0" borderId="12" xfId="5" applyFont="1" applyFill="1" applyBorder="1" applyAlignment="1">
      <alignment horizontal="center" vertical="center" textRotation="255"/>
    </xf>
    <xf numFmtId="38" fontId="12" fillId="0" borderId="10" xfId="5" applyFont="1" applyFill="1" applyBorder="1" applyAlignment="1">
      <alignment horizontal="center" vertical="center" textRotation="255"/>
    </xf>
    <xf numFmtId="38" fontId="12" fillId="0" borderId="14" xfId="5" applyFont="1" applyFill="1" applyBorder="1" applyAlignment="1">
      <alignment horizontal="center" vertical="center" textRotation="255"/>
    </xf>
    <xf numFmtId="38" fontId="12" fillId="0" borderId="8" xfId="5" applyFont="1" applyFill="1" applyBorder="1" applyAlignment="1">
      <alignment horizontal="center" vertical="center" textRotation="255"/>
    </xf>
    <xf numFmtId="38" fontId="12" fillId="0" borderId="11" xfId="5" applyFont="1" applyFill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>
      <alignment horizontal="center" vertical="center"/>
    </xf>
    <xf numFmtId="176" fontId="12" fillId="0" borderId="0" xfId="0" applyNumberFormat="1" applyFont="1"/>
    <xf numFmtId="0" fontId="12" fillId="0" borderId="0" xfId="0" applyFont="1"/>
    <xf numFmtId="176" fontId="12" fillId="0" borderId="0" xfId="0" applyNumberFormat="1" applyFont="1" applyProtection="1">
      <protection locked="0"/>
    </xf>
    <xf numFmtId="176" fontId="12" fillId="0" borderId="10" xfId="0" applyNumberFormat="1" applyFont="1" applyBorder="1"/>
    <xf numFmtId="176" fontId="4" fillId="0" borderId="0" xfId="0" applyNumberFormat="1" applyFont="1"/>
    <xf numFmtId="176" fontId="4" fillId="0" borderId="10" xfId="0" applyNumberFormat="1" applyFont="1" applyBorder="1"/>
    <xf numFmtId="0" fontId="4" fillId="0" borderId="0" xfId="0" applyFont="1"/>
    <xf numFmtId="176" fontId="12" fillId="0" borderId="10" xfId="0" applyNumberFormat="1" applyFont="1" applyBorder="1" applyProtection="1">
      <protection locked="0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176" fontId="4" fillId="0" borderId="10" xfId="0" applyNumberFormat="1" applyFont="1" applyBorder="1" applyAlignment="1">
      <alignment horizontal="right"/>
    </xf>
    <xf numFmtId="0" fontId="12" fillId="0" borderId="10" xfId="0" applyFont="1" applyBorder="1" applyAlignment="1">
      <alignment horizontal="center" vertical="distributed" textRotation="255"/>
    </xf>
    <xf numFmtId="0" fontId="12" fillId="0" borderId="14" xfId="0" applyFont="1" applyBorder="1" applyAlignment="1">
      <alignment horizontal="center" vertical="distributed" textRotation="255"/>
    </xf>
    <xf numFmtId="0" fontId="12" fillId="0" borderId="14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distributed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distributed" textRotation="255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</cellXfs>
  <cellStyles count="8">
    <cellStyle name="桁区切り" xfId="4" builtinId="6"/>
    <cellStyle name="桁区切り 2" xfId="5" xr:uid="{9A40AD91-9916-441C-8267-321B5FADC8D9}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_【最終】高校1" xfId="7" xr:uid="{2FB419D5-227B-4222-B3BA-CECB56309E24}"/>
    <cellStyle name="標準_39" xfId="6" xr:uid="{89755DAF-CF83-4EC4-AC18-4F2639D94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06%20&#28040;&#36027;&#36786;&#26519;&#32113;&#35336;&#29677;\&#9734;&#23398;&#26657;&#22522;&#26412;&#35519;&#26619;&#9734;\H22&#23398;&#26657;&#22522;&#26412;&#35519;&#26619;\&#36895;&#22577;&#9734;&#30906;&#23450;&#34920;&#9734;\&#39640;&#26657;\&#39640;&#34920;37&#12539;17&#25913;&#65288;&#25945;&#32887;&#21729;&#25968;&#3156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20225;&#12288;&#12288;&#32113;\&#19978;&#22320;\&#23398;&#26657;&#22522;&#26412;&#35519;&#26619;\&#23398;&#26657;&#22522;&#26412;&#35519;&#26619;\H17.&#23398;&#26657;&#22522;&#26412;&#35519;&#26619;\H17%20%20&#32113;&#35336;&#34920;\&#39640;&#31561;&#23398;&#26657;\&#39640;&#34920;&#65299;&#65300;&#12481;&#12455;&#12483;&#12463;&#299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sv\&#20225;&#12288;&#12288;&#32113;\WINDOWS\&#65411;&#65438;&#65405;&#65400;&#65412;&#65391;&#65420;&#65439;\&#39640;&#34920;&#65299;&#65300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FSVNAS01\share\&#20225;&#30011;&#37096;\&#32113;&#35336;&#35506;\06%20&#28040;&#36027;&#36786;&#26519;&#32113;&#35336;&#29677;\&#23398;&#26657;&#22522;&#26412;&#35519;&#26619;\&#65330;&#65303;&#9679;&#23398;&#26657;&#22522;&#26412;&#35519;&#26619;\34_&#30906;&#22577;\&#8547;_&#20844;&#34920;&#29992;&#12487;&#12540;&#12479;\Excel&#20803;&#12487;&#12540;&#12479;\&#9316;&#39640;&#31561;&#23398;&#26657;\&#23436;&#25104;\t_51.xlsx" TargetMode="External"/><Relationship Id="rId1" Type="http://schemas.openxmlformats.org/officeDocument/2006/relationships/externalLinkPath" Target="file:///\\NFSVNAS01\share\&#20225;&#30011;&#37096;\&#32113;&#35336;&#35506;\06%20&#28040;&#36027;&#36786;&#26519;&#32113;&#35336;&#29677;\&#23398;&#26657;&#22522;&#26412;&#35519;&#26619;\&#65330;&#65303;&#9679;&#23398;&#26657;&#22522;&#26412;&#35519;&#26619;\34_&#30906;&#22577;\&#8547;_&#20844;&#34920;&#29992;&#12487;&#12540;&#12479;\Excel&#20803;&#12487;&#12540;&#12479;\&#9316;&#39640;&#31561;&#23398;&#26657;\&#23436;&#25104;\t_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高表16教員数"/>
      <sheetName val="高表３８代替・兼務者"/>
      <sheetName val="高表３９帰国生徒・外国人・指導主事等"/>
      <sheetName val="高表17職員数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計・普通"/>
      <sheetName val="農業・工業"/>
      <sheetName val="商業・水産"/>
      <sheetName val="家庭・看護"/>
      <sheetName val="情報・福祉"/>
      <sheetName val="その他・総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高HYOU(34)"/>
      <sheetName val="高HYOU(35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51"/>
      <sheetName val="教務主任等の数_計SYT20319"/>
      <sheetName val="教務主任等の数(再掲)_私SYT20322"/>
      <sheetName val="教務主任等の数(再掲)_公SYT20321"/>
      <sheetName val="指導主事の数_公SYT20327"/>
      <sheetName val="高等学校　帰国生徒、外国人生徒"/>
      <sheetName val="帰国生徒数_計SYT20279"/>
      <sheetName val="帰国生徒数_私SYT20282"/>
      <sheetName val="帰国生徒数_公SYT20281"/>
      <sheetName val="高等学校　属性"/>
      <sheetName val="市町村番号"/>
    </sheetNames>
    <sheetDataSet>
      <sheetData sheetId="0"/>
      <sheetData sheetId="1">
        <row r="5">
          <cell r="C5">
            <v>72</v>
          </cell>
          <cell r="D5">
            <v>197</v>
          </cell>
          <cell r="E5">
            <v>67</v>
          </cell>
          <cell r="F5">
            <v>70</v>
          </cell>
          <cell r="G5">
            <v>71</v>
          </cell>
          <cell r="H5">
            <v>123</v>
          </cell>
          <cell r="I5">
            <v>6</v>
          </cell>
          <cell r="J5">
            <v>57</v>
          </cell>
          <cell r="K5">
            <v>17</v>
          </cell>
          <cell r="P5">
            <v>3</v>
          </cell>
          <cell r="Q5">
            <v>5</v>
          </cell>
          <cell r="R5">
            <v>4</v>
          </cell>
        </row>
      </sheetData>
      <sheetData sheetId="2">
        <row r="5">
          <cell r="C5">
            <v>6</v>
          </cell>
          <cell r="D5">
            <v>11</v>
          </cell>
          <cell r="E5">
            <v>1</v>
          </cell>
          <cell r="F5">
            <v>4</v>
          </cell>
          <cell r="G5">
            <v>5</v>
          </cell>
          <cell r="H5">
            <v>12</v>
          </cell>
          <cell r="I5">
            <v>0</v>
          </cell>
          <cell r="J5">
            <v>2</v>
          </cell>
          <cell r="K5">
            <v>4</v>
          </cell>
          <cell r="P5">
            <v>0</v>
          </cell>
          <cell r="Q5">
            <v>0</v>
          </cell>
          <cell r="R5">
            <v>0</v>
          </cell>
        </row>
        <row r="6">
          <cell r="B6" t="str">
            <v>那覇市</v>
          </cell>
          <cell r="C6">
            <v>2</v>
          </cell>
          <cell r="D6">
            <v>6</v>
          </cell>
          <cell r="E6">
            <v>1</v>
          </cell>
          <cell r="F6">
            <v>2</v>
          </cell>
          <cell r="G6">
            <v>2</v>
          </cell>
          <cell r="H6">
            <v>12</v>
          </cell>
          <cell r="I6">
            <v>0</v>
          </cell>
          <cell r="J6">
            <v>1</v>
          </cell>
          <cell r="K6">
            <v>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B7" t="str">
            <v>宜野湾市</v>
          </cell>
          <cell r="C7">
            <v>1</v>
          </cell>
          <cell r="D7">
            <v>2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B8" t="str">
            <v>石垣市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B9" t="str">
            <v>浦添市</v>
          </cell>
          <cell r="C9">
            <v>1</v>
          </cell>
          <cell r="D9">
            <v>2</v>
          </cell>
          <cell r="E9">
            <v>0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B10" t="str">
            <v>名護市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B11" t="str">
            <v>糸満市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B12" t="str">
            <v>沖縄市</v>
          </cell>
          <cell r="C12">
            <v>1</v>
          </cell>
          <cell r="D12">
            <v>1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B13" t="str">
            <v>豊見城市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うるま市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B15" t="str">
            <v>宮古島市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B16" t="str">
            <v>南城市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B17" t="str">
            <v>国頭村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B18" t="str">
            <v>大宜味村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B19" t="str">
            <v>東村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 t="str">
            <v>今帰仁村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B21" t="str">
            <v>本部町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B22" t="str">
            <v>恩納村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 t="str">
            <v>宜野座村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B24" t="str">
            <v>金武町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伊江村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B26" t="str">
            <v>読谷村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B27" t="str">
            <v>嘉手納町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B28" t="str">
            <v>北谷町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B29" t="str">
            <v>北中城村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B30" t="str">
            <v>中城村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B31" t="str">
            <v>西原町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B32" t="str">
            <v>与那原町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B33" t="str">
            <v>南風原町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B34" t="str">
            <v>渡嘉敷村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B35" t="str">
            <v>座間味村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B36" t="str">
            <v>粟国村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B37" t="str">
            <v>渡名喜村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B38" t="str">
            <v>南大東村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B39" t="str">
            <v>北大東村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B40" t="str">
            <v>伊平屋村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B41" t="str">
            <v>伊是名村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B42" t="str">
            <v>久米島町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B43" t="str">
            <v>八重瀬町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B44" t="str">
            <v>多良間村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B45" t="str">
            <v>竹富町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与那国町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</sheetData>
      <sheetData sheetId="3">
        <row r="5">
          <cell r="C5">
            <v>66</v>
          </cell>
          <cell r="D5">
            <v>186</v>
          </cell>
          <cell r="E5">
            <v>66</v>
          </cell>
          <cell r="F5">
            <v>66</v>
          </cell>
          <cell r="G5">
            <v>66</v>
          </cell>
          <cell r="H5">
            <v>111</v>
          </cell>
          <cell r="I5">
            <v>6</v>
          </cell>
          <cell r="J5">
            <v>55</v>
          </cell>
          <cell r="K5">
            <v>13</v>
          </cell>
          <cell r="P5">
            <v>3</v>
          </cell>
          <cell r="Q5">
            <v>5</v>
          </cell>
          <cell r="R5">
            <v>4</v>
          </cell>
          <cell r="T5">
            <v>0</v>
          </cell>
          <cell r="V5">
            <v>1</v>
          </cell>
          <cell r="AB5">
            <v>0</v>
          </cell>
        </row>
        <row r="6">
          <cell r="B6" t="str">
            <v>那覇市</v>
          </cell>
          <cell r="C6">
            <v>12</v>
          </cell>
          <cell r="D6">
            <v>33</v>
          </cell>
          <cell r="E6">
            <v>12</v>
          </cell>
          <cell r="F6">
            <v>12</v>
          </cell>
          <cell r="G6">
            <v>12</v>
          </cell>
          <cell r="H6">
            <v>15</v>
          </cell>
          <cell r="I6">
            <v>0</v>
          </cell>
          <cell r="J6">
            <v>9</v>
          </cell>
          <cell r="K6">
            <v>1</v>
          </cell>
          <cell r="L6">
            <v>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2</v>
          </cell>
          <cell r="V6">
            <v>0</v>
          </cell>
          <cell r="W6">
            <v>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B7" t="str">
            <v>宜野湾市</v>
          </cell>
          <cell r="C7">
            <v>3</v>
          </cell>
          <cell r="D7">
            <v>9</v>
          </cell>
          <cell r="E7">
            <v>3</v>
          </cell>
          <cell r="F7">
            <v>3</v>
          </cell>
          <cell r="G7">
            <v>3</v>
          </cell>
          <cell r="H7">
            <v>4</v>
          </cell>
          <cell r="I7">
            <v>0</v>
          </cell>
          <cell r="J7">
            <v>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</v>
          </cell>
          <cell r="AB7">
            <v>0</v>
          </cell>
        </row>
        <row r="8">
          <cell r="B8" t="str">
            <v>石垣市</v>
          </cell>
          <cell r="C8">
            <v>4</v>
          </cell>
          <cell r="D8">
            <v>10</v>
          </cell>
          <cell r="E8">
            <v>4</v>
          </cell>
          <cell r="F8">
            <v>4</v>
          </cell>
          <cell r="G8">
            <v>4</v>
          </cell>
          <cell r="H8">
            <v>8</v>
          </cell>
          <cell r="I8">
            <v>1</v>
          </cell>
          <cell r="J8">
            <v>3</v>
          </cell>
          <cell r="K8">
            <v>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B9" t="str">
            <v>浦添市</v>
          </cell>
          <cell r="C9">
            <v>6</v>
          </cell>
          <cell r="D9">
            <v>17</v>
          </cell>
          <cell r="E9">
            <v>6</v>
          </cell>
          <cell r="F9">
            <v>6</v>
          </cell>
          <cell r="G9">
            <v>6</v>
          </cell>
          <cell r="H9">
            <v>16</v>
          </cell>
          <cell r="I9">
            <v>0</v>
          </cell>
          <cell r="J9">
            <v>5</v>
          </cell>
          <cell r="K9">
            <v>0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3</v>
          </cell>
          <cell r="X9">
            <v>0</v>
          </cell>
          <cell r="Y9">
            <v>1</v>
          </cell>
          <cell r="Z9">
            <v>0</v>
          </cell>
          <cell r="AA9">
            <v>1</v>
          </cell>
          <cell r="AB9">
            <v>0</v>
          </cell>
        </row>
        <row r="10">
          <cell r="B10" t="str">
            <v>名護市</v>
          </cell>
          <cell r="C10">
            <v>4</v>
          </cell>
          <cell r="D10">
            <v>10</v>
          </cell>
          <cell r="E10">
            <v>4</v>
          </cell>
          <cell r="F10">
            <v>4</v>
          </cell>
          <cell r="G10">
            <v>4</v>
          </cell>
          <cell r="H10">
            <v>12</v>
          </cell>
          <cell r="I10">
            <v>1</v>
          </cell>
          <cell r="J10">
            <v>3</v>
          </cell>
          <cell r="K10">
            <v>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3</v>
          </cell>
          <cell r="X10">
            <v>0</v>
          </cell>
          <cell r="Y10">
            <v>0</v>
          </cell>
          <cell r="Z10">
            <v>0</v>
          </cell>
          <cell r="AA10">
            <v>1</v>
          </cell>
          <cell r="AB10">
            <v>0</v>
          </cell>
        </row>
        <row r="11">
          <cell r="B11" t="str">
            <v>糸満市</v>
          </cell>
          <cell r="C11">
            <v>2</v>
          </cell>
          <cell r="D11">
            <v>6</v>
          </cell>
          <cell r="E11">
            <v>2</v>
          </cell>
          <cell r="F11">
            <v>2</v>
          </cell>
          <cell r="G11">
            <v>2</v>
          </cell>
          <cell r="H11">
            <v>3</v>
          </cell>
          <cell r="I11">
            <v>0</v>
          </cell>
          <cell r="J11">
            <v>2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B12" t="str">
            <v>沖縄市</v>
          </cell>
          <cell r="C12">
            <v>6</v>
          </cell>
          <cell r="D12">
            <v>16</v>
          </cell>
          <cell r="E12">
            <v>6</v>
          </cell>
          <cell r="F12">
            <v>6</v>
          </cell>
          <cell r="G12">
            <v>6</v>
          </cell>
          <cell r="H12">
            <v>15</v>
          </cell>
          <cell r="I12">
            <v>0</v>
          </cell>
          <cell r="J12">
            <v>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B13" t="str">
            <v>豊見城市</v>
          </cell>
          <cell r="C13">
            <v>3</v>
          </cell>
          <cell r="D13">
            <v>9</v>
          </cell>
          <cell r="E13">
            <v>3</v>
          </cell>
          <cell r="F13">
            <v>3</v>
          </cell>
          <cell r="G13">
            <v>3</v>
          </cell>
          <cell r="H13">
            <v>5</v>
          </cell>
          <cell r="I13">
            <v>1</v>
          </cell>
          <cell r="J13">
            <v>3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うるま市</v>
          </cell>
          <cell r="C14">
            <v>7</v>
          </cell>
          <cell r="D14">
            <v>19</v>
          </cell>
          <cell r="E14">
            <v>7</v>
          </cell>
          <cell r="F14">
            <v>7</v>
          </cell>
          <cell r="G14">
            <v>7</v>
          </cell>
          <cell r="H14">
            <v>11</v>
          </cell>
          <cell r="I14">
            <v>1</v>
          </cell>
          <cell r="J14">
            <v>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</v>
          </cell>
          <cell r="Q14">
            <v>2</v>
          </cell>
          <cell r="R14">
            <v>1</v>
          </cell>
          <cell r="S14">
            <v>1</v>
          </cell>
          <cell r="T14">
            <v>0</v>
          </cell>
          <cell r="U14">
            <v>1</v>
          </cell>
          <cell r="V14">
            <v>1</v>
          </cell>
          <cell r="W14">
            <v>4</v>
          </cell>
          <cell r="X14">
            <v>0</v>
          </cell>
          <cell r="Y14">
            <v>0</v>
          </cell>
          <cell r="Z14">
            <v>0</v>
          </cell>
          <cell r="AA14">
            <v>1</v>
          </cell>
          <cell r="AB14">
            <v>0</v>
          </cell>
        </row>
        <row r="15">
          <cell r="B15" t="str">
            <v>宮古島市</v>
          </cell>
          <cell r="C15">
            <v>3</v>
          </cell>
          <cell r="D15">
            <v>9</v>
          </cell>
          <cell r="E15">
            <v>3</v>
          </cell>
          <cell r="F15">
            <v>3</v>
          </cell>
          <cell r="G15">
            <v>3</v>
          </cell>
          <cell r="H15">
            <v>9</v>
          </cell>
          <cell r="I15">
            <v>1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B16" t="str">
            <v>南城市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B17" t="str">
            <v>国頭村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B18" t="str">
            <v>大宜味村</v>
          </cell>
          <cell r="C18">
            <v>1</v>
          </cell>
          <cell r="D18">
            <v>3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B19" t="str">
            <v>東村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 t="str">
            <v>今帰仁村</v>
          </cell>
          <cell r="C20">
            <v>1</v>
          </cell>
          <cell r="D20">
            <v>3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B21" t="str">
            <v>本部町</v>
          </cell>
          <cell r="C21">
            <v>1</v>
          </cell>
          <cell r="D21">
            <v>3</v>
          </cell>
          <cell r="E21">
            <v>1</v>
          </cell>
          <cell r="F21">
            <v>1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B22" t="str">
            <v>恩納村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 t="str">
            <v>宜野座村</v>
          </cell>
          <cell r="C23">
            <v>1</v>
          </cell>
          <cell r="D23">
            <v>3</v>
          </cell>
          <cell r="E23">
            <v>1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B24" t="str">
            <v>金武町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伊江村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B26" t="str">
            <v>読谷村</v>
          </cell>
          <cell r="C26">
            <v>1</v>
          </cell>
          <cell r="D26">
            <v>3</v>
          </cell>
          <cell r="E26">
            <v>1</v>
          </cell>
          <cell r="F26">
            <v>1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B27" t="str">
            <v>嘉手納町</v>
          </cell>
          <cell r="C27">
            <v>1</v>
          </cell>
          <cell r="D27">
            <v>3</v>
          </cell>
          <cell r="E27">
            <v>1</v>
          </cell>
          <cell r="F27">
            <v>1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B28" t="str">
            <v>北谷町</v>
          </cell>
          <cell r="C28">
            <v>1</v>
          </cell>
          <cell r="D28">
            <v>3</v>
          </cell>
          <cell r="E28">
            <v>1</v>
          </cell>
          <cell r="F28">
            <v>1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B29" t="str">
            <v>北中城村</v>
          </cell>
          <cell r="C29">
            <v>1</v>
          </cell>
          <cell r="D29">
            <v>3</v>
          </cell>
          <cell r="E29">
            <v>1</v>
          </cell>
          <cell r="F29">
            <v>1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B30" t="str">
            <v>中城村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B31" t="str">
            <v>西原町</v>
          </cell>
          <cell r="C31">
            <v>1</v>
          </cell>
          <cell r="D31">
            <v>3</v>
          </cell>
          <cell r="E31">
            <v>1</v>
          </cell>
          <cell r="F31">
            <v>1</v>
          </cell>
          <cell r="G31">
            <v>1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B32" t="str">
            <v>与那原町</v>
          </cell>
          <cell r="C32">
            <v>1</v>
          </cell>
          <cell r="D32">
            <v>3</v>
          </cell>
          <cell r="E32">
            <v>1</v>
          </cell>
          <cell r="F32">
            <v>1</v>
          </cell>
          <cell r="G32">
            <v>1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B33" t="str">
            <v>南風原町</v>
          </cell>
          <cell r="C33">
            <v>2</v>
          </cell>
          <cell r="D33">
            <v>6</v>
          </cell>
          <cell r="E33">
            <v>2</v>
          </cell>
          <cell r="F33">
            <v>2</v>
          </cell>
          <cell r="G33">
            <v>2</v>
          </cell>
          <cell r="H33">
            <v>2</v>
          </cell>
          <cell r="I33">
            <v>0</v>
          </cell>
          <cell r="J33">
            <v>2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B34" t="str">
            <v>渡嘉敷村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B35" t="str">
            <v>座間味村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B36" t="str">
            <v>粟国村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B37" t="str">
            <v>渡名喜村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B38" t="str">
            <v>南大東村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B39" t="str">
            <v>北大東村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B40" t="str">
            <v>伊平屋村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B41" t="str">
            <v>伊是名村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B42" t="str">
            <v>久米島町</v>
          </cell>
          <cell r="C42">
            <v>1</v>
          </cell>
          <cell r="D42">
            <v>3</v>
          </cell>
          <cell r="E42">
            <v>1</v>
          </cell>
          <cell r="F42">
            <v>1</v>
          </cell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B43" t="str">
            <v>八重瀬町</v>
          </cell>
          <cell r="C43">
            <v>3</v>
          </cell>
          <cell r="D43">
            <v>9</v>
          </cell>
          <cell r="E43">
            <v>3</v>
          </cell>
          <cell r="F43">
            <v>3</v>
          </cell>
          <cell r="G43">
            <v>3</v>
          </cell>
          <cell r="H43">
            <v>9</v>
          </cell>
          <cell r="I43">
            <v>0</v>
          </cell>
          <cell r="J43">
            <v>2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</v>
          </cell>
          <cell r="X43">
            <v>0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</row>
        <row r="44">
          <cell r="B44" t="str">
            <v>多良間村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B45" t="str">
            <v>竹富町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与那国町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</sheetData>
      <sheetData sheetId="4">
        <row r="3">
          <cell r="C3">
            <v>24</v>
          </cell>
          <cell r="D3">
            <v>0</v>
          </cell>
          <cell r="E3">
            <v>16</v>
          </cell>
        </row>
        <row r="4">
          <cell r="B4" t="str">
            <v>那覇市</v>
          </cell>
          <cell r="C4">
            <v>9</v>
          </cell>
          <cell r="D4">
            <v>0</v>
          </cell>
          <cell r="E4">
            <v>3</v>
          </cell>
        </row>
        <row r="5">
          <cell r="B5" t="str">
            <v>宜野湾市</v>
          </cell>
          <cell r="C5">
            <v>0</v>
          </cell>
          <cell r="D5">
            <v>0</v>
          </cell>
          <cell r="E5">
            <v>2</v>
          </cell>
        </row>
        <row r="6">
          <cell r="B6" t="str">
            <v>石垣市</v>
          </cell>
          <cell r="C6">
            <v>0</v>
          </cell>
          <cell r="D6">
            <v>0</v>
          </cell>
          <cell r="E6">
            <v>1</v>
          </cell>
        </row>
        <row r="7">
          <cell r="B7" t="str">
            <v>浦添市</v>
          </cell>
          <cell r="C7">
            <v>4</v>
          </cell>
          <cell r="D7">
            <v>0</v>
          </cell>
          <cell r="E7">
            <v>1</v>
          </cell>
        </row>
        <row r="8">
          <cell r="B8" t="str">
            <v>名護市</v>
          </cell>
          <cell r="C8">
            <v>1</v>
          </cell>
          <cell r="D8">
            <v>0</v>
          </cell>
          <cell r="E8">
            <v>3</v>
          </cell>
        </row>
        <row r="9">
          <cell r="B9" t="str">
            <v>糸満市</v>
          </cell>
          <cell r="C9">
            <v>1</v>
          </cell>
          <cell r="D9">
            <v>0</v>
          </cell>
          <cell r="E9">
            <v>0</v>
          </cell>
        </row>
        <row r="10">
          <cell r="B10" t="str">
            <v>沖縄市</v>
          </cell>
          <cell r="C10">
            <v>2</v>
          </cell>
          <cell r="D10">
            <v>0</v>
          </cell>
          <cell r="E10">
            <v>3</v>
          </cell>
        </row>
        <row r="11">
          <cell r="B11" t="str">
            <v>豊見城市</v>
          </cell>
          <cell r="C11">
            <v>1</v>
          </cell>
          <cell r="D11">
            <v>0</v>
          </cell>
          <cell r="E11">
            <v>0</v>
          </cell>
        </row>
        <row r="12">
          <cell r="B12" t="str">
            <v>うるま市</v>
          </cell>
          <cell r="C12">
            <v>3</v>
          </cell>
          <cell r="D12">
            <v>0</v>
          </cell>
          <cell r="E12">
            <v>1</v>
          </cell>
        </row>
        <row r="13">
          <cell r="B13" t="str">
            <v>宮古島市</v>
          </cell>
          <cell r="C13">
            <v>0</v>
          </cell>
          <cell r="D13">
            <v>0</v>
          </cell>
          <cell r="E13">
            <v>0</v>
          </cell>
        </row>
        <row r="14">
          <cell r="B14" t="str">
            <v>南城市</v>
          </cell>
          <cell r="C14">
            <v>0</v>
          </cell>
          <cell r="D14">
            <v>0</v>
          </cell>
          <cell r="E14">
            <v>0</v>
          </cell>
        </row>
        <row r="15">
          <cell r="B15" t="str">
            <v>国頭村</v>
          </cell>
          <cell r="C15">
            <v>0</v>
          </cell>
          <cell r="D15">
            <v>0</v>
          </cell>
          <cell r="E15">
            <v>0</v>
          </cell>
        </row>
        <row r="16">
          <cell r="B16" t="str">
            <v>大宜味村</v>
          </cell>
          <cell r="C16">
            <v>0</v>
          </cell>
          <cell r="D16">
            <v>0</v>
          </cell>
          <cell r="E16">
            <v>0</v>
          </cell>
        </row>
        <row r="17">
          <cell r="B17" t="str">
            <v>東村</v>
          </cell>
          <cell r="C17">
            <v>0</v>
          </cell>
          <cell r="D17">
            <v>0</v>
          </cell>
          <cell r="E17">
            <v>0</v>
          </cell>
        </row>
        <row r="18">
          <cell r="B18" t="str">
            <v>今帰仁村</v>
          </cell>
          <cell r="C18">
            <v>0</v>
          </cell>
          <cell r="D18">
            <v>0</v>
          </cell>
          <cell r="E18">
            <v>0</v>
          </cell>
        </row>
        <row r="19">
          <cell r="B19" t="str">
            <v>本部町</v>
          </cell>
          <cell r="C19">
            <v>0</v>
          </cell>
          <cell r="D19">
            <v>0</v>
          </cell>
          <cell r="E19">
            <v>0</v>
          </cell>
        </row>
        <row r="20">
          <cell r="B20" t="str">
            <v>恩納村</v>
          </cell>
          <cell r="C20">
            <v>0</v>
          </cell>
          <cell r="D20">
            <v>0</v>
          </cell>
          <cell r="E20">
            <v>0</v>
          </cell>
        </row>
        <row r="21">
          <cell r="B21" t="str">
            <v>宜野座村</v>
          </cell>
          <cell r="C21">
            <v>0</v>
          </cell>
          <cell r="D21">
            <v>0</v>
          </cell>
          <cell r="E21">
            <v>0</v>
          </cell>
        </row>
        <row r="22">
          <cell r="B22" t="str">
            <v>金武町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>伊江村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>読谷村</v>
          </cell>
          <cell r="C24">
            <v>1</v>
          </cell>
          <cell r="D24">
            <v>0</v>
          </cell>
          <cell r="E24">
            <v>0</v>
          </cell>
        </row>
        <row r="25">
          <cell r="B25" t="str">
            <v>嘉手納町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北谷町</v>
          </cell>
          <cell r="C26">
            <v>0</v>
          </cell>
          <cell r="D26">
            <v>0</v>
          </cell>
          <cell r="E26">
            <v>0</v>
          </cell>
        </row>
        <row r="27">
          <cell r="B27" t="str">
            <v>北中城村</v>
          </cell>
          <cell r="C27">
            <v>1</v>
          </cell>
          <cell r="D27">
            <v>0</v>
          </cell>
          <cell r="E27">
            <v>0</v>
          </cell>
        </row>
        <row r="28">
          <cell r="B28" t="str">
            <v>中城村</v>
          </cell>
          <cell r="C28">
            <v>0</v>
          </cell>
          <cell r="D28">
            <v>0</v>
          </cell>
          <cell r="E28">
            <v>0</v>
          </cell>
        </row>
        <row r="29">
          <cell r="B29" t="str">
            <v>西原町</v>
          </cell>
          <cell r="C29">
            <v>0</v>
          </cell>
          <cell r="D29">
            <v>0</v>
          </cell>
          <cell r="E29">
            <v>0</v>
          </cell>
        </row>
        <row r="30">
          <cell r="B30" t="str">
            <v>与那原町</v>
          </cell>
          <cell r="C30">
            <v>0</v>
          </cell>
          <cell r="D30">
            <v>0</v>
          </cell>
          <cell r="E30">
            <v>1</v>
          </cell>
        </row>
        <row r="31">
          <cell r="B31" t="str">
            <v>南風原町</v>
          </cell>
          <cell r="C31">
            <v>0</v>
          </cell>
          <cell r="D31">
            <v>0</v>
          </cell>
          <cell r="E31">
            <v>1</v>
          </cell>
        </row>
        <row r="32">
          <cell r="B32" t="str">
            <v>渡嘉敷村</v>
          </cell>
          <cell r="C32">
            <v>0</v>
          </cell>
          <cell r="D32">
            <v>0</v>
          </cell>
          <cell r="E32">
            <v>0</v>
          </cell>
        </row>
        <row r="33">
          <cell r="B33" t="str">
            <v>座間味村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粟国村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渡名喜村</v>
          </cell>
          <cell r="C35">
            <v>0</v>
          </cell>
          <cell r="D35">
            <v>0</v>
          </cell>
          <cell r="E35">
            <v>0</v>
          </cell>
        </row>
        <row r="36">
          <cell r="B36" t="str">
            <v>南大東村</v>
          </cell>
          <cell r="C36">
            <v>0</v>
          </cell>
          <cell r="D36">
            <v>0</v>
          </cell>
          <cell r="E36">
            <v>0</v>
          </cell>
        </row>
        <row r="37">
          <cell r="B37" t="str">
            <v>北大東村</v>
          </cell>
          <cell r="C37">
            <v>0</v>
          </cell>
          <cell r="D37">
            <v>0</v>
          </cell>
          <cell r="E37">
            <v>0</v>
          </cell>
        </row>
        <row r="38">
          <cell r="B38" t="str">
            <v>伊平屋村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伊是名村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久米島町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八重瀬町</v>
          </cell>
          <cell r="C41">
            <v>1</v>
          </cell>
          <cell r="D41">
            <v>0</v>
          </cell>
          <cell r="E41">
            <v>0</v>
          </cell>
        </row>
        <row r="42">
          <cell r="B42" t="str">
            <v>多良間村</v>
          </cell>
          <cell r="C42">
            <v>0</v>
          </cell>
          <cell r="D42">
            <v>0</v>
          </cell>
          <cell r="E42">
            <v>0</v>
          </cell>
        </row>
        <row r="43">
          <cell r="B43" t="str">
            <v>竹富町</v>
          </cell>
          <cell r="C43">
            <v>0</v>
          </cell>
          <cell r="D43">
            <v>0</v>
          </cell>
          <cell r="E43">
            <v>0</v>
          </cell>
        </row>
        <row r="44">
          <cell r="B44" t="str">
            <v>与那国町</v>
          </cell>
          <cell r="C44">
            <v>0</v>
          </cell>
          <cell r="D44">
            <v>0</v>
          </cell>
          <cell r="E44">
            <v>0</v>
          </cell>
        </row>
      </sheetData>
      <sheetData sheetId="5">
        <row r="3">
          <cell r="B3" t="str">
            <v>那覇市</v>
          </cell>
          <cell r="C3" t="str">
            <v>県立</v>
          </cell>
          <cell r="D3">
            <v>1</v>
          </cell>
        </row>
        <row r="4">
          <cell r="B4" t="str">
            <v>那覇市</v>
          </cell>
          <cell r="C4" t="str">
            <v>県立</v>
          </cell>
          <cell r="D4">
            <v>1</v>
          </cell>
        </row>
        <row r="5">
          <cell r="B5" t="str">
            <v>那覇市</v>
          </cell>
          <cell r="C5" t="str">
            <v>県立</v>
          </cell>
          <cell r="D5">
            <v>1</v>
          </cell>
          <cell r="Q5">
            <v>0</v>
          </cell>
        </row>
        <row r="6">
          <cell r="B6" t="str">
            <v>那覇市</v>
          </cell>
          <cell r="C6" t="str">
            <v>県立</v>
          </cell>
          <cell r="D6">
            <v>1</v>
          </cell>
          <cell r="Q6">
            <v>4</v>
          </cell>
        </row>
        <row r="7">
          <cell r="B7" t="str">
            <v>那覇市</v>
          </cell>
          <cell r="C7" t="str">
            <v>県立</v>
          </cell>
          <cell r="D7">
            <v>1</v>
          </cell>
        </row>
        <row r="8">
          <cell r="B8" t="str">
            <v>那覇市</v>
          </cell>
          <cell r="C8" t="str">
            <v>県立</v>
          </cell>
          <cell r="D8">
            <v>1</v>
          </cell>
        </row>
        <row r="9">
          <cell r="B9" t="str">
            <v>那覇市</v>
          </cell>
          <cell r="C9" t="str">
            <v>県立</v>
          </cell>
          <cell r="D9">
            <v>1</v>
          </cell>
          <cell r="Q9">
            <v>2</v>
          </cell>
        </row>
        <row r="10">
          <cell r="B10" t="str">
            <v>那覇市</v>
          </cell>
          <cell r="C10" t="str">
            <v>県立</v>
          </cell>
          <cell r="D10">
            <v>1</v>
          </cell>
          <cell r="Q10">
            <v>0</v>
          </cell>
        </row>
        <row r="11">
          <cell r="B11" t="str">
            <v>那覇市</v>
          </cell>
          <cell r="C11" t="str">
            <v>県立</v>
          </cell>
          <cell r="D11">
            <v>1</v>
          </cell>
          <cell r="Q11">
            <v>5</v>
          </cell>
        </row>
        <row r="12">
          <cell r="B12" t="str">
            <v>那覇市</v>
          </cell>
          <cell r="C12" t="str">
            <v>県立</v>
          </cell>
          <cell r="D12">
            <v>1</v>
          </cell>
          <cell r="Q12">
            <v>6</v>
          </cell>
        </row>
        <row r="13">
          <cell r="B13" t="str">
            <v>宜野湾市</v>
          </cell>
          <cell r="C13" t="str">
            <v>県立</v>
          </cell>
          <cell r="D13">
            <v>1</v>
          </cell>
          <cell r="Q13">
            <v>0</v>
          </cell>
        </row>
        <row r="14">
          <cell r="B14" t="str">
            <v>宜野湾市</v>
          </cell>
          <cell r="C14" t="str">
            <v>県立</v>
          </cell>
          <cell r="D14">
            <v>1</v>
          </cell>
          <cell r="Q14">
            <v>12</v>
          </cell>
        </row>
        <row r="15">
          <cell r="B15" t="str">
            <v>宜野湾市</v>
          </cell>
          <cell r="C15" t="str">
            <v>県立</v>
          </cell>
          <cell r="D15">
            <v>1</v>
          </cell>
          <cell r="Q15">
            <v>2</v>
          </cell>
        </row>
        <row r="16">
          <cell r="B16" t="str">
            <v>石垣市</v>
          </cell>
          <cell r="C16" t="str">
            <v>県立</v>
          </cell>
          <cell r="D16">
            <v>1</v>
          </cell>
        </row>
        <row r="17">
          <cell r="B17" t="str">
            <v>石垣市</v>
          </cell>
          <cell r="C17" t="str">
            <v>県立</v>
          </cell>
          <cell r="D17">
            <v>1</v>
          </cell>
        </row>
        <row r="18">
          <cell r="B18" t="str">
            <v>石垣市</v>
          </cell>
          <cell r="C18" t="str">
            <v>県立</v>
          </cell>
          <cell r="D18">
            <v>1</v>
          </cell>
          <cell r="Q18">
            <v>0</v>
          </cell>
        </row>
        <row r="19">
          <cell r="B19" t="str">
            <v>浦添市</v>
          </cell>
          <cell r="C19" t="str">
            <v>県立</v>
          </cell>
          <cell r="D19">
            <v>1</v>
          </cell>
        </row>
        <row r="20">
          <cell r="B20" t="str">
            <v>浦添市</v>
          </cell>
          <cell r="C20" t="str">
            <v>県立</v>
          </cell>
          <cell r="D20">
            <v>1</v>
          </cell>
        </row>
        <row r="21">
          <cell r="B21" t="str">
            <v>浦添市</v>
          </cell>
          <cell r="C21" t="str">
            <v>県立</v>
          </cell>
          <cell r="D21">
            <v>1</v>
          </cell>
          <cell r="Q21">
            <v>0</v>
          </cell>
        </row>
        <row r="22">
          <cell r="B22" t="str">
            <v>浦添市</v>
          </cell>
          <cell r="C22" t="str">
            <v>県立</v>
          </cell>
          <cell r="D22">
            <v>1</v>
          </cell>
        </row>
        <row r="23">
          <cell r="B23" t="str">
            <v>浦添市</v>
          </cell>
          <cell r="C23" t="str">
            <v>県立</v>
          </cell>
          <cell r="D23">
            <v>1</v>
          </cell>
          <cell r="Q23">
            <v>4</v>
          </cell>
        </row>
        <row r="24">
          <cell r="B24" t="str">
            <v>名護市</v>
          </cell>
          <cell r="C24" t="str">
            <v>県立</v>
          </cell>
          <cell r="D24">
            <v>1</v>
          </cell>
        </row>
        <row r="25">
          <cell r="B25" t="str">
            <v>名護市</v>
          </cell>
          <cell r="C25" t="str">
            <v>県立</v>
          </cell>
          <cell r="D25">
            <v>1</v>
          </cell>
          <cell r="Q25">
            <v>0</v>
          </cell>
        </row>
        <row r="26">
          <cell r="B26" t="str">
            <v>名護市</v>
          </cell>
          <cell r="C26" t="str">
            <v>県立</v>
          </cell>
          <cell r="D26">
            <v>1</v>
          </cell>
          <cell r="Q26">
            <v>0</v>
          </cell>
        </row>
        <row r="27">
          <cell r="B27" t="str">
            <v>糸満市</v>
          </cell>
          <cell r="C27" t="str">
            <v>県立</v>
          </cell>
          <cell r="D27">
            <v>1</v>
          </cell>
        </row>
        <row r="28">
          <cell r="B28" t="str">
            <v>糸満市</v>
          </cell>
          <cell r="C28" t="str">
            <v>県立</v>
          </cell>
          <cell r="D28">
            <v>1</v>
          </cell>
        </row>
        <row r="29">
          <cell r="B29" t="str">
            <v>沖縄市</v>
          </cell>
          <cell r="C29" t="str">
            <v>県立</v>
          </cell>
          <cell r="D29">
            <v>1</v>
          </cell>
        </row>
        <row r="30">
          <cell r="B30" t="str">
            <v>沖縄市</v>
          </cell>
          <cell r="C30" t="str">
            <v>県立</v>
          </cell>
          <cell r="D30">
            <v>1</v>
          </cell>
        </row>
        <row r="31">
          <cell r="B31" t="str">
            <v>沖縄市</v>
          </cell>
          <cell r="C31" t="str">
            <v>県立</v>
          </cell>
          <cell r="D31">
            <v>1</v>
          </cell>
          <cell r="Q31">
            <v>6</v>
          </cell>
        </row>
        <row r="32">
          <cell r="B32" t="str">
            <v>沖縄市</v>
          </cell>
          <cell r="C32" t="str">
            <v>県立</v>
          </cell>
          <cell r="D32">
            <v>1</v>
          </cell>
          <cell r="Q32">
            <v>1</v>
          </cell>
        </row>
        <row r="33">
          <cell r="B33" t="str">
            <v>沖縄市</v>
          </cell>
          <cell r="C33" t="str">
            <v>県立</v>
          </cell>
          <cell r="D33">
            <v>1</v>
          </cell>
          <cell r="Q33">
            <v>3</v>
          </cell>
        </row>
        <row r="34">
          <cell r="B34" t="str">
            <v>豊見城市</v>
          </cell>
          <cell r="C34" t="str">
            <v>県立</v>
          </cell>
          <cell r="D34">
            <v>1</v>
          </cell>
        </row>
        <row r="35">
          <cell r="B35" t="str">
            <v>豊見城市</v>
          </cell>
          <cell r="C35" t="str">
            <v>県立</v>
          </cell>
          <cell r="D35">
            <v>1</v>
          </cell>
          <cell r="Q35">
            <v>6</v>
          </cell>
        </row>
        <row r="36">
          <cell r="B36" t="str">
            <v>豊見城市</v>
          </cell>
          <cell r="C36" t="str">
            <v>県立</v>
          </cell>
          <cell r="D36">
            <v>1</v>
          </cell>
          <cell r="Q36">
            <v>0</v>
          </cell>
        </row>
        <row r="37">
          <cell r="B37" t="str">
            <v>うるま市</v>
          </cell>
          <cell r="C37" t="str">
            <v>県立</v>
          </cell>
          <cell r="D37">
            <v>1</v>
          </cell>
          <cell r="Q37">
            <v>2</v>
          </cell>
        </row>
        <row r="38">
          <cell r="B38" t="str">
            <v>うるま市</v>
          </cell>
          <cell r="C38" t="str">
            <v>県立</v>
          </cell>
          <cell r="D38">
            <v>1</v>
          </cell>
          <cell r="Q38">
            <v>2</v>
          </cell>
        </row>
        <row r="39">
          <cell r="B39" t="str">
            <v>うるま市</v>
          </cell>
          <cell r="C39" t="str">
            <v>県立</v>
          </cell>
          <cell r="D39">
            <v>1</v>
          </cell>
        </row>
        <row r="40">
          <cell r="B40" t="str">
            <v>うるま市</v>
          </cell>
          <cell r="C40" t="str">
            <v>県立</v>
          </cell>
          <cell r="D40">
            <v>1</v>
          </cell>
          <cell r="Q40">
            <v>2</v>
          </cell>
        </row>
        <row r="41">
          <cell r="B41" t="str">
            <v>うるま市</v>
          </cell>
          <cell r="C41" t="str">
            <v>県立</v>
          </cell>
          <cell r="D41">
            <v>1</v>
          </cell>
        </row>
        <row r="42">
          <cell r="B42" t="str">
            <v>うるま市</v>
          </cell>
          <cell r="C42" t="str">
            <v>県立</v>
          </cell>
          <cell r="D42">
            <v>1</v>
          </cell>
        </row>
        <row r="43">
          <cell r="B43" t="str">
            <v>宮古島市</v>
          </cell>
          <cell r="C43" t="str">
            <v>県立</v>
          </cell>
          <cell r="D43">
            <v>1</v>
          </cell>
          <cell r="Q43">
            <v>0</v>
          </cell>
        </row>
        <row r="44">
          <cell r="B44" t="str">
            <v>宮古島市</v>
          </cell>
          <cell r="C44" t="str">
            <v>県立</v>
          </cell>
          <cell r="D44">
            <v>1</v>
          </cell>
          <cell r="Q44">
            <v>0</v>
          </cell>
        </row>
        <row r="45">
          <cell r="B45" t="str">
            <v>宮古島市</v>
          </cell>
          <cell r="C45" t="str">
            <v>県立</v>
          </cell>
          <cell r="D45">
            <v>1</v>
          </cell>
          <cell r="Q45">
            <v>0</v>
          </cell>
        </row>
        <row r="46">
          <cell r="B46" t="str">
            <v>大宜味村</v>
          </cell>
          <cell r="C46" t="str">
            <v>県立</v>
          </cell>
          <cell r="D46">
            <v>1</v>
          </cell>
          <cell r="Q46">
            <v>0</v>
          </cell>
        </row>
        <row r="47">
          <cell r="B47" t="str">
            <v>今帰仁村</v>
          </cell>
          <cell r="C47" t="str">
            <v>県立</v>
          </cell>
          <cell r="D47">
            <v>1</v>
          </cell>
        </row>
        <row r="48">
          <cell r="B48" t="str">
            <v>本部町</v>
          </cell>
          <cell r="C48" t="str">
            <v>県立</v>
          </cell>
          <cell r="D48">
            <v>1</v>
          </cell>
        </row>
        <row r="49">
          <cell r="B49" t="str">
            <v>宜野座村</v>
          </cell>
          <cell r="C49" t="str">
            <v>県立</v>
          </cell>
          <cell r="D49">
            <v>1</v>
          </cell>
        </row>
        <row r="50">
          <cell r="B50" t="str">
            <v>読谷村</v>
          </cell>
          <cell r="C50" t="str">
            <v>県立</v>
          </cell>
          <cell r="D50">
            <v>1</v>
          </cell>
        </row>
        <row r="51">
          <cell r="B51" t="str">
            <v>嘉手納町</v>
          </cell>
          <cell r="C51" t="str">
            <v>県立</v>
          </cell>
          <cell r="D51">
            <v>1</v>
          </cell>
          <cell r="Q51">
            <v>0</v>
          </cell>
        </row>
        <row r="52">
          <cell r="B52" t="str">
            <v>北谷町</v>
          </cell>
          <cell r="C52" t="str">
            <v>県立</v>
          </cell>
          <cell r="D52">
            <v>1</v>
          </cell>
          <cell r="Q52">
            <v>4</v>
          </cell>
        </row>
        <row r="53">
          <cell r="B53" t="str">
            <v>北中城村</v>
          </cell>
          <cell r="C53" t="str">
            <v>県立</v>
          </cell>
          <cell r="D53">
            <v>1</v>
          </cell>
          <cell r="Q53">
            <v>0</v>
          </cell>
        </row>
        <row r="54">
          <cell r="B54" t="str">
            <v>西原町</v>
          </cell>
          <cell r="C54" t="str">
            <v>県立</v>
          </cell>
          <cell r="D54">
            <v>1</v>
          </cell>
          <cell r="Q54">
            <v>3</v>
          </cell>
        </row>
        <row r="55">
          <cell r="B55" t="str">
            <v>与那原町</v>
          </cell>
          <cell r="C55" t="str">
            <v>県立</v>
          </cell>
          <cell r="D55">
            <v>1</v>
          </cell>
          <cell r="Q55">
            <v>0</v>
          </cell>
        </row>
        <row r="56">
          <cell r="B56" t="str">
            <v>南風原町</v>
          </cell>
          <cell r="C56" t="str">
            <v>県立</v>
          </cell>
          <cell r="D56">
            <v>1</v>
          </cell>
          <cell r="Q56">
            <v>0</v>
          </cell>
        </row>
        <row r="57">
          <cell r="B57" t="str">
            <v>南風原町</v>
          </cell>
          <cell r="C57" t="str">
            <v>県立</v>
          </cell>
          <cell r="D57">
            <v>1</v>
          </cell>
          <cell r="Q57">
            <v>9</v>
          </cell>
        </row>
        <row r="58">
          <cell r="B58" t="str">
            <v>久米島町</v>
          </cell>
          <cell r="C58" t="str">
            <v>県立</v>
          </cell>
          <cell r="D58">
            <v>1</v>
          </cell>
        </row>
        <row r="59">
          <cell r="B59" t="str">
            <v>八重瀬町</v>
          </cell>
          <cell r="C59" t="str">
            <v>県立</v>
          </cell>
          <cell r="D59">
            <v>1</v>
          </cell>
        </row>
        <row r="60">
          <cell r="B60" t="str">
            <v>八重瀬町</v>
          </cell>
          <cell r="C60" t="str">
            <v>県立</v>
          </cell>
          <cell r="D60">
            <v>1</v>
          </cell>
          <cell r="Q60">
            <v>0</v>
          </cell>
        </row>
        <row r="61">
          <cell r="B61" t="str">
            <v>八重瀬町</v>
          </cell>
          <cell r="C61" t="str">
            <v>県立</v>
          </cell>
          <cell r="D61">
            <v>1</v>
          </cell>
          <cell r="Q61">
            <v>0</v>
          </cell>
        </row>
        <row r="62">
          <cell r="B62" t="str">
            <v>那覇市</v>
          </cell>
          <cell r="C62" t="str">
            <v>私立</v>
          </cell>
          <cell r="D62">
            <v>1</v>
          </cell>
          <cell r="Q62">
            <v>14</v>
          </cell>
        </row>
        <row r="63">
          <cell r="B63" t="str">
            <v>那覇市</v>
          </cell>
          <cell r="C63" t="str">
            <v>私立</v>
          </cell>
          <cell r="D63">
            <v>1</v>
          </cell>
          <cell r="Q63">
            <v>5</v>
          </cell>
        </row>
        <row r="64">
          <cell r="B64" t="str">
            <v>宜野湾市</v>
          </cell>
          <cell r="C64" t="str">
            <v>私立</v>
          </cell>
          <cell r="D64">
            <v>1</v>
          </cell>
          <cell r="Q64">
            <v>11</v>
          </cell>
        </row>
        <row r="65">
          <cell r="B65" t="str">
            <v>浦添市</v>
          </cell>
          <cell r="C65" t="str">
            <v>私立</v>
          </cell>
          <cell r="D65">
            <v>1</v>
          </cell>
        </row>
        <row r="66">
          <cell r="B66" t="str">
            <v>名護市</v>
          </cell>
          <cell r="C66" t="str">
            <v>私立</v>
          </cell>
          <cell r="D66">
            <v>1</v>
          </cell>
          <cell r="Q66">
            <v>0</v>
          </cell>
        </row>
        <row r="67">
          <cell r="B67" t="str">
            <v>沖縄市</v>
          </cell>
          <cell r="C67" t="str">
            <v>私立</v>
          </cell>
          <cell r="D67">
            <v>1</v>
          </cell>
          <cell r="Q67">
            <v>4</v>
          </cell>
        </row>
      </sheetData>
      <sheetData sheetId="6">
        <row r="5">
          <cell r="D5">
            <v>0</v>
          </cell>
          <cell r="E5">
            <v>11</v>
          </cell>
          <cell r="F5">
            <v>4</v>
          </cell>
          <cell r="G5">
            <v>0</v>
          </cell>
        </row>
      </sheetData>
      <sheetData sheetId="7">
        <row r="5">
          <cell r="D5">
            <v>0</v>
          </cell>
          <cell r="E5">
            <v>6</v>
          </cell>
          <cell r="F5">
            <v>2</v>
          </cell>
          <cell r="G5">
            <v>0</v>
          </cell>
        </row>
        <row r="6">
          <cell r="B6" t="str">
            <v>那覇市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B7" t="str">
            <v>宜野湾市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 t="str">
            <v>石垣市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 t="str">
            <v>浦添市</v>
          </cell>
          <cell r="C9">
            <v>8</v>
          </cell>
          <cell r="D9">
            <v>0</v>
          </cell>
          <cell r="E9">
            <v>6</v>
          </cell>
          <cell r="F9">
            <v>2</v>
          </cell>
          <cell r="G9">
            <v>0</v>
          </cell>
          <cell r="H9">
            <v>8</v>
          </cell>
          <cell r="I9">
            <v>0</v>
          </cell>
          <cell r="J9">
            <v>6</v>
          </cell>
          <cell r="K9">
            <v>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名護市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糸満市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 t="str">
            <v>沖縄市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 t="str">
            <v>豊見城市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うるま市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宮古島市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南城市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国頭村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 t="str">
            <v>大宜味村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東村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今帰仁村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本部町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恩納村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宜野座村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金武町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伊江村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読谷村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 t="str">
            <v>嘉手納町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北谷町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北中城村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中城村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 t="str">
            <v>西原町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与那原町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南風原町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渡嘉敷村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 t="str">
            <v>座間味村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>粟国村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渡名喜村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南大東村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北大東村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伊平屋村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伊是名村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久米島町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八重瀬町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多良間村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竹富町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与那国町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8">
        <row r="5">
          <cell r="D5">
            <v>0</v>
          </cell>
          <cell r="E5">
            <v>5</v>
          </cell>
          <cell r="F5">
            <v>2</v>
          </cell>
          <cell r="G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 t="str">
            <v>那覇市</v>
          </cell>
          <cell r="C6">
            <v>1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B7" t="str">
            <v>宜野湾市</v>
          </cell>
          <cell r="C7">
            <v>1</v>
          </cell>
          <cell r="D7">
            <v>0</v>
          </cell>
          <cell r="E7">
            <v>0</v>
          </cell>
          <cell r="F7">
            <v>1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 t="str">
            <v>石垣市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 t="str">
            <v>浦添市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名護市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糸満市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 t="str">
            <v>沖縄市</v>
          </cell>
          <cell r="C12">
            <v>1</v>
          </cell>
          <cell r="D12">
            <v>0</v>
          </cell>
          <cell r="E12">
            <v>0</v>
          </cell>
          <cell r="F12">
            <v>1</v>
          </cell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 t="str">
            <v>豊見城市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うるま市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宮古島市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南城市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国頭村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 t="str">
            <v>大宜味村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東村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今帰仁村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本部町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恩納村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宜野座村</v>
          </cell>
          <cell r="C23">
            <v>1</v>
          </cell>
          <cell r="D23">
            <v>0</v>
          </cell>
          <cell r="E23">
            <v>1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金武町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伊江村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読谷村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 t="str">
            <v>嘉手納町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北谷町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北中城村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中城村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 t="str">
            <v>西原町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与那原町</v>
          </cell>
          <cell r="C32">
            <v>1</v>
          </cell>
          <cell r="D32">
            <v>0</v>
          </cell>
          <cell r="E32">
            <v>1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南風原町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渡嘉敷村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 t="str">
            <v>座間味村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>粟国村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渡名喜村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南大東村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北大東村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伊平屋村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伊是名村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久米島町</v>
          </cell>
          <cell r="C42">
            <v>1</v>
          </cell>
          <cell r="D42">
            <v>0</v>
          </cell>
          <cell r="E42">
            <v>1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八重瀬町</v>
          </cell>
          <cell r="C43">
            <v>1</v>
          </cell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多良間村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竹富町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与那国町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87"/>
  <sheetViews>
    <sheetView showGridLines="0" tabSelected="1" view="pageBreakPreview" zoomScaleNormal="120" zoomScaleSheetLayoutView="100" workbookViewId="0"/>
  </sheetViews>
  <sheetFormatPr defaultColWidth="11.25" defaultRowHeight="13.5"/>
  <cols>
    <col min="1" max="1" width="1" style="7" customWidth="1"/>
    <col min="2" max="2" width="10" style="7" customWidth="1"/>
    <col min="3" max="3" width="1" style="7" customWidth="1"/>
    <col min="4" max="5" width="3.125" style="7" customWidth="1"/>
    <col min="6" max="7" width="3" style="7" customWidth="1"/>
    <col min="8" max="9" width="6.5" style="7" customWidth="1"/>
    <col min="10" max="10" width="3.125" style="7" customWidth="1"/>
    <col min="11" max="17" width="7.625" style="7" customWidth="1"/>
    <col min="18" max="22" width="4.25" style="7" customWidth="1"/>
    <col min="23" max="23" width="4" style="7" customWidth="1"/>
    <col min="24" max="27" width="4.625" style="7" customWidth="1"/>
    <col min="28" max="30" width="6.625" style="7" customWidth="1"/>
    <col min="31" max="37" width="8.125" style="7" customWidth="1"/>
    <col min="38" max="42" width="7.125" style="7" customWidth="1"/>
    <col min="43" max="43" width="3" style="7" customWidth="1"/>
    <col min="44" max="16384" width="11.25" style="7"/>
  </cols>
  <sheetData>
    <row r="1" spans="1:43" s="3" customFormat="1" ht="33.950000000000003" customHeight="1">
      <c r="A1" s="59" t="s">
        <v>72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43" s="2" customFormat="1" ht="25.5" customHeight="1">
      <c r="A2" s="494" t="s">
        <v>0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"/>
      <c r="AQ2" s="5"/>
    </row>
    <row r="3" spans="1:43" ht="15" customHeight="1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95"/>
      <c r="U3" s="495"/>
      <c r="V3" s="495"/>
      <c r="W3" s="6"/>
      <c r="AQ3" s="6"/>
    </row>
    <row r="4" spans="1:43" s="9" customFormat="1" ht="33.75" customHeight="1">
      <c r="A4" s="25"/>
      <c r="B4" s="496" t="s">
        <v>1</v>
      </c>
      <c r="C4" s="26"/>
      <c r="D4" s="492" t="s">
        <v>2</v>
      </c>
      <c r="E4" s="493"/>
      <c r="F4" s="493"/>
      <c r="G4" s="493"/>
      <c r="H4" s="499" t="s">
        <v>3</v>
      </c>
      <c r="I4" s="493"/>
      <c r="J4" s="493"/>
      <c r="K4" s="492" t="s">
        <v>4</v>
      </c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8"/>
      <c r="AQ4" s="10"/>
    </row>
    <row r="5" spans="1:43" s="9" customFormat="1" ht="24" customHeight="1">
      <c r="A5" s="28"/>
      <c r="B5" s="497"/>
      <c r="C5" s="29"/>
      <c r="D5" s="500" t="s">
        <v>5</v>
      </c>
      <c r="E5" s="502" t="s">
        <v>6</v>
      </c>
      <c r="F5" s="502" t="s">
        <v>7</v>
      </c>
      <c r="G5" s="502" t="s">
        <v>8</v>
      </c>
      <c r="H5" s="504" t="s">
        <v>5</v>
      </c>
      <c r="I5" s="506" t="s">
        <v>6</v>
      </c>
      <c r="J5" s="502" t="s">
        <v>7</v>
      </c>
      <c r="K5" s="492" t="s">
        <v>5</v>
      </c>
      <c r="L5" s="493"/>
      <c r="M5" s="508"/>
      <c r="N5" s="492" t="s">
        <v>9</v>
      </c>
      <c r="O5" s="493"/>
      <c r="P5" s="493"/>
      <c r="Q5" s="508"/>
      <c r="R5" s="492" t="s">
        <v>10</v>
      </c>
      <c r="S5" s="493"/>
      <c r="T5" s="493"/>
      <c r="U5" s="493"/>
      <c r="V5" s="493"/>
      <c r="W5" s="8"/>
      <c r="AQ5" s="10"/>
    </row>
    <row r="6" spans="1:43" s="9" customFormat="1" ht="21.75" customHeight="1">
      <c r="A6" s="30"/>
      <c r="B6" s="498"/>
      <c r="C6" s="31"/>
      <c r="D6" s="501"/>
      <c r="E6" s="503"/>
      <c r="F6" s="503"/>
      <c r="G6" s="503"/>
      <c r="H6" s="505"/>
      <c r="I6" s="507"/>
      <c r="J6" s="503"/>
      <c r="K6" s="27" t="s">
        <v>5</v>
      </c>
      <c r="L6" s="27" t="s">
        <v>11</v>
      </c>
      <c r="M6" s="27" t="s">
        <v>12</v>
      </c>
      <c r="N6" s="27" t="s">
        <v>5</v>
      </c>
      <c r="O6" s="27" t="s">
        <v>13</v>
      </c>
      <c r="P6" s="27" t="s">
        <v>14</v>
      </c>
      <c r="Q6" s="27" t="s">
        <v>15</v>
      </c>
      <c r="R6" s="27" t="s">
        <v>5</v>
      </c>
      <c r="S6" s="27" t="s">
        <v>16</v>
      </c>
      <c r="T6" s="27" t="s">
        <v>17</v>
      </c>
      <c r="U6" s="27" t="s">
        <v>18</v>
      </c>
      <c r="V6" s="27" t="s">
        <v>19</v>
      </c>
      <c r="W6" s="8"/>
      <c r="AQ6" s="10"/>
    </row>
    <row r="7" spans="1:43" s="9" customFormat="1" ht="22.5" customHeight="1">
      <c r="A7" s="28"/>
      <c r="B7" s="32" t="s">
        <v>69</v>
      </c>
      <c r="C7" s="33"/>
      <c r="D7" s="34">
        <v>65</v>
      </c>
      <c r="E7" s="35">
        <v>58</v>
      </c>
      <c r="F7" s="35">
        <v>1</v>
      </c>
      <c r="G7" s="35">
        <v>6</v>
      </c>
      <c r="H7" s="35">
        <v>1132</v>
      </c>
      <c r="I7" s="35">
        <v>1085</v>
      </c>
      <c r="J7" s="35">
        <v>47</v>
      </c>
      <c r="K7" s="35">
        <v>42701</v>
      </c>
      <c r="L7" s="35">
        <v>21511</v>
      </c>
      <c r="M7" s="35">
        <v>21190</v>
      </c>
      <c r="N7" s="35">
        <v>41867</v>
      </c>
      <c r="O7" s="35">
        <v>14462</v>
      </c>
      <c r="P7" s="35">
        <v>13985</v>
      </c>
      <c r="Q7" s="35">
        <v>13420</v>
      </c>
      <c r="R7" s="35">
        <v>834</v>
      </c>
      <c r="S7" s="35">
        <v>303</v>
      </c>
      <c r="T7" s="35">
        <v>225</v>
      </c>
      <c r="U7" s="35">
        <v>192</v>
      </c>
      <c r="V7" s="35">
        <v>114</v>
      </c>
    </row>
    <row r="8" spans="1:43" s="12" customFormat="1" ht="15" customHeight="1">
      <c r="A8" s="36"/>
      <c r="B8" s="37" t="s">
        <v>71</v>
      </c>
      <c r="C8" s="38"/>
      <c r="D8" s="39">
        <v>65</v>
      </c>
      <c r="E8" s="40">
        <v>58</v>
      </c>
      <c r="F8" s="40">
        <v>1</v>
      </c>
      <c r="G8" s="40">
        <v>6</v>
      </c>
      <c r="H8" s="40">
        <v>1128</v>
      </c>
      <c r="I8" s="40">
        <v>1083</v>
      </c>
      <c r="J8" s="40">
        <v>45</v>
      </c>
      <c r="K8" s="40">
        <v>42544</v>
      </c>
      <c r="L8" s="40">
        <v>21505</v>
      </c>
      <c r="M8" s="40">
        <v>21039</v>
      </c>
      <c r="N8" s="40">
        <v>41666</v>
      </c>
      <c r="O8" s="40">
        <v>14190</v>
      </c>
      <c r="P8" s="40">
        <v>13962</v>
      </c>
      <c r="Q8" s="40">
        <v>13514</v>
      </c>
      <c r="R8" s="40">
        <v>878</v>
      </c>
      <c r="S8" s="40">
        <v>297</v>
      </c>
      <c r="T8" s="40">
        <v>282</v>
      </c>
      <c r="U8" s="40">
        <v>204</v>
      </c>
      <c r="V8" s="40">
        <v>95</v>
      </c>
    </row>
    <row r="9" spans="1:43" s="9" customFormat="1" ht="7.5" customHeight="1">
      <c r="A9" s="30"/>
      <c r="B9" s="41"/>
      <c r="C9" s="41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43" s="9" customFormat="1" ht="7.5" customHeight="1">
      <c r="A10" s="28"/>
      <c r="B10" s="44"/>
      <c r="C10" s="44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Y10" s="8"/>
    </row>
    <row r="11" spans="1:43" s="9" customFormat="1" ht="16.5" customHeight="1">
      <c r="A11" s="28"/>
      <c r="B11" s="47" t="s">
        <v>20</v>
      </c>
      <c r="C11" s="48"/>
      <c r="D11" s="39">
        <v>59</v>
      </c>
      <c r="E11" s="40">
        <v>52</v>
      </c>
      <c r="F11" s="40">
        <v>1</v>
      </c>
      <c r="G11" s="40">
        <v>6</v>
      </c>
      <c r="H11" s="40">
        <v>1128</v>
      </c>
      <c r="I11" s="40">
        <v>1083</v>
      </c>
      <c r="J11" s="40">
        <v>45</v>
      </c>
      <c r="K11" s="40">
        <v>39450</v>
      </c>
      <c r="L11" s="40">
        <v>19781</v>
      </c>
      <c r="M11" s="40">
        <v>19669</v>
      </c>
      <c r="N11" s="40">
        <v>38572</v>
      </c>
      <c r="O11" s="40">
        <v>13089</v>
      </c>
      <c r="P11" s="40">
        <v>12933</v>
      </c>
      <c r="Q11" s="40">
        <v>12550</v>
      </c>
      <c r="R11" s="40">
        <v>878</v>
      </c>
      <c r="S11" s="40">
        <v>297</v>
      </c>
      <c r="T11" s="40">
        <v>282</v>
      </c>
      <c r="U11" s="40">
        <v>204</v>
      </c>
      <c r="V11" s="40">
        <v>95</v>
      </c>
      <c r="W11" s="14"/>
      <c r="Y11" s="8"/>
    </row>
    <row r="12" spans="1:43" s="9" customFormat="1" ht="16.5" customHeight="1">
      <c r="A12" s="28"/>
      <c r="B12" s="49"/>
      <c r="C12" s="49"/>
      <c r="D12" s="50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1"/>
      <c r="Q12" s="51"/>
      <c r="R12" s="51"/>
      <c r="S12" s="51"/>
      <c r="T12" s="51"/>
      <c r="U12" s="51"/>
      <c r="V12" s="51"/>
      <c r="Y12" s="8"/>
    </row>
    <row r="13" spans="1:43" s="9" customFormat="1" ht="16.5" customHeight="1">
      <c r="A13" s="28"/>
      <c r="B13" s="53" t="s">
        <v>21</v>
      </c>
      <c r="C13" s="54"/>
      <c r="D13" s="34">
        <v>10</v>
      </c>
      <c r="E13" s="35">
        <v>8</v>
      </c>
      <c r="F13" s="35">
        <v>1</v>
      </c>
      <c r="G13" s="35">
        <v>1</v>
      </c>
      <c r="H13" s="55">
        <v>245</v>
      </c>
      <c r="I13" s="55">
        <v>224</v>
      </c>
      <c r="J13" s="55">
        <v>21</v>
      </c>
      <c r="K13" s="55">
        <v>9018</v>
      </c>
      <c r="L13" s="55">
        <v>4021</v>
      </c>
      <c r="M13" s="55">
        <v>4997</v>
      </c>
      <c r="N13" s="55">
        <v>8544</v>
      </c>
      <c r="O13" s="55">
        <v>2914</v>
      </c>
      <c r="P13" s="55">
        <v>2853</v>
      </c>
      <c r="Q13" s="55">
        <v>2777</v>
      </c>
      <c r="R13" s="55">
        <v>474</v>
      </c>
      <c r="S13" s="55">
        <v>161</v>
      </c>
      <c r="T13" s="55">
        <v>144</v>
      </c>
      <c r="U13" s="55">
        <v>125</v>
      </c>
      <c r="V13" s="55">
        <v>44</v>
      </c>
      <c r="Y13" s="8"/>
    </row>
    <row r="14" spans="1:43" s="9" customFormat="1" ht="16.5" customHeight="1">
      <c r="A14" s="28"/>
      <c r="B14" s="53" t="s">
        <v>22</v>
      </c>
      <c r="C14" s="54"/>
      <c r="D14" s="34">
        <v>3</v>
      </c>
      <c r="E14" s="35">
        <v>3</v>
      </c>
      <c r="F14" s="35">
        <v>0</v>
      </c>
      <c r="G14" s="35">
        <v>0</v>
      </c>
      <c r="H14" s="55">
        <v>66</v>
      </c>
      <c r="I14" s="55">
        <v>66</v>
      </c>
      <c r="J14" s="55">
        <v>0</v>
      </c>
      <c r="K14" s="55">
        <v>2340</v>
      </c>
      <c r="L14" s="55">
        <v>1119</v>
      </c>
      <c r="M14" s="55">
        <v>1221</v>
      </c>
      <c r="N14" s="55">
        <v>2340</v>
      </c>
      <c r="O14" s="55">
        <v>800</v>
      </c>
      <c r="P14" s="55">
        <v>797</v>
      </c>
      <c r="Q14" s="55">
        <v>743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Y14" s="8"/>
    </row>
    <row r="15" spans="1:43" s="9" customFormat="1" ht="16.5" customHeight="1">
      <c r="A15" s="28"/>
      <c r="B15" s="53" t="s">
        <v>23</v>
      </c>
      <c r="C15" s="54"/>
      <c r="D15" s="34">
        <v>3</v>
      </c>
      <c r="E15" s="35">
        <v>2</v>
      </c>
      <c r="F15" s="35">
        <v>0</v>
      </c>
      <c r="G15" s="35">
        <v>1</v>
      </c>
      <c r="H15" s="55">
        <v>46</v>
      </c>
      <c r="I15" s="55">
        <v>42</v>
      </c>
      <c r="J15" s="55">
        <v>4</v>
      </c>
      <c r="K15" s="55">
        <v>1428</v>
      </c>
      <c r="L15" s="55">
        <v>717</v>
      </c>
      <c r="M15" s="55">
        <v>711</v>
      </c>
      <c r="N15" s="55">
        <v>1368</v>
      </c>
      <c r="O15" s="55">
        <v>424</v>
      </c>
      <c r="P15" s="55">
        <v>482</v>
      </c>
      <c r="Q15" s="55">
        <v>462</v>
      </c>
      <c r="R15" s="55">
        <v>60</v>
      </c>
      <c r="S15" s="55">
        <v>21</v>
      </c>
      <c r="T15" s="55">
        <v>22</v>
      </c>
      <c r="U15" s="55">
        <v>15</v>
      </c>
      <c r="V15" s="55">
        <v>2</v>
      </c>
    </row>
    <row r="16" spans="1:43" s="9" customFormat="1" ht="16.5" customHeight="1">
      <c r="A16" s="28"/>
      <c r="B16" s="53" t="s">
        <v>24</v>
      </c>
      <c r="C16" s="54"/>
      <c r="D16" s="34">
        <v>5</v>
      </c>
      <c r="E16" s="35">
        <v>4</v>
      </c>
      <c r="F16" s="35">
        <v>0</v>
      </c>
      <c r="G16" s="35">
        <v>1</v>
      </c>
      <c r="H16" s="55">
        <v>113</v>
      </c>
      <c r="I16" s="55">
        <v>105</v>
      </c>
      <c r="J16" s="55">
        <v>8</v>
      </c>
      <c r="K16" s="55">
        <v>3736</v>
      </c>
      <c r="L16" s="55">
        <v>1945</v>
      </c>
      <c r="M16" s="55">
        <v>1791</v>
      </c>
      <c r="N16" s="55">
        <v>3666</v>
      </c>
      <c r="O16" s="55">
        <v>1230</v>
      </c>
      <c r="P16" s="55">
        <v>1260</v>
      </c>
      <c r="Q16" s="55">
        <v>1176</v>
      </c>
      <c r="R16" s="55">
        <v>70</v>
      </c>
      <c r="S16" s="55">
        <v>24</v>
      </c>
      <c r="T16" s="55">
        <v>21</v>
      </c>
      <c r="U16" s="55">
        <v>13</v>
      </c>
      <c r="V16" s="55">
        <v>12</v>
      </c>
    </row>
    <row r="17" spans="1:22" s="9" customFormat="1" ht="16.5" customHeight="1">
      <c r="A17" s="28"/>
      <c r="B17" s="53" t="s">
        <v>25</v>
      </c>
      <c r="C17" s="54"/>
      <c r="D17" s="34">
        <v>3</v>
      </c>
      <c r="E17" s="35">
        <v>2</v>
      </c>
      <c r="F17" s="35">
        <v>0</v>
      </c>
      <c r="G17" s="35">
        <v>1</v>
      </c>
      <c r="H17" s="55">
        <v>60</v>
      </c>
      <c r="I17" s="55">
        <v>56</v>
      </c>
      <c r="J17" s="55">
        <v>4</v>
      </c>
      <c r="K17" s="55">
        <v>1875</v>
      </c>
      <c r="L17" s="55">
        <v>915</v>
      </c>
      <c r="M17" s="55">
        <v>960</v>
      </c>
      <c r="N17" s="55">
        <v>1825</v>
      </c>
      <c r="O17" s="55">
        <v>639</v>
      </c>
      <c r="P17" s="55">
        <v>612</v>
      </c>
      <c r="Q17" s="55">
        <v>574</v>
      </c>
      <c r="R17" s="55">
        <v>50</v>
      </c>
      <c r="S17" s="55">
        <v>12</v>
      </c>
      <c r="T17" s="55">
        <v>24</v>
      </c>
      <c r="U17" s="55">
        <v>8</v>
      </c>
      <c r="V17" s="55">
        <v>6</v>
      </c>
    </row>
    <row r="18" spans="1:22" s="9" customFormat="1" ht="16.5" customHeight="1">
      <c r="A18" s="28"/>
      <c r="B18" s="53" t="s">
        <v>26</v>
      </c>
      <c r="C18" s="54"/>
      <c r="D18" s="34">
        <v>2</v>
      </c>
      <c r="E18" s="35">
        <v>2</v>
      </c>
      <c r="F18" s="35">
        <v>0</v>
      </c>
      <c r="G18" s="35">
        <v>0</v>
      </c>
      <c r="H18" s="55">
        <v>42</v>
      </c>
      <c r="I18" s="55">
        <v>42</v>
      </c>
      <c r="J18" s="55">
        <v>0</v>
      </c>
      <c r="K18" s="55">
        <v>1642</v>
      </c>
      <c r="L18" s="55">
        <v>1023</v>
      </c>
      <c r="M18" s="55">
        <v>619</v>
      </c>
      <c r="N18" s="55">
        <v>1642</v>
      </c>
      <c r="O18" s="55">
        <v>552</v>
      </c>
      <c r="P18" s="55">
        <v>556</v>
      </c>
      <c r="Q18" s="55">
        <v>534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</row>
    <row r="19" spans="1:22" s="9" customFormat="1" ht="16.5" customHeight="1">
      <c r="A19" s="28"/>
      <c r="B19" s="53" t="s">
        <v>27</v>
      </c>
      <c r="C19" s="54"/>
      <c r="D19" s="34">
        <v>5</v>
      </c>
      <c r="E19" s="35">
        <v>4</v>
      </c>
      <c r="F19" s="35">
        <v>0</v>
      </c>
      <c r="G19" s="35">
        <v>1</v>
      </c>
      <c r="H19" s="55">
        <v>112</v>
      </c>
      <c r="I19" s="55">
        <v>108</v>
      </c>
      <c r="J19" s="55">
        <v>4</v>
      </c>
      <c r="K19" s="55">
        <v>4150</v>
      </c>
      <c r="L19" s="55">
        <v>2464</v>
      </c>
      <c r="M19" s="55">
        <v>1686</v>
      </c>
      <c r="N19" s="55">
        <v>4018</v>
      </c>
      <c r="O19" s="55">
        <v>1378</v>
      </c>
      <c r="P19" s="55">
        <v>1311</v>
      </c>
      <c r="Q19" s="55">
        <v>1329</v>
      </c>
      <c r="R19" s="55">
        <v>132</v>
      </c>
      <c r="S19" s="55">
        <v>54</v>
      </c>
      <c r="T19" s="55">
        <v>44</v>
      </c>
      <c r="U19" s="55">
        <v>25</v>
      </c>
      <c r="V19" s="55">
        <v>9</v>
      </c>
    </row>
    <row r="20" spans="1:22" s="9" customFormat="1" ht="16.5" customHeight="1">
      <c r="A20" s="28"/>
      <c r="B20" s="53" t="s">
        <v>28</v>
      </c>
      <c r="C20" s="54"/>
      <c r="D20" s="34">
        <v>3</v>
      </c>
      <c r="E20" s="35">
        <v>3</v>
      </c>
      <c r="F20" s="35">
        <v>0</v>
      </c>
      <c r="G20" s="35">
        <v>0</v>
      </c>
      <c r="H20" s="55">
        <v>51</v>
      </c>
      <c r="I20" s="55">
        <v>51</v>
      </c>
      <c r="J20" s="55">
        <v>0</v>
      </c>
      <c r="K20" s="55">
        <v>1875</v>
      </c>
      <c r="L20" s="55">
        <v>1048</v>
      </c>
      <c r="M20" s="55">
        <v>827</v>
      </c>
      <c r="N20" s="55">
        <v>1875</v>
      </c>
      <c r="O20" s="55">
        <v>665</v>
      </c>
      <c r="P20" s="55">
        <v>622</v>
      </c>
      <c r="Q20" s="55">
        <v>588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</row>
    <row r="21" spans="1:22" s="9" customFormat="1" ht="16.5" customHeight="1">
      <c r="A21" s="28"/>
      <c r="B21" s="53" t="s">
        <v>29</v>
      </c>
      <c r="C21" s="54"/>
      <c r="D21" s="34">
        <v>6</v>
      </c>
      <c r="E21" s="35">
        <v>5</v>
      </c>
      <c r="F21" s="35">
        <v>0</v>
      </c>
      <c r="G21" s="35">
        <v>1</v>
      </c>
      <c r="H21" s="55">
        <v>100</v>
      </c>
      <c r="I21" s="55">
        <v>96</v>
      </c>
      <c r="J21" s="55">
        <v>4</v>
      </c>
      <c r="K21" s="55">
        <v>3643</v>
      </c>
      <c r="L21" s="55">
        <v>1588</v>
      </c>
      <c r="M21" s="55">
        <v>2055</v>
      </c>
      <c r="N21" s="55">
        <v>3551</v>
      </c>
      <c r="O21" s="55">
        <v>1191</v>
      </c>
      <c r="P21" s="55">
        <v>1191</v>
      </c>
      <c r="Q21" s="55">
        <v>1169</v>
      </c>
      <c r="R21" s="55">
        <v>92</v>
      </c>
      <c r="S21" s="55">
        <v>25</v>
      </c>
      <c r="T21" s="55">
        <v>27</v>
      </c>
      <c r="U21" s="55">
        <v>18</v>
      </c>
      <c r="V21" s="55">
        <v>22</v>
      </c>
    </row>
    <row r="22" spans="1:22" s="9" customFormat="1" ht="16.5" customHeight="1">
      <c r="A22" s="28"/>
      <c r="B22" s="53" t="s">
        <v>30</v>
      </c>
      <c r="C22" s="54"/>
      <c r="D22" s="34">
        <v>3</v>
      </c>
      <c r="E22" s="35">
        <v>3</v>
      </c>
      <c r="F22" s="35">
        <v>0</v>
      </c>
      <c r="G22" s="35">
        <v>0</v>
      </c>
      <c r="H22" s="55">
        <v>44</v>
      </c>
      <c r="I22" s="55">
        <v>44</v>
      </c>
      <c r="J22" s="55">
        <v>0</v>
      </c>
      <c r="K22" s="55">
        <v>1311</v>
      </c>
      <c r="L22" s="55">
        <v>675</v>
      </c>
      <c r="M22" s="55">
        <v>636</v>
      </c>
      <c r="N22" s="55">
        <v>1311</v>
      </c>
      <c r="O22" s="55">
        <v>413</v>
      </c>
      <c r="P22" s="55">
        <v>467</v>
      </c>
      <c r="Q22" s="55">
        <v>431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</row>
    <row r="23" spans="1:22" s="9" customFormat="1" ht="16.5" customHeight="1">
      <c r="A23" s="28"/>
      <c r="B23" s="53" t="s">
        <v>31</v>
      </c>
      <c r="C23" s="54"/>
      <c r="D23" s="34">
        <v>0</v>
      </c>
      <c r="E23" s="35">
        <v>0</v>
      </c>
      <c r="F23" s="35">
        <v>0</v>
      </c>
      <c r="G23" s="3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</row>
    <row r="24" spans="1:22" s="9" customFormat="1" ht="16.5" customHeight="1">
      <c r="A24" s="28"/>
      <c r="B24" s="53" t="s">
        <v>32</v>
      </c>
      <c r="C24" s="54"/>
      <c r="D24" s="34">
        <v>0</v>
      </c>
      <c r="E24" s="55">
        <v>0</v>
      </c>
      <c r="F24" s="55">
        <v>0</v>
      </c>
      <c r="G24" s="3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</row>
    <row r="25" spans="1:22" s="9" customFormat="1" ht="16.5" customHeight="1">
      <c r="A25" s="28"/>
      <c r="B25" s="53" t="s">
        <v>33</v>
      </c>
      <c r="C25" s="49"/>
      <c r="D25" s="34">
        <v>1</v>
      </c>
      <c r="E25" s="55">
        <v>1</v>
      </c>
      <c r="F25" s="55">
        <v>0</v>
      </c>
      <c r="G25" s="35">
        <v>0</v>
      </c>
      <c r="H25" s="55">
        <v>6</v>
      </c>
      <c r="I25" s="55">
        <v>6</v>
      </c>
      <c r="J25" s="55">
        <v>0</v>
      </c>
      <c r="K25" s="55">
        <v>116</v>
      </c>
      <c r="L25" s="55">
        <v>74</v>
      </c>
      <c r="M25" s="55">
        <v>42</v>
      </c>
      <c r="N25" s="55">
        <v>116</v>
      </c>
      <c r="O25" s="55">
        <v>45</v>
      </c>
      <c r="P25" s="55">
        <v>35</v>
      </c>
      <c r="Q25" s="55">
        <v>36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</row>
    <row r="26" spans="1:22" s="9" customFormat="1" ht="16.5" customHeight="1">
      <c r="A26" s="28"/>
      <c r="B26" s="53" t="s">
        <v>34</v>
      </c>
      <c r="C26" s="54"/>
      <c r="D26" s="34">
        <v>0</v>
      </c>
      <c r="E26" s="55">
        <v>0</v>
      </c>
      <c r="F26" s="55">
        <v>0</v>
      </c>
      <c r="G26" s="3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</row>
    <row r="27" spans="1:22" s="9" customFormat="1" ht="16.5" customHeight="1">
      <c r="A27" s="28"/>
      <c r="B27" s="53" t="s">
        <v>35</v>
      </c>
      <c r="C27" s="54"/>
      <c r="D27" s="34">
        <v>1</v>
      </c>
      <c r="E27" s="55">
        <v>1</v>
      </c>
      <c r="F27" s="55">
        <v>0</v>
      </c>
      <c r="G27" s="35">
        <v>0</v>
      </c>
      <c r="H27" s="55">
        <v>9</v>
      </c>
      <c r="I27" s="55">
        <v>9</v>
      </c>
      <c r="J27" s="55">
        <v>0</v>
      </c>
      <c r="K27" s="55">
        <v>284</v>
      </c>
      <c r="L27" s="55">
        <v>174</v>
      </c>
      <c r="M27" s="55">
        <v>110</v>
      </c>
      <c r="N27" s="55">
        <v>284</v>
      </c>
      <c r="O27" s="55">
        <v>103</v>
      </c>
      <c r="P27" s="55">
        <v>92</v>
      </c>
      <c r="Q27" s="55">
        <v>89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</row>
    <row r="28" spans="1:22" s="9" customFormat="1" ht="16.5" customHeight="1">
      <c r="A28" s="28"/>
      <c r="B28" s="53" t="s">
        <v>36</v>
      </c>
      <c r="C28" s="54"/>
      <c r="D28" s="34">
        <v>1</v>
      </c>
      <c r="E28" s="55">
        <v>1</v>
      </c>
      <c r="F28" s="55">
        <v>0</v>
      </c>
      <c r="G28" s="35">
        <v>0</v>
      </c>
      <c r="H28" s="55">
        <v>6</v>
      </c>
      <c r="I28" s="55">
        <v>6</v>
      </c>
      <c r="J28" s="55">
        <v>0</v>
      </c>
      <c r="K28" s="55">
        <v>121</v>
      </c>
      <c r="L28" s="55">
        <v>56</v>
      </c>
      <c r="M28" s="55">
        <v>65</v>
      </c>
      <c r="N28" s="55">
        <v>121</v>
      </c>
      <c r="O28" s="55">
        <v>41</v>
      </c>
      <c r="P28" s="55">
        <v>53</v>
      </c>
      <c r="Q28" s="55">
        <v>27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</row>
    <row r="29" spans="1:22" s="9" customFormat="1" ht="16.5" customHeight="1">
      <c r="A29" s="28"/>
      <c r="B29" s="53" t="s">
        <v>37</v>
      </c>
      <c r="C29" s="54"/>
      <c r="D29" s="34">
        <v>0</v>
      </c>
      <c r="E29" s="55">
        <v>0</v>
      </c>
      <c r="F29" s="55">
        <v>0</v>
      </c>
      <c r="G29" s="3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</row>
    <row r="30" spans="1:22" s="9" customFormat="1" ht="16.5" customHeight="1">
      <c r="A30" s="28"/>
      <c r="B30" s="53" t="s">
        <v>38</v>
      </c>
      <c r="C30" s="54"/>
      <c r="D30" s="34">
        <v>1</v>
      </c>
      <c r="E30" s="55">
        <v>1</v>
      </c>
      <c r="F30" s="55">
        <v>0</v>
      </c>
      <c r="G30" s="35">
        <v>0</v>
      </c>
      <c r="H30" s="55">
        <v>9</v>
      </c>
      <c r="I30" s="55">
        <v>9</v>
      </c>
      <c r="J30" s="55">
        <v>0</v>
      </c>
      <c r="K30" s="55">
        <v>232</v>
      </c>
      <c r="L30" s="55">
        <v>129</v>
      </c>
      <c r="M30" s="55">
        <v>103</v>
      </c>
      <c r="N30" s="55">
        <v>232</v>
      </c>
      <c r="O30" s="55">
        <v>86</v>
      </c>
      <c r="P30" s="55">
        <v>59</v>
      </c>
      <c r="Q30" s="55">
        <v>87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</row>
    <row r="31" spans="1:22" s="9" customFormat="1" ht="16.5" customHeight="1">
      <c r="A31" s="28"/>
      <c r="B31" s="53" t="s">
        <v>39</v>
      </c>
      <c r="C31" s="54"/>
      <c r="D31" s="34">
        <v>0</v>
      </c>
      <c r="E31" s="55">
        <v>0</v>
      </c>
      <c r="F31" s="55">
        <v>0</v>
      </c>
      <c r="G31" s="3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</row>
    <row r="32" spans="1:22" s="9" customFormat="1" ht="16.5" customHeight="1">
      <c r="A32" s="28"/>
      <c r="B32" s="53" t="s">
        <v>40</v>
      </c>
      <c r="C32" s="54"/>
      <c r="D32" s="34">
        <v>0</v>
      </c>
      <c r="E32" s="55">
        <v>0</v>
      </c>
      <c r="F32" s="55">
        <v>0</v>
      </c>
      <c r="G32" s="3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</row>
    <row r="33" spans="1:22" s="9" customFormat="1" ht="16.5" customHeight="1">
      <c r="A33" s="28"/>
      <c r="B33" s="53" t="s">
        <v>41</v>
      </c>
      <c r="C33" s="54"/>
      <c r="D33" s="34">
        <v>1</v>
      </c>
      <c r="E33" s="55">
        <v>1</v>
      </c>
      <c r="F33" s="55">
        <v>0</v>
      </c>
      <c r="G33" s="35">
        <v>0</v>
      </c>
      <c r="H33" s="55">
        <v>24</v>
      </c>
      <c r="I33" s="55">
        <v>24</v>
      </c>
      <c r="J33" s="55">
        <v>0</v>
      </c>
      <c r="K33" s="55">
        <v>946</v>
      </c>
      <c r="L33" s="55">
        <v>482</v>
      </c>
      <c r="M33" s="55">
        <v>464</v>
      </c>
      <c r="N33" s="55">
        <v>946</v>
      </c>
      <c r="O33" s="55">
        <v>317</v>
      </c>
      <c r="P33" s="55">
        <v>317</v>
      </c>
      <c r="Q33" s="55">
        <v>312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</row>
    <row r="34" spans="1:22" s="9" customFormat="1" ht="16.5" customHeight="1">
      <c r="A34" s="28"/>
      <c r="B34" s="53" t="s">
        <v>42</v>
      </c>
      <c r="C34" s="54"/>
      <c r="D34" s="34">
        <v>1</v>
      </c>
      <c r="E34" s="55">
        <v>1</v>
      </c>
      <c r="F34" s="55">
        <v>0</v>
      </c>
      <c r="G34" s="35">
        <v>0</v>
      </c>
      <c r="H34" s="55">
        <v>15</v>
      </c>
      <c r="I34" s="55">
        <v>15</v>
      </c>
      <c r="J34" s="55">
        <v>0</v>
      </c>
      <c r="K34" s="55">
        <v>424</v>
      </c>
      <c r="L34" s="55">
        <v>197</v>
      </c>
      <c r="M34" s="55">
        <v>227</v>
      </c>
      <c r="N34" s="55">
        <v>424</v>
      </c>
      <c r="O34" s="55">
        <v>149</v>
      </c>
      <c r="P34" s="55">
        <v>124</v>
      </c>
      <c r="Q34" s="55">
        <v>151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</row>
    <row r="35" spans="1:22" s="9" customFormat="1" ht="16.5" customHeight="1">
      <c r="A35" s="28"/>
      <c r="B35" s="53" t="s">
        <v>43</v>
      </c>
      <c r="C35" s="54"/>
      <c r="D35" s="34">
        <v>1</v>
      </c>
      <c r="E35" s="55">
        <v>1</v>
      </c>
      <c r="F35" s="55">
        <v>0</v>
      </c>
      <c r="G35" s="35">
        <v>0</v>
      </c>
      <c r="H35" s="55">
        <v>21</v>
      </c>
      <c r="I35" s="55">
        <v>21</v>
      </c>
      <c r="J35" s="55">
        <v>0</v>
      </c>
      <c r="K35" s="55">
        <v>657</v>
      </c>
      <c r="L35" s="55">
        <v>370</v>
      </c>
      <c r="M35" s="55">
        <v>287</v>
      </c>
      <c r="N35" s="55">
        <v>657</v>
      </c>
      <c r="O35" s="55">
        <v>172</v>
      </c>
      <c r="P35" s="55">
        <v>242</v>
      </c>
      <c r="Q35" s="55">
        <v>243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</row>
    <row r="36" spans="1:22" s="9" customFormat="1" ht="16.5" customHeight="1">
      <c r="A36" s="28"/>
      <c r="B36" s="53" t="s">
        <v>44</v>
      </c>
      <c r="C36" s="54"/>
      <c r="D36" s="34">
        <v>1</v>
      </c>
      <c r="E36" s="55">
        <v>1</v>
      </c>
      <c r="F36" s="55">
        <v>0</v>
      </c>
      <c r="G36" s="35">
        <v>0</v>
      </c>
      <c r="H36" s="55">
        <v>21</v>
      </c>
      <c r="I36" s="55">
        <v>21</v>
      </c>
      <c r="J36" s="55">
        <v>0</v>
      </c>
      <c r="K36" s="55">
        <v>820</v>
      </c>
      <c r="L36" s="55">
        <v>391</v>
      </c>
      <c r="M36" s="55">
        <v>429</v>
      </c>
      <c r="N36" s="55">
        <v>820</v>
      </c>
      <c r="O36" s="55">
        <v>275</v>
      </c>
      <c r="P36" s="55">
        <v>272</v>
      </c>
      <c r="Q36" s="55">
        <v>273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</row>
    <row r="37" spans="1:22" s="9" customFormat="1" ht="16.5" customHeight="1">
      <c r="A37" s="28"/>
      <c r="B37" s="53" t="s">
        <v>45</v>
      </c>
      <c r="C37" s="49"/>
      <c r="D37" s="34">
        <v>0</v>
      </c>
      <c r="E37" s="55">
        <v>0</v>
      </c>
      <c r="F37" s="55">
        <v>0</v>
      </c>
      <c r="G37" s="3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</row>
    <row r="38" spans="1:22" s="9" customFormat="1" ht="16.5" customHeight="1">
      <c r="A38" s="28"/>
      <c r="B38" s="53" t="s">
        <v>46</v>
      </c>
      <c r="C38" s="54"/>
      <c r="D38" s="34">
        <v>1</v>
      </c>
      <c r="E38" s="55">
        <v>1</v>
      </c>
      <c r="F38" s="55">
        <v>0</v>
      </c>
      <c r="G38" s="35">
        <v>0</v>
      </c>
      <c r="H38" s="55">
        <v>24</v>
      </c>
      <c r="I38" s="55">
        <v>24</v>
      </c>
      <c r="J38" s="55">
        <v>0</v>
      </c>
      <c r="K38" s="55">
        <v>924</v>
      </c>
      <c r="L38" s="55">
        <v>450</v>
      </c>
      <c r="M38" s="55">
        <v>474</v>
      </c>
      <c r="N38" s="55">
        <v>924</v>
      </c>
      <c r="O38" s="55">
        <v>315</v>
      </c>
      <c r="P38" s="55">
        <v>308</v>
      </c>
      <c r="Q38" s="55">
        <v>301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</row>
    <row r="39" spans="1:22" s="9" customFormat="1" ht="16.5" customHeight="1">
      <c r="A39" s="28"/>
      <c r="B39" s="53" t="s">
        <v>47</v>
      </c>
      <c r="C39" s="54"/>
      <c r="D39" s="34">
        <v>1</v>
      </c>
      <c r="E39" s="55">
        <v>1</v>
      </c>
      <c r="F39" s="55">
        <v>0</v>
      </c>
      <c r="G39" s="35">
        <v>0</v>
      </c>
      <c r="H39" s="55">
        <v>24</v>
      </c>
      <c r="I39" s="55">
        <v>24</v>
      </c>
      <c r="J39" s="55">
        <v>0</v>
      </c>
      <c r="K39" s="55">
        <v>952</v>
      </c>
      <c r="L39" s="55">
        <v>507</v>
      </c>
      <c r="M39" s="55">
        <v>445</v>
      </c>
      <c r="N39" s="55">
        <v>952</v>
      </c>
      <c r="O39" s="55">
        <v>321</v>
      </c>
      <c r="P39" s="55">
        <v>321</v>
      </c>
      <c r="Q39" s="55">
        <v>310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</row>
    <row r="40" spans="1:22" s="9" customFormat="1" ht="16.5" customHeight="1">
      <c r="A40" s="28"/>
      <c r="B40" s="53" t="s">
        <v>48</v>
      </c>
      <c r="C40" s="54"/>
      <c r="D40" s="34">
        <v>2</v>
      </c>
      <c r="E40" s="55">
        <v>2</v>
      </c>
      <c r="F40" s="55">
        <v>0</v>
      </c>
      <c r="G40" s="35">
        <v>0</v>
      </c>
      <c r="H40" s="55">
        <v>42</v>
      </c>
      <c r="I40" s="55">
        <v>42</v>
      </c>
      <c r="J40" s="55">
        <v>0</v>
      </c>
      <c r="K40" s="55">
        <v>1451</v>
      </c>
      <c r="L40" s="55">
        <v>688</v>
      </c>
      <c r="M40" s="55">
        <v>763</v>
      </c>
      <c r="N40" s="55">
        <v>1451</v>
      </c>
      <c r="O40" s="55">
        <v>490</v>
      </c>
      <c r="P40" s="55">
        <v>488</v>
      </c>
      <c r="Q40" s="55">
        <v>473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</row>
    <row r="41" spans="1:22" s="9" customFormat="1" ht="16.5" customHeight="1">
      <c r="A41" s="28"/>
      <c r="B41" s="53" t="s">
        <v>49</v>
      </c>
      <c r="C41" s="54"/>
      <c r="D41" s="34">
        <v>0</v>
      </c>
      <c r="E41" s="35">
        <v>0</v>
      </c>
      <c r="F41" s="35">
        <v>0</v>
      </c>
      <c r="G41" s="3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</row>
    <row r="42" spans="1:22" s="9" customFormat="1" ht="16.5" customHeight="1">
      <c r="A42" s="28"/>
      <c r="B42" s="53" t="s">
        <v>50</v>
      </c>
      <c r="C42" s="54"/>
      <c r="D42" s="34">
        <v>0</v>
      </c>
      <c r="E42" s="35">
        <v>0</v>
      </c>
      <c r="F42" s="35">
        <v>0</v>
      </c>
      <c r="G42" s="3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</row>
    <row r="43" spans="1:22" s="9" customFormat="1" ht="16.5" customHeight="1">
      <c r="A43" s="28"/>
      <c r="B43" s="53" t="s">
        <v>51</v>
      </c>
      <c r="C43" s="54"/>
      <c r="D43" s="34">
        <v>0</v>
      </c>
      <c r="E43" s="35">
        <v>0</v>
      </c>
      <c r="F43" s="35">
        <v>0</v>
      </c>
      <c r="G43" s="3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</row>
    <row r="44" spans="1:22" s="9" customFormat="1" ht="16.5" customHeight="1">
      <c r="A44" s="28"/>
      <c r="B44" s="53" t="s">
        <v>52</v>
      </c>
      <c r="C44" s="49"/>
      <c r="D44" s="34">
        <v>0</v>
      </c>
      <c r="E44" s="35">
        <v>0</v>
      </c>
      <c r="F44" s="35">
        <v>0</v>
      </c>
      <c r="G44" s="3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</row>
    <row r="45" spans="1:22" s="9" customFormat="1" ht="16.5" customHeight="1">
      <c r="A45" s="28"/>
      <c r="B45" s="53" t="s">
        <v>53</v>
      </c>
      <c r="C45" s="54"/>
      <c r="D45" s="34">
        <v>0</v>
      </c>
      <c r="E45" s="35">
        <v>0</v>
      </c>
      <c r="F45" s="35">
        <v>0</v>
      </c>
      <c r="G45" s="3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</row>
    <row r="46" spans="1:22" s="9" customFormat="1" ht="16.5" customHeight="1">
      <c r="A46" s="28"/>
      <c r="B46" s="53" t="s">
        <v>54</v>
      </c>
      <c r="C46" s="54"/>
      <c r="D46" s="34">
        <v>0</v>
      </c>
      <c r="E46" s="35">
        <v>0</v>
      </c>
      <c r="F46" s="35">
        <v>0</v>
      </c>
      <c r="G46" s="3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</row>
    <row r="47" spans="1:22" s="9" customFormat="1" ht="16.5" customHeight="1">
      <c r="A47" s="28"/>
      <c r="B47" s="53" t="s">
        <v>55</v>
      </c>
      <c r="C47" s="54"/>
      <c r="D47" s="34">
        <v>0</v>
      </c>
      <c r="E47" s="35">
        <v>0</v>
      </c>
      <c r="F47" s="35">
        <v>0</v>
      </c>
      <c r="G47" s="3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</row>
    <row r="48" spans="1:22" s="9" customFormat="1" ht="16.5" customHeight="1">
      <c r="A48" s="28"/>
      <c r="B48" s="53" t="s">
        <v>56</v>
      </c>
      <c r="C48" s="54"/>
      <c r="D48" s="34">
        <v>0</v>
      </c>
      <c r="E48" s="35">
        <v>0</v>
      </c>
      <c r="F48" s="35">
        <v>0</v>
      </c>
      <c r="G48" s="3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</row>
    <row r="49" spans="1:22" s="9" customFormat="1" ht="16.5" customHeight="1">
      <c r="A49" s="28"/>
      <c r="B49" s="53" t="s">
        <v>57</v>
      </c>
      <c r="C49" s="54"/>
      <c r="D49" s="34">
        <v>1</v>
      </c>
      <c r="E49" s="35">
        <v>1</v>
      </c>
      <c r="F49" s="35">
        <v>0</v>
      </c>
      <c r="G49" s="35">
        <v>0</v>
      </c>
      <c r="H49" s="55">
        <v>9</v>
      </c>
      <c r="I49" s="55">
        <v>9</v>
      </c>
      <c r="J49" s="55">
        <v>0</v>
      </c>
      <c r="K49" s="55">
        <v>174</v>
      </c>
      <c r="L49" s="55">
        <v>101</v>
      </c>
      <c r="M49" s="55">
        <v>73</v>
      </c>
      <c r="N49" s="55">
        <v>174</v>
      </c>
      <c r="O49" s="55">
        <v>73</v>
      </c>
      <c r="P49" s="55">
        <v>48</v>
      </c>
      <c r="Q49" s="55">
        <v>53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</row>
    <row r="50" spans="1:22" s="9" customFormat="1" ht="16.5" customHeight="1">
      <c r="A50" s="28"/>
      <c r="B50" s="53" t="s">
        <v>58</v>
      </c>
      <c r="C50" s="54"/>
      <c r="D50" s="34">
        <v>3</v>
      </c>
      <c r="E50" s="35">
        <v>3</v>
      </c>
      <c r="F50" s="35">
        <v>0</v>
      </c>
      <c r="G50" s="35">
        <v>0</v>
      </c>
      <c r="H50" s="55">
        <v>39</v>
      </c>
      <c r="I50" s="55">
        <v>39</v>
      </c>
      <c r="J50" s="55">
        <v>0</v>
      </c>
      <c r="K50" s="55">
        <v>1331</v>
      </c>
      <c r="L50" s="55">
        <v>647</v>
      </c>
      <c r="M50" s="55">
        <v>684</v>
      </c>
      <c r="N50" s="55">
        <v>1331</v>
      </c>
      <c r="O50" s="55">
        <v>496</v>
      </c>
      <c r="P50" s="55">
        <v>423</v>
      </c>
      <c r="Q50" s="55">
        <v>412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</row>
    <row r="51" spans="1:22" s="9" customFormat="1" ht="16.5" customHeight="1">
      <c r="A51" s="28"/>
      <c r="B51" s="53" t="s">
        <v>59</v>
      </c>
      <c r="C51" s="54"/>
      <c r="D51" s="34">
        <v>0</v>
      </c>
      <c r="E51" s="35">
        <v>0</v>
      </c>
      <c r="F51" s="35">
        <v>0</v>
      </c>
      <c r="G51" s="3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</row>
    <row r="52" spans="1:22" s="9" customFormat="1" ht="16.5" customHeight="1">
      <c r="A52" s="28"/>
      <c r="B52" s="53" t="s">
        <v>60</v>
      </c>
      <c r="C52" s="54"/>
      <c r="D52" s="34">
        <v>0</v>
      </c>
      <c r="E52" s="35">
        <v>0</v>
      </c>
      <c r="F52" s="35">
        <v>0</v>
      </c>
      <c r="G52" s="3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</row>
    <row r="53" spans="1:22" s="9" customFormat="1" ht="16.5" customHeight="1">
      <c r="A53" s="28"/>
      <c r="B53" s="53" t="s">
        <v>61</v>
      </c>
      <c r="C53" s="54"/>
      <c r="D53" s="34">
        <v>0</v>
      </c>
      <c r="E53" s="35">
        <v>0</v>
      </c>
      <c r="F53" s="35">
        <v>0</v>
      </c>
      <c r="G53" s="3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</row>
    <row r="54" spans="1:22" s="9" customFormat="1" ht="16.5" customHeight="1">
      <c r="A54" s="28"/>
      <c r="B54" s="56"/>
      <c r="C54" s="54"/>
      <c r="D54" s="34"/>
      <c r="E54" s="3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35"/>
      <c r="Q54" s="35"/>
      <c r="R54" s="35"/>
      <c r="S54" s="35"/>
      <c r="T54" s="35"/>
      <c r="U54" s="35"/>
      <c r="V54" s="35"/>
    </row>
    <row r="55" spans="1:22" s="9" customFormat="1" ht="16.5" customHeight="1">
      <c r="A55" s="28"/>
      <c r="B55" s="47" t="s">
        <v>62</v>
      </c>
      <c r="C55" s="54"/>
      <c r="D55" s="39">
        <v>6</v>
      </c>
      <c r="E55" s="40">
        <v>6</v>
      </c>
      <c r="F55" s="40">
        <v>0</v>
      </c>
      <c r="G55" s="40">
        <v>0</v>
      </c>
      <c r="H55" s="57" t="s">
        <v>63</v>
      </c>
      <c r="I55" s="57" t="s">
        <v>63</v>
      </c>
      <c r="J55" s="57" t="s">
        <v>63</v>
      </c>
      <c r="K55" s="40">
        <v>3094</v>
      </c>
      <c r="L55" s="40">
        <v>1724</v>
      </c>
      <c r="M55" s="40">
        <v>1370</v>
      </c>
      <c r="N55" s="40">
        <v>3094</v>
      </c>
      <c r="O55" s="40">
        <v>1101</v>
      </c>
      <c r="P55" s="40">
        <v>1029</v>
      </c>
      <c r="Q55" s="40">
        <v>964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</row>
    <row r="56" spans="1:22" s="9" customFormat="1" ht="16.5" customHeight="1">
      <c r="A56" s="28"/>
      <c r="B56" s="49"/>
      <c r="C56" s="54"/>
      <c r="D56" s="34"/>
      <c r="E56" s="3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35"/>
      <c r="Q56" s="35"/>
      <c r="R56" s="35"/>
      <c r="S56" s="35"/>
      <c r="T56" s="35"/>
      <c r="U56" s="35"/>
      <c r="V56" s="35"/>
    </row>
    <row r="57" spans="1:22" s="9" customFormat="1" ht="16.5" customHeight="1">
      <c r="A57" s="28"/>
      <c r="B57" s="58" t="s">
        <v>64</v>
      </c>
      <c r="C57" s="54"/>
      <c r="D57" s="34">
        <v>2</v>
      </c>
      <c r="E57" s="35">
        <v>2</v>
      </c>
      <c r="F57" s="55">
        <v>0</v>
      </c>
      <c r="G57" s="55">
        <v>0</v>
      </c>
      <c r="H57" s="55" t="s">
        <v>63</v>
      </c>
      <c r="I57" s="55" t="s">
        <v>63</v>
      </c>
      <c r="J57" s="55" t="s">
        <v>63</v>
      </c>
      <c r="K57" s="55">
        <v>2096</v>
      </c>
      <c r="L57" s="55">
        <v>1153</v>
      </c>
      <c r="M57" s="55">
        <v>943</v>
      </c>
      <c r="N57" s="55">
        <v>2096</v>
      </c>
      <c r="O57" s="55">
        <v>758</v>
      </c>
      <c r="P57" s="55">
        <v>701</v>
      </c>
      <c r="Q57" s="55">
        <v>637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</row>
    <row r="58" spans="1:22" s="9" customFormat="1" ht="16.5" customHeight="1">
      <c r="A58" s="28"/>
      <c r="B58" s="58" t="s">
        <v>65</v>
      </c>
      <c r="C58" s="54"/>
      <c r="D58" s="34">
        <v>1</v>
      </c>
      <c r="E58" s="35">
        <v>1</v>
      </c>
      <c r="F58" s="55">
        <v>0</v>
      </c>
      <c r="G58" s="55">
        <v>0</v>
      </c>
      <c r="H58" s="55" t="s">
        <v>63</v>
      </c>
      <c r="I58" s="55" t="s">
        <v>63</v>
      </c>
      <c r="J58" s="55" t="s">
        <v>63</v>
      </c>
      <c r="K58" s="55">
        <v>187</v>
      </c>
      <c r="L58" s="55">
        <v>102</v>
      </c>
      <c r="M58" s="55">
        <v>85</v>
      </c>
      <c r="N58" s="55">
        <v>187</v>
      </c>
      <c r="O58" s="55">
        <v>65</v>
      </c>
      <c r="P58" s="55">
        <v>63</v>
      </c>
      <c r="Q58" s="55">
        <v>59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</row>
    <row r="59" spans="1:22" s="9" customFormat="1" ht="16.5" customHeight="1">
      <c r="A59" s="28"/>
      <c r="B59" s="58" t="s">
        <v>66</v>
      </c>
      <c r="C59" s="54"/>
      <c r="D59" s="34">
        <v>1</v>
      </c>
      <c r="E59" s="35">
        <v>1</v>
      </c>
      <c r="F59" s="55">
        <v>0</v>
      </c>
      <c r="G59" s="55">
        <v>0</v>
      </c>
      <c r="H59" s="55" t="s">
        <v>63</v>
      </c>
      <c r="I59" s="55" t="s">
        <v>63</v>
      </c>
      <c r="J59" s="55" t="s">
        <v>63</v>
      </c>
      <c r="K59" s="55">
        <v>629</v>
      </c>
      <c r="L59" s="55">
        <v>325</v>
      </c>
      <c r="M59" s="55">
        <v>304</v>
      </c>
      <c r="N59" s="55">
        <v>629</v>
      </c>
      <c r="O59" s="55">
        <v>209</v>
      </c>
      <c r="P59" s="55">
        <v>206</v>
      </c>
      <c r="Q59" s="55">
        <v>214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</row>
    <row r="60" spans="1:22" s="9" customFormat="1" ht="16.5" customHeight="1">
      <c r="A60" s="28"/>
      <c r="B60" s="58" t="s">
        <v>70</v>
      </c>
      <c r="C60" s="54"/>
      <c r="D60" s="34">
        <v>1</v>
      </c>
      <c r="E60" s="35">
        <v>1</v>
      </c>
      <c r="F60" s="55">
        <v>0</v>
      </c>
      <c r="G60" s="55">
        <v>0</v>
      </c>
      <c r="H60" s="55" t="s">
        <v>63</v>
      </c>
      <c r="I60" s="55" t="s">
        <v>63</v>
      </c>
      <c r="J60" s="55" t="s">
        <v>63</v>
      </c>
      <c r="K60" s="55">
        <v>83</v>
      </c>
      <c r="L60" s="55">
        <v>75</v>
      </c>
      <c r="M60" s="55">
        <v>8</v>
      </c>
      <c r="N60" s="55">
        <v>83</v>
      </c>
      <c r="O60" s="55">
        <v>37</v>
      </c>
      <c r="P60" s="55">
        <v>24</v>
      </c>
      <c r="Q60" s="55">
        <v>22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</row>
    <row r="61" spans="1:22" s="9" customFormat="1" ht="16.5" customHeight="1">
      <c r="A61" s="28"/>
      <c r="B61" s="58" t="s">
        <v>68</v>
      </c>
      <c r="C61" s="54"/>
      <c r="D61" s="34">
        <v>1</v>
      </c>
      <c r="E61" s="35">
        <v>1</v>
      </c>
      <c r="F61" s="55">
        <v>0</v>
      </c>
      <c r="G61" s="55">
        <v>0</v>
      </c>
      <c r="H61" s="55" t="s">
        <v>63</v>
      </c>
      <c r="I61" s="55" t="s">
        <v>63</v>
      </c>
      <c r="J61" s="55" t="s">
        <v>63</v>
      </c>
      <c r="K61" s="55">
        <v>99</v>
      </c>
      <c r="L61" s="55">
        <v>69</v>
      </c>
      <c r="M61" s="55">
        <v>30</v>
      </c>
      <c r="N61" s="55">
        <v>99</v>
      </c>
      <c r="O61" s="55">
        <v>32</v>
      </c>
      <c r="P61" s="55">
        <v>35</v>
      </c>
      <c r="Q61" s="55">
        <v>32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</row>
    <row r="62" spans="1:22" s="9" customFormat="1" ht="7.5" customHeight="1">
      <c r="A62" s="11"/>
      <c r="B62" s="17"/>
      <c r="C62" s="18"/>
      <c r="D62" s="13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  <c r="S62" s="20"/>
      <c r="T62" s="20"/>
      <c r="U62" s="20"/>
      <c r="V62" s="20"/>
    </row>
    <row r="63" spans="1:22" s="9" customFormat="1" ht="15" customHeight="1">
      <c r="B63" s="10"/>
      <c r="C63" s="1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s="9" customFormat="1" ht="17.100000000000001" customHeight="1">
      <c r="B64" s="16"/>
      <c r="C64" s="15"/>
      <c r="D64" s="22"/>
      <c r="E64" s="22"/>
      <c r="F64" s="23"/>
      <c r="G64" s="23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2:22" s="9" customFormat="1" ht="17.100000000000001" customHeight="1">
      <c r="B65" s="16"/>
      <c r="C65" s="15"/>
      <c r="D65" s="22"/>
      <c r="E65" s="22"/>
      <c r="F65" s="23"/>
      <c r="G65" s="23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2:22" s="9" customFormat="1" ht="17.100000000000001" customHeight="1">
      <c r="B66" s="15"/>
      <c r="C66" s="1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2:22" s="9" customFormat="1" ht="15" customHeight="1">
      <c r="B67" s="10"/>
      <c r="C67" s="1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2:22" s="9" customFormat="1" ht="17.100000000000001" customHeight="1">
      <c r="B68" s="16"/>
      <c r="C68" s="15"/>
      <c r="D68" s="22"/>
      <c r="E68" s="22"/>
      <c r="F68" s="23"/>
      <c r="G68" s="23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2:22" s="9" customFormat="1" ht="17.100000000000001" customHeight="1">
      <c r="B69" s="16"/>
      <c r="C69" s="15"/>
      <c r="D69" s="22"/>
      <c r="E69" s="22"/>
      <c r="F69" s="23"/>
      <c r="G69" s="23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2:22" s="9" customFormat="1" ht="17.100000000000001" customHeight="1">
      <c r="B70" s="16"/>
      <c r="C70" s="15"/>
      <c r="D70" s="22"/>
      <c r="E70" s="22"/>
      <c r="F70" s="23"/>
      <c r="G70" s="23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2:22" s="9" customFormat="1" ht="17.100000000000001" customHeight="1">
      <c r="B71" s="15"/>
      <c r="C71" s="15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4" spans="2:22">
      <c r="B74" s="24"/>
      <c r="C74" s="24"/>
      <c r="E74" s="6"/>
      <c r="F74" s="6"/>
      <c r="G74" s="6"/>
      <c r="I74" s="6"/>
      <c r="J74" s="6"/>
      <c r="L74" s="6"/>
      <c r="M74" s="6"/>
      <c r="O74" s="6"/>
      <c r="P74" s="6"/>
      <c r="Q74" s="6"/>
      <c r="S74" s="6"/>
      <c r="T74" s="6"/>
      <c r="U74" s="6"/>
      <c r="V74" s="6"/>
    </row>
    <row r="75" spans="2:22">
      <c r="B75" s="24"/>
      <c r="C75" s="24"/>
      <c r="E75" s="6"/>
      <c r="F75" s="6"/>
      <c r="G75" s="6"/>
      <c r="I75" s="6"/>
      <c r="J75" s="6"/>
      <c r="L75" s="6"/>
      <c r="M75" s="6"/>
      <c r="O75" s="6"/>
      <c r="P75" s="6"/>
      <c r="Q75" s="6"/>
      <c r="S75" s="6"/>
      <c r="T75" s="6"/>
      <c r="U75" s="6"/>
      <c r="V75" s="6"/>
    </row>
    <row r="76" spans="2:22">
      <c r="B76" s="24"/>
      <c r="C76" s="24"/>
      <c r="E76" s="6"/>
      <c r="F76" s="6"/>
      <c r="G76" s="6"/>
      <c r="I76" s="6"/>
      <c r="J76" s="6"/>
      <c r="L76" s="6"/>
      <c r="M76" s="6"/>
      <c r="O76" s="6"/>
      <c r="P76" s="6"/>
      <c r="Q76" s="6"/>
      <c r="S76" s="6"/>
      <c r="T76" s="6"/>
      <c r="U76" s="6"/>
      <c r="V76" s="6"/>
    </row>
    <row r="77" spans="2:22">
      <c r="B77" s="24"/>
      <c r="C77" s="24"/>
      <c r="E77" s="6"/>
      <c r="F77" s="6"/>
      <c r="G77" s="6"/>
      <c r="I77" s="6"/>
      <c r="J77" s="6"/>
      <c r="L77" s="6"/>
      <c r="M77" s="6"/>
      <c r="O77" s="6"/>
      <c r="P77" s="6"/>
      <c r="Q77" s="6"/>
      <c r="S77" s="6"/>
      <c r="T77" s="6"/>
      <c r="U77" s="6"/>
      <c r="V77" s="6"/>
    </row>
    <row r="78" spans="2:22">
      <c r="B78" s="24"/>
      <c r="C78" s="24"/>
      <c r="E78" s="6"/>
      <c r="F78" s="6"/>
      <c r="G78" s="6"/>
      <c r="I78" s="6"/>
      <c r="J78" s="6"/>
      <c r="L78" s="6"/>
      <c r="M78" s="6"/>
      <c r="O78" s="6"/>
      <c r="P78" s="6"/>
      <c r="Q78" s="6"/>
      <c r="S78" s="6"/>
      <c r="T78" s="6"/>
      <c r="U78" s="6"/>
      <c r="V78" s="6"/>
    </row>
    <row r="79" spans="2:22">
      <c r="B79" s="24"/>
      <c r="C79" s="24"/>
      <c r="E79" s="6"/>
      <c r="F79" s="6"/>
      <c r="G79" s="6"/>
      <c r="I79" s="6"/>
      <c r="J79" s="6"/>
      <c r="L79" s="6"/>
      <c r="M79" s="6"/>
      <c r="O79" s="6"/>
      <c r="P79" s="6"/>
      <c r="Q79" s="6"/>
      <c r="S79" s="6"/>
      <c r="T79" s="6"/>
      <c r="U79" s="6"/>
      <c r="V79" s="6"/>
    </row>
    <row r="80" spans="2:22">
      <c r="B80" s="24"/>
      <c r="C80" s="24"/>
      <c r="E80" s="6"/>
      <c r="F80" s="6"/>
      <c r="G80" s="6"/>
      <c r="I80" s="6"/>
      <c r="J80" s="6"/>
      <c r="L80" s="6"/>
      <c r="M80" s="6"/>
      <c r="O80" s="6"/>
      <c r="P80" s="6"/>
      <c r="Q80" s="6"/>
      <c r="S80" s="6"/>
      <c r="T80" s="6"/>
      <c r="U80" s="6"/>
      <c r="V80" s="6"/>
    </row>
    <row r="81" spans="2:22">
      <c r="B81" s="24"/>
      <c r="C81" s="24"/>
      <c r="E81" s="6"/>
      <c r="F81" s="6"/>
      <c r="G81" s="6"/>
      <c r="I81" s="6"/>
      <c r="J81" s="6"/>
      <c r="L81" s="6"/>
      <c r="M81" s="6"/>
      <c r="O81" s="6"/>
      <c r="P81" s="6"/>
      <c r="Q81" s="6"/>
      <c r="S81" s="6"/>
      <c r="T81" s="6"/>
      <c r="U81" s="6"/>
      <c r="V81" s="6"/>
    </row>
    <row r="82" spans="2:22">
      <c r="B82" s="24"/>
      <c r="C82" s="24"/>
      <c r="E82" s="6"/>
      <c r="F82" s="6"/>
      <c r="G82" s="6"/>
      <c r="I82" s="6"/>
      <c r="J82" s="6"/>
      <c r="L82" s="6"/>
      <c r="M82" s="6"/>
      <c r="O82" s="6"/>
      <c r="P82" s="6"/>
      <c r="Q82" s="6"/>
      <c r="S82" s="6"/>
      <c r="T82" s="6"/>
      <c r="U82" s="6"/>
      <c r="V82" s="6"/>
    </row>
    <row r="83" spans="2:22">
      <c r="B83" s="24"/>
      <c r="C83" s="24"/>
      <c r="E83" s="6"/>
      <c r="F83" s="6"/>
      <c r="G83" s="6"/>
      <c r="I83" s="6"/>
      <c r="J83" s="6"/>
      <c r="L83" s="6"/>
      <c r="M83" s="6"/>
      <c r="O83" s="6"/>
      <c r="P83" s="6"/>
      <c r="Q83" s="6"/>
      <c r="S83" s="6"/>
      <c r="T83" s="6"/>
      <c r="U83" s="6"/>
      <c r="V83" s="6"/>
    </row>
    <row r="84" spans="2:22">
      <c r="B84" s="24"/>
      <c r="C84" s="24"/>
      <c r="E84" s="6"/>
      <c r="F84" s="6"/>
      <c r="G84" s="6"/>
      <c r="I84" s="6"/>
      <c r="J84" s="6"/>
      <c r="L84" s="6"/>
      <c r="M84" s="6"/>
      <c r="O84" s="6"/>
      <c r="P84" s="6"/>
      <c r="Q84" s="6"/>
      <c r="S84" s="6"/>
      <c r="T84" s="6"/>
      <c r="U84" s="6"/>
      <c r="V84" s="6"/>
    </row>
    <row r="85" spans="2:22">
      <c r="B85" s="24"/>
      <c r="C85" s="24"/>
    </row>
    <row r="86" spans="2:22">
      <c r="B86" s="24"/>
      <c r="C86" s="24"/>
    </row>
    <row r="87" spans="2:22">
      <c r="B87" s="24"/>
      <c r="C87" s="24"/>
    </row>
  </sheetData>
  <mergeCells count="16">
    <mergeCell ref="R5:V5"/>
    <mergeCell ref="A2:V2"/>
    <mergeCell ref="T3:V3"/>
    <mergeCell ref="B4:B6"/>
    <mergeCell ref="D4:G4"/>
    <mergeCell ref="H4:J4"/>
    <mergeCell ref="K4:V4"/>
    <mergeCell ref="D5:D6"/>
    <mergeCell ref="E5:E6"/>
    <mergeCell ref="F5:F6"/>
    <mergeCell ref="G5:G6"/>
    <mergeCell ref="H5:H6"/>
    <mergeCell ref="I5:I6"/>
    <mergeCell ref="J5:J6"/>
    <mergeCell ref="K5:M5"/>
    <mergeCell ref="N5:Q5"/>
  </mergeCells>
  <phoneticPr fontId="1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58" firstPageNumber="67" orientation="portrait" useFirstPageNumber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E866-1EE5-476B-B427-130370C72A0D}">
  <sheetPr>
    <pageSetUpPr fitToPage="1"/>
  </sheetPr>
  <dimension ref="A1:AG71"/>
  <sheetViews>
    <sheetView showGridLines="0" view="pageBreakPreview" zoomScaleNormal="110" zoomScaleSheetLayoutView="100" workbookViewId="0"/>
  </sheetViews>
  <sheetFormatPr defaultColWidth="11.25" defaultRowHeight="13.5"/>
  <cols>
    <col min="1" max="1" width="1.25" style="7" customWidth="1"/>
    <col min="2" max="2" width="11.25" style="7" customWidth="1"/>
    <col min="3" max="3" width="1.25" style="7" customWidth="1"/>
    <col min="4" max="6" width="5" style="7" customWidth="1"/>
    <col min="7" max="9" width="4.625" style="7" customWidth="1"/>
    <col min="10" max="18" width="3.75" style="7" customWidth="1"/>
    <col min="19" max="21" width="4.625" style="7" customWidth="1"/>
    <col min="22" max="24" width="3.75" style="7" hidden="1" customWidth="1"/>
    <col min="25" max="25" width="4.625" style="7" customWidth="1"/>
    <col min="26" max="30" width="3.75" style="7" customWidth="1"/>
    <col min="31" max="31" width="6.625" style="7" customWidth="1"/>
    <col min="32" max="16384" width="11.25" style="7"/>
  </cols>
  <sheetData>
    <row r="1" spans="1:33" ht="27" customHeight="1">
      <c r="A1" s="59" t="s">
        <v>109</v>
      </c>
      <c r="B1" s="60"/>
      <c r="C1" s="60"/>
      <c r="D1" s="60"/>
      <c r="E1" s="60"/>
      <c r="F1" s="60"/>
      <c r="G1" s="60"/>
      <c r="H1" s="60"/>
      <c r="I1" s="60"/>
      <c r="J1" s="60"/>
    </row>
    <row r="2" spans="1:33" s="471" customFormat="1" ht="22.5" customHeight="1">
      <c r="A2" s="59" t="s">
        <v>378</v>
      </c>
      <c r="B2" s="59"/>
      <c r="C2" s="59"/>
      <c r="D2" s="59"/>
      <c r="E2" s="59"/>
      <c r="F2" s="59"/>
      <c r="G2" s="59"/>
      <c r="H2" s="59"/>
      <c r="I2" s="59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3" s="28" customFormat="1" ht="15" customHeight="1">
      <c r="A3" s="407"/>
      <c r="B3" s="472"/>
      <c r="C3" s="472"/>
      <c r="D3" s="472"/>
      <c r="E3" s="472"/>
      <c r="F3" s="472"/>
      <c r="G3" s="472"/>
      <c r="H3" s="472"/>
      <c r="I3" s="472"/>
      <c r="J3" s="472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54"/>
      <c r="AE3" s="37"/>
    </row>
    <row r="4" spans="1:33" s="9" customFormat="1" ht="22.5" customHeight="1">
      <c r="A4" s="25"/>
      <c r="B4" s="496" t="s">
        <v>379</v>
      </c>
      <c r="C4" s="44"/>
      <c r="D4" s="500" t="s">
        <v>380</v>
      </c>
      <c r="E4" s="496"/>
      <c r="F4" s="560"/>
      <c r="G4" s="492" t="s">
        <v>381</v>
      </c>
      <c r="H4" s="493"/>
      <c r="I4" s="493"/>
      <c r="J4" s="493"/>
      <c r="K4" s="493"/>
      <c r="L4" s="508"/>
      <c r="M4" s="639" t="s">
        <v>382</v>
      </c>
      <c r="N4" s="575"/>
      <c r="O4" s="640"/>
      <c r="P4" s="639" t="s">
        <v>383</v>
      </c>
      <c r="Q4" s="575"/>
      <c r="R4" s="640"/>
      <c r="S4" s="500" t="s">
        <v>384</v>
      </c>
      <c r="T4" s="496"/>
      <c r="U4" s="560"/>
      <c r="V4" s="639" t="s">
        <v>385</v>
      </c>
      <c r="W4" s="496"/>
      <c r="X4" s="560"/>
      <c r="Y4" s="500" t="s">
        <v>386</v>
      </c>
      <c r="Z4" s="496"/>
      <c r="AA4" s="560"/>
      <c r="AB4" s="639" t="s">
        <v>387</v>
      </c>
      <c r="AC4" s="575"/>
      <c r="AD4" s="640"/>
      <c r="AE4" s="473" t="s">
        <v>388</v>
      </c>
    </row>
    <row r="5" spans="1:33" s="9" customFormat="1" ht="22.5" customHeight="1">
      <c r="A5" s="28"/>
      <c r="B5" s="497"/>
      <c r="C5" s="54"/>
      <c r="D5" s="501"/>
      <c r="E5" s="498"/>
      <c r="F5" s="562"/>
      <c r="G5" s="492" t="s">
        <v>389</v>
      </c>
      <c r="H5" s="493"/>
      <c r="I5" s="508"/>
      <c r="J5" s="492" t="s">
        <v>390</v>
      </c>
      <c r="K5" s="493"/>
      <c r="L5" s="508"/>
      <c r="M5" s="578"/>
      <c r="N5" s="579"/>
      <c r="O5" s="641"/>
      <c r="P5" s="578"/>
      <c r="Q5" s="579"/>
      <c r="R5" s="641"/>
      <c r="S5" s="501"/>
      <c r="T5" s="498"/>
      <c r="U5" s="562"/>
      <c r="V5" s="501"/>
      <c r="W5" s="498"/>
      <c r="X5" s="562"/>
      <c r="Y5" s="501"/>
      <c r="Z5" s="498"/>
      <c r="AA5" s="562"/>
      <c r="AB5" s="578"/>
      <c r="AC5" s="579"/>
      <c r="AD5" s="641"/>
      <c r="AE5" s="642" t="s">
        <v>391</v>
      </c>
    </row>
    <row r="6" spans="1:33" s="9" customFormat="1" ht="21" customHeight="1">
      <c r="A6" s="28"/>
      <c r="B6" s="497"/>
      <c r="C6" s="32"/>
      <c r="D6" s="27" t="s">
        <v>5</v>
      </c>
      <c r="E6" s="27" t="s">
        <v>11</v>
      </c>
      <c r="F6" s="27" t="s">
        <v>12</v>
      </c>
      <c r="G6" s="27" t="s">
        <v>5</v>
      </c>
      <c r="H6" s="27" t="s">
        <v>11</v>
      </c>
      <c r="I6" s="27" t="s">
        <v>12</v>
      </c>
      <c r="J6" s="27" t="s">
        <v>5</v>
      </c>
      <c r="K6" s="27" t="s">
        <v>11</v>
      </c>
      <c r="L6" s="27" t="s">
        <v>12</v>
      </c>
      <c r="M6" s="27" t="s">
        <v>5</v>
      </c>
      <c r="N6" s="27" t="s">
        <v>11</v>
      </c>
      <c r="O6" s="27" t="s">
        <v>12</v>
      </c>
      <c r="P6" s="27" t="s">
        <v>5</v>
      </c>
      <c r="Q6" s="27" t="s">
        <v>11</v>
      </c>
      <c r="R6" s="27" t="s">
        <v>12</v>
      </c>
      <c r="S6" s="27" t="s">
        <v>188</v>
      </c>
      <c r="T6" s="27" t="s">
        <v>11</v>
      </c>
      <c r="U6" s="27" t="s">
        <v>12</v>
      </c>
      <c r="V6" s="27" t="s">
        <v>5</v>
      </c>
      <c r="W6" s="27" t="s">
        <v>11</v>
      </c>
      <c r="X6" s="27" t="s">
        <v>12</v>
      </c>
      <c r="Y6" s="27" t="s">
        <v>5</v>
      </c>
      <c r="Z6" s="27" t="s">
        <v>11</v>
      </c>
      <c r="AA6" s="27" t="s">
        <v>12</v>
      </c>
      <c r="AB6" s="27" t="s">
        <v>5</v>
      </c>
      <c r="AC6" s="27" t="s">
        <v>11</v>
      </c>
      <c r="AD6" s="411" t="s">
        <v>12</v>
      </c>
      <c r="AE6" s="643"/>
      <c r="AG6" s="474"/>
    </row>
    <row r="7" spans="1:33" s="9" customFormat="1" ht="22.5" customHeight="1">
      <c r="A7" s="25"/>
      <c r="B7" s="85" t="s">
        <v>69</v>
      </c>
      <c r="C7" s="187"/>
      <c r="D7" s="475">
        <v>897</v>
      </c>
      <c r="E7" s="354">
        <v>414</v>
      </c>
      <c r="F7" s="354">
        <v>483</v>
      </c>
      <c r="G7" s="354">
        <v>344</v>
      </c>
      <c r="H7" s="354">
        <v>127</v>
      </c>
      <c r="I7" s="354">
        <v>217</v>
      </c>
      <c r="J7" s="354">
        <v>83</v>
      </c>
      <c r="K7" s="354">
        <v>15</v>
      </c>
      <c r="L7" s="354">
        <v>68</v>
      </c>
      <c r="M7" s="354">
        <v>2</v>
      </c>
      <c r="N7" s="354">
        <v>0</v>
      </c>
      <c r="O7" s="354">
        <v>2</v>
      </c>
      <c r="P7" s="354">
        <v>31</v>
      </c>
      <c r="Q7" s="354">
        <v>31</v>
      </c>
      <c r="R7" s="354">
        <v>0</v>
      </c>
      <c r="S7" s="354">
        <v>300</v>
      </c>
      <c r="T7" s="354">
        <v>168</v>
      </c>
      <c r="U7" s="354">
        <v>132</v>
      </c>
      <c r="V7" s="354">
        <v>0</v>
      </c>
      <c r="W7" s="354">
        <v>0</v>
      </c>
      <c r="X7" s="354">
        <v>0</v>
      </c>
      <c r="Y7" s="354">
        <v>111</v>
      </c>
      <c r="Z7" s="354">
        <v>60</v>
      </c>
      <c r="AA7" s="354">
        <v>51</v>
      </c>
      <c r="AB7" s="354">
        <v>26</v>
      </c>
      <c r="AC7" s="354">
        <v>13</v>
      </c>
      <c r="AD7" s="354">
        <v>13</v>
      </c>
      <c r="AE7" s="476">
        <v>61</v>
      </c>
      <c r="AF7" s="477"/>
    </row>
    <row r="8" spans="1:33" s="12" customFormat="1" ht="15" customHeight="1">
      <c r="A8" s="36"/>
      <c r="B8" s="126" t="s">
        <v>71</v>
      </c>
      <c r="C8" s="37"/>
      <c r="D8" s="478">
        <v>895</v>
      </c>
      <c r="E8" s="359">
        <v>405</v>
      </c>
      <c r="F8" s="359">
        <v>490</v>
      </c>
      <c r="G8" s="359">
        <v>329</v>
      </c>
      <c r="H8" s="359">
        <v>120</v>
      </c>
      <c r="I8" s="359">
        <v>209</v>
      </c>
      <c r="J8" s="359">
        <v>93</v>
      </c>
      <c r="K8" s="359">
        <v>17</v>
      </c>
      <c r="L8" s="359">
        <v>76</v>
      </c>
      <c r="M8" s="359">
        <v>6</v>
      </c>
      <c r="N8" s="359">
        <v>2</v>
      </c>
      <c r="O8" s="359">
        <v>4</v>
      </c>
      <c r="P8" s="359">
        <v>31</v>
      </c>
      <c r="Q8" s="359">
        <v>31</v>
      </c>
      <c r="R8" s="359">
        <v>0</v>
      </c>
      <c r="S8" s="359">
        <v>291</v>
      </c>
      <c r="T8" s="359">
        <v>162</v>
      </c>
      <c r="U8" s="359">
        <v>129</v>
      </c>
      <c r="V8" s="359">
        <v>0</v>
      </c>
      <c r="W8" s="359">
        <v>0</v>
      </c>
      <c r="X8" s="359">
        <v>0</v>
      </c>
      <c r="Y8" s="359">
        <v>112</v>
      </c>
      <c r="Z8" s="359">
        <v>59</v>
      </c>
      <c r="AA8" s="359">
        <v>53</v>
      </c>
      <c r="AB8" s="359">
        <v>33</v>
      </c>
      <c r="AC8" s="359">
        <v>14</v>
      </c>
      <c r="AD8" s="359">
        <v>19</v>
      </c>
      <c r="AE8" s="479">
        <v>54</v>
      </c>
    </row>
    <row r="9" spans="1:33" s="9" customFormat="1" ht="7.5" customHeight="1">
      <c r="A9" s="30"/>
      <c r="B9" s="456"/>
      <c r="C9" s="456"/>
      <c r="D9" s="457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80"/>
    </row>
    <row r="10" spans="1:33" s="9" customFormat="1" ht="7.5" customHeight="1">
      <c r="A10" s="28"/>
      <c r="B10" s="32"/>
      <c r="C10" s="32"/>
      <c r="D10" s="468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81"/>
    </row>
    <row r="11" spans="1:33" s="9" customFormat="1" ht="16.5" customHeight="1">
      <c r="A11" s="28"/>
      <c r="B11" s="482" t="s">
        <v>279</v>
      </c>
      <c r="C11" s="48"/>
      <c r="D11" s="483">
        <v>839</v>
      </c>
      <c r="E11" s="359">
        <v>378</v>
      </c>
      <c r="F11" s="359">
        <v>461</v>
      </c>
      <c r="G11" s="484">
        <v>329</v>
      </c>
      <c r="H11" s="359">
        <v>120</v>
      </c>
      <c r="I11" s="359">
        <v>209</v>
      </c>
      <c r="J11" s="484">
        <v>55</v>
      </c>
      <c r="K11" s="484">
        <v>3</v>
      </c>
      <c r="L11" s="484">
        <v>52</v>
      </c>
      <c r="M11" s="484">
        <v>5</v>
      </c>
      <c r="N11" s="484">
        <v>2</v>
      </c>
      <c r="O11" s="484">
        <v>3</v>
      </c>
      <c r="P11" s="484">
        <v>31</v>
      </c>
      <c r="Q11" s="484">
        <v>31</v>
      </c>
      <c r="R11" s="484">
        <v>0</v>
      </c>
      <c r="S11" s="484">
        <v>288</v>
      </c>
      <c r="T11" s="484">
        <v>161</v>
      </c>
      <c r="U11" s="484">
        <v>127</v>
      </c>
      <c r="V11" s="484">
        <v>0</v>
      </c>
      <c r="W11" s="484">
        <v>0</v>
      </c>
      <c r="X11" s="484">
        <v>0</v>
      </c>
      <c r="Y11" s="484">
        <v>110</v>
      </c>
      <c r="Z11" s="484">
        <v>59</v>
      </c>
      <c r="AA11" s="484">
        <v>51</v>
      </c>
      <c r="AB11" s="484">
        <v>21</v>
      </c>
      <c r="AC11" s="484">
        <v>2</v>
      </c>
      <c r="AD11" s="484">
        <v>19</v>
      </c>
      <c r="AE11" s="479">
        <v>54</v>
      </c>
    </row>
    <row r="12" spans="1:33" s="9" customFormat="1" ht="11.25" customHeight="1">
      <c r="A12" s="28"/>
      <c r="B12" s="49"/>
      <c r="C12" s="32"/>
      <c r="D12" s="485"/>
      <c r="E12" s="486"/>
      <c r="F12" s="486"/>
      <c r="G12" s="484"/>
      <c r="H12" s="359"/>
      <c r="I12" s="486"/>
      <c r="J12" s="484"/>
      <c r="K12" s="486"/>
      <c r="L12" s="486"/>
      <c r="M12" s="484"/>
      <c r="N12" s="486"/>
      <c r="O12" s="486"/>
      <c r="P12" s="484"/>
      <c r="Q12" s="486"/>
      <c r="R12" s="486"/>
      <c r="S12" s="484"/>
      <c r="T12" s="486"/>
      <c r="U12" s="486"/>
      <c r="V12" s="484"/>
      <c r="W12" s="486"/>
      <c r="X12" s="486"/>
      <c r="Y12" s="484"/>
      <c r="Z12" s="486"/>
      <c r="AA12" s="486"/>
      <c r="AB12" s="484"/>
      <c r="AC12" s="486"/>
      <c r="AD12" s="486"/>
      <c r="AE12" s="487"/>
    </row>
    <row r="13" spans="1:33" s="9" customFormat="1" ht="16.5" customHeight="1">
      <c r="A13" s="28"/>
      <c r="B13" s="56" t="s">
        <v>329</v>
      </c>
      <c r="C13" s="189"/>
      <c r="D13" s="485">
        <v>135</v>
      </c>
      <c r="E13" s="488">
        <v>55</v>
      </c>
      <c r="F13" s="488">
        <v>80</v>
      </c>
      <c r="G13" s="488">
        <v>62</v>
      </c>
      <c r="H13" s="354">
        <v>22</v>
      </c>
      <c r="I13" s="488">
        <v>40</v>
      </c>
      <c r="J13" s="488">
        <v>8</v>
      </c>
      <c r="K13" s="488">
        <v>1</v>
      </c>
      <c r="L13" s="488">
        <v>7</v>
      </c>
      <c r="M13" s="488">
        <v>1</v>
      </c>
      <c r="N13" s="488">
        <v>0</v>
      </c>
      <c r="O13" s="488">
        <v>1</v>
      </c>
      <c r="P13" s="488">
        <v>0</v>
      </c>
      <c r="Q13" s="488">
        <v>0</v>
      </c>
      <c r="R13" s="488">
        <v>0</v>
      </c>
      <c r="S13" s="488">
        <v>43</v>
      </c>
      <c r="T13" s="488">
        <v>22</v>
      </c>
      <c r="U13" s="488">
        <v>21</v>
      </c>
      <c r="V13" s="488">
        <v>0</v>
      </c>
      <c r="W13" s="488">
        <v>0</v>
      </c>
      <c r="X13" s="488">
        <v>0</v>
      </c>
      <c r="Y13" s="488">
        <v>19</v>
      </c>
      <c r="Z13" s="488">
        <v>10</v>
      </c>
      <c r="AA13" s="488">
        <v>9</v>
      </c>
      <c r="AB13" s="488">
        <v>2</v>
      </c>
      <c r="AC13" s="488">
        <v>0</v>
      </c>
      <c r="AD13" s="488">
        <v>2</v>
      </c>
      <c r="AE13" s="489">
        <v>10</v>
      </c>
    </row>
    <row r="14" spans="1:33" s="9" customFormat="1" ht="16.5" customHeight="1">
      <c r="A14" s="28"/>
      <c r="B14" s="56" t="s">
        <v>330</v>
      </c>
      <c r="C14" s="32"/>
      <c r="D14" s="485">
        <v>33</v>
      </c>
      <c r="E14" s="488">
        <v>6</v>
      </c>
      <c r="F14" s="488">
        <v>27</v>
      </c>
      <c r="G14" s="488">
        <v>16</v>
      </c>
      <c r="H14" s="354">
        <v>2</v>
      </c>
      <c r="I14" s="488">
        <v>14</v>
      </c>
      <c r="J14" s="488">
        <v>3</v>
      </c>
      <c r="K14" s="488">
        <v>0</v>
      </c>
      <c r="L14" s="488">
        <v>3</v>
      </c>
      <c r="M14" s="488">
        <v>0</v>
      </c>
      <c r="N14" s="488">
        <v>0</v>
      </c>
      <c r="O14" s="488">
        <v>0</v>
      </c>
      <c r="P14" s="488">
        <v>0</v>
      </c>
      <c r="Q14" s="488">
        <v>0</v>
      </c>
      <c r="R14" s="488">
        <v>0</v>
      </c>
      <c r="S14" s="488">
        <v>9</v>
      </c>
      <c r="T14" s="488">
        <v>1</v>
      </c>
      <c r="U14" s="488">
        <v>8</v>
      </c>
      <c r="V14" s="488">
        <v>0</v>
      </c>
      <c r="W14" s="488">
        <v>0</v>
      </c>
      <c r="X14" s="488">
        <v>0</v>
      </c>
      <c r="Y14" s="488">
        <v>5</v>
      </c>
      <c r="Z14" s="488">
        <v>3</v>
      </c>
      <c r="AA14" s="488">
        <v>2</v>
      </c>
      <c r="AB14" s="488">
        <v>0</v>
      </c>
      <c r="AC14" s="488">
        <v>0</v>
      </c>
      <c r="AD14" s="488">
        <v>0</v>
      </c>
      <c r="AE14" s="489">
        <v>3</v>
      </c>
    </row>
    <row r="15" spans="1:33" s="9" customFormat="1" ht="16.5" customHeight="1">
      <c r="A15" s="28"/>
      <c r="B15" s="56" t="s">
        <v>331</v>
      </c>
      <c r="C15" s="54"/>
      <c r="D15" s="485">
        <v>51</v>
      </c>
      <c r="E15" s="488">
        <v>29</v>
      </c>
      <c r="F15" s="488">
        <v>22</v>
      </c>
      <c r="G15" s="488">
        <v>16</v>
      </c>
      <c r="H15" s="354">
        <v>7</v>
      </c>
      <c r="I15" s="312">
        <v>9</v>
      </c>
      <c r="J15" s="488">
        <v>1</v>
      </c>
      <c r="K15" s="488">
        <v>0</v>
      </c>
      <c r="L15" s="312">
        <v>1</v>
      </c>
      <c r="M15" s="488">
        <v>1</v>
      </c>
      <c r="N15" s="488">
        <v>0</v>
      </c>
      <c r="O15" s="488">
        <v>1</v>
      </c>
      <c r="P15" s="488">
        <v>2</v>
      </c>
      <c r="Q15" s="312">
        <v>2</v>
      </c>
      <c r="R15" s="488">
        <v>0</v>
      </c>
      <c r="S15" s="488">
        <v>21</v>
      </c>
      <c r="T15" s="312">
        <v>16</v>
      </c>
      <c r="U15" s="312">
        <v>5</v>
      </c>
      <c r="V15" s="488">
        <v>0</v>
      </c>
      <c r="W15" s="312">
        <v>0</v>
      </c>
      <c r="X15" s="312">
        <v>0</v>
      </c>
      <c r="Y15" s="488">
        <v>6</v>
      </c>
      <c r="Z15" s="312">
        <v>4</v>
      </c>
      <c r="AA15" s="312">
        <v>2</v>
      </c>
      <c r="AB15" s="488">
        <v>4</v>
      </c>
      <c r="AC15" s="312">
        <v>0</v>
      </c>
      <c r="AD15" s="312">
        <v>4</v>
      </c>
      <c r="AE15" s="489">
        <v>2</v>
      </c>
    </row>
    <row r="16" spans="1:33" s="9" customFormat="1" ht="16.5" customHeight="1">
      <c r="A16" s="28"/>
      <c r="B16" s="56" t="s">
        <v>332</v>
      </c>
      <c r="C16" s="54"/>
      <c r="D16" s="485">
        <v>78</v>
      </c>
      <c r="E16" s="488">
        <v>39</v>
      </c>
      <c r="F16" s="488">
        <v>39</v>
      </c>
      <c r="G16" s="488">
        <v>30</v>
      </c>
      <c r="H16" s="354">
        <v>9</v>
      </c>
      <c r="I16" s="488">
        <v>21</v>
      </c>
      <c r="J16" s="488">
        <v>3</v>
      </c>
      <c r="K16" s="488">
        <v>0</v>
      </c>
      <c r="L16" s="488">
        <v>3</v>
      </c>
      <c r="M16" s="488">
        <v>0</v>
      </c>
      <c r="N16" s="488">
        <v>0</v>
      </c>
      <c r="O16" s="488">
        <v>0</v>
      </c>
      <c r="P16" s="488">
        <v>0</v>
      </c>
      <c r="Q16" s="488">
        <v>0</v>
      </c>
      <c r="R16" s="488">
        <v>0</v>
      </c>
      <c r="S16" s="488">
        <v>35</v>
      </c>
      <c r="T16" s="488">
        <v>25</v>
      </c>
      <c r="U16" s="488">
        <v>10</v>
      </c>
      <c r="V16" s="488">
        <v>0</v>
      </c>
      <c r="W16" s="488">
        <v>0</v>
      </c>
      <c r="X16" s="488">
        <v>0</v>
      </c>
      <c r="Y16" s="488">
        <v>10</v>
      </c>
      <c r="Z16" s="488">
        <v>5</v>
      </c>
      <c r="AA16" s="488">
        <v>5</v>
      </c>
      <c r="AB16" s="488">
        <v>0</v>
      </c>
      <c r="AC16" s="488">
        <v>0</v>
      </c>
      <c r="AD16" s="488">
        <v>0</v>
      </c>
      <c r="AE16" s="489">
        <v>4</v>
      </c>
    </row>
    <row r="17" spans="1:31" s="9" customFormat="1" ht="16.5" customHeight="1">
      <c r="A17" s="28"/>
      <c r="B17" s="56" t="s">
        <v>333</v>
      </c>
      <c r="C17" s="54"/>
      <c r="D17" s="485">
        <v>59</v>
      </c>
      <c r="E17" s="488">
        <v>30</v>
      </c>
      <c r="F17" s="488">
        <v>29</v>
      </c>
      <c r="G17" s="488">
        <v>20</v>
      </c>
      <c r="H17" s="354">
        <v>9</v>
      </c>
      <c r="I17" s="488">
        <v>11</v>
      </c>
      <c r="J17" s="488">
        <v>3</v>
      </c>
      <c r="K17" s="488">
        <v>0</v>
      </c>
      <c r="L17" s="488">
        <v>3</v>
      </c>
      <c r="M17" s="488">
        <v>0</v>
      </c>
      <c r="N17" s="488">
        <v>0</v>
      </c>
      <c r="O17" s="488">
        <v>0</v>
      </c>
      <c r="P17" s="488">
        <v>2</v>
      </c>
      <c r="Q17" s="488">
        <v>2</v>
      </c>
      <c r="R17" s="488">
        <v>0</v>
      </c>
      <c r="S17" s="488">
        <v>27</v>
      </c>
      <c r="T17" s="488">
        <v>17</v>
      </c>
      <c r="U17" s="488">
        <v>10</v>
      </c>
      <c r="V17" s="488">
        <v>0</v>
      </c>
      <c r="W17" s="488">
        <v>0</v>
      </c>
      <c r="X17" s="488">
        <v>0</v>
      </c>
      <c r="Y17" s="488">
        <v>4</v>
      </c>
      <c r="Z17" s="488">
        <v>2</v>
      </c>
      <c r="AA17" s="488">
        <v>2</v>
      </c>
      <c r="AB17" s="488">
        <v>3</v>
      </c>
      <c r="AC17" s="488">
        <v>0</v>
      </c>
      <c r="AD17" s="488">
        <v>3</v>
      </c>
      <c r="AE17" s="489">
        <v>2</v>
      </c>
    </row>
    <row r="18" spans="1:31" s="9" customFormat="1" ht="16.5" customHeight="1">
      <c r="A18" s="28"/>
      <c r="B18" s="56" t="s">
        <v>334</v>
      </c>
      <c r="C18" s="54"/>
      <c r="D18" s="485">
        <v>52</v>
      </c>
      <c r="E18" s="488">
        <v>34</v>
      </c>
      <c r="F18" s="488">
        <v>18</v>
      </c>
      <c r="G18" s="488">
        <v>12</v>
      </c>
      <c r="H18" s="354">
        <v>5</v>
      </c>
      <c r="I18" s="312">
        <v>7</v>
      </c>
      <c r="J18" s="488">
        <v>0</v>
      </c>
      <c r="K18" s="488">
        <v>0</v>
      </c>
      <c r="L18" s="312">
        <v>0</v>
      </c>
      <c r="M18" s="488">
        <v>0</v>
      </c>
      <c r="N18" s="488">
        <v>0</v>
      </c>
      <c r="O18" s="488">
        <v>0</v>
      </c>
      <c r="P18" s="488">
        <v>21</v>
      </c>
      <c r="Q18" s="312">
        <v>21</v>
      </c>
      <c r="R18" s="488">
        <v>0</v>
      </c>
      <c r="S18" s="488">
        <v>11</v>
      </c>
      <c r="T18" s="312">
        <v>5</v>
      </c>
      <c r="U18" s="312">
        <v>6</v>
      </c>
      <c r="V18" s="488">
        <v>0</v>
      </c>
      <c r="W18" s="312">
        <v>0</v>
      </c>
      <c r="X18" s="312">
        <v>0</v>
      </c>
      <c r="Y18" s="488">
        <v>4</v>
      </c>
      <c r="Z18" s="312">
        <v>2</v>
      </c>
      <c r="AA18" s="312">
        <v>2</v>
      </c>
      <c r="AB18" s="488">
        <v>4</v>
      </c>
      <c r="AC18" s="488">
        <v>1</v>
      </c>
      <c r="AD18" s="312">
        <v>3</v>
      </c>
      <c r="AE18" s="489">
        <v>2</v>
      </c>
    </row>
    <row r="19" spans="1:31" s="9" customFormat="1" ht="16.5" customHeight="1">
      <c r="A19" s="28"/>
      <c r="B19" s="56" t="s">
        <v>335</v>
      </c>
      <c r="C19" s="54"/>
      <c r="D19" s="485">
        <v>81</v>
      </c>
      <c r="E19" s="488">
        <v>38</v>
      </c>
      <c r="F19" s="488">
        <v>43</v>
      </c>
      <c r="G19" s="488">
        <v>29</v>
      </c>
      <c r="H19" s="354">
        <v>14</v>
      </c>
      <c r="I19" s="312">
        <v>15</v>
      </c>
      <c r="J19" s="488">
        <v>6</v>
      </c>
      <c r="K19" s="488">
        <v>0</v>
      </c>
      <c r="L19" s="312">
        <v>6</v>
      </c>
      <c r="M19" s="488">
        <v>0</v>
      </c>
      <c r="N19" s="488">
        <v>0</v>
      </c>
      <c r="O19" s="488">
        <v>0</v>
      </c>
      <c r="P19" s="488">
        <v>0</v>
      </c>
      <c r="Q19" s="312">
        <v>0</v>
      </c>
      <c r="R19" s="488">
        <v>0</v>
      </c>
      <c r="S19" s="488">
        <v>36</v>
      </c>
      <c r="T19" s="312">
        <v>19</v>
      </c>
      <c r="U19" s="312">
        <v>17</v>
      </c>
      <c r="V19" s="488">
        <v>0</v>
      </c>
      <c r="W19" s="312">
        <v>0</v>
      </c>
      <c r="X19" s="312">
        <v>0</v>
      </c>
      <c r="Y19" s="488">
        <v>10</v>
      </c>
      <c r="Z19" s="312">
        <v>5</v>
      </c>
      <c r="AA19" s="312">
        <v>5</v>
      </c>
      <c r="AB19" s="488">
        <v>0</v>
      </c>
      <c r="AC19" s="488">
        <v>0</v>
      </c>
      <c r="AD19" s="312">
        <v>0</v>
      </c>
      <c r="AE19" s="489">
        <v>5</v>
      </c>
    </row>
    <row r="20" spans="1:31" s="9" customFormat="1" ht="16.5" customHeight="1">
      <c r="A20" s="28"/>
      <c r="B20" s="56" t="s">
        <v>336</v>
      </c>
      <c r="C20" s="54"/>
      <c r="D20" s="485">
        <v>43</v>
      </c>
      <c r="E20" s="488">
        <v>19</v>
      </c>
      <c r="F20" s="488">
        <v>24</v>
      </c>
      <c r="G20" s="488">
        <v>20</v>
      </c>
      <c r="H20" s="354">
        <v>5</v>
      </c>
      <c r="I20" s="312">
        <v>15</v>
      </c>
      <c r="J20" s="488">
        <v>0</v>
      </c>
      <c r="K20" s="488">
        <v>0</v>
      </c>
      <c r="L20" s="312">
        <v>0</v>
      </c>
      <c r="M20" s="488">
        <v>0</v>
      </c>
      <c r="N20" s="488">
        <v>0</v>
      </c>
      <c r="O20" s="488">
        <v>0</v>
      </c>
      <c r="P20" s="488">
        <v>1</v>
      </c>
      <c r="Q20" s="312">
        <v>1</v>
      </c>
      <c r="R20" s="488">
        <v>0</v>
      </c>
      <c r="S20" s="488">
        <v>17</v>
      </c>
      <c r="T20" s="312">
        <v>10</v>
      </c>
      <c r="U20" s="312">
        <v>7</v>
      </c>
      <c r="V20" s="488">
        <v>0</v>
      </c>
      <c r="W20" s="312">
        <v>0</v>
      </c>
      <c r="X20" s="312">
        <v>0</v>
      </c>
      <c r="Y20" s="488">
        <v>5</v>
      </c>
      <c r="Z20" s="312">
        <v>3</v>
      </c>
      <c r="AA20" s="312">
        <v>2</v>
      </c>
      <c r="AB20" s="488">
        <v>0</v>
      </c>
      <c r="AC20" s="488">
        <v>0</v>
      </c>
      <c r="AD20" s="312">
        <v>0</v>
      </c>
      <c r="AE20" s="489">
        <v>3</v>
      </c>
    </row>
    <row r="21" spans="1:31" s="9" customFormat="1" ht="16.5" customHeight="1">
      <c r="A21" s="28"/>
      <c r="B21" s="56" t="s">
        <v>337</v>
      </c>
      <c r="C21" s="54"/>
      <c r="D21" s="485">
        <v>86</v>
      </c>
      <c r="E21" s="488">
        <v>37</v>
      </c>
      <c r="F21" s="488">
        <v>49</v>
      </c>
      <c r="G21" s="488">
        <v>35</v>
      </c>
      <c r="H21" s="354">
        <v>16</v>
      </c>
      <c r="I21" s="312">
        <v>19</v>
      </c>
      <c r="J21" s="488">
        <v>10</v>
      </c>
      <c r="K21" s="488">
        <v>0</v>
      </c>
      <c r="L21" s="312">
        <v>10</v>
      </c>
      <c r="M21" s="488">
        <v>0</v>
      </c>
      <c r="N21" s="488">
        <v>0</v>
      </c>
      <c r="O21" s="488">
        <v>0</v>
      </c>
      <c r="P21" s="488">
        <v>2</v>
      </c>
      <c r="Q21" s="312">
        <v>2</v>
      </c>
      <c r="R21" s="488">
        <v>0</v>
      </c>
      <c r="S21" s="488">
        <v>28</v>
      </c>
      <c r="T21" s="312">
        <v>13</v>
      </c>
      <c r="U21" s="312">
        <v>15</v>
      </c>
      <c r="V21" s="488">
        <v>0</v>
      </c>
      <c r="W21" s="312">
        <v>0</v>
      </c>
      <c r="X21" s="312">
        <v>0</v>
      </c>
      <c r="Y21" s="488">
        <v>11</v>
      </c>
      <c r="Z21" s="312">
        <v>6</v>
      </c>
      <c r="AA21" s="312">
        <v>5</v>
      </c>
      <c r="AB21" s="488">
        <v>0</v>
      </c>
      <c r="AC21" s="488">
        <v>0</v>
      </c>
      <c r="AD21" s="312">
        <v>0</v>
      </c>
      <c r="AE21" s="489">
        <v>6</v>
      </c>
    </row>
    <row r="22" spans="1:31" s="9" customFormat="1" ht="16.5" customHeight="1">
      <c r="A22" s="28"/>
      <c r="B22" s="56" t="s">
        <v>338</v>
      </c>
      <c r="C22" s="54"/>
      <c r="D22" s="485">
        <v>46</v>
      </c>
      <c r="E22" s="488">
        <v>30</v>
      </c>
      <c r="F22" s="488">
        <v>16</v>
      </c>
      <c r="G22" s="488">
        <v>13</v>
      </c>
      <c r="H22" s="354">
        <v>6</v>
      </c>
      <c r="I22" s="312">
        <v>7</v>
      </c>
      <c r="J22" s="488">
        <v>2</v>
      </c>
      <c r="K22" s="488">
        <v>0</v>
      </c>
      <c r="L22" s="312">
        <v>2</v>
      </c>
      <c r="M22" s="488">
        <v>1</v>
      </c>
      <c r="N22" s="488">
        <v>1</v>
      </c>
      <c r="O22" s="488">
        <v>0</v>
      </c>
      <c r="P22" s="488">
        <v>2</v>
      </c>
      <c r="Q22" s="312">
        <v>2</v>
      </c>
      <c r="R22" s="488">
        <v>0</v>
      </c>
      <c r="S22" s="488">
        <v>21</v>
      </c>
      <c r="T22" s="312">
        <v>17</v>
      </c>
      <c r="U22" s="312">
        <v>4</v>
      </c>
      <c r="V22" s="488">
        <v>0</v>
      </c>
      <c r="W22" s="312">
        <v>0</v>
      </c>
      <c r="X22" s="312">
        <v>0</v>
      </c>
      <c r="Y22" s="488">
        <v>6</v>
      </c>
      <c r="Z22" s="312">
        <v>3</v>
      </c>
      <c r="AA22" s="312">
        <v>3</v>
      </c>
      <c r="AB22" s="488">
        <v>1</v>
      </c>
      <c r="AC22" s="488">
        <v>1</v>
      </c>
      <c r="AD22" s="312">
        <v>0</v>
      </c>
      <c r="AE22" s="489">
        <v>2</v>
      </c>
    </row>
    <row r="23" spans="1:31" s="9" customFormat="1" ht="16.5" customHeight="1">
      <c r="A23" s="28"/>
      <c r="B23" s="56" t="s">
        <v>339</v>
      </c>
      <c r="C23" s="54"/>
      <c r="D23" s="485">
        <v>0</v>
      </c>
      <c r="E23" s="488">
        <v>0</v>
      </c>
      <c r="F23" s="488">
        <v>0</v>
      </c>
      <c r="G23" s="488">
        <v>0</v>
      </c>
      <c r="H23" s="354">
        <v>0</v>
      </c>
      <c r="I23" s="488">
        <v>0</v>
      </c>
      <c r="J23" s="488">
        <v>0</v>
      </c>
      <c r="K23" s="488">
        <v>0</v>
      </c>
      <c r="L23" s="488">
        <v>0</v>
      </c>
      <c r="M23" s="488">
        <v>0</v>
      </c>
      <c r="N23" s="488">
        <v>0</v>
      </c>
      <c r="O23" s="488">
        <v>0</v>
      </c>
      <c r="P23" s="488">
        <v>0</v>
      </c>
      <c r="Q23" s="488">
        <v>0</v>
      </c>
      <c r="R23" s="488">
        <v>0</v>
      </c>
      <c r="S23" s="488">
        <v>0</v>
      </c>
      <c r="T23" s="488">
        <v>0</v>
      </c>
      <c r="U23" s="488">
        <v>0</v>
      </c>
      <c r="V23" s="488">
        <v>0</v>
      </c>
      <c r="W23" s="488">
        <v>0</v>
      </c>
      <c r="X23" s="488">
        <v>0</v>
      </c>
      <c r="Y23" s="488">
        <v>0</v>
      </c>
      <c r="Z23" s="488">
        <v>0</v>
      </c>
      <c r="AA23" s="488">
        <v>0</v>
      </c>
      <c r="AB23" s="488">
        <v>0</v>
      </c>
      <c r="AC23" s="488">
        <v>0</v>
      </c>
      <c r="AD23" s="488">
        <v>0</v>
      </c>
      <c r="AE23" s="489">
        <v>0</v>
      </c>
    </row>
    <row r="24" spans="1:31" s="9" customFormat="1" ht="16.5" customHeight="1">
      <c r="A24" s="28"/>
      <c r="B24" s="56" t="s">
        <v>340</v>
      </c>
      <c r="C24" s="54"/>
      <c r="D24" s="485">
        <v>0</v>
      </c>
      <c r="E24" s="488">
        <v>0</v>
      </c>
      <c r="F24" s="488">
        <v>0</v>
      </c>
      <c r="G24" s="488">
        <v>0</v>
      </c>
      <c r="H24" s="354">
        <v>0</v>
      </c>
      <c r="I24" s="488">
        <v>0</v>
      </c>
      <c r="J24" s="488">
        <v>0</v>
      </c>
      <c r="K24" s="488">
        <v>0</v>
      </c>
      <c r="L24" s="488">
        <v>0</v>
      </c>
      <c r="M24" s="488">
        <v>0</v>
      </c>
      <c r="N24" s="488">
        <v>0</v>
      </c>
      <c r="O24" s="488">
        <v>0</v>
      </c>
      <c r="P24" s="488">
        <v>0</v>
      </c>
      <c r="Q24" s="488">
        <v>0</v>
      </c>
      <c r="R24" s="488">
        <v>0</v>
      </c>
      <c r="S24" s="488">
        <v>0</v>
      </c>
      <c r="T24" s="488">
        <v>0</v>
      </c>
      <c r="U24" s="488">
        <v>0</v>
      </c>
      <c r="V24" s="488">
        <v>0</v>
      </c>
      <c r="W24" s="488">
        <v>0</v>
      </c>
      <c r="X24" s="488">
        <v>0</v>
      </c>
      <c r="Y24" s="488">
        <v>0</v>
      </c>
      <c r="Z24" s="488">
        <v>0</v>
      </c>
      <c r="AA24" s="488">
        <v>0</v>
      </c>
      <c r="AB24" s="488">
        <v>0</v>
      </c>
      <c r="AC24" s="488">
        <v>0</v>
      </c>
      <c r="AD24" s="488">
        <v>0</v>
      </c>
      <c r="AE24" s="489">
        <v>0</v>
      </c>
    </row>
    <row r="25" spans="1:31" s="9" customFormat="1" ht="16.5" customHeight="1">
      <c r="A25" s="28"/>
      <c r="B25" s="56" t="s">
        <v>341</v>
      </c>
      <c r="C25" s="54"/>
      <c r="D25" s="485">
        <v>8</v>
      </c>
      <c r="E25" s="488">
        <v>3</v>
      </c>
      <c r="F25" s="488">
        <v>5</v>
      </c>
      <c r="G25" s="488">
        <v>4</v>
      </c>
      <c r="H25" s="354">
        <v>2</v>
      </c>
      <c r="I25" s="312">
        <v>2</v>
      </c>
      <c r="J25" s="488">
        <v>0</v>
      </c>
      <c r="K25" s="488">
        <v>0</v>
      </c>
      <c r="L25" s="312">
        <v>0</v>
      </c>
      <c r="M25" s="488">
        <v>0</v>
      </c>
      <c r="N25" s="488">
        <v>0</v>
      </c>
      <c r="O25" s="488">
        <v>0</v>
      </c>
      <c r="P25" s="488">
        <v>0</v>
      </c>
      <c r="Q25" s="488">
        <v>0</v>
      </c>
      <c r="R25" s="488">
        <v>0</v>
      </c>
      <c r="S25" s="488">
        <v>2</v>
      </c>
      <c r="T25" s="312">
        <v>0</v>
      </c>
      <c r="U25" s="312">
        <v>2</v>
      </c>
      <c r="V25" s="488">
        <v>0</v>
      </c>
      <c r="W25" s="312">
        <v>0</v>
      </c>
      <c r="X25" s="312">
        <v>0</v>
      </c>
      <c r="Y25" s="488">
        <v>2</v>
      </c>
      <c r="Z25" s="312">
        <v>1</v>
      </c>
      <c r="AA25" s="312">
        <v>1</v>
      </c>
      <c r="AB25" s="488">
        <v>0</v>
      </c>
      <c r="AC25" s="488">
        <v>0</v>
      </c>
      <c r="AD25" s="312">
        <v>0</v>
      </c>
      <c r="AE25" s="489">
        <v>1</v>
      </c>
    </row>
    <row r="26" spans="1:31" s="9" customFormat="1" ht="16.5" customHeight="1">
      <c r="A26" s="28"/>
      <c r="B26" s="56" t="s">
        <v>342</v>
      </c>
      <c r="C26" s="54"/>
      <c r="D26" s="485">
        <v>0</v>
      </c>
      <c r="E26" s="488">
        <v>0</v>
      </c>
      <c r="F26" s="488">
        <v>0</v>
      </c>
      <c r="G26" s="488">
        <v>0</v>
      </c>
      <c r="H26" s="354">
        <v>0</v>
      </c>
      <c r="I26" s="312">
        <v>0</v>
      </c>
      <c r="J26" s="488">
        <v>0</v>
      </c>
      <c r="K26" s="488">
        <v>0</v>
      </c>
      <c r="L26" s="312">
        <v>0</v>
      </c>
      <c r="M26" s="488">
        <v>0</v>
      </c>
      <c r="N26" s="488">
        <v>0</v>
      </c>
      <c r="O26" s="488">
        <v>0</v>
      </c>
      <c r="P26" s="488">
        <v>0</v>
      </c>
      <c r="Q26" s="488">
        <v>0</v>
      </c>
      <c r="R26" s="488">
        <v>0</v>
      </c>
      <c r="S26" s="488">
        <v>0</v>
      </c>
      <c r="T26" s="312">
        <v>0</v>
      </c>
      <c r="U26" s="312">
        <v>0</v>
      </c>
      <c r="V26" s="488">
        <v>0</v>
      </c>
      <c r="W26" s="312">
        <v>0</v>
      </c>
      <c r="X26" s="312">
        <v>0</v>
      </c>
      <c r="Y26" s="488">
        <v>0</v>
      </c>
      <c r="Z26" s="312">
        <v>0</v>
      </c>
      <c r="AA26" s="312">
        <v>0</v>
      </c>
      <c r="AB26" s="488">
        <v>0</v>
      </c>
      <c r="AC26" s="488">
        <v>0</v>
      </c>
      <c r="AD26" s="312">
        <v>0</v>
      </c>
      <c r="AE26" s="489">
        <v>0</v>
      </c>
    </row>
    <row r="27" spans="1:31" s="9" customFormat="1" ht="16.5" customHeight="1">
      <c r="A27" s="28"/>
      <c r="B27" s="56" t="s">
        <v>343</v>
      </c>
      <c r="C27" s="54"/>
      <c r="D27" s="485">
        <v>7</v>
      </c>
      <c r="E27" s="488">
        <v>3</v>
      </c>
      <c r="F27" s="488">
        <v>4</v>
      </c>
      <c r="G27" s="488">
        <v>4</v>
      </c>
      <c r="H27" s="354">
        <v>1</v>
      </c>
      <c r="I27" s="312">
        <v>3</v>
      </c>
      <c r="J27" s="488">
        <v>0</v>
      </c>
      <c r="K27" s="488">
        <v>0</v>
      </c>
      <c r="L27" s="312">
        <v>0</v>
      </c>
      <c r="M27" s="488">
        <v>0</v>
      </c>
      <c r="N27" s="488">
        <v>0</v>
      </c>
      <c r="O27" s="488">
        <v>0</v>
      </c>
      <c r="P27" s="488">
        <v>0</v>
      </c>
      <c r="Q27" s="488">
        <v>0</v>
      </c>
      <c r="R27" s="488">
        <v>0</v>
      </c>
      <c r="S27" s="488">
        <v>2</v>
      </c>
      <c r="T27" s="312">
        <v>1</v>
      </c>
      <c r="U27" s="312">
        <v>1</v>
      </c>
      <c r="V27" s="488">
        <v>0</v>
      </c>
      <c r="W27" s="312">
        <v>0</v>
      </c>
      <c r="X27" s="312">
        <v>0</v>
      </c>
      <c r="Y27" s="488">
        <v>1</v>
      </c>
      <c r="Z27" s="312">
        <v>1</v>
      </c>
      <c r="AA27" s="312">
        <v>0</v>
      </c>
      <c r="AB27" s="488">
        <v>0</v>
      </c>
      <c r="AC27" s="488">
        <v>0</v>
      </c>
      <c r="AD27" s="312">
        <v>0</v>
      </c>
      <c r="AE27" s="489">
        <v>1</v>
      </c>
    </row>
    <row r="28" spans="1:31" s="9" customFormat="1" ht="16.5" customHeight="1">
      <c r="A28" s="28"/>
      <c r="B28" s="56" t="s">
        <v>344</v>
      </c>
      <c r="C28" s="54"/>
      <c r="D28" s="485">
        <v>7</v>
      </c>
      <c r="E28" s="488">
        <v>3</v>
      </c>
      <c r="F28" s="488">
        <v>4</v>
      </c>
      <c r="G28" s="488">
        <v>4</v>
      </c>
      <c r="H28" s="354">
        <v>1</v>
      </c>
      <c r="I28" s="312">
        <v>3</v>
      </c>
      <c r="J28" s="488">
        <v>0</v>
      </c>
      <c r="K28" s="488">
        <v>0</v>
      </c>
      <c r="L28" s="312">
        <v>0</v>
      </c>
      <c r="M28" s="488">
        <v>0</v>
      </c>
      <c r="N28" s="488">
        <v>0</v>
      </c>
      <c r="O28" s="488">
        <v>0</v>
      </c>
      <c r="P28" s="488">
        <v>0</v>
      </c>
      <c r="Q28" s="488">
        <v>0</v>
      </c>
      <c r="R28" s="488">
        <v>0</v>
      </c>
      <c r="S28" s="488">
        <v>1</v>
      </c>
      <c r="T28" s="312">
        <v>1</v>
      </c>
      <c r="U28" s="312">
        <v>0</v>
      </c>
      <c r="V28" s="488">
        <v>0</v>
      </c>
      <c r="W28" s="312">
        <v>0</v>
      </c>
      <c r="X28" s="312">
        <v>0</v>
      </c>
      <c r="Y28" s="488">
        <v>2</v>
      </c>
      <c r="Z28" s="312">
        <v>1</v>
      </c>
      <c r="AA28" s="312">
        <v>1</v>
      </c>
      <c r="AB28" s="488">
        <v>0</v>
      </c>
      <c r="AC28" s="488">
        <v>0</v>
      </c>
      <c r="AD28" s="312">
        <v>0</v>
      </c>
      <c r="AE28" s="489">
        <v>1</v>
      </c>
    </row>
    <row r="29" spans="1:31" s="9" customFormat="1" ht="16.5" customHeight="1">
      <c r="A29" s="28"/>
      <c r="B29" s="56" t="s">
        <v>345</v>
      </c>
      <c r="C29" s="54"/>
      <c r="D29" s="485">
        <v>0</v>
      </c>
      <c r="E29" s="488">
        <v>0</v>
      </c>
      <c r="F29" s="488">
        <v>0</v>
      </c>
      <c r="G29" s="488">
        <v>0</v>
      </c>
      <c r="H29" s="354">
        <v>0</v>
      </c>
      <c r="I29" s="312">
        <v>0</v>
      </c>
      <c r="J29" s="488">
        <v>0</v>
      </c>
      <c r="K29" s="488">
        <v>0</v>
      </c>
      <c r="L29" s="312">
        <v>0</v>
      </c>
      <c r="M29" s="488">
        <v>0</v>
      </c>
      <c r="N29" s="488">
        <v>0</v>
      </c>
      <c r="O29" s="488">
        <v>0</v>
      </c>
      <c r="P29" s="488">
        <v>0</v>
      </c>
      <c r="Q29" s="488">
        <v>0</v>
      </c>
      <c r="R29" s="488">
        <v>0</v>
      </c>
      <c r="S29" s="488">
        <v>0</v>
      </c>
      <c r="T29" s="312">
        <v>0</v>
      </c>
      <c r="U29" s="312">
        <v>0</v>
      </c>
      <c r="V29" s="488">
        <v>0</v>
      </c>
      <c r="W29" s="312">
        <v>0</v>
      </c>
      <c r="X29" s="312">
        <v>0</v>
      </c>
      <c r="Y29" s="488">
        <v>0</v>
      </c>
      <c r="Z29" s="312">
        <v>0</v>
      </c>
      <c r="AA29" s="312">
        <v>0</v>
      </c>
      <c r="AB29" s="488">
        <v>0</v>
      </c>
      <c r="AC29" s="488">
        <v>0</v>
      </c>
      <c r="AD29" s="312">
        <v>0</v>
      </c>
      <c r="AE29" s="489">
        <v>0</v>
      </c>
    </row>
    <row r="30" spans="1:31" s="9" customFormat="1" ht="16.5" customHeight="1">
      <c r="A30" s="28"/>
      <c r="B30" s="56" t="s">
        <v>346</v>
      </c>
      <c r="C30" s="54"/>
      <c r="D30" s="485">
        <v>10</v>
      </c>
      <c r="E30" s="488">
        <v>3</v>
      </c>
      <c r="F30" s="488">
        <v>7</v>
      </c>
      <c r="G30" s="488">
        <v>3</v>
      </c>
      <c r="H30" s="354">
        <v>1</v>
      </c>
      <c r="I30" s="312">
        <v>2</v>
      </c>
      <c r="J30" s="488">
        <v>0</v>
      </c>
      <c r="K30" s="488">
        <v>0</v>
      </c>
      <c r="L30" s="312">
        <v>0</v>
      </c>
      <c r="M30" s="488">
        <v>1</v>
      </c>
      <c r="N30" s="488">
        <v>1</v>
      </c>
      <c r="O30" s="488">
        <v>0</v>
      </c>
      <c r="P30" s="488">
        <v>0</v>
      </c>
      <c r="Q30" s="488">
        <v>0</v>
      </c>
      <c r="R30" s="488">
        <v>0</v>
      </c>
      <c r="S30" s="488">
        <v>1</v>
      </c>
      <c r="T30" s="312">
        <v>0</v>
      </c>
      <c r="U30" s="312">
        <v>1</v>
      </c>
      <c r="V30" s="488">
        <v>0</v>
      </c>
      <c r="W30" s="312">
        <v>0</v>
      </c>
      <c r="X30" s="312">
        <v>0</v>
      </c>
      <c r="Y30" s="488">
        <v>2</v>
      </c>
      <c r="Z30" s="312">
        <v>1</v>
      </c>
      <c r="AA30" s="312">
        <v>1</v>
      </c>
      <c r="AB30" s="488">
        <v>3</v>
      </c>
      <c r="AC30" s="488">
        <v>0</v>
      </c>
      <c r="AD30" s="312">
        <v>3</v>
      </c>
      <c r="AE30" s="489">
        <v>1</v>
      </c>
    </row>
    <row r="31" spans="1:31" s="9" customFormat="1" ht="16.5" customHeight="1">
      <c r="A31" s="28"/>
      <c r="B31" s="56" t="s">
        <v>347</v>
      </c>
      <c r="C31" s="54"/>
      <c r="D31" s="485">
        <v>0</v>
      </c>
      <c r="E31" s="488">
        <v>0</v>
      </c>
      <c r="F31" s="488">
        <v>0</v>
      </c>
      <c r="G31" s="488">
        <v>0</v>
      </c>
      <c r="H31" s="354">
        <v>0</v>
      </c>
      <c r="I31" s="312">
        <v>0</v>
      </c>
      <c r="J31" s="488">
        <v>0</v>
      </c>
      <c r="K31" s="488">
        <v>0</v>
      </c>
      <c r="L31" s="312">
        <v>0</v>
      </c>
      <c r="M31" s="488">
        <v>0</v>
      </c>
      <c r="N31" s="488">
        <v>0</v>
      </c>
      <c r="O31" s="488">
        <v>0</v>
      </c>
      <c r="P31" s="488">
        <v>0</v>
      </c>
      <c r="Q31" s="488">
        <v>0</v>
      </c>
      <c r="R31" s="488">
        <v>0</v>
      </c>
      <c r="S31" s="488">
        <v>0</v>
      </c>
      <c r="T31" s="312">
        <v>0</v>
      </c>
      <c r="U31" s="312">
        <v>0</v>
      </c>
      <c r="V31" s="488">
        <v>0</v>
      </c>
      <c r="W31" s="312">
        <v>0</v>
      </c>
      <c r="X31" s="312">
        <v>0</v>
      </c>
      <c r="Y31" s="488">
        <v>0</v>
      </c>
      <c r="Z31" s="312">
        <v>0</v>
      </c>
      <c r="AA31" s="312">
        <v>0</v>
      </c>
      <c r="AB31" s="488">
        <v>0</v>
      </c>
      <c r="AC31" s="488">
        <v>0</v>
      </c>
      <c r="AD31" s="312">
        <v>0</v>
      </c>
      <c r="AE31" s="489">
        <v>0</v>
      </c>
    </row>
    <row r="32" spans="1:31" s="9" customFormat="1" ht="16.5" customHeight="1">
      <c r="A32" s="28"/>
      <c r="B32" s="56" t="s">
        <v>348</v>
      </c>
      <c r="C32" s="54"/>
      <c r="D32" s="485">
        <v>0</v>
      </c>
      <c r="E32" s="488">
        <v>0</v>
      </c>
      <c r="F32" s="488">
        <v>0</v>
      </c>
      <c r="G32" s="488">
        <v>0</v>
      </c>
      <c r="H32" s="354">
        <v>0</v>
      </c>
      <c r="I32" s="312">
        <v>0</v>
      </c>
      <c r="J32" s="488">
        <v>0</v>
      </c>
      <c r="K32" s="488">
        <v>0</v>
      </c>
      <c r="L32" s="312">
        <v>0</v>
      </c>
      <c r="M32" s="488">
        <v>0</v>
      </c>
      <c r="N32" s="488">
        <v>0</v>
      </c>
      <c r="O32" s="488">
        <v>0</v>
      </c>
      <c r="P32" s="488">
        <v>0</v>
      </c>
      <c r="Q32" s="488">
        <v>0</v>
      </c>
      <c r="R32" s="488">
        <v>0</v>
      </c>
      <c r="S32" s="488">
        <v>0</v>
      </c>
      <c r="T32" s="312">
        <v>0</v>
      </c>
      <c r="U32" s="312">
        <v>0</v>
      </c>
      <c r="V32" s="488">
        <v>0</v>
      </c>
      <c r="W32" s="312">
        <v>0</v>
      </c>
      <c r="X32" s="312">
        <v>0</v>
      </c>
      <c r="Y32" s="488">
        <v>0</v>
      </c>
      <c r="Z32" s="312">
        <v>0</v>
      </c>
      <c r="AA32" s="312">
        <v>0</v>
      </c>
      <c r="AB32" s="488">
        <v>0</v>
      </c>
      <c r="AC32" s="488">
        <v>0</v>
      </c>
      <c r="AD32" s="312">
        <v>0</v>
      </c>
      <c r="AE32" s="489">
        <v>0</v>
      </c>
    </row>
    <row r="33" spans="1:31" s="9" customFormat="1" ht="16.5" customHeight="1">
      <c r="A33" s="28"/>
      <c r="B33" s="56" t="s">
        <v>349</v>
      </c>
      <c r="C33" s="54"/>
      <c r="D33" s="485">
        <v>12</v>
      </c>
      <c r="E33" s="488">
        <v>4</v>
      </c>
      <c r="F33" s="488">
        <v>8</v>
      </c>
      <c r="G33" s="488">
        <v>6</v>
      </c>
      <c r="H33" s="354">
        <v>2</v>
      </c>
      <c r="I33" s="312">
        <v>4</v>
      </c>
      <c r="J33" s="488">
        <v>0</v>
      </c>
      <c r="K33" s="488">
        <v>0</v>
      </c>
      <c r="L33" s="312">
        <v>0</v>
      </c>
      <c r="M33" s="488">
        <v>0</v>
      </c>
      <c r="N33" s="488">
        <v>0</v>
      </c>
      <c r="O33" s="488">
        <v>0</v>
      </c>
      <c r="P33" s="488">
        <v>0</v>
      </c>
      <c r="Q33" s="488">
        <v>0</v>
      </c>
      <c r="R33" s="488">
        <v>0</v>
      </c>
      <c r="S33" s="488">
        <v>2</v>
      </c>
      <c r="T33" s="312">
        <v>1</v>
      </c>
      <c r="U33" s="312">
        <v>1</v>
      </c>
      <c r="V33" s="488">
        <v>0</v>
      </c>
      <c r="W33" s="312">
        <v>0</v>
      </c>
      <c r="X33" s="312">
        <v>0</v>
      </c>
      <c r="Y33" s="488">
        <v>2</v>
      </c>
      <c r="Z33" s="312">
        <v>1</v>
      </c>
      <c r="AA33" s="312">
        <v>1</v>
      </c>
      <c r="AB33" s="488">
        <v>2</v>
      </c>
      <c r="AC33" s="488">
        <v>0</v>
      </c>
      <c r="AD33" s="312">
        <v>2</v>
      </c>
      <c r="AE33" s="489">
        <v>1</v>
      </c>
    </row>
    <row r="34" spans="1:31" s="9" customFormat="1" ht="16.5" customHeight="1">
      <c r="A34" s="28"/>
      <c r="B34" s="56" t="s">
        <v>350</v>
      </c>
      <c r="C34" s="54"/>
      <c r="D34" s="485">
        <v>11</v>
      </c>
      <c r="E34" s="488">
        <v>5</v>
      </c>
      <c r="F34" s="488">
        <v>6</v>
      </c>
      <c r="G34" s="488">
        <v>7</v>
      </c>
      <c r="H34" s="354">
        <v>2</v>
      </c>
      <c r="I34" s="312">
        <v>5</v>
      </c>
      <c r="J34" s="488">
        <v>0</v>
      </c>
      <c r="K34" s="488">
        <v>0</v>
      </c>
      <c r="L34" s="312">
        <v>0</v>
      </c>
      <c r="M34" s="488">
        <v>0</v>
      </c>
      <c r="N34" s="488">
        <v>0</v>
      </c>
      <c r="O34" s="488">
        <v>0</v>
      </c>
      <c r="P34" s="488">
        <v>0</v>
      </c>
      <c r="Q34" s="488">
        <v>0</v>
      </c>
      <c r="R34" s="488">
        <v>0</v>
      </c>
      <c r="S34" s="488">
        <v>3</v>
      </c>
      <c r="T34" s="312">
        <v>2</v>
      </c>
      <c r="U34" s="312">
        <v>1</v>
      </c>
      <c r="V34" s="488">
        <v>0</v>
      </c>
      <c r="W34" s="312">
        <v>0</v>
      </c>
      <c r="X34" s="312">
        <v>0</v>
      </c>
      <c r="Y34" s="488">
        <v>1</v>
      </c>
      <c r="Z34" s="312">
        <v>1</v>
      </c>
      <c r="AA34" s="312">
        <v>0</v>
      </c>
      <c r="AB34" s="488">
        <v>0</v>
      </c>
      <c r="AC34" s="488">
        <v>0</v>
      </c>
      <c r="AD34" s="312">
        <v>0</v>
      </c>
      <c r="AE34" s="489">
        <v>1</v>
      </c>
    </row>
    <row r="35" spans="1:31" s="9" customFormat="1" ht="16.5" customHeight="1">
      <c r="A35" s="28"/>
      <c r="B35" s="56" t="s">
        <v>351</v>
      </c>
      <c r="C35" s="54"/>
      <c r="D35" s="485">
        <v>12</v>
      </c>
      <c r="E35" s="488">
        <v>5</v>
      </c>
      <c r="F35" s="488">
        <v>7</v>
      </c>
      <c r="G35" s="488">
        <v>5</v>
      </c>
      <c r="H35" s="354">
        <v>2</v>
      </c>
      <c r="I35" s="312">
        <v>3</v>
      </c>
      <c r="J35" s="488">
        <v>3</v>
      </c>
      <c r="K35" s="488">
        <v>0</v>
      </c>
      <c r="L35" s="312">
        <v>3</v>
      </c>
      <c r="M35" s="488">
        <v>0</v>
      </c>
      <c r="N35" s="488">
        <v>0</v>
      </c>
      <c r="O35" s="488">
        <v>0</v>
      </c>
      <c r="P35" s="488">
        <v>0</v>
      </c>
      <c r="Q35" s="488">
        <v>0</v>
      </c>
      <c r="R35" s="488">
        <v>0</v>
      </c>
      <c r="S35" s="488">
        <v>2</v>
      </c>
      <c r="T35" s="312">
        <v>2</v>
      </c>
      <c r="U35" s="312">
        <v>0</v>
      </c>
      <c r="V35" s="488">
        <v>0</v>
      </c>
      <c r="W35" s="312">
        <v>0</v>
      </c>
      <c r="X35" s="312">
        <v>0</v>
      </c>
      <c r="Y35" s="488">
        <v>2</v>
      </c>
      <c r="Z35" s="312">
        <v>1</v>
      </c>
      <c r="AA35" s="312">
        <v>1</v>
      </c>
      <c r="AB35" s="488">
        <v>0</v>
      </c>
      <c r="AC35" s="488">
        <v>0</v>
      </c>
      <c r="AD35" s="312">
        <v>0</v>
      </c>
      <c r="AE35" s="489">
        <v>1</v>
      </c>
    </row>
    <row r="36" spans="1:31" s="9" customFormat="1" ht="16.5" customHeight="1">
      <c r="A36" s="28"/>
      <c r="B36" s="56" t="s">
        <v>352</v>
      </c>
      <c r="C36" s="54"/>
      <c r="D36" s="485">
        <v>13</v>
      </c>
      <c r="E36" s="488">
        <v>1</v>
      </c>
      <c r="F36" s="488">
        <v>12</v>
      </c>
      <c r="G36" s="488">
        <v>7</v>
      </c>
      <c r="H36" s="354">
        <v>0</v>
      </c>
      <c r="I36" s="312">
        <v>7</v>
      </c>
      <c r="J36" s="488">
        <v>2</v>
      </c>
      <c r="K36" s="488">
        <v>0</v>
      </c>
      <c r="L36" s="312">
        <v>2</v>
      </c>
      <c r="M36" s="488">
        <v>0</v>
      </c>
      <c r="N36" s="488">
        <v>0</v>
      </c>
      <c r="O36" s="488">
        <v>0</v>
      </c>
      <c r="P36" s="488">
        <v>0</v>
      </c>
      <c r="Q36" s="488">
        <v>0</v>
      </c>
      <c r="R36" s="488">
        <v>0</v>
      </c>
      <c r="S36" s="488">
        <v>2</v>
      </c>
      <c r="T36" s="312">
        <v>0</v>
      </c>
      <c r="U36" s="312">
        <v>2</v>
      </c>
      <c r="V36" s="488">
        <v>0</v>
      </c>
      <c r="W36" s="312">
        <v>0</v>
      </c>
      <c r="X36" s="312">
        <v>0</v>
      </c>
      <c r="Y36" s="488">
        <v>2</v>
      </c>
      <c r="Z36" s="312">
        <v>1</v>
      </c>
      <c r="AA36" s="312">
        <v>1</v>
      </c>
      <c r="AB36" s="488">
        <v>0</v>
      </c>
      <c r="AC36" s="488">
        <v>0</v>
      </c>
      <c r="AD36" s="312">
        <v>0</v>
      </c>
      <c r="AE36" s="489">
        <v>1</v>
      </c>
    </row>
    <row r="37" spans="1:31" s="9" customFormat="1" ht="16.5" customHeight="1">
      <c r="A37" s="28"/>
      <c r="B37" s="56" t="s">
        <v>353</v>
      </c>
      <c r="C37" s="54"/>
      <c r="D37" s="485">
        <v>0</v>
      </c>
      <c r="E37" s="488">
        <v>0</v>
      </c>
      <c r="F37" s="488">
        <v>0</v>
      </c>
      <c r="G37" s="488">
        <v>0</v>
      </c>
      <c r="H37" s="354">
        <v>0</v>
      </c>
      <c r="I37" s="312">
        <v>0</v>
      </c>
      <c r="J37" s="488">
        <v>0</v>
      </c>
      <c r="K37" s="488">
        <v>0</v>
      </c>
      <c r="L37" s="312">
        <v>0</v>
      </c>
      <c r="M37" s="488">
        <v>0</v>
      </c>
      <c r="N37" s="488">
        <v>0</v>
      </c>
      <c r="O37" s="488">
        <v>0</v>
      </c>
      <c r="P37" s="488">
        <v>0</v>
      </c>
      <c r="Q37" s="488">
        <v>0</v>
      </c>
      <c r="R37" s="488">
        <v>0</v>
      </c>
      <c r="S37" s="488">
        <v>0</v>
      </c>
      <c r="T37" s="312">
        <v>0</v>
      </c>
      <c r="U37" s="312">
        <v>0</v>
      </c>
      <c r="V37" s="488">
        <v>0</v>
      </c>
      <c r="W37" s="312">
        <v>0</v>
      </c>
      <c r="X37" s="312">
        <v>0</v>
      </c>
      <c r="Y37" s="488">
        <v>0</v>
      </c>
      <c r="Z37" s="312">
        <v>0</v>
      </c>
      <c r="AA37" s="312">
        <v>0</v>
      </c>
      <c r="AB37" s="488">
        <v>0</v>
      </c>
      <c r="AC37" s="488">
        <v>0</v>
      </c>
      <c r="AD37" s="312">
        <v>0</v>
      </c>
      <c r="AE37" s="489">
        <v>0</v>
      </c>
    </row>
    <row r="38" spans="1:31" s="9" customFormat="1" ht="16.5" customHeight="1">
      <c r="A38" s="28"/>
      <c r="B38" s="56" t="s">
        <v>354</v>
      </c>
      <c r="C38" s="54"/>
      <c r="D38" s="485">
        <v>13</v>
      </c>
      <c r="E38" s="488">
        <v>4</v>
      </c>
      <c r="F38" s="488">
        <v>9</v>
      </c>
      <c r="G38" s="488">
        <v>2</v>
      </c>
      <c r="H38" s="354">
        <v>1</v>
      </c>
      <c r="I38" s="312">
        <v>1</v>
      </c>
      <c r="J38" s="488">
        <v>5</v>
      </c>
      <c r="K38" s="488">
        <v>2</v>
      </c>
      <c r="L38" s="312">
        <v>3</v>
      </c>
      <c r="M38" s="488">
        <v>1</v>
      </c>
      <c r="N38" s="488">
        <v>0</v>
      </c>
      <c r="O38" s="488">
        <v>1</v>
      </c>
      <c r="P38" s="488">
        <v>0</v>
      </c>
      <c r="Q38" s="488">
        <v>0</v>
      </c>
      <c r="R38" s="488">
        <v>0</v>
      </c>
      <c r="S38" s="488">
        <v>2</v>
      </c>
      <c r="T38" s="312">
        <v>0</v>
      </c>
      <c r="U38" s="312">
        <v>2</v>
      </c>
      <c r="V38" s="488">
        <v>0</v>
      </c>
      <c r="W38" s="312">
        <v>0</v>
      </c>
      <c r="X38" s="312">
        <v>0</v>
      </c>
      <c r="Y38" s="488">
        <v>2</v>
      </c>
      <c r="Z38" s="312">
        <v>1</v>
      </c>
      <c r="AA38" s="312">
        <v>1</v>
      </c>
      <c r="AB38" s="488">
        <v>1</v>
      </c>
      <c r="AC38" s="488">
        <v>0</v>
      </c>
      <c r="AD38" s="312">
        <v>1</v>
      </c>
      <c r="AE38" s="489">
        <v>0</v>
      </c>
    </row>
    <row r="39" spans="1:31" s="9" customFormat="1" ht="16.5" customHeight="1">
      <c r="A39" s="28"/>
      <c r="B39" s="56" t="s">
        <v>355</v>
      </c>
      <c r="C39" s="54"/>
      <c r="D39" s="485">
        <v>12</v>
      </c>
      <c r="E39" s="488">
        <v>1</v>
      </c>
      <c r="F39" s="488">
        <v>11</v>
      </c>
      <c r="G39" s="488">
        <v>6</v>
      </c>
      <c r="H39" s="354">
        <v>0</v>
      </c>
      <c r="I39" s="312">
        <v>6</v>
      </c>
      <c r="J39" s="488">
        <v>2</v>
      </c>
      <c r="K39" s="488">
        <v>0</v>
      </c>
      <c r="L39" s="312">
        <v>2</v>
      </c>
      <c r="M39" s="488">
        <v>0</v>
      </c>
      <c r="N39" s="488">
        <v>0</v>
      </c>
      <c r="O39" s="488">
        <v>0</v>
      </c>
      <c r="P39" s="488">
        <v>0</v>
      </c>
      <c r="Q39" s="488">
        <v>0</v>
      </c>
      <c r="R39" s="488">
        <v>0</v>
      </c>
      <c r="S39" s="488">
        <v>2</v>
      </c>
      <c r="T39" s="312">
        <v>0</v>
      </c>
      <c r="U39" s="312">
        <v>2</v>
      </c>
      <c r="V39" s="488">
        <v>0</v>
      </c>
      <c r="W39" s="312">
        <v>0</v>
      </c>
      <c r="X39" s="312">
        <v>0</v>
      </c>
      <c r="Y39" s="488">
        <v>2</v>
      </c>
      <c r="Z39" s="312">
        <v>1</v>
      </c>
      <c r="AA39" s="312">
        <v>1</v>
      </c>
      <c r="AB39" s="488">
        <v>0</v>
      </c>
      <c r="AC39" s="488">
        <v>0</v>
      </c>
      <c r="AD39" s="312">
        <v>0</v>
      </c>
      <c r="AE39" s="489">
        <v>1</v>
      </c>
    </row>
    <row r="40" spans="1:31" s="9" customFormat="1" ht="16.5" customHeight="1">
      <c r="A40" s="28"/>
      <c r="B40" s="56" t="s">
        <v>356</v>
      </c>
      <c r="C40" s="54"/>
      <c r="D40" s="485">
        <v>26</v>
      </c>
      <c r="E40" s="488">
        <v>6</v>
      </c>
      <c r="F40" s="488">
        <v>20</v>
      </c>
      <c r="G40" s="488">
        <v>11</v>
      </c>
      <c r="H40" s="354">
        <v>4</v>
      </c>
      <c r="I40" s="312">
        <v>7</v>
      </c>
      <c r="J40" s="488">
        <v>5</v>
      </c>
      <c r="K40" s="488">
        <v>0</v>
      </c>
      <c r="L40" s="312">
        <v>5</v>
      </c>
      <c r="M40" s="488">
        <v>0</v>
      </c>
      <c r="N40" s="488">
        <v>0</v>
      </c>
      <c r="O40" s="488">
        <v>0</v>
      </c>
      <c r="P40" s="488">
        <v>0</v>
      </c>
      <c r="Q40" s="488">
        <v>0</v>
      </c>
      <c r="R40" s="488">
        <v>0</v>
      </c>
      <c r="S40" s="488">
        <v>6</v>
      </c>
      <c r="T40" s="312">
        <v>0</v>
      </c>
      <c r="U40" s="312">
        <v>6</v>
      </c>
      <c r="V40" s="488">
        <v>0</v>
      </c>
      <c r="W40" s="312">
        <v>0</v>
      </c>
      <c r="X40" s="312">
        <v>0</v>
      </c>
      <c r="Y40" s="488">
        <v>4</v>
      </c>
      <c r="Z40" s="312">
        <v>2</v>
      </c>
      <c r="AA40" s="312">
        <v>2</v>
      </c>
      <c r="AB40" s="488">
        <v>0</v>
      </c>
      <c r="AC40" s="488">
        <v>0</v>
      </c>
      <c r="AD40" s="312">
        <v>0</v>
      </c>
      <c r="AE40" s="489">
        <v>2</v>
      </c>
    </row>
    <row r="41" spans="1:31" s="9" customFormat="1" ht="16.5" customHeight="1">
      <c r="A41" s="28"/>
      <c r="B41" s="56" t="s">
        <v>357</v>
      </c>
      <c r="C41" s="54"/>
      <c r="D41" s="485">
        <v>0</v>
      </c>
      <c r="E41" s="488">
        <v>0</v>
      </c>
      <c r="F41" s="488">
        <v>0</v>
      </c>
      <c r="G41" s="488">
        <v>0</v>
      </c>
      <c r="H41" s="354">
        <v>0</v>
      </c>
      <c r="I41" s="312">
        <v>0</v>
      </c>
      <c r="J41" s="488">
        <v>0</v>
      </c>
      <c r="K41" s="488">
        <v>0</v>
      </c>
      <c r="L41" s="312">
        <v>0</v>
      </c>
      <c r="M41" s="488">
        <v>0</v>
      </c>
      <c r="N41" s="488">
        <v>0</v>
      </c>
      <c r="O41" s="488">
        <v>0</v>
      </c>
      <c r="P41" s="488">
        <v>0</v>
      </c>
      <c r="Q41" s="488">
        <v>0</v>
      </c>
      <c r="R41" s="488">
        <v>0</v>
      </c>
      <c r="S41" s="488">
        <v>0</v>
      </c>
      <c r="T41" s="312">
        <v>0</v>
      </c>
      <c r="U41" s="312">
        <v>0</v>
      </c>
      <c r="V41" s="488">
        <v>0</v>
      </c>
      <c r="W41" s="312">
        <v>0</v>
      </c>
      <c r="X41" s="312">
        <v>0</v>
      </c>
      <c r="Y41" s="488">
        <v>0</v>
      </c>
      <c r="Z41" s="312">
        <v>0</v>
      </c>
      <c r="AA41" s="312">
        <v>0</v>
      </c>
      <c r="AB41" s="488">
        <v>0</v>
      </c>
      <c r="AC41" s="488">
        <v>0</v>
      </c>
      <c r="AD41" s="312">
        <v>0</v>
      </c>
      <c r="AE41" s="489">
        <v>0</v>
      </c>
    </row>
    <row r="42" spans="1:31" s="9" customFormat="1" ht="16.5" customHeight="1">
      <c r="A42" s="28"/>
      <c r="B42" s="56" t="s">
        <v>358</v>
      </c>
      <c r="C42" s="54"/>
      <c r="D42" s="485">
        <v>0</v>
      </c>
      <c r="E42" s="488">
        <v>0</v>
      </c>
      <c r="F42" s="488">
        <v>0</v>
      </c>
      <c r="G42" s="488">
        <v>0</v>
      </c>
      <c r="H42" s="354">
        <v>0</v>
      </c>
      <c r="I42" s="312">
        <v>0</v>
      </c>
      <c r="J42" s="488">
        <v>0</v>
      </c>
      <c r="K42" s="488">
        <v>0</v>
      </c>
      <c r="L42" s="312">
        <v>0</v>
      </c>
      <c r="M42" s="488">
        <v>0</v>
      </c>
      <c r="N42" s="488">
        <v>0</v>
      </c>
      <c r="O42" s="488">
        <v>0</v>
      </c>
      <c r="P42" s="488">
        <v>0</v>
      </c>
      <c r="Q42" s="488">
        <v>0</v>
      </c>
      <c r="R42" s="488">
        <v>0</v>
      </c>
      <c r="S42" s="488">
        <v>0</v>
      </c>
      <c r="T42" s="312">
        <v>0</v>
      </c>
      <c r="U42" s="312">
        <v>0</v>
      </c>
      <c r="V42" s="488">
        <v>0</v>
      </c>
      <c r="W42" s="312">
        <v>0</v>
      </c>
      <c r="X42" s="312">
        <v>0</v>
      </c>
      <c r="Y42" s="488">
        <v>0</v>
      </c>
      <c r="Z42" s="312">
        <v>0</v>
      </c>
      <c r="AA42" s="312">
        <v>0</v>
      </c>
      <c r="AB42" s="488">
        <v>0</v>
      </c>
      <c r="AC42" s="488">
        <v>0</v>
      </c>
      <c r="AD42" s="312">
        <v>0</v>
      </c>
      <c r="AE42" s="489">
        <v>0</v>
      </c>
    </row>
    <row r="43" spans="1:31" s="9" customFormat="1" ht="16.5" customHeight="1">
      <c r="A43" s="28"/>
      <c r="B43" s="56" t="s">
        <v>359</v>
      </c>
      <c r="C43" s="54"/>
      <c r="D43" s="485">
        <v>0</v>
      </c>
      <c r="E43" s="488">
        <v>0</v>
      </c>
      <c r="F43" s="488">
        <v>0</v>
      </c>
      <c r="G43" s="488">
        <v>0</v>
      </c>
      <c r="H43" s="354">
        <v>0</v>
      </c>
      <c r="I43" s="312">
        <v>0</v>
      </c>
      <c r="J43" s="488">
        <v>0</v>
      </c>
      <c r="K43" s="488">
        <v>0</v>
      </c>
      <c r="L43" s="312">
        <v>0</v>
      </c>
      <c r="M43" s="488">
        <v>0</v>
      </c>
      <c r="N43" s="488">
        <v>0</v>
      </c>
      <c r="O43" s="488">
        <v>0</v>
      </c>
      <c r="P43" s="488">
        <v>0</v>
      </c>
      <c r="Q43" s="488">
        <v>0</v>
      </c>
      <c r="R43" s="488">
        <v>0</v>
      </c>
      <c r="S43" s="488">
        <v>0</v>
      </c>
      <c r="T43" s="312">
        <v>0</v>
      </c>
      <c r="U43" s="312">
        <v>0</v>
      </c>
      <c r="V43" s="488">
        <v>0</v>
      </c>
      <c r="W43" s="312">
        <v>0</v>
      </c>
      <c r="X43" s="312">
        <v>0</v>
      </c>
      <c r="Y43" s="488">
        <v>0</v>
      </c>
      <c r="Z43" s="312">
        <v>0</v>
      </c>
      <c r="AA43" s="312">
        <v>0</v>
      </c>
      <c r="AB43" s="488">
        <v>0</v>
      </c>
      <c r="AC43" s="488">
        <v>0</v>
      </c>
      <c r="AD43" s="312">
        <v>0</v>
      </c>
      <c r="AE43" s="489">
        <v>0</v>
      </c>
    </row>
    <row r="44" spans="1:31" s="9" customFormat="1" ht="16.5" customHeight="1">
      <c r="A44" s="28"/>
      <c r="B44" s="56" t="s">
        <v>360</v>
      </c>
      <c r="C44" s="54"/>
      <c r="D44" s="485">
        <v>0</v>
      </c>
      <c r="E44" s="488">
        <v>0</v>
      </c>
      <c r="F44" s="488">
        <v>0</v>
      </c>
      <c r="G44" s="488">
        <v>0</v>
      </c>
      <c r="H44" s="354">
        <v>0</v>
      </c>
      <c r="I44" s="488">
        <v>0</v>
      </c>
      <c r="J44" s="488">
        <v>0</v>
      </c>
      <c r="K44" s="488">
        <v>0</v>
      </c>
      <c r="L44" s="488">
        <v>0</v>
      </c>
      <c r="M44" s="488">
        <v>0</v>
      </c>
      <c r="N44" s="488">
        <v>0</v>
      </c>
      <c r="O44" s="488">
        <v>0</v>
      </c>
      <c r="P44" s="488">
        <v>0</v>
      </c>
      <c r="Q44" s="488">
        <v>0</v>
      </c>
      <c r="R44" s="488">
        <v>0</v>
      </c>
      <c r="S44" s="488">
        <v>0</v>
      </c>
      <c r="T44" s="312">
        <v>0</v>
      </c>
      <c r="U44" s="488">
        <v>0</v>
      </c>
      <c r="V44" s="488">
        <v>0</v>
      </c>
      <c r="W44" s="488">
        <v>0</v>
      </c>
      <c r="X44" s="488">
        <v>0</v>
      </c>
      <c r="Y44" s="488">
        <v>0</v>
      </c>
      <c r="Z44" s="488">
        <v>0</v>
      </c>
      <c r="AA44" s="488">
        <v>0</v>
      </c>
      <c r="AB44" s="488">
        <v>0</v>
      </c>
      <c r="AC44" s="488">
        <v>0</v>
      </c>
      <c r="AD44" s="312">
        <v>0</v>
      </c>
      <c r="AE44" s="489">
        <v>0</v>
      </c>
    </row>
    <row r="45" spans="1:31" s="9" customFormat="1" ht="16.5" customHeight="1">
      <c r="A45" s="28"/>
      <c r="B45" s="56" t="s">
        <v>361</v>
      </c>
      <c r="C45" s="54"/>
      <c r="D45" s="485">
        <v>0</v>
      </c>
      <c r="E45" s="488">
        <v>0</v>
      </c>
      <c r="F45" s="488">
        <v>0</v>
      </c>
      <c r="G45" s="488">
        <v>0</v>
      </c>
      <c r="H45" s="354">
        <v>0</v>
      </c>
      <c r="I45" s="312">
        <v>0</v>
      </c>
      <c r="J45" s="488">
        <v>0</v>
      </c>
      <c r="K45" s="488">
        <v>0</v>
      </c>
      <c r="L45" s="312">
        <v>0</v>
      </c>
      <c r="M45" s="488">
        <v>0</v>
      </c>
      <c r="N45" s="488">
        <v>0</v>
      </c>
      <c r="O45" s="488">
        <v>0</v>
      </c>
      <c r="P45" s="488">
        <v>0</v>
      </c>
      <c r="Q45" s="488">
        <v>0</v>
      </c>
      <c r="R45" s="488">
        <v>0</v>
      </c>
      <c r="S45" s="488">
        <v>0</v>
      </c>
      <c r="T45" s="312">
        <v>0</v>
      </c>
      <c r="U45" s="312">
        <v>0</v>
      </c>
      <c r="V45" s="488">
        <v>0</v>
      </c>
      <c r="W45" s="312">
        <v>0</v>
      </c>
      <c r="X45" s="312">
        <v>0</v>
      </c>
      <c r="Y45" s="488">
        <v>0</v>
      </c>
      <c r="Z45" s="312">
        <v>0</v>
      </c>
      <c r="AA45" s="312">
        <v>0</v>
      </c>
      <c r="AB45" s="488">
        <v>0</v>
      </c>
      <c r="AC45" s="488">
        <v>0</v>
      </c>
      <c r="AD45" s="312">
        <v>0</v>
      </c>
      <c r="AE45" s="489">
        <v>0</v>
      </c>
    </row>
    <row r="46" spans="1:31" s="9" customFormat="1" ht="16.5" customHeight="1">
      <c r="A46" s="28"/>
      <c r="B46" s="56" t="s">
        <v>362</v>
      </c>
      <c r="C46" s="54"/>
      <c r="D46" s="485">
        <v>0</v>
      </c>
      <c r="E46" s="488">
        <v>0</v>
      </c>
      <c r="F46" s="488">
        <v>0</v>
      </c>
      <c r="G46" s="488">
        <v>0</v>
      </c>
      <c r="H46" s="354">
        <v>0</v>
      </c>
      <c r="I46" s="312">
        <v>0</v>
      </c>
      <c r="J46" s="488">
        <v>0</v>
      </c>
      <c r="K46" s="488">
        <v>0</v>
      </c>
      <c r="L46" s="312">
        <v>0</v>
      </c>
      <c r="M46" s="488">
        <v>0</v>
      </c>
      <c r="N46" s="488">
        <v>0</v>
      </c>
      <c r="O46" s="488">
        <v>0</v>
      </c>
      <c r="P46" s="488">
        <v>0</v>
      </c>
      <c r="Q46" s="488">
        <v>0</v>
      </c>
      <c r="R46" s="488">
        <v>0</v>
      </c>
      <c r="S46" s="488">
        <v>0</v>
      </c>
      <c r="T46" s="312">
        <v>0</v>
      </c>
      <c r="U46" s="312">
        <v>0</v>
      </c>
      <c r="V46" s="488">
        <v>0</v>
      </c>
      <c r="W46" s="312">
        <v>0</v>
      </c>
      <c r="X46" s="312">
        <v>0</v>
      </c>
      <c r="Y46" s="488">
        <v>0</v>
      </c>
      <c r="Z46" s="312">
        <v>0</v>
      </c>
      <c r="AA46" s="312">
        <v>0</v>
      </c>
      <c r="AB46" s="488">
        <v>0</v>
      </c>
      <c r="AC46" s="488">
        <v>0</v>
      </c>
      <c r="AD46" s="312">
        <v>0</v>
      </c>
      <c r="AE46" s="489">
        <v>0</v>
      </c>
    </row>
    <row r="47" spans="1:31" s="9" customFormat="1" ht="16.5" customHeight="1">
      <c r="A47" s="28"/>
      <c r="B47" s="56" t="s">
        <v>363</v>
      </c>
      <c r="C47" s="54"/>
      <c r="D47" s="485">
        <v>0</v>
      </c>
      <c r="E47" s="488">
        <v>0</v>
      </c>
      <c r="F47" s="488">
        <v>0</v>
      </c>
      <c r="G47" s="488">
        <v>0</v>
      </c>
      <c r="H47" s="354">
        <v>0</v>
      </c>
      <c r="I47" s="312">
        <v>0</v>
      </c>
      <c r="J47" s="488">
        <v>0</v>
      </c>
      <c r="K47" s="488">
        <v>0</v>
      </c>
      <c r="L47" s="312">
        <v>0</v>
      </c>
      <c r="M47" s="488">
        <v>0</v>
      </c>
      <c r="N47" s="488">
        <v>0</v>
      </c>
      <c r="O47" s="488">
        <v>0</v>
      </c>
      <c r="P47" s="488">
        <v>0</v>
      </c>
      <c r="Q47" s="488">
        <v>0</v>
      </c>
      <c r="R47" s="488">
        <v>0</v>
      </c>
      <c r="S47" s="488">
        <v>0</v>
      </c>
      <c r="T47" s="312">
        <v>0</v>
      </c>
      <c r="U47" s="312">
        <v>0</v>
      </c>
      <c r="V47" s="488">
        <v>0</v>
      </c>
      <c r="W47" s="312">
        <v>0</v>
      </c>
      <c r="X47" s="312">
        <v>0</v>
      </c>
      <c r="Y47" s="488">
        <v>0</v>
      </c>
      <c r="Z47" s="312">
        <v>0</v>
      </c>
      <c r="AA47" s="312">
        <v>0</v>
      </c>
      <c r="AB47" s="488">
        <v>0</v>
      </c>
      <c r="AC47" s="488">
        <v>0</v>
      </c>
      <c r="AD47" s="312">
        <v>0</v>
      </c>
      <c r="AE47" s="489">
        <v>0</v>
      </c>
    </row>
    <row r="48" spans="1:31" s="9" customFormat="1" ht="16.5" customHeight="1">
      <c r="A48" s="28"/>
      <c r="B48" s="56" t="s">
        <v>364</v>
      </c>
      <c r="C48" s="54"/>
      <c r="D48" s="485">
        <v>0</v>
      </c>
      <c r="E48" s="488">
        <v>0</v>
      </c>
      <c r="F48" s="488">
        <v>0</v>
      </c>
      <c r="G48" s="488">
        <v>0</v>
      </c>
      <c r="H48" s="354">
        <v>0</v>
      </c>
      <c r="I48" s="312">
        <v>0</v>
      </c>
      <c r="J48" s="488">
        <v>0</v>
      </c>
      <c r="K48" s="488">
        <v>0</v>
      </c>
      <c r="L48" s="312">
        <v>0</v>
      </c>
      <c r="M48" s="488">
        <v>0</v>
      </c>
      <c r="N48" s="488">
        <v>0</v>
      </c>
      <c r="O48" s="488">
        <v>0</v>
      </c>
      <c r="P48" s="488">
        <v>0</v>
      </c>
      <c r="Q48" s="488">
        <v>0</v>
      </c>
      <c r="R48" s="488">
        <v>0</v>
      </c>
      <c r="S48" s="488">
        <v>0</v>
      </c>
      <c r="T48" s="312">
        <v>0</v>
      </c>
      <c r="U48" s="312">
        <v>0</v>
      </c>
      <c r="V48" s="488">
        <v>0</v>
      </c>
      <c r="W48" s="312">
        <v>0</v>
      </c>
      <c r="X48" s="312">
        <v>0</v>
      </c>
      <c r="Y48" s="488">
        <v>0</v>
      </c>
      <c r="Z48" s="312">
        <v>0</v>
      </c>
      <c r="AA48" s="312">
        <v>0</v>
      </c>
      <c r="AB48" s="488">
        <v>0</v>
      </c>
      <c r="AC48" s="488">
        <v>0</v>
      </c>
      <c r="AD48" s="312">
        <v>0</v>
      </c>
      <c r="AE48" s="489">
        <v>0</v>
      </c>
    </row>
    <row r="49" spans="1:31" s="9" customFormat="1" ht="16.5" customHeight="1">
      <c r="A49" s="28"/>
      <c r="B49" s="56" t="s">
        <v>365</v>
      </c>
      <c r="C49" s="54"/>
      <c r="D49" s="485">
        <v>10</v>
      </c>
      <c r="E49" s="488">
        <v>7</v>
      </c>
      <c r="F49" s="488">
        <v>3</v>
      </c>
      <c r="G49" s="488">
        <v>4</v>
      </c>
      <c r="H49" s="354">
        <v>3</v>
      </c>
      <c r="I49" s="312">
        <v>1</v>
      </c>
      <c r="J49" s="488">
        <v>0</v>
      </c>
      <c r="K49" s="488">
        <v>0</v>
      </c>
      <c r="L49" s="312">
        <v>0</v>
      </c>
      <c r="M49" s="488">
        <v>0</v>
      </c>
      <c r="N49" s="488">
        <v>0</v>
      </c>
      <c r="O49" s="488">
        <v>0</v>
      </c>
      <c r="P49" s="488">
        <v>1</v>
      </c>
      <c r="Q49" s="312">
        <v>1</v>
      </c>
      <c r="R49" s="488">
        <v>0</v>
      </c>
      <c r="S49" s="488">
        <v>3</v>
      </c>
      <c r="T49" s="312">
        <v>2</v>
      </c>
      <c r="U49" s="312">
        <v>1</v>
      </c>
      <c r="V49" s="488">
        <v>0</v>
      </c>
      <c r="W49" s="312">
        <v>0</v>
      </c>
      <c r="X49" s="312">
        <v>0</v>
      </c>
      <c r="Y49" s="488">
        <v>2</v>
      </c>
      <c r="Z49" s="312">
        <v>1</v>
      </c>
      <c r="AA49" s="312">
        <v>1</v>
      </c>
      <c r="AB49" s="488">
        <v>0</v>
      </c>
      <c r="AC49" s="488">
        <v>0</v>
      </c>
      <c r="AD49" s="312">
        <v>0</v>
      </c>
      <c r="AE49" s="489">
        <v>1</v>
      </c>
    </row>
    <row r="50" spans="1:31" s="9" customFormat="1" ht="16.5" customHeight="1">
      <c r="A50" s="28"/>
      <c r="B50" s="56" t="s">
        <v>366</v>
      </c>
      <c r="C50" s="54"/>
      <c r="D50" s="485">
        <v>34</v>
      </c>
      <c r="E50" s="488">
        <v>16</v>
      </c>
      <c r="F50" s="488">
        <v>18</v>
      </c>
      <c r="G50" s="488">
        <v>13</v>
      </c>
      <c r="H50" s="354">
        <v>6</v>
      </c>
      <c r="I50" s="312">
        <v>7</v>
      </c>
      <c r="J50" s="488">
        <v>2</v>
      </c>
      <c r="K50" s="488">
        <v>0</v>
      </c>
      <c r="L50" s="312">
        <v>2</v>
      </c>
      <c r="M50" s="488">
        <v>0</v>
      </c>
      <c r="N50" s="488">
        <v>0</v>
      </c>
      <c r="O50" s="488">
        <v>0</v>
      </c>
      <c r="P50" s="488">
        <v>0</v>
      </c>
      <c r="Q50" s="312">
        <v>0</v>
      </c>
      <c r="R50" s="488">
        <v>0</v>
      </c>
      <c r="S50" s="488">
        <v>12</v>
      </c>
      <c r="T50" s="312">
        <v>7</v>
      </c>
      <c r="U50" s="312">
        <v>5</v>
      </c>
      <c r="V50" s="488">
        <v>0</v>
      </c>
      <c r="W50" s="312">
        <v>0</v>
      </c>
      <c r="X50" s="312">
        <v>0</v>
      </c>
      <c r="Y50" s="488">
        <v>6</v>
      </c>
      <c r="Z50" s="312">
        <v>3</v>
      </c>
      <c r="AA50" s="312">
        <v>3</v>
      </c>
      <c r="AB50" s="488">
        <v>1</v>
      </c>
      <c r="AC50" s="488">
        <v>0</v>
      </c>
      <c r="AD50" s="312">
        <v>1</v>
      </c>
      <c r="AE50" s="489">
        <v>3</v>
      </c>
    </row>
    <row r="51" spans="1:31" s="9" customFormat="1" ht="16.5" customHeight="1">
      <c r="A51" s="28"/>
      <c r="B51" s="56" t="s">
        <v>367</v>
      </c>
      <c r="C51" s="54"/>
      <c r="D51" s="485">
        <v>0</v>
      </c>
      <c r="E51" s="488">
        <v>0</v>
      </c>
      <c r="F51" s="488">
        <v>0</v>
      </c>
      <c r="G51" s="488">
        <v>0</v>
      </c>
      <c r="H51" s="354">
        <v>0</v>
      </c>
      <c r="I51" s="312">
        <v>0</v>
      </c>
      <c r="J51" s="488">
        <v>0</v>
      </c>
      <c r="K51" s="488">
        <v>0</v>
      </c>
      <c r="L51" s="312">
        <v>0</v>
      </c>
      <c r="M51" s="488">
        <v>0</v>
      </c>
      <c r="N51" s="488">
        <v>0</v>
      </c>
      <c r="O51" s="488">
        <v>0</v>
      </c>
      <c r="P51" s="488">
        <v>0</v>
      </c>
      <c r="Q51" s="312">
        <v>0</v>
      </c>
      <c r="R51" s="488">
        <v>0</v>
      </c>
      <c r="S51" s="488">
        <v>0</v>
      </c>
      <c r="T51" s="312">
        <v>0</v>
      </c>
      <c r="U51" s="312">
        <v>0</v>
      </c>
      <c r="V51" s="488">
        <v>0</v>
      </c>
      <c r="W51" s="312">
        <v>0</v>
      </c>
      <c r="X51" s="312">
        <v>0</v>
      </c>
      <c r="Y51" s="488">
        <v>0</v>
      </c>
      <c r="Z51" s="312">
        <v>0</v>
      </c>
      <c r="AA51" s="312">
        <v>0</v>
      </c>
      <c r="AB51" s="488">
        <v>0</v>
      </c>
      <c r="AC51" s="488">
        <v>0</v>
      </c>
      <c r="AD51" s="312">
        <v>0</v>
      </c>
      <c r="AE51" s="489">
        <v>0</v>
      </c>
    </row>
    <row r="52" spans="1:31" s="9" customFormat="1" ht="16.5" customHeight="1">
      <c r="A52" s="28"/>
      <c r="B52" s="56" t="s">
        <v>368</v>
      </c>
      <c r="C52" s="54"/>
      <c r="D52" s="485">
        <v>0</v>
      </c>
      <c r="E52" s="488">
        <v>0</v>
      </c>
      <c r="F52" s="488">
        <v>0</v>
      </c>
      <c r="G52" s="488">
        <v>0</v>
      </c>
      <c r="H52" s="354">
        <v>0</v>
      </c>
      <c r="I52" s="312">
        <v>0</v>
      </c>
      <c r="J52" s="488">
        <v>0</v>
      </c>
      <c r="K52" s="488">
        <v>0</v>
      </c>
      <c r="L52" s="312">
        <v>0</v>
      </c>
      <c r="M52" s="488">
        <v>0</v>
      </c>
      <c r="N52" s="488">
        <v>0</v>
      </c>
      <c r="O52" s="488">
        <v>0</v>
      </c>
      <c r="P52" s="488">
        <v>0</v>
      </c>
      <c r="Q52" s="312">
        <v>0</v>
      </c>
      <c r="R52" s="488">
        <v>0</v>
      </c>
      <c r="S52" s="488">
        <v>0</v>
      </c>
      <c r="T52" s="312">
        <v>0</v>
      </c>
      <c r="U52" s="312">
        <v>0</v>
      </c>
      <c r="V52" s="488">
        <v>0</v>
      </c>
      <c r="W52" s="312">
        <v>0</v>
      </c>
      <c r="X52" s="312">
        <v>0</v>
      </c>
      <c r="Y52" s="488">
        <v>0</v>
      </c>
      <c r="Z52" s="312">
        <v>0</v>
      </c>
      <c r="AA52" s="312">
        <v>0</v>
      </c>
      <c r="AB52" s="488">
        <v>0</v>
      </c>
      <c r="AC52" s="488">
        <v>0</v>
      </c>
      <c r="AD52" s="312">
        <v>0</v>
      </c>
      <c r="AE52" s="489">
        <v>0</v>
      </c>
    </row>
    <row r="53" spans="1:31" s="9" customFormat="1" ht="16.5" customHeight="1">
      <c r="A53" s="28"/>
      <c r="B53" s="56" t="s">
        <v>369</v>
      </c>
      <c r="C53" s="54"/>
      <c r="D53" s="485">
        <v>0</v>
      </c>
      <c r="E53" s="488">
        <v>0</v>
      </c>
      <c r="F53" s="488">
        <v>0</v>
      </c>
      <c r="G53" s="488">
        <v>0</v>
      </c>
      <c r="H53" s="354">
        <v>0</v>
      </c>
      <c r="I53" s="312">
        <v>0</v>
      </c>
      <c r="J53" s="488">
        <v>0</v>
      </c>
      <c r="K53" s="488">
        <v>0</v>
      </c>
      <c r="L53" s="312">
        <v>0</v>
      </c>
      <c r="M53" s="488">
        <v>0</v>
      </c>
      <c r="N53" s="488">
        <v>0</v>
      </c>
      <c r="O53" s="488">
        <v>0</v>
      </c>
      <c r="P53" s="488">
        <v>0</v>
      </c>
      <c r="Q53" s="312">
        <v>0</v>
      </c>
      <c r="R53" s="488">
        <v>0</v>
      </c>
      <c r="S53" s="488">
        <v>0</v>
      </c>
      <c r="T53" s="312">
        <v>0</v>
      </c>
      <c r="U53" s="312">
        <v>0</v>
      </c>
      <c r="V53" s="488">
        <v>0</v>
      </c>
      <c r="W53" s="312">
        <v>0</v>
      </c>
      <c r="X53" s="312">
        <v>0</v>
      </c>
      <c r="Y53" s="488">
        <v>0</v>
      </c>
      <c r="Z53" s="312">
        <v>0</v>
      </c>
      <c r="AA53" s="312">
        <v>0</v>
      </c>
      <c r="AB53" s="488">
        <v>0</v>
      </c>
      <c r="AC53" s="488">
        <v>0</v>
      </c>
      <c r="AD53" s="312">
        <v>0</v>
      </c>
      <c r="AE53" s="489">
        <v>0</v>
      </c>
    </row>
    <row r="54" spans="1:31" s="9" customFormat="1" ht="16.5" customHeight="1">
      <c r="A54" s="28"/>
      <c r="B54" s="375"/>
      <c r="C54" s="54"/>
      <c r="D54" s="485"/>
      <c r="E54" s="312"/>
      <c r="F54" s="312"/>
      <c r="G54" s="484"/>
      <c r="H54" s="312"/>
      <c r="I54" s="312"/>
      <c r="J54" s="484"/>
      <c r="K54" s="312"/>
      <c r="L54" s="312"/>
      <c r="M54" s="484"/>
      <c r="N54" s="312"/>
      <c r="O54" s="312"/>
      <c r="P54" s="484"/>
      <c r="Q54" s="312"/>
      <c r="R54" s="312"/>
      <c r="S54" s="484"/>
      <c r="T54" s="312"/>
      <c r="U54" s="312"/>
      <c r="V54" s="484"/>
      <c r="W54" s="312"/>
      <c r="X54" s="312"/>
      <c r="Y54" s="484"/>
      <c r="Z54" s="312"/>
      <c r="AA54" s="312"/>
      <c r="AB54" s="484"/>
      <c r="AC54" s="312"/>
      <c r="AD54" s="312"/>
      <c r="AE54" s="490"/>
    </row>
    <row r="55" spans="1:31" s="9" customFormat="1" ht="16.5" customHeight="1">
      <c r="A55" s="28"/>
      <c r="B55" s="380" t="s">
        <v>91</v>
      </c>
      <c r="C55" s="54"/>
      <c r="D55" s="483">
        <v>56</v>
      </c>
      <c r="E55" s="183">
        <v>27</v>
      </c>
      <c r="F55" s="183">
        <v>29</v>
      </c>
      <c r="G55" s="183">
        <v>0</v>
      </c>
      <c r="H55" s="183">
        <v>0</v>
      </c>
      <c r="I55" s="183">
        <v>0</v>
      </c>
      <c r="J55" s="183">
        <v>38</v>
      </c>
      <c r="K55" s="183">
        <v>14</v>
      </c>
      <c r="L55" s="183">
        <v>24</v>
      </c>
      <c r="M55" s="183">
        <v>1</v>
      </c>
      <c r="N55" s="183">
        <v>0</v>
      </c>
      <c r="O55" s="183">
        <v>1</v>
      </c>
      <c r="P55" s="183">
        <v>0</v>
      </c>
      <c r="Q55" s="183">
        <v>0</v>
      </c>
      <c r="R55" s="183">
        <v>0</v>
      </c>
      <c r="S55" s="183">
        <v>3</v>
      </c>
      <c r="T55" s="183">
        <v>1</v>
      </c>
      <c r="U55" s="183">
        <v>2</v>
      </c>
      <c r="V55" s="183">
        <v>0</v>
      </c>
      <c r="W55" s="183">
        <v>0</v>
      </c>
      <c r="X55" s="183">
        <v>0</v>
      </c>
      <c r="Y55" s="183">
        <v>2</v>
      </c>
      <c r="Z55" s="183">
        <v>0</v>
      </c>
      <c r="AA55" s="183">
        <v>2</v>
      </c>
      <c r="AB55" s="183">
        <v>12</v>
      </c>
      <c r="AC55" s="183">
        <v>12</v>
      </c>
      <c r="AD55" s="183">
        <v>0</v>
      </c>
      <c r="AE55" s="466">
        <v>0</v>
      </c>
    </row>
    <row r="56" spans="1:31" s="9" customFormat="1" ht="11.25" customHeight="1">
      <c r="A56" s="28"/>
      <c r="B56" s="382"/>
      <c r="C56" s="54"/>
      <c r="D56" s="485"/>
      <c r="E56" s="312"/>
      <c r="F56" s="312"/>
      <c r="G56" s="484"/>
      <c r="H56" s="312"/>
      <c r="I56" s="312"/>
      <c r="J56" s="484"/>
      <c r="K56" s="312"/>
      <c r="L56" s="312"/>
      <c r="M56" s="484"/>
      <c r="N56" s="312"/>
      <c r="O56" s="312"/>
      <c r="P56" s="484"/>
      <c r="Q56" s="312"/>
      <c r="R56" s="312"/>
      <c r="S56" s="484"/>
      <c r="T56" s="312"/>
      <c r="U56" s="312"/>
      <c r="V56" s="484"/>
      <c r="W56" s="312"/>
      <c r="X56" s="312"/>
      <c r="Y56" s="484"/>
      <c r="Z56" s="312"/>
      <c r="AA56" s="312"/>
      <c r="AB56" s="484"/>
      <c r="AC56" s="312"/>
      <c r="AD56" s="312"/>
      <c r="AE56" s="490"/>
    </row>
    <row r="57" spans="1:31" s="9" customFormat="1" ht="16.5" customHeight="1">
      <c r="A57" s="28"/>
      <c r="B57" s="375" t="s">
        <v>64</v>
      </c>
      <c r="C57" s="54"/>
      <c r="D57" s="485">
        <v>38</v>
      </c>
      <c r="E57" s="488">
        <v>20</v>
      </c>
      <c r="F57" s="488">
        <v>18</v>
      </c>
      <c r="G57" s="488">
        <v>0</v>
      </c>
      <c r="H57" s="354">
        <v>0</v>
      </c>
      <c r="I57" s="312">
        <v>0</v>
      </c>
      <c r="J57" s="488">
        <v>24</v>
      </c>
      <c r="K57" s="488">
        <v>8</v>
      </c>
      <c r="L57" s="312">
        <v>16</v>
      </c>
      <c r="M57" s="488">
        <v>1</v>
      </c>
      <c r="N57" s="488">
        <v>0</v>
      </c>
      <c r="O57" s="488">
        <v>1</v>
      </c>
      <c r="P57" s="488">
        <v>0</v>
      </c>
      <c r="Q57" s="312">
        <v>0</v>
      </c>
      <c r="R57" s="488">
        <v>0</v>
      </c>
      <c r="S57" s="488">
        <v>1</v>
      </c>
      <c r="T57" s="312">
        <v>0</v>
      </c>
      <c r="U57" s="312">
        <v>1</v>
      </c>
      <c r="V57" s="488">
        <v>0</v>
      </c>
      <c r="W57" s="312">
        <v>0</v>
      </c>
      <c r="X57" s="312">
        <v>0</v>
      </c>
      <c r="Y57" s="488">
        <v>0</v>
      </c>
      <c r="Z57" s="312">
        <v>0</v>
      </c>
      <c r="AA57" s="312">
        <v>0</v>
      </c>
      <c r="AB57" s="488">
        <v>12</v>
      </c>
      <c r="AC57" s="488">
        <v>12</v>
      </c>
      <c r="AD57" s="312">
        <v>0</v>
      </c>
      <c r="AE57" s="490">
        <v>0</v>
      </c>
    </row>
    <row r="58" spans="1:31" s="9" customFormat="1" ht="16.5" customHeight="1">
      <c r="A58" s="28"/>
      <c r="B58" s="375" t="s">
        <v>65</v>
      </c>
      <c r="C58" s="54"/>
      <c r="D58" s="485">
        <v>3</v>
      </c>
      <c r="E58" s="488">
        <v>0</v>
      </c>
      <c r="F58" s="488">
        <v>3</v>
      </c>
      <c r="G58" s="488">
        <v>0</v>
      </c>
      <c r="H58" s="354">
        <v>0</v>
      </c>
      <c r="I58" s="312">
        <v>0</v>
      </c>
      <c r="J58" s="488">
        <v>3</v>
      </c>
      <c r="K58" s="488">
        <v>0</v>
      </c>
      <c r="L58" s="312">
        <v>3</v>
      </c>
      <c r="M58" s="488">
        <v>0</v>
      </c>
      <c r="N58" s="488">
        <v>0</v>
      </c>
      <c r="O58" s="488">
        <v>0</v>
      </c>
      <c r="P58" s="488">
        <v>0</v>
      </c>
      <c r="Q58" s="312">
        <v>0</v>
      </c>
      <c r="R58" s="488">
        <v>0</v>
      </c>
      <c r="S58" s="488">
        <v>0</v>
      </c>
      <c r="T58" s="312">
        <v>0</v>
      </c>
      <c r="U58" s="312">
        <v>0</v>
      </c>
      <c r="V58" s="488">
        <v>0</v>
      </c>
      <c r="W58" s="312">
        <v>0</v>
      </c>
      <c r="X58" s="312">
        <v>0</v>
      </c>
      <c r="Y58" s="488">
        <v>0</v>
      </c>
      <c r="Z58" s="312">
        <v>0</v>
      </c>
      <c r="AA58" s="312">
        <v>0</v>
      </c>
      <c r="AB58" s="488">
        <v>0</v>
      </c>
      <c r="AC58" s="488">
        <v>0</v>
      </c>
      <c r="AD58" s="312">
        <v>0</v>
      </c>
      <c r="AE58" s="490">
        <v>0</v>
      </c>
    </row>
    <row r="59" spans="1:31" s="9" customFormat="1" ht="16.5" customHeight="1">
      <c r="A59" s="28"/>
      <c r="B59" s="375" t="s">
        <v>66</v>
      </c>
      <c r="C59" s="54"/>
      <c r="D59" s="485">
        <v>4</v>
      </c>
      <c r="E59" s="488">
        <v>2</v>
      </c>
      <c r="F59" s="488">
        <v>2</v>
      </c>
      <c r="G59" s="488">
        <v>0</v>
      </c>
      <c r="H59" s="354">
        <v>0</v>
      </c>
      <c r="I59" s="312">
        <v>0</v>
      </c>
      <c r="J59" s="488">
        <v>3</v>
      </c>
      <c r="K59" s="488">
        <v>2</v>
      </c>
      <c r="L59" s="312">
        <v>1</v>
      </c>
      <c r="M59" s="488">
        <v>0</v>
      </c>
      <c r="N59" s="488">
        <v>0</v>
      </c>
      <c r="O59" s="488">
        <v>0</v>
      </c>
      <c r="P59" s="488">
        <v>0</v>
      </c>
      <c r="Q59" s="312">
        <v>0</v>
      </c>
      <c r="R59" s="488">
        <v>0</v>
      </c>
      <c r="S59" s="488">
        <v>1</v>
      </c>
      <c r="T59" s="312">
        <v>0</v>
      </c>
      <c r="U59" s="312">
        <v>1</v>
      </c>
      <c r="V59" s="488">
        <v>0</v>
      </c>
      <c r="W59" s="312">
        <v>0</v>
      </c>
      <c r="X59" s="312">
        <v>0</v>
      </c>
      <c r="Y59" s="488">
        <v>0</v>
      </c>
      <c r="Z59" s="312">
        <v>0</v>
      </c>
      <c r="AA59" s="312">
        <v>0</v>
      </c>
      <c r="AB59" s="488">
        <v>0</v>
      </c>
      <c r="AC59" s="488">
        <v>0</v>
      </c>
      <c r="AD59" s="312">
        <v>0</v>
      </c>
      <c r="AE59" s="490">
        <v>0</v>
      </c>
    </row>
    <row r="60" spans="1:31" s="9" customFormat="1" ht="16.5" customHeight="1">
      <c r="A60" s="28"/>
      <c r="B60" s="375" t="s">
        <v>108</v>
      </c>
      <c r="C60" s="54"/>
      <c r="D60" s="485">
        <v>9</v>
      </c>
      <c r="E60" s="488">
        <v>5</v>
      </c>
      <c r="F60" s="488">
        <v>4</v>
      </c>
      <c r="G60" s="488">
        <v>0</v>
      </c>
      <c r="H60" s="354">
        <v>0</v>
      </c>
      <c r="I60" s="312">
        <v>0</v>
      </c>
      <c r="J60" s="488">
        <v>6</v>
      </c>
      <c r="K60" s="488">
        <v>4</v>
      </c>
      <c r="L60" s="312">
        <v>2</v>
      </c>
      <c r="M60" s="488">
        <v>0</v>
      </c>
      <c r="N60" s="488">
        <v>0</v>
      </c>
      <c r="O60" s="488">
        <v>0</v>
      </c>
      <c r="P60" s="488">
        <v>0</v>
      </c>
      <c r="Q60" s="312">
        <v>0</v>
      </c>
      <c r="R60" s="488">
        <v>0</v>
      </c>
      <c r="S60" s="488">
        <v>1</v>
      </c>
      <c r="T60" s="312">
        <v>1</v>
      </c>
      <c r="U60" s="312">
        <v>0</v>
      </c>
      <c r="V60" s="488">
        <v>0</v>
      </c>
      <c r="W60" s="312">
        <v>0</v>
      </c>
      <c r="X60" s="312">
        <v>0</v>
      </c>
      <c r="Y60" s="488">
        <v>2</v>
      </c>
      <c r="Z60" s="312">
        <v>0</v>
      </c>
      <c r="AA60" s="312">
        <v>2</v>
      </c>
      <c r="AB60" s="488">
        <v>0</v>
      </c>
      <c r="AC60" s="488">
        <v>0</v>
      </c>
      <c r="AD60" s="312">
        <v>0</v>
      </c>
      <c r="AE60" s="490">
        <v>0</v>
      </c>
    </row>
    <row r="61" spans="1:31" s="9" customFormat="1" ht="16.5" customHeight="1">
      <c r="A61" s="28"/>
      <c r="B61" s="375" t="s">
        <v>68</v>
      </c>
      <c r="C61" s="54"/>
      <c r="D61" s="485">
        <v>2</v>
      </c>
      <c r="E61" s="488">
        <v>0</v>
      </c>
      <c r="F61" s="488">
        <v>2</v>
      </c>
      <c r="G61" s="488">
        <v>0</v>
      </c>
      <c r="H61" s="354">
        <v>0</v>
      </c>
      <c r="I61" s="312">
        <v>0</v>
      </c>
      <c r="J61" s="488">
        <v>2</v>
      </c>
      <c r="K61" s="488">
        <v>0</v>
      </c>
      <c r="L61" s="312">
        <v>2</v>
      </c>
      <c r="M61" s="488">
        <v>0</v>
      </c>
      <c r="N61" s="488">
        <v>0</v>
      </c>
      <c r="O61" s="488">
        <v>0</v>
      </c>
      <c r="P61" s="488">
        <v>0</v>
      </c>
      <c r="Q61" s="312">
        <v>0</v>
      </c>
      <c r="R61" s="488">
        <v>0</v>
      </c>
      <c r="S61" s="488">
        <v>0</v>
      </c>
      <c r="T61" s="312">
        <v>0</v>
      </c>
      <c r="U61" s="312">
        <v>0</v>
      </c>
      <c r="V61" s="488">
        <v>0</v>
      </c>
      <c r="W61" s="312">
        <v>0</v>
      </c>
      <c r="X61" s="312">
        <v>0</v>
      </c>
      <c r="Y61" s="488">
        <v>0</v>
      </c>
      <c r="Z61" s="312">
        <v>0</v>
      </c>
      <c r="AA61" s="312">
        <v>0</v>
      </c>
      <c r="AB61" s="488">
        <v>0</v>
      </c>
      <c r="AC61" s="488">
        <v>0</v>
      </c>
      <c r="AD61" s="312">
        <v>0</v>
      </c>
      <c r="AE61" s="490">
        <v>0</v>
      </c>
    </row>
    <row r="62" spans="1:31" s="9" customFormat="1" ht="16.5" customHeight="1">
      <c r="A62" s="28"/>
      <c r="B62" s="375"/>
      <c r="C62" s="54"/>
      <c r="D62" s="485"/>
      <c r="E62" s="312"/>
      <c r="F62" s="312"/>
      <c r="G62" s="488"/>
      <c r="H62" s="422"/>
      <c r="I62" s="422"/>
      <c r="J62" s="488"/>
      <c r="K62" s="422"/>
      <c r="L62" s="422"/>
      <c r="M62" s="488"/>
      <c r="N62" s="422"/>
      <c r="O62" s="422"/>
      <c r="P62" s="488"/>
      <c r="Q62" s="422"/>
      <c r="R62" s="422"/>
      <c r="S62" s="488"/>
      <c r="T62" s="488"/>
      <c r="U62" s="422"/>
      <c r="V62" s="488"/>
      <c r="W62" s="422"/>
      <c r="X62" s="422"/>
      <c r="Y62" s="488"/>
      <c r="Z62" s="422"/>
      <c r="AA62" s="422"/>
      <c r="AB62" s="488"/>
      <c r="AC62" s="422"/>
      <c r="AD62" s="422"/>
      <c r="AE62" s="481"/>
    </row>
    <row r="63" spans="1:31" s="9" customFormat="1" ht="16.5" customHeight="1">
      <c r="A63" s="601" t="s">
        <v>302</v>
      </c>
      <c r="B63" s="601"/>
      <c r="C63" s="602"/>
      <c r="D63" s="483">
        <v>24</v>
      </c>
      <c r="E63" s="183">
        <v>12</v>
      </c>
      <c r="F63" s="183">
        <v>12</v>
      </c>
      <c r="G63" s="183">
        <v>11</v>
      </c>
      <c r="H63" s="183">
        <v>4</v>
      </c>
      <c r="I63" s="183">
        <v>7</v>
      </c>
      <c r="J63" s="183">
        <v>0</v>
      </c>
      <c r="K63" s="183">
        <v>0</v>
      </c>
      <c r="L63" s="183">
        <v>0</v>
      </c>
      <c r="M63" s="183">
        <v>0</v>
      </c>
      <c r="N63" s="183">
        <v>0</v>
      </c>
      <c r="O63" s="183">
        <v>0</v>
      </c>
      <c r="P63" s="183">
        <v>0</v>
      </c>
      <c r="Q63" s="183">
        <v>0</v>
      </c>
      <c r="R63" s="183">
        <v>0</v>
      </c>
      <c r="S63" s="183">
        <v>12</v>
      </c>
      <c r="T63" s="183">
        <v>7</v>
      </c>
      <c r="U63" s="183">
        <v>5</v>
      </c>
      <c r="V63" s="183">
        <v>0</v>
      </c>
      <c r="W63" s="183">
        <v>0</v>
      </c>
      <c r="X63" s="183">
        <v>0</v>
      </c>
      <c r="Y63" s="183">
        <v>1</v>
      </c>
      <c r="Z63" s="183">
        <v>1</v>
      </c>
      <c r="AA63" s="183">
        <v>0</v>
      </c>
      <c r="AB63" s="183">
        <v>0</v>
      </c>
      <c r="AC63" s="183">
        <v>0</v>
      </c>
      <c r="AD63" s="183">
        <v>0</v>
      </c>
      <c r="AE63" s="466">
        <v>1</v>
      </c>
    </row>
    <row r="64" spans="1:31" s="9" customFormat="1" ht="11.25" customHeight="1">
      <c r="A64" s="28"/>
      <c r="B64" s="375"/>
      <c r="C64" s="54"/>
      <c r="D64" s="485"/>
      <c r="E64" s="312"/>
      <c r="F64" s="312"/>
      <c r="G64" s="484"/>
      <c r="H64" s="312"/>
      <c r="I64" s="312"/>
      <c r="J64" s="484"/>
      <c r="K64" s="312"/>
      <c r="L64" s="312"/>
      <c r="M64" s="484"/>
      <c r="N64" s="312"/>
      <c r="O64" s="312"/>
      <c r="P64" s="484"/>
      <c r="Q64" s="312"/>
      <c r="R64" s="312"/>
      <c r="S64" s="484"/>
      <c r="T64" s="312"/>
      <c r="U64" s="312"/>
      <c r="V64" s="484"/>
      <c r="W64" s="312"/>
      <c r="X64" s="312"/>
      <c r="Y64" s="484"/>
      <c r="Z64" s="312"/>
      <c r="AA64" s="312"/>
      <c r="AB64" s="484"/>
      <c r="AC64" s="312"/>
      <c r="AD64" s="312"/>
      <c r="AE64" s="490"/>
    </row>
    <row r="65" spans="1:31" s="9" customFormat="1" ht="16.5" customHeight="1">
      <c r="A65" s="28"/>
      <c r="B65" s="384" t="s">
        <v>64</v>
      </c>
      <c r="C65" s="54"/>
      <c r="D65" s="485">
        <v>10</v>
      </c>
      <c r="E65" s="488">
        <v>6</v>
      </c>
      <c r="F65" s="488">
        <v>4</v>
      </c>
      <c r="G65" s="488">
        <v>6</v>
      </c>
      <c r="H65" s="354">
        <v>3</v>
      </c>
      <c r="I65" s="312">
        <v>3</v>
      </c>
      <c r="J65" s="488">
        <v>0</v>
      </c>
      <c r="K65" s="488">
        <v>0</v>
      </c>
      <c r="L65" s="312">
        <v>0</v>
      </c>
      <c r="M65" s="488">
        <v>0</v>
      </c>
      <c r="N65" s="488">
        <v>0</v>
      </c>
      <c r="O65" s="488">
        <v>0</v>
      </c>
      <c r="P65" s="488">
        <v>0</v>
      </c>
      <c r="Q65" s="312">
        <v>0</v>
      </c>
      <c r="R65" s="488">
        <v>0</v>
      </c>
      <c r="S65" s="488">
        <v>3</v>
      </c>
      <c r="T65" s="312">
        <v>2</v>
      </c>
      <c r="U65" s="312">
        <v>1</v>
      </c>
      <c r="V65" s="488">
        <v>0</v>
      </c>
      <c r="W65" s="312">
        <v>0</v>
      </c>
      <c r="X65" s="312">
        <v>0</v>
      </c>
      <c r="Y65" s="488">
        <v>1</v>
      </c>
      <c r="Z65" s="312">
        <v>1</v>
      </c>
      <c r="AA65" s="312">
        <v>0</v>
      </c>
      <c r="AB65" s="488">
        <v>0</v>
      </c>
      <c r="AC65" s="488">
        <v>0</v>
      </c>
      <c r="AD65" s="312">
        <v>0</v>
      </c>
      <c r="AE65" s="490">
        <v>1</v>
      </c>
    </row>
    <row r="66" spans="1:31" s="9" customFormat="1" ht="16.5" customHeight="1">
      <c r="A66" s="28"/>
      <c r="B66" s="385" t="s">
        <v>283</v>
      </c>
      <c r="C66" s="54"/>
      <c r="D66" s="485">
        <v>2</v>
      </c>
      <c r="E66" s="488">
        <v>0</v>
      </c>
      <c r="F66" s="488">
        <v>2</v>
      </c>
      <c r="G66" s="488">
        <v>1</v>
      </c>
      <c r="H66" s="312">
        <v>0</v>
      </c>
      <c r="I66" s="312">
        <v>1</v>
      </c>
      <c r="J66" s="488">
        <v>0</v>
      </c>
      <c r="K66" s="312">
        <v>0</v>
      </c>
      <c r="L66" s="312">
        <v>0</v>
      </c>
      <c r="M66" s="488">
        <v>0</v>
      </c>
      <c r="N66" s="312">
        <v>0</v>
      </c>
      <c r="O66" s="312">
        <v>0</v>
      </c>
      <c r="P66" s="488">
        <v>0</v>
      </c>
      <c r="Q66" s="312">
        <v>0</v>
      </c>
      <c r="R66" s="312">
        <v>0</v>
      </c>
      <c r="S66" s="488">
        <v>1</v>
      </c>
      <c r="T66" s="312">
        <v>0</v>
      </c>
      <c r="U66" s="312">
        <v>1</v>
      </c>
      <c r="V66" s="488">
        <v>0</v>
      </c>
      <c r="W66" s="312">
        <v>0</v>
      </c>
      <c r="X66" s="312">
        <v>0</v>
      </c>
      <c r="Y66" s="488">
        <v>0</v>
      </c>
      <c r="Z66" s="312">
        <v>0</v>
      </c>
      <c r="AA66" s="312">
        <v>0</v>
      </c>
      <c r="AB66" s="488">
        <v>0</v>
      </c>
      <c r="AC66" s="312">
        <v>0</v>
      </c>
      <c r="AD66" s="312">
        <v>0</v>
      </c>
      <c r="AE66" s="490">
        <v>0</v>
      </c>
    </row>
    <row r="67" spans="1:31" s="9" customFormat="1" ht="16.5" customHeight="1">
      <c r="A67" s="28"/>
      <c r="B67" s="385" t="s">
        <v>66</v>
      </c>
      <c r="C67" s="54"/>
      <c r="D67" s="485">
        <v>5</v>
      </c>
      <c r="E67" s="488">
        <v>3</v>
      </c>
      <c r="F67" s="488">
        <v>2</v>
      </c>
      <c r="G67" s="488">
        <v>1</v>
      </c>
      <c r="H67" s="312">
        <v>0</v>
      </c>
      <c r="I67" s="312">
        <v>1</v>
      </c>
      <c r="J67" s="488">
        <v>0</v>
      </c>
      <c r="K67" s="312">
        <v>0</v>
      </c>
      <c r="L67" s="312">
        <v>0</v>
      </c>
      <c r="M67" s="488">
        <v>0</v>
      </c>
      <c r="N67" s="312">
        <v>0</v>
      </c>
      <c r="O67" s="312">
        <v>0</v>
      </c>
      <c r="P67" s="488">
        <v>0</v>
      </c>
      <c r="Q67" s="312">
        <v>0</v>
      </c>
      <c r="R67" s="312">
        <v>0</v>
      </c>
      <c r="S67" s="488">
        <v>4</v>
      </c>
      <c r="T67" s="312">
        <v>3</v>
      </c>
      <c r="U67" s="312">
        <v>1</v>
      </c>
      <c r="V67" s="488">
        <v>0</v>
      </c>
      <c r="W67" s="312">
        <v>0</v>
      </c>
      <c r="X67" s="312">
        <v>0</v>
      </c>
      <c r="Y67" s="488">
        <v>0</v>
      </c>
      <c r="Z67" s="312">
        <v>0</v>
      </c>
      <c r="AA67" s="312">
        <v>0</v>
      </c>
      <c r="AB67" s="488">
        <v>0</v>
      </c>
      <c r="AC67" s="312">
        <v>0</v>
      </c>
      <c r="AD67" s="312">
        <v>0</v>
      </c>
      <c r="AE67" s="490">
        <v>0</v>
      </c>
    </row>
    <row r="68" spans="1:31" s="9" customFormat="1" ht="16.5" customHeight="1">
      <c r="A68" s="28"/>
      <c r="B68" s="385" t="s">
        <v>92</v>
      </c>
      <c r="C68" s="54"/>
      <c r="D68" s="485">
        <v>2</v>
      </c>
      <c r="E68" s="488">
        <v>1</v>
      </c>
      <c r="F68" s="488">
        <v>1</v>
      </c>
      <c r="G68" s="488">
        <v>1</v>
      </c>
      <c r="H68" s="312">
        <v>0</v>
      </c>
      <c r="I68" s="312">
        <v>1</v>
      </c>
      <c r="J68" s="488">
        <v>0</v>
      </c>
      <c r="K68" s="312">
        <v>0</v>
      </c>
      <c r="L68" s="312">
        <v>0</v>
      </c>
      <c r="M68" s="488">
        <v>0</v>
      </c>
      <c r="N68" s="312">
        <v>0</v>
      </c>
      <c r="O68" s="312">
        <v>0</v>
      </c>
      <c r="P68" s="488">
        <v>0</v>
      </c>
      <c r="Q68" s="312">
        <v>0</v>
      </c>
      <c r="R68" s="312">
        <v>0</v>
      </c>
      <c r="S68" s="488">
        <v>1</v>
      </c>
      <c r="T68" s="312">
        <v>1</v>
      </c>
      <c r="U68" s="312">
        <v>0</v>
      </c>
      <c r="V68" s="488">
        <v>0</v>
      </c>
      <c r="W68" s="312">
        <v>0</v>
      </c>
      <c r="X68" s="312">
        <v>0</v>
      </c>
      <c r="Y68" s="488">
        <v>0</v>
      </c>
      <c r="Z68" s="312">
        <v>0</v>
      </c>
      <c r="AA68" s="312">
        <v>0</v>
      </c>
      <c r="AB68" s="488">
        <v>0</v>
      </c>
      <c r="AC68" s="312">
        <v>0</v>
      </c>
      <c r="AD68" s="312">
        <v>0</v>
      </c>
      <c r="AE68" s="490">
        <v>0</v>
      </c>
    </row>
    <row r="69" spans="1:31" s="9" customFormat="1" ht="16.5" customHeight="1">
      <c r="A69" s="28"/>
      <c r="B69" s="375" t="s">
        <v>68</v>
      </c>
      <c r="C69" s="54"/>
      <c r="D69" s="485">
        <v>2</v>
      </c>
      <c r="E69" s="488">
        <v>0</v>
      </c>
      <c r="F69" s="488">
        <v>2</v>
      </c>
      <c r="G69" s="488">
        <v>1</v>
      </c>
      <c r="H69" s="312">
        <v>0</v>
      </c>
      <c r="I69" s="312">
        <v>1</v>
      </c>
      <c r="J69" s="488">
        <v>0</v>
      </c>
      <c r="K69" s="312">
        <v>0</v>
      </c>
      <c r="L69" s="312">
        <v>0</v>
      </c>
      <c r="M69" s="488">
        <v>0</v>
      </c>
      <c r="N69" s="312">
        <v>0</v>
      </c>
      <c r="O69" s="312">
        <v>0</v>
      </c>
      <c r="P69" s="488">
        <v>0</v>
      </c>
      <c r="Q69" s="312">
        <v>0</v>
      </c>
      <c r="R69" s="312">
        <v>0</v>
      </c>
      <c r="S69" s="488">
        <v>1</v>
      </c>
      <c r="T69" s="312">
        <v>0</v>
      </c>
      <c r="U69" s="312">
        <v>1</v>
      </c>
      <c r="V69" s="488">
        <v>0</v>
      </c>
      <c r="W69" s="312">
        <v>0</v>
      </c>
      <c r="X69" s="312">
        <v>0</v>
      </c>
      <c r="Y69" s="488">
        <v>0</v>
      </c>
      <c r="Z69" s="312">
        <v>0</v>
      </c>
      <c r="AA69" s="312">
        <v>0</v>
      </c>
      <c r="AB69" s="488">
        <v>0</v>
      </c>
      <c r="AC69" s="312">
        <v>0</v>
      </c>
      <c r="AD69" s="312">
        <v>0</v>
      </c>
      <c r="AE69" s="490">
        <v>0</v>
      </c>
    </row>
    <row r="70" spans="1:31" s="9" customFormat="1" ht="16.5" customHeight="1">
      <c r="A70" s="28"/>
      <c r="B70" s="375" t="s">
        <v>284</v>
      </c>
      <c r="C70" s="54"/>
      <c r="D70" s="485">
        <v>3</v>
      </c>
      <c r="E70" s="488">
        <v>2</v>
      </c>
      <c r="F70" s="488">
        <v>1</v>
      </c>
      <c r="G70" s="488">
        <v>1</v>
      </c>
      <c r="H70" s="312">
        <v>1</v>
      </c>
      <c r="I70" s="312">
        <v>0</v>
      </c>
      <c r="J70" s="488">
        <v>0</v>
      </c>
      <c r="K70" s="312">
        <v>0</v>
      </c>
      <c r="L70" s="312">
        <v>0</v>
      </c>
      <c r="M70" s="488">
        <v>0</v>
      </c>
      <c r="N70" s="312">
        <v>0</v>
      </c>
      <c r="O70" s="312">
        <v>0</v>
      </c>
      <c r="P70" s="488">
        <v>0</v>
      </c>
      <c r="Q70" s="312">
        <v>0</v>
      </c>
      <c r="R70" s="312">
        <v>0</v>
      </c>
      <c r="S70" s="488">
        <v>2</v>
      </c>
      <c r="T70" s="312">
        <v>1</v>
      </c>
      <c r="U70" s="312">
        <v>1</v>
      </c>
      <c r="V70" s="488">
        <v>0</v>
      </c>
      <c r="W70" s="312">
        <v>0</v>
      </c>
      <c r="X70" s="312">
        <v>0</v>
      </c>
      <c r="Y70" s="488">
        <v>0</v>
      </c>
      <c r="Z70" s="312">
        <v>0</v>
      </c>
      <c r="AA70" s="312">
        <v>0</v>
      </c>
      <c r="AB70" s="488">
        <v>0</v>
      </c>
      <c r="AC70" s="312">
        <v>0</v>
      </c>
      <c r="AD70" s="312">
        <v>0</v>
      </c>
      <c r="AE70" s="490">
        <v>0</v>
      </c>
    </row>
    <row r="71" spans="1:31" ht="7.5" customHeight="1">
      <c r="A71" s="30"/>
      <c r="B71" s="30"/>
      <c r="C71" s="491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</sheetData>
  <mergeCells count="13">
    <mergeCell ref="AE5:AE6"/>
    <mergeCell ref="B4:B6"/>
    <mergeCell ref="D4:F5"/>
    <mergeCell ref="G4:L4"/>
    <mergeCell ref="M4:O5"/>
    <mergeCell ref="P4:R5"/>
    <mergeCell ref="S4:U5"/>
    <mergeCell ref="A63:C63"/>
    <mergeCell ref="V4:X5"/>
    <mergeCell ref="Y4:AA5"/>
    <mergeCell ref="AB4:AD5"/>
    <mergeCell ref="G5:I5"/>
    <mergeCell ref="J5:L5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56" firstPageNumber="67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B7CD-9E62-4BAC-9FC6-EE099B864C97}">
  <dimension ref="A1:AT94"/>
  <sheetViews>
    <sheetView showGridLines="0" view="pageBreakPreview" zoomScaleNormal="111" zoomScaleSheetLayoutView="100" workbookViewId="0"/>
  </sheetViews>
  <sheetFormatPr defaultColWidth="11.25" defaultRowHeight="13.5"/>
  <cols>
    <col min="1" max="1" width="1.25" style="68" customWidth="1"/>
    <col min="2" max="2" width="11.25" style="68" customWidth="1"/>
    <col min="3" max="3" width="1.375" style="68" customWidth="1"/>
    <col min="4" max="5" width="7.625" style="68" customWidth="1"/>
    <col min="6" max="7" width="6.5" style="68" customWidth="1"/>
    <col min="8" max="8" width="7.625" style="68" customWidth="1"/>
    <col min="9" max="10" width="6.5" style="68" customWidth="1"/>
    <col min="11" max="16" width="3.125" style="68" customWidth="1"/>
    <col min="17" max="18" width="7.625" style="68" customWidth="1"/>
    <col min="19" max="20" width="6.5" style="68" customWidth="1"/>
    <col min="21" max="21" width="7.625" style="68" customWidth="1"/>
    <col min="22" max="23" width="6.5" style="68" customWidth="1"/>
    <col min="24" max="29" width="3.125" style="68" customWidth="1"/>
    <col min="30" max="35" width="4.25" style="68" customWidth="1"/>
    <col min="36" max="42" width="3.125" style="68" customWidth="1"/>
    <col min="43" max="43" width="1.25" style="68" customWidth="1"/>
    <col min="44" max="44" width="11.25" style="68" customWidth="1"/>
    <col min="45" max="45" width="1.25" style="68" customWidth="1"/>
    <col min="46" max="16384" width="11.25" style="68"/>
  </cols>
  <sheetData>
    <row r="1" spans="1:46" s="65" customFormat="1" ht="22.5" customHeight="1">
      <c r="A1" s="64" t="s">
        <v>73</v>
      </c>
    </row>
    <row r="2" spans="1:46" s="67" customFormat="1" ht="22.5" customHeight="1">
      <c r="A2" s="527" t="s">
        <v>74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66"/>
    </row>
    <row r="3" spans="1:46" ht="15" customHeight="1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  <c r="O3" s="528"/>
      <c r="P3" s="528"/>
      <c r="Q3" s="70"/>
      <c r="R3" s="70"/>
      <c r="S3" s="70"/>
      <c r="T3" s="70"/>
      <c r="U3" s="70"/>
      <c r="V3" s="70"/>
      <c r="W3" s="70"/>
      <c r="X3" s="70"/>
      <c r="Y3" s="70"/>
      <c r="Z3" s="70"/>
      <c r="AA3" s="71"/>
      <c r="AB3" s="528"/>
      <c r="AC3" s="528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1"/>
      <c r="AO3" s="528"/>
      <c r="AP3" s="528"/>
      <c r="AR3" s="69"/>
      <c r="AS3" s="72"/>
    </row>
    <row r="4" spans="1:46" s="75" customFormat="1" ht="16.5" customHeight="1">
      <c r="A4" s="73"/>
      <c r="B4" s="512" t="s">
        <v>75</v>
      </c>
      <c r="C4" s="74"/>
      <c r="D4" s="511" t="s">
        <v>76</v>
      </c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1" t="s">
        <v>77</v>
      </c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3"/>
      <c r="AD4" s="511" t="s">
        <v>78</v>
      </c>
      <c r="AE4" s="512"/>
      <c r="AF4" s="512"/>
      <c r="AG4" s="512"/>
      <c r="AH4" s="512"/>
      <c r="AI4" s="512"/>
      <c r="AJ4" s="512"/>
      <c r="AK4" s="512"/>
      <c r="AL4" s="512"/>
      <c r="AM4" s="512"/>
      <c r="AN4" s="512"/>
      <c r="AO4" s="512"/>
      <c r="AP4" s="513"/>
      <c r="AQ4" s="73"/>
      <c r="AR4" s="512" t="s">
        <v>75</v>
      </c>
      <c r="AS4" s="74"/>
    </row>
    <row r="5" spans="1:46" s="75" customFormat="1" ht="16.5" customHeight="1">
      <c r="A5" s="76"/>
      <c r="B5" s="529"/>
      <c r="C5" s="77"/>
      <c r="D5" s="78" t="s">
        <v>79</v>
      </c>
      <c r="E5" s="511" t="s">
        <v>80</v>
      </c>
      <c r="F5" s="512"/>
      <c r="G5" s="513"/>
      <c r="H5" s="511" t="s">
        <v>81</v>
      </c>
      <c r="I5" s="512"/>
      <c r="J5" s="513"/>
      <c r="K5" s="510" t="s">
        <v>82</v>
      </c>
      <c r="L5" s="509"/>
      <c r="M5" s="509"/>
      <c r="N5" s="510" t="s">
        <v>83</v>
      </c>
      <c r="O5" s="509"/>
      <c r="P5" s="509"/>
      <c r="Q5" s="78" t="s">
        <v>79</v>
      </c>
      <c r="R5" s="521" t="s">
        <v>84</v>
      </c>
      <c r="S5" s="522"/>
      <c r="T5" s="525" t="s">
        <v>85</v>
      </c>
      <c r="U5" s="511" t="s">
        <v>81</v>
      </c>
      <c r="V5" s="512"/>
      <c r="W5" s="513"/>
      <c r="X5" s="509" t="s">
        <v>82</v>
      </c>
      <c r="Y5" s="509"/>
      <c r="Z5" s="509"/>
      <c r="AA5" s="510" t="s">
        <v>83</v>
      </c>
      <c r="AB5" s="509"/>
      <c r="AC5" s="509"/>
      <c r="AD5" s="78" t="s">
        <v>79</v>
      </c>
      <c r="AE5" s="511" t="s">
        <v>80</v>
      </c>
      <c r="AF5" s="512"/>
      <c r="AG5" s="513"/>
      <c r="AH5" s="511" t="s">
        <v>81</v>
      </c>
      <c r="AI5" s="512"/>
      <c r="AJ5" s="513"/>
      <c r="AK5" s="510" t="s">
        <v>82</v>
      </c>
      <c r="AL5" s="509"/>
      <c r="AM5" s="509"/>
      <c r="AN5" s="510" t="s">
        <v>83</v>
      </c>
      <c r="AO5" s="509"/>
      <c r="AP5" s="517"/>
      <c r="AQ5" s="76"/>
      <c r="AR5" s="529"/>
      <c r="AS5" s="77"/>
    </row>
    <row r="6" spans="1:46" s="75" customFormat="1" ht="16.5" customHeight="1">
      <c r="A6" s="76"/>
      <c r="B6" s="529"/>
      <c r="C6" s="79"/>
      <c r="D6" s="78" t="s">
        <v>86</v>
      </c>
      <c r="E6" s="514"/>
      <c r="F6" s="515"/>
      <c r="G6" s="516"/>
      <c r="H6" s="514"/>
      <c r="I6" s="515"/>
      <c r="J6" s="516"/>
      <c r="K6" s="519" t="s">
        <v>87</v>
      </c>
      <c r="L6" s="518"/>
      <c r="M6" s="518"/>
      <c r="N6" s="519" t="s">
        <v>88</v>
      </c>
      <c r="O6" s="518"/>
      <c r="P6" s="518"/>
      <c r="Q6" s="78" t="s">
        <v>86</v>
      </c>
      <c r="R6" s="523"/>
      <c r="S6" s="524"/>
      <c r="T6" s="526"/>
      <c r="U6" s="514"/>
      <c r="V6" s="515"/>
      <c r="W6" s="516"/>
      <c r="X6" s="518" t="s">
        <v>87</v>
      </c>
      <c r="Y6" s="518"/>
      <c r="Z6" s="518"/>
      <c r="AA6" s="519" t="s">
        <v>88</v>
      </c>
      <c r="AB6" s="518"/>
      <c r="AC6" s="518"/>
      <c r="AD6" s="78" t="s">
        <v>86</v>
      </c>
      <c r="AE6" s="514"/>
      <c r="AF6" s="515"/>
      <c r="AG6" s="516"/>
      <c r="AH6" s="514"/>
      <c r="AI6" s="515"/>
      <c r="AJ6" s="516"/>
      <c r="AK6" s="519" t="s">
        <v>87</v>
      </c>
      <c r="AL6" s="518"/>
      <c r="AM6" s="518"/>
      <c r="AN6" s="519" t="s">
        <v>88</v>
      </c>
      <c r="AO6" s="518"/>
      <c r="AP6" s="520"/>
      <c r="AQ6" s="76"/>
      <c r="AR6" s="529"/>
      <c r="AS6" s="79"/>
    </row>
    <row r="7" spans="1:46" s="75" customFormat="1" ht="20.25" customHeight="1">
      <c r="A7" s="76"/>
      <c r="B7" s="530"/>
      <c r="C7" s="79"/>
      <c r="D7" s="80"/>
      <c r="E7" s="81" t="s">
        <v>5</v>
      </c>
      <c r="F7" s="81" t="s">
        <v>11</v>
      </c>
      <c r="G7" s="81" t="s">
        <v>12</v>
      </c>
      <c r="H7" s="81" t="s">
        <v>5</v>
      </c>
      <c r="I7" s="81" t="s">
        <v>11</v>
      </c>
      <c r="J7" s="81" t="s">
        <v>12</v>
      </c>
      <c r="K7" s="81" t="s">
        <v>5</v>
      </c>
      <c r="L7" s="81" t="s">
        <v>11</v>
      </c>
      <c r="M7" s="81" t="s">
        <v>12</v>
      </c>
      <c r="N7" s="81" t="s">
        <v>5</v>
      </c>
      <c r="O7" s="81" t="s">
        <v>11</v>
      </c>
      <c r="P7" s="81" t="s">
        <v>12</v>
      </c>
      <c r="Q7" s="80"/>
      <c r="R7" s="81" t="s">
        <v>5</v>
      </c>
      <c r="S7" s="82" t="s">
        <v>11</v>
      </c>
      <c r="T7" s="82" t="s">
        <v>12</v>
      </c>
      <c r="U7" s="82" t="s">
        <v>5</v>
      </c>
      <c r="V7" s="83" t="s">
        <v>11</v>
      </c>
      <c r="W7" s="83" t="s">
        <v>12</v>
      </c>
      <c r="X7" s="84" t="s">
        <v>5</v>
      </c>
      <c r="Y7" s="81" t="s">
        <v>11</v>
      </c>
      <c r="Z7" s="81" t="s">
        <v>12</v>
      </c>
      <c r="AA7" s="81" t="s">
        <v>5</v>
      </c>
      <c r="AB7" s="81" t="s">
        <v>11</v>
      </c>
      <c r="AC7" s="81" t="s">
        <v>12</v>
      </c>
      <c r="AD7" s="80"/>
      <c r="AE7" s="81" t="s">
        <v>5</v>
      </c>
      <c r="AF7" s="81" t="s">
        <v>11</v>
      </c>
      <c r="AG7" s="81" t="s">
        <v>12</v>
      </c>
      <c r="AH7" s="81" t="s">
        <v>5</v>
      </c>
      <c r="AI7" s="81" t="s">
        <v>11</v>
      </c>
      <c r="AJ7" s="81" t="s">
        <v>12</v>
      </c>
      <c r="AK7" s="81" t="s">
        <v>5</v>
      </c>
      <c r="AL7" s="81" t="s">
        <v>11</v>
      </c>
      <c r="AM7" s="81" t="s">
        <v>12</v>
      </c>
      <c r="AN7" s="81" t="s">
        <v>5</v>
      </c>
      <c r="AO7" s="81" t="s">
        <v>11</v>
      </c>
      <c r="AP7" s="82" t="s">
        <v>12</v>
      </c>
      <c r="AQ7" s="76"/>
      <c r="AR7" s="530"/>
      <c r="AS7" s="79"/>
    </row>
    <row r="8" spans="1:46" s="75" customFormat="1" ht="22.5" customHeight="1">
      <c r="A8" s="73"/>
      <c r="B8" s="85" t="s">
        <v>69</v>
      </c>
      <c r="C8" s="85"/>
      <c r="D8" s="86">
        <v>15960</v>
      </c>
      <c r="E8" s="87">
        <v>17669</v>
      </c>
      <c r="F8" s="87">
        <v>8878</v>
      </c>
      <c r="G8" s="87">
        <v>8791</v>
      </c>
      <c r="H8" s="87">
        <v>14637</v>
      </c>
      <c r="I8" s="87">
        <v>7367</v>
      </c>
      <c r="J8" s="87">
        <v>7270</v>
      </c>
      <c r="K8" s="87">
        <v>68</v>
      </c>
      <c r="L8" s="87">
        <v>33</v>
      </c>
      <c r="M8" s="87">
        <v>35</v>
      </c>
      <c r="N8" s="88">
        <v>17</v>
      </c>
      <c r="O8" s="88">
        <v>9</v>
      </c>
      <c r="P8" s="88">
        <v>8</v>
      </c>
      <c r="Q8" s="87">
        <v>15560</v>
      </c>
      <c r="R8" s="87">
        <v>17414</v>
      </c>
      <c r="S8" s="87">
        <v>8728</v>
      </c>
      <c r="T8" s="87">
        <v>8686</v>
      </c>
      <c r="U8" s="87">
        <v>14396</v>
      </c>
      <c r="V8" s="87">
        <v>7224</v>
      </c>
      <c r="W8" s="87">
        <v>7172</v>
      </c>
      <c r="X8" s="87">
        <v>66</v>
      </c>
      <c r="Y8" s="87">
        <v>33</v>
      </c>
      <c r="Z8" s="87">
        <v>33</v>
      </c>
      <c r="AA8" s="88">
        <v>3</v>
      </c>
      <c r="AB8" s="88">
        <v>1</v>
      </c>
      <c r="AC8" s="88">
        <v>2</v>
      </c>
      <c r="AD8" s="87">
        <v>400</v>
      </c>
      <c r="AE8" s="87">
        <v>255</v>
      </c>
      <c r="AF8" s="87">
        <v>150</v>
      </c>
      <c r="AG8" s="87">
        <v>105</v>
      </c>
      <c r="AH8" s="87">
        <v>241</v>
      </c>
      <c r="AI8" s="87">
        <v>143</v>
      </c>
      <c r="AJ8" s="87">
        <v>98</v>
      </c>
      <c r="AK8" s="87">
        <v>2</v>
      </c>
      <c r="AL8" s="87">
        <v>0</v>
      </c>
      <c r="AM8" s="87">
        <v>2</v>
      </c>
      <c r="AN8" s="87">
        <v>14</v>
      </c>
      <c r="AO8" s="87">
        <v>8</v>
      </c>
      <c r="AP8" s="89">
        <v>6</v>
      </c>
      <c r="AQ8" s="73"/>
      <c r="AR8" s="90" t="s">
        <v>89</v>
      </c>
      <c r="AS8" s="85"/>
    </row>
    <row r="9" spans="1:46" s="98" customFormat="1" ht="15" customHeight="1">
      <c r="A9" s="91"/>
      <c r="B9" s="92" t="s">
        <v>71</v>
      </c>
      <c r="C9" s="92"/>
      <c r="D9" s="93">
        <v>15960</v>
      </c>
      <c r="E9" s="94">
        <v>19239</v>
      </c>
      <c r="F9" s="94">
        <v>9622</v>
      </c>
      <c r="G9" s="94">
        <v>9617</v>
      </c>
      <c r="H9" s="94">
        <v>14364</v>
      </c>
      <c r="I9" s="94">
        <v>7296</v>
      </c>
      <c r="J9" s="94">
        <v>7068</v>
      </c>
      <c r="K9" s="94">
        <v>82</v>
      </c>
      <c r="L9" s="94">
        <v>42</v>
      </c>
      <c r="M9" s="94">
        <v>40</v>
      </c>
      <c r="N9" s="95">
        <v>22</v>
      </c>
      <c r="O9" s="95">
        <v>14</v>
      </c>
      <c r="P9" s="95">
        <v>8</v>
      </c>
      <c r="Q9" s="94">
        <v>15560</v>
      </c>
      <c r="R9" s="94">
        <v>18970</v>
      </c>
      <c r="S9" s="94">
        <v>9457</v>
      </c>
      <c r="T9" s="94">
        <v>9513</v>
      </c>
      <c r="U9" s="94">
        <v>14112</v>
      </c>
      <c r="V9" s="94">
        <v>7140</v>
      </c>
      <c r="W9" s="94">
        <v>6972</v>
      </c>
      <c r="X9" s="94">
        <v>81</v>
      </c>
      <c r="Y9" s="94">
        <v>42</v>
      </c>
      <c r="Z9" s="94">
        <v>39</v>
      </c>
      <c r="AA9" s="95">
        <v>8</v>
      </c>
      <c r="AB9" s="95">
        <v>5</v>
      </c>
      <c r="AC9" s="95">
        <v>3</v>
      </c>
      <c r="AD9" s="94">
        <v>400</v>
      </c>
      <c r="AE9" s="94">
        <v>269</v>
      </c>
      <c r="AF9" s="94">
        <v>165</v>
      </c>
      <c r="AG9" s="94">
        <v>104</v>
      </c>
      <c r="AH9" s="94">
        <v>252</v>
      </c>
      <c r="AI9" s="94">
        <v>156</v>
      </c>
      <c r="AJ9" s="94">
        <v>96</v>
      </c>
      <c r="AK9" s="94">
        <v>1</v>
      </c>
      <c r="AL9" s="94">
        <v>0</v>
      </c>
      <c r="AM9" s="94">
        <v>1</v>
      </c>
      <c r="AN9" s="94">
        <v>14</v>
      </c>
      <c r="AO9" s="94">
        <v>9</v>
      </c>
      <c r="AP9" s="96">
        <v>5</v>
      </c>
      <c r="AQ9" s="97"/>
      <c r="AR9" s="92" t="s">
        <v>96</v>
      </c>
      <c r="AS9" s="92"/>
    </row>
    <row r="10" spans="1:46" s="75" customFormat="1" ht="7.5" customHeight="1">
      <c r="A10" s="99"/>
      <c r="B10" s="100"/>
      <c r="C10" s="100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3"/>
      <c r="AB10" s="103"/>
      <c r="AC10" s="103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4"/>
      <c r="AQ10" s="99"/>
      <c r="AR10" s="100"/>
      <c r="AS10" s="100"/>
    </row>
    <row r="11" spans="1:46" s="75" customFormat="1" ht="7.5" customHeight="1">
      <c r="A11" s="105"/>
      <c r="B11" s="90"/>
      <c r="C11" s="90"/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8"/>
      <c r="AB11" s="108"/>
      <c r="AC11" s="108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9"/>
      <c r="AQ11" s="105"/>
      <c r="AR11" s="90"/>
      <c r="AS11" s="90"/>
    </row>
    <row r="12" spans="1:46" s="114" customFormat="1" ht="16.5" customHeight="1">
      <c r="A12" s="110"/>
      <c r="B12" s="111" t="s">
        <v>90</v>
      </c>
      <c r="C12" s="110"/>
      <c r="D12" s="93">
        <v>14760</v>
      </c>
      <c r="E12" s="94">
        <v>17542</v>
      </c>
      <c r="F12" s="94">
        <v>8688</v>
      </c>
      <c r="G12" s="94">
        <v>8854</v>
      </c>
      <c r="H12" s="94">
        <v>13269</v>
      </c>
      <c r="I12" s="94">
        <v>6689</v>
      </c>
      <c r="J12" s="94">
        <v>6580</v>
      </c>
      <c r="K12" s="94">
        <v>61</v>
      </c>
      <c r="L12" s="94">
        <v>29</v>
      </c>
      <c r="M12" s="94">
        <v>32</v>
      </c>
      <c r="N12" s="95">
        <v>22</v>
      </c>
      <c r="O12" s="95">
        <v>14</v>
      </c>
      <c r="P12" s="95">
        <v>8</v>
      </c>
      <c r="Q12" s="94">
        <v>14360</v>
      </c>
      <c r="R12" s="94">
        <v>17273</v>
      </c>
      <c r="S12" s="94">
        <v>8523</v>
      </c>
      <c r="T12" s="94">
        <v>8750</v>
      </c>
      <c r="U12" s="94">
        <v>13017</v>
      </c>
      <c r="V12" s="94">
        <v>6533</v>
      </c>
      <c r="W12" s="94">
        <v>6484</v>
      </c>
      <c r="X12" s="94">
        <v>60</v>
      </c>
      <c r="Y12" s="94">
        <v>29</v>
      </c>
      <c r="Z12" s="94">
        <v>31</v>
      </c>
      <c r="AA12" s="95">
        <v>8</v>
      </c>
      <c r="AB12" s="95">
        <v>5</v>
      </c>
      <c r="AC12" s="95">
        <v>3</v>
      </c>
      <c r="AD12" s="94">
        <v>400</v>
      </c>
      <c r="AE12" s="94">
        <v>269</v>
      </c>
      <c r="AF12" s="94">
        <v>165</v>
      </c>
      <c r="AG12" s="94">
        <v>104</v>
      </c>
      <c r="AH12" s="94">
        <v>252</v>
      </c>
      <c r="AI12" s="94">
        <v>156</v>
      </c>
      <c r="AJ12" s="94">
        <v>96</v>
      </c>
      <c r="AK12" s="94">
        <v>1</v>
      </c>
      <c r="AL12" s="94">
        <v>0</v>
      </c>
      <c r="AM12" s="94">
        <v>1</v>
      </c>
      <c r="AN12" s="94">
        <v>14</v>
      </c>
      <c r="AO12" s="94">
        <v>9</v>
      </c>
      <c r="AP12" s="94">
        <v>5</v>
      </c>
      <c r="AQ12" s="112"/>
      <c r="AR12" s="111" t="s">
        <v>90</v>
      </c>
      <c r="AS12" s="113"/>
    </row>
    <row r="13" spans="1:46" s="75" customFormat="1" ht="16.5" customHeight="1">
      <c r="A13" s="115"/>
      <c r="B13" s="116"/>
      <c r="C13" s="116"/>
      <c r="D13" s="11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9"/>
      <c r="AB13" s="119"/>
      <c r="AC13" s="119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20"/>
      <c r="AR13" s="116"/>
      <c r="AS13" s="116"/>
    </row>
    <row r="14" spans="1:46" s="124" customFormat="1" ht="16.5" customHeight="1">
      <c r="A14" s="121"/>
      <c r="B14" s="53" t="s">
        <v>21</v>
      </c>
      <c r="C14" s="77"/>
      <c r="D14" s="122">
        <v>3120</v>
      </c>
      <c r="E14" s="119">
        <v>4733</v>
      </c>
      <c r="F14" s="119">
        <v>2080</v>
      </c>
      <c r="G14" s="119">
        <v>2653</v>
      </c>
      <c r="H14" s="119">
        <v>3046</v>
      </c>
      <c r="I14" s="119">
        <v>1382</v>
      </c>
      <c r="J14" s="119">
        <v>1664</v>
      </c>
      <c r="K14" s="119">
        <v>8</v>
      </c>
      <c r="L14" s="119">
        <v>3</v>
      </c>
      <c r="M14" s="119">
        <v>5</v>
      </c>
      <c r="N14" s="119">
        <v>7</v>
      </c>
      <c r="O14" s="119">
        <v>5</v>
      </c>
      <c r="P14" s="119">
        <v>2</v>
      </c>
      <c r="Q14" s="119">
        <v>2960</v>
      </c>
      <c r="R14" s="119">
        <v>4580</v>
      </c>
      <c r="S14" s="119">
        <v>1997</v>
      </c>
      <c r="T14" s="119">
        <v>2583</v>
      </c>
      <c r="U14" s="119">
        <v>2902</v>
      </c>
      <c r="V14" s="119">
        <v>1303</v>
      </c>
      <c r="W14" s="119">
        <v>1599</v>
      </c>
      <c r="X14" s="119">
        <v>7</v>
      </c>
      <c r="Y14" s="119">
        <v>3</v>
      </c>
      <c r="Z14" s="119">
        <v>4</v>
      </c>
      <c r="AA14" s="119">
        <v>3</v>
      </c>
      <c r="AB14" s="119">
        <v>2</v>
      </c>
      <c r="AC14" s="119">
        <v>1</v>
      </c>
      <c r="AD14" s="119">
        <v>160</v>
      </c>
      <c r="AE14" s="119">
        <v>153</v>
      </c>
      <c r="AF14" s="119">
        <v>83</v>
      </c>
      <c r="AG14" s="119">
        <v>70</v>
      </c>
      <c r="AH14" s="119">
        <v>144</v>
      </c>
      <c r="AI14" s="119">
        <v>79</v>
      </c>
      <c r="AJ14" s="119">
        <v>65</v>
      </c>
      <c r="AK14" s="119">
        <v>1</v>
      </c>
      <c r="AL14" s="119">
        <v>0</v>
      </c>
      <c r="AM14" s="119">
        <v>1</v>
      </c>
      <c r="AN14" s="119">
        <v>4</v>
      </c>
      <c r="AO14" s="119">
        <v>3</v>
      </c>
      <c r="AP14" s="119">
        <v>1</v>
      </c>
      <c r="AQ14" s="123"/>
      <c r="AR14" s="53" t="s">
        <v>21</v>
      </c>
      <c r="AS14" s="77"/>
    </row>
    <row r="15" spans="1:46" s="124" customFormat="1" ht="16.5" customHeight="1">
      <c r="A15" s="121"/>
      <c r="B15" s="53" t="s">
        <v>22</v>
      </c>
      <c r="C15" s="77"/>
      <c r="D15" s="122">
        <v>880</v>
      </c>
      <c r="E15" s="119">
        <v>1096</v>
      </c>
      <c r="F15" s="119">
        <v>565</v>
      </c>
      <c r="G15" s="119">
        <v>531</v>
      </c>
      <c r="H15" s="119">
        <v>793</v>
      </c>
      <c r="I15" s="119">
        <v>397</v>
      </c>
      <c r="J15" s="119">
        <v>396</v>
      </c>
      <c r="K15" s="119">
        <v>4</v>
      </c>
      <c r="L15" s="119">
        <v>1</v>
      </c>
      <c r="M15" s="119">
        <v>3</v>
      </c>
      <c r="N15" s="119">
        <v>1</v>
      </c>
      <c r="O15" s="119">
        <v>0</v>
      </c>
      <c r="P15" s="119">
        <v>1</v>
      </c>
      <c r="Q15" s="119">
        <v>880</v>
      </c>
      <c r="R15" s="119">
        <v>1096</v>
      </c>
      <c r="S15" s="119">
        <v>565</v>
      </c>
      <c r="T15" s="119">
        <v>531</v>
      </c>
      <c r="U15" s="119">
        <v>793</v>
      </c>
      <c r="V15" s="119">
        <v>397</v>
      </c>
      <c r="W15" s="119">
        <v>396</v>
      </c>
      <c r="X15" s="119">
        <v>4</v>
      </c>
      <c r="Y15" s="119">
        <v>1</v>
      </c>
      <c r="Z15" s="119">
        <v>3</v>
      </c>
      <c r="AA15" s="119">
        <v>1</v>
      </c>
      <c r="AB15" s="119">
        <v>0</v>
      </c>
      <c r="AC15" s="119">
        <v>1</v>
      </c>
      <c r="AD15" s="119">
        <v>0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0</v>
      </c>
      <c r="AK15" s="119">
        <v>0</v>
      </c>
      <c r="AL15" s="119">
        <v>0</v>
      </c>
      <c r="AM15" s="119">
        <v>0</v>
      </c>
      <c r="AN15" s="119">
        <v>0</v>
      </c>
      <c r="AO15" s="119">
        <v>0</v>
      </c>
      <c r="AP15" s="119">
        <v>0</v>
      </c>
      <c r="AQ15" s="123"/>
      <c r="AR15" s="53" t="s">
        <v>22</v>
      </c>
      <c r="AS15" s="77"/>
    </row>
    <row r="16" spans="1:46" s="124" customFormat="1" ht="16.5" customHeight="1">
      <c r="A16" s="121"/>
      <c r="B16" s="53" t="s">
        <v>23</v>
      </c>
      <c r="C16" s="77"/>
      <c r="D16" s="122">
        <v>600</v>
      </c>
      <c r="E16" s="119">
        <v>453</v>
      </c>
      <c r="F16" s="119">
        <v>219</v>
      </c>
      <c r="G16" s="119">
        <v>234</v>
      </c>
      <c r="H16" s="119">
        <v>445</v>
      </c>
      <c r="I16" s="119">
        <v>214</v>
      </c>
      <c r="J16" s="119">
        <v>231</v>
      </c>
      <c r="K16" s="119">
        <v>5</v>
      </c>
      <c r="L16" s="119">
        <v>2</v>
      </c>
      <c r="M16" s="119">
        <v>3</v>
      </c>
      <c r="N16" s="119">
        <v>3</v>
      </c>
      <c r="O16" s="119">
        <v>2</v>
      </c>
      <c r="P16" s="119">
        <v>1</v>
      </c>
      <c r="Q16" s="119">
        <v>560</v>
      </c>
      <c r="R16" s="119">
        <v>431</v>
      </c>
      <c r="S16" s="119">
        <v>210</v>
      </c>
      <c r="T16" s="119">
        <v>221</v>
      </c>
      <c r="U16" s="119">
        <v>424</v>
      </c>
      <c r="V16" s="119">
        <v>205</v>
      </c>
      <c r="W16" s="119">
        <v>219</v>
      </c>
      <c r="X16" s="119">
        <v>5</v>
      </c>
      <c r="Y16" s="119">
        <v>2</v>
      </c>
      <c r="Z16" s="119">
        <v>3</v>
      </c>
      <c r="AA16" s="119">
        <v>1</v>
      </c>
      <c r="AB16" s="119">
        <v>1</v>
      </c>
      <c r="AC16" s="119">
        <v>0</v>
      </c>
      <c r="AD16" s="119">
        <v>40</v>
      </c>
      <c r="AE16" s="119">
        <v>22</v>
      </c>
      <c r="AF16" s="119">
        <v>9</v>
      </c>
      <c r="AG16" s="119">
        <v>13</v>
      </c>
      <c r="AH16" s="119">
        <v>21</v>
      </c>
      <c r="AI16" s="119">
        <v>9</v>
      </c>
      <c r="AJ16" s="119">
        <v>12</v>
      </c>
      <c r="AK16" s="119">
        <v>0</v>
      </c>
      <c r="AL16" s="119">
        <v>0</v>
      </c>
      <c r="AM16" s="119">
        <v>0</v>
      </c>
      <c r="AN16" s="119">
        <v>2</v>
      </c>
      <c r="AO16" s="119">
        <v>1</v>
      </c>
      <c r="AP16" s="119">
        <v>1</v>
      </c>
      <c r="AQ16" s="123"/>
      <c r="AR16" s="53" t="s">
        <v>23</v>
      </c>
      <c r="AS16" s="77"/>
    </row>
    <row r="17" spans="1:45" s="124" customFormat="1" ht="16.5" customHeight="1">
      <c r="A17" s="121"/>
      <c r="B17" s="53" t="s">
        <v>24</v>
      </c>
      <c r="C17" s="77"/>
      <c r="D17" s="122">
        <v>1480</v>
      </c>
      <c r="E17" s="119">
        <v>1423</v>
      </c>
      <c r="F17" s="119">
        <v>781</v>
      </c>
      <c r="G17" s="119">
        <v>642</v>
      </c>
      <c r="H17" s="119">
        <v>1245</v>
      </c>
      <c r="I17" s="119">
        <v>667</v>
      </c>
      <c r="J17" s="119">
        <v>578</v>
      </c>
      <c r="K17" s="119">
        <v>3</v>
      </c>
      <c r="L17" s="119">
        <v>1</v>
      </c>
      <c r="M17" s="119">
        <v>2</v>
      </c>
      <c r="N17" s="119">
        <v>0</v>
      </c>
      <c r="O17" s="119">
        <v>0</v>
      </c>
      <c r="P17" s="119">
        <v>0</v>
      </c>
      <c r="Q17" s="119">
        <v>1400</v>
      </c>
      <c r="R17" s="119">
        <v>1394</v>
      </c>
      <c r="S17" s="119">
        <v>753</v>
      </c>
      <c r="T17" s="119">
        <v>641</v>
      </c>
      <c r="U17" s="119">
        <v>1219</v>
      </c>
      <c r="V17" s="119">
        <v>642</v>
      </c>
      <c r="W17" s="119">
        <v>577</v>
      </c>
      <c r="X17" s="119">
        <v>3</v>
      </c>
      <c r="Y17" s="119">
        <v>1</v>
      </c>
      <c r="Z17" s="119">
        <v>2</v>
      </c>
      <c r="AA17" s="119">
        <v>0</v>
      </c>
      <c r="AB17" s="119">
        <v>0</v>
      </c>
      <c r="AC17" s="119">
        <v>0</v>
      </c>
      <c r="AD17" s="119">
        <v>80</v>
      </c>
      <c r="AE17" s="119">
        <v>29</v>
      </c>
      <c r="AF17" s="119">
        <v>28</v>
      </c>
      <c r="AG17" s="119">
        <v>1</v>
      </c>
      <c r="AH17" s="119">
        <v>26</v>
      </c>
      <c r="AI17" s="119">
        <v>25</v>
      </c>
      <c r="AJ17" s="119">
        <v>1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0</v>
      </c>
      <c r="AQ17" s="123"/>
      <c r="AR17" s="53" t="s">
        <v>24</v>
      </c>
      <c r="AS17" s="77"/>
    </row>
    <row r="18" spans="1:45" s="124" customFormat="1" ht="16.5" customHeight="1">
      <c r="A18" s="121"/>
      <c r="B18" s="53" t="s">
        <v>25</v>
      </c>
      <c r="C18" s="77"/>
      <c r="D18" s="122">
        <v>760</v>
      </c>
      <c r="E18" s="119">
        <v>783</v>
      </c>
      <c r="F18" s="119">
        <v>395</v>
      </c>
      <c r="G18" s="119">
        <v>388</v>
      </c>
      <c r="H18" s="119">
        <v>649</v>
      </c>
      <c r="I18" s="119">
        <v>323</v>
      </c>
      <c r="J18" s="119">
        <v>326</v>
      </c>
      <c r="K18" s="119">
        <v>3</v>
      </c>
      <c r="L18" s="119">
        <v>1</v>
      </c>
      <c r="M18" s="119">
        <v>2</v>
      </c>
      <c r="N18" s="119">
        <v>2</v>
      </c>
      <c r="O18" s="119">
        <v>1</v>
      </c>
      <c r="P18" s="119">
        <v>1</v>
      </c>
      <c r="Q18" s="119">
        <v>720</v>
      </c>
      <c r="R18" s="119">
        <v>771</v>
      </c>
      <c r="S18" s="119">
        <v>388</v>
      </c>
      <c r="T18" s="119">
        <v>383</v>
      </c>
      <c r="U18" s="119">
        <v>638</v>
      </c>
      <c r="V18" s="119">
        <v>316</v>
      </c>
      <c r="W18" s="119">
        <v>322</v>
      </c>
      <c r="X18" s="119">
        <v>3</v>
      </c>
      <c r="Y18" s="119">
        <v>1</v>
      </c>
      <c r="Z18" s="119">
        <v>2</v>
      </c>
      <c r="AA18" s="119">
        <v>1</v>
      </c>
      <c r="AB18" s="119">
        <v>1</v>
      </c>
      <c r="AC18" s="119">
        <v>0</v>
      </c>
      <c r="AD18" s="119">
        <v>40</v>
      </c>
      <c r="AE18" s="119">
        <v>12</v>
      </c>
      <c r="AF18" s="119">
        <v>7</v>
      </c>
      <c r="AG18" s="119">
        <v>5</v>
      </c>
      <c r="AH18" s="119">
        <v>11</v>
      </c>
      <c r="AI18" s="119">
        <v>7</v>
      </c>
      <c r="AJ18" s="119">
        <v>4</v>
      </c>
      <c r="AK18" s="119">
        <v>0</v>
      </c>
      <c r="AL18" s="119">
        <v>0</v>
      </c>
      <c r="AM18" s="119">
        <v>0</v>
      </c>
      <c r="AN18" s="119">
        <v>1</v>
      </c>
      <c r="AO18" s="119">
        <v>0</v>
      </c>
      <c r="AP18" s="119">
        <v>1</v>
      </c>
      <c r="AQ18" s="123"/>
      <c r="AR18" s="53" t="s">
        <v>25</v>
      </c>
      <c r="AS18" s="77"/>
    </row>
    <row r="19" spans="1:45" s="124" customFormat="1" ht="16.5" customHeight="1">
      <c r="A19" s="121"/>
      <c r="B19" s="53" t="s">
        <v>26</v>
      </c>
      <c r="C19" s="77"/>
      <c r="D19" s="122">
        <v>560</v>
      </c>
      <c r="E19" s="119">
        <v>662</v>
      </c>
      <c r="F19" s="119">
        <v>405</v>
      </c>
      <c r="G19" s="119">
        <v>257</v>
      </c>
      <c r="H19" s="119">
        <v>553</v>
      </c>
      <c r="I19" s="119">
        <v>335</v>
      </c>
      <c r="J19" s="119">
        <v>218</v>
      </c>
      <c r="K19" s="119">
        <v>7</v>
      </c>
      <c r="L19" s="119">
        <v>6</v>
      </c>
      <c r="M19" s="119">
        <v>1</v>
      </c>
      <c r="N19" s="119">
        <v>0</v>
      </c>
      <c r="O19" s="119">
        <v>0</v>
      </c>
      <c r="P19" s="119">
        <v>0</v>
      </c>
      <c r="Q19" s="119">
        <v>560</v>
      </c>
      <c r="R19" s="119">
        <v>662</v>
      </c>
      <c r="S19" s="119">
        <v>405</v>
      </c>
      <c r="T19" s="119">
        <v>257</v>
      </c>
      <c r="U19" s="119">
        <v>553</v>
      </c>
      <c r="V19" s="119">
        <v>335</v>
      </c>
      <c r="W19" s="119">
        <v>218</v>
      </c>
      <c r="X19" s="119">
        <v>7</v>
      </c>
      <c r="Y19" s="119">
        <v>6</v>
      </c>
      <c r="Z19" s="119">
        <v>1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19">
        <v>0</v>
      </c>
      <c r="AN19" s="119">
        <v>0</v>
      </c>
      <c r="AO19" s="119">
        <v>0</v>
      </c>
      <c r="AP19" s="119">
        <v>0</v>
      </c>
      <c r="AQ19" s="123"/>
      <c r="AR19" s="53" t="s">
        <v>26</v>
      </c>
      <c r="AS19" s="77"/>
    </row>
    <row r="20" spans="1:45" s="124" customFormat="1" ht="16.5" customHeight="1">
      <c r="A20" s="121"/>
      <c r="B20" s="53" t="s">
        <v>27</v>
      </c>
      <c r="C20" s="77"/>
      <c r="D20" s="122">
        <v>1480</v>
      </c>
      <c r="E20" s="119">
        <v>2049</v>
      </c>
      <c r="F20" s="119">
        <v>1166</v>
      </c>
      <c r="G20" s="119">
        <v>883</v>
      </c>
      <c r="H20" s="119">
        <v>1394</v>
      </c>
      <c r="I20" s="119">
        <v>834</v>
      </c>
      <c r="J20" s="119">
        <v>560</v>
      </c>
      <c r="K20" s="119">
        <v>3</v>
      </c>
      <c r="L20" s="119">
        <v>2</v>
      </c>
      <c r="M20" s="119">
        <v>1</v>
      </c>
      <c r="N20" s="119">
        <v>6</v>
      </c>
      <c r="O20" s="119">
        <v>4</v>
      </c>
      <c r="P20" s="119">
        <v>2</v>
      </c>
      <c r="Q20" s="119">
        <v>1440</v>
      </c>
      <c r="R20" s="119">
        <v>2021</v>
      </c>
      <c r="S20" s="119">
        <v>1146</v>
      </c>
      <c r="T20" s="119">
        <v>875</v>
      </c>
      <c r="U20" s="119">
        <v>1368</v>
      </c>
      <c r="V20" s="119">
        <v>815</v>
      </c>
      <c r="W20" s="119">
        <v>553</v>
      </c>
      <c r="X20" s="119">
        <v>3</v>
      </c>
      <c r="Y20" s="119">
        <v>2</v>
      </c>
      <c r="Z20" s="119">
        <v>1</v>
      </c>
      <c r="AA20" s="119">
        <v>1</v>
      </c>
      <c r="AB20" s="119">
        <v>1</v>
      </c>
      <c r="AC20" s="119">
        <v>0</v>
      </c>
      <c r="AD20" s="119">
        <v>40</v>
      </c>
      <c r="AE20" s="119">
        <v>28</v>
      </c>
      <c r="AF20" s="119">
        <v>20</v>
      </c>
      <c r="AG20" s="119">
        <v>8</v>
      </c>
      <c r="AH20" s="119">
        <v>26</v>
      </c>
      <c r="AI20" s="119">
        <v>19</v>
      </c>
      <c r="AJ20" s="119">
        <v>7</v>
      </c>
      <c r="AK20" s="119">
        <v>0</v>
      </c>
      <c r="AL20" s="119">
        <v>0</v>
      </c>
      <c r="AM20" s="119">
        <v>0</v>
      </c>
      <c r="AN20" s="119">
        <v>5</v>
      </c>
      <c r="AO20" s="119">
        <v>3</v>
      </c>
      <c r="AP20" s="119">
        <v>2</v>
      </c>
      <c r="AQ20" s="123"/>
      <c r="AR20" s="53" t="s">
        <v>27</v>
      </c>
      <c r="AS20" s="77"/>
    </row>
    <row r="21" spans="1:45" s="124" customFormat="1" ht="16.5" customHeight="1">
      <c r="A21" s="121"/>
      <c r="B21" s="53" t="s">
        <v>28</v>
      </c>
      <c r="C21" s="77"/>
      <c r="D21" s="122">
        <v>680</v>
      </c>
      <c r="E21" s="119">
        <v>890</v>
      </c>
      <c r="F21" s="119">
        <v>513</v>
      </c>
      <c r="G21" s="119">
        <v>377</v>
      </c>
      <c r="H21" s="119">
        <v>655</v>
      </c>
      <c r="I21" s="119">
        <v>381</v>
      </c>
      <c r="J21" s="119">
        <v>274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v>680</v>
      </c>
      <c r="R21" s="119">
        <v>890</v>
      </c>
      <c r="S21" s="119">
        <v>513</v>
      </c>
      <c r="T21" s="119">
        <v>377</v>
      </c>
      <c r="U21" s="119">
        <v>655</v>
      </c>
      <c r="V21" s="119">
        <v>381</v>
      </c>
      <c r="W21" s="119">
        <v>274</v>
      </c>
      <c r="X21" s="119">
        <v>0</v>
      </c>
      <c r="Y21" s="119">
        <v>0</v>
      </c>
      <c r="Z21" s="119">
        <v>0</v>
      </c>
      <c r="AA21" s="119">
        <v>0</v>
      </c>
      <c r="AB21" s="119">
        <v>0</v>
      </c>
      <c r="AC21" s="119">
        <v>0</v>
      </c>
      <c r="AD21" s="119">
        <v>0</v>
      </c>
      <c r="AE21" s="119">
        <v>0</v>
      </c>
      <c r="AF21" s="119">
        <v>0</v>
      </c>
      <c r="AG21" s="119">
        <v>0</v>
      </c>
      <c r="AH21" s="119">
        <v>0</v>
      </c>
      <c r="AI21" s="119">
        <v>0</v>
      </c>
      <c r="AJ21" s="119">
        <v>0</v>
      </c>
      <c r="AK21" s="119">
        <v>0</v>
      </c>
      <c r="AL21" s="119">
        <v>0</v>
      </c>
      <c r="AM21" s="119">
        <v>0</v>
      </c>
      <c r="AN21" s="119">
        <v>0</v>
      </c>
      <c r="AO21" s="119">
        <v>0</v>
      </c>
      <c r="AP21" s="119">
        <v>0</v>
      </c>
      <c r="AQ21" s="123"/>
      <c r="AR21" s="53" t="s">
        <v>28</v>
      </c>
      <c r="AS21" s="77"/>
    </row>
    <row r="22" spans="1:45" s="124" customFormat="1" ht="16.5" customHeight="1">
      <c r="A22" s="121"/>
      <c r="B22" s="53" t="s">
        <v>29</v>
      </c>
      <c r="C22" s="77"/>
      <c r="D22" s="122">
        <v>1320</v>
      </c>
      <c r="E22" s="119">
        <v>1393</v>
      </c>
      <c r="F22" s="119">
        <v>624</v>
      </c>
      <c r="G22" s="119">
        <v>769</v>
      </c>
      <c r="H22" s="119">
        <v>1210</v>
      </c>
      <c r="I22" s="119">
        <v>550</v>
      </c>
      <c r="J22" s="119">
        <v>660</v>
      </c>
      <c r="K22" s="119">
        <v>0</v>
      </c>
      <c r="L22" s="119">
        <v>0</v>
      </c>
      <c r="M22" s="119">
        <v>0</v>
      </c>
      <c r="N22" s="119">
        <v>2</v>
      </c>
      <c r="O22" s="119">
        <v>2</v>
      </c>
      <c r="P22" s="119">
        <v>0</v>
      </c>
      <c r="Q22" s="119">
        <v>1280</v>
      </c>
      <c r="R22" s="119">
        <v>1368</v>
      </c>
      <c r="S22" s="119">
        <v>606</v>
      </c>
      <c r="T22" s="119">
        <v>762</v>
      </c>
      <c r="U22" s="119">
        <v>1186</v>
      </c>
      <c r="V22" s="119">
        <v>533</v>
      </c>
      <c r="W22" s="119">
        <v>653</v>
      </c>
      <c r="X22" s="119">
        <v>0</v>
      </c>
      <c r="Y22" s="119">
        <v>0</v>
      </c>
      <c r="Z22" s="119">
        <v>0</v>
      </c>
      <c r="AA22" s="119">
        <v>0</v>
      </c>
      <c r="AB22" s="119">
        <v>0</v>
      </c>
      <c r="AC22" s="119">
        <v>0</v>
      </c>
      <c r="AD22" s="119">
        <v>40</v>
      </c>
      <c r="AE22" s="119">
        <v>25</v>
      </c>
      <c r="AF22" s="119">
        <v>18</v>
      </c>
      <c r="AG22" s="119">
        <v>7</v>
      </c>
      <c r="AH22" s="119">
        <v>24</v>
      </c>
      <c r="AI22" s="119">
        <v>17</v>
      </c>
      <c r="AJ22" s="119">
        <v>7</v>
      </c>
      <c r="AK22" s="119">
        <v>0</v>
      </c>
      <c r="AL22" s="119">
        <v>0</v>
      </c>
      <c r="AM22" s="119">
        <v>0</v>
      </c>
      <c r="AN22" s="119">
        <v>2</v>
      </c>
      <c r="AO22" s="119">
        <v>2</v>
      </c>
      <c r="AP22" s="119">
        <v>0</v>
      </c>
      <c r="AQ22" s="123"/>
      <c r="AR22" s="53" t="s">
        <v>29</v>
      </c>
      <c r="AS22" s="77"/>
    </row>
    <row r="23" spans="1:45" s="124" customFormat="1" ht="16.5" customHeight="1">
      <c r="A23" s="121"/>
      <c r="B23" s="53" t="s">
        <v>30</v>
      </c>
      <c r="C23" s="77"/>
      <c r="D23" s="122">
        <v>560</v>
      </c>
      <c r="E23" s="119">
        <v>423</v>
      </c>
      <c r="F23" s="119">
        <v>214</v>
      </c>
      <c r="G23" s="119">
        <v>209</v>
      </c>
      <c r="H23" s="119">
        <v>411</v>
      </c>
      <c r="I23" s="119">
        <v>206</v>
      </c>
      <c r="J23" s="119">
        <v>205</v>
      </c>
      <c r="K23" s="119">
        <v>1</v>
      </c>
      <c r="L23" s="119">
        <v>0</v>
      </c>
      <c r="M23" s="119">
        <v>1</v>
      </c>
      <c r="N23" s="119">
        <v>0</v>
      </c>
      <c r="O23" s="119">
        <v>0</v>
      </c>
      <c r="P23" s="119">
        <v>0</v>
      </c>
      <c r="Q23" s="119">
        <v>560</v>
      </c>
      <c r="R23" s="119">
        <v>423</v>
      </c>
      <c r="S23" s="119">
        <v>214</v>
      </c>
      <c r="T23" s="119">
        <v>209</v>
      </c>
      <c r="U23" s="119">
        <v>411</v>
      </c>
      <c r="V23" s="119">
        <v>206</v>
      </c>
      <c r="W23" s="119">
        <v>205</v>
      </c>
      <c r="X23" s="119">
        <v>1</v>
      </c>
      <c r="Y23" s="119">
        <v>0</v>
      </c>
      <c r="Z23" s="119">
        <v>1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0</v>
      </c>
      <c r="AK23" s="119">
        <v>0</v>
      </c>
      <c r="AL23" s="119">
        <v>0</v>
      </c>
      <c r="AM23" s="119">
        <v>0</v>
      </c>
      <c r="AN23" s="119">
        <v>0</v>
      </c>
      <c r="AO23" s="119">
        <v>0</v>
      </c>
      <c r="AP23" s="119">
        <v>0</v>
      </c>
      <c r="AQ23" s="123"/>
      <c r="AR23" s="53" t="s">
        <v>30</v>
      </c>
      <c r="AS23" s="77"/>
    </row>
    <row r="24" spans="1:45" s="124" customFormat="1" ht="16.5" customHeight="1">
      <c r="A24" s="121"/>
      <c r="B24" s="53" t="s">
        <v>31</v>
      </c>
      <c r="C24" s="77"/>
      <c r="D24" s="122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119">
        <v>0</v>
      </c>
      <c r="T24" s="119">
        <v>0</v>
      </c>
      <c r="U24" s="119">
        <v>0</v>
      </c>
      <c r="V24" s="119">
        <v>0</v>
      </c>
      <c r="W24" s="119">
        <v>0</v>
      </c>
      <c r="X24" s="119">
        <v>0</v>
      </c>
      <c r="Y24" s="119">
        <v>0</v>
      </c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  <c r="AG24" s="119">
        <v>0</v>
      </c>
      <c r="AH24" s="119">
        <v>0</v>
      </c>
      <c r="AI24" s="119">
        <v>0</v>
      </c>
      <c r="AJ24" s="119">
        <v>0</v>
      </c>
      <c r="AK24" s="119">
        <v>0</v>
      </c>
      <c r="AL24" s="119">
        <v>0</v>
      </c>
      <c r="AM24" s="119">
        <v>0</v>
      </c>
      <c r="AN24" s="119">
        <v>0</v>
      </c>
      <c r="AO24" s="119">
        <v>0</v>
      </c>
      <c r="AP24" s="119">
        <v>0</v>
      </c>
      <c r="AQ24" s="123"/>
      <c r="AR24" s="53" t="s">
        <v>31</v>
      </c>
      <c r="AS24" s="77"/>
    </row>
    <row r="25" spans="1:45" s="124" customFormat="1" ht="16.5" customHeight="1">
      <c r="A25" s="121"/>
      <c r="B25" s="53" t="s">
        <v>32</v>
      </c>
      <c r="C25" s="77"/>
      <c r="D25" s="122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v>0</v>
      </c>
      <c r="R25" s="119">
        <v>0</v>
      </c>
      <c r="S25" s="119">
        <v>0</v>
      </c>
      <c r="T25" s="119">
        <v>0</v>
      </c>
      <c r="U25" s="119">
        <v>0</v>
      </c>
      <c r="V25" s="119">
        <v>0</v>
      </c>
      <c r="W25" s="119">
        <v>0</v>
      </c>
      <c r="X25" s="119">
        <v>0</v>
      </c>
      <c r="Y25" s="119">
        <v>0</v>
      </c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0</v>
      </c>
      <c r="AG25" s="119">
        <v>0</v>
      </c>
      <c r="AH25" s="119">
        <v>0</v>
      </c>
      <c r="AI25" s="119">
        <v>0</v>
      </c>
      <c r="AJ25" s="119">
        <v>0</v>
      </c>
      <c r="AK25" s="119">
        <v>0</v>
      </c>
      <c r="AL25" s="119">
        <v>0</v>
      </c>
      <c r="AM25" s="119">
        <v>0</v>
      </c>
      <c r="AN25" s="119">
        <v>0</v>
      </c>
      <c r="AO25" s="119">
        <v>0</v>
      </c>
      <c r="AP25" s="119">
        <v>0</v>
      </c>
      <c r="AQ25" s="123"/>
      <c r="AR25" s="53" t="s">
        <v>32</v>
      </c>
      <c r="AS25" s="77"/>
    </row>
    <row r="26" spans="1:45" s="124" customFormat="1" ht="16.5" customHeight="1">
      <c r="A26" s="121"/>
      <c r="B26" s="53" t="s">
        <v>33</v>
      </c>
      <c r="C26" s="77"/>
      <c r="D26" s="122">
        <v>80</v>
      </c>
      <c r="E26" s="119">
        <v>48</v>
      </c>
      <c r="F26" s="119">
        <v>27</v>
      </c>
      <c r="G26" s="119">
        <v>21</v>
      </c>
      <c r="H26" s="119">
        <v>45</v>
      </c>
      <c r="I26" s="119">
        <v>25</v>
      </c>
      <c r="J26" s="119">
        <v>20</v>
      </c>
      <c r="K26" s="119">
        <v>9</v>
      </c>
      <c r="L26" s="119">
        <v>4</v>
      </c>
      <c r="M26" s="119">
        <v>5</v>
      </c>
      <c r="N26" s="119">
        <v>0</v>
      </c>
      <c r="O26" s="119">
        <v>0</v>
      </c>
      <c r="P26" s="119">
        <v>0</v>
      </c>
      <c r="Q26" s="119">
        <v>80</v>
      </c>
      <c r="R26" s="119">
        <v>48</v>
      </c>
      <c r="S26" s="119">
        <v>27</v>
      </c>
      <c r="T26" s="119">
        <v>21</v>
      </c>
      <c r="U26" s="119">
        <v>45</v>
      </c>
      <c r="V26" s="119">
        <v>25</v>
      </c>
      <c r="W26" s="119">
        <v>20</v>
      </c>
      <c r="X26" s="119">
        <v>9</v>
      </c>
      <c r="Y26" s="119">
        <v>4</v>
      </c>
      <c r="Z26" s="119">
        <v>5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19">
        <v>0</v>
      </c>
      <c r="AG26" s="119">
        <v>0</v>
      </c>
      <c r="AH26" s="119">
        <v>0</v>
      </c>
      <c r="AI26" s="119">
        <v>0</v>
      </c>
      <c r="AJ26" s="119">
        <v>0</v>
      </c>
      <c r="AK26" s="119">
        <v>0</v>
      </c>
      <c r="AL26" s="119">
        <v>0</v>
      </c>
      <c r="AM26" s="119">
        <v>0</v>
      </c>
      <c r="AN26" s="119">
        <v>0</v>
      </c>
      <c r="AO26" s="119">
        <v>0</v>
      </c>
      <c r="AP26" s="119">
        <v>0</v>
      </c>
      <c r="AQ26" s="123"/>
      <c r="AR26" s="53" t="s">
        <v>33</v>
      </c>
      <c r="AS26" s="77"/>
    </row>
    <row r="27" spans="1:45" s="124" customFormat="1" ht="16.5" customHeight="1">
      <c r="A27" s="121"/>
      <c r="B27" s="53" t="s">
        <v>34</v>
      </c>
      <c r="C27" s="77"/>
      <c r="D27" s="122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0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19">
        <v>0</v>
      </c>
      <c r="AM27" s="119">
        <v>0</v>
      </c>
      <c r="AN27" s="119">
        <v>0</v>
      </c>
      <c r="AO27" s="119">
        <v>0</v>
      </c>
      <c r="AP27" s="119">
        <v>0</v>
      </c>
      <c r="AQ27" s="123"/>
      <c r="AR27" s="53" t="s">
        <v>34</v>
      </c>
      <c r="AS27" s="77"/>
    </row>
    <row r="28" spans="1:45" s="124" customFormat="1" ht="16.5" customHeight="1">
      <c r="A28" s="121"/>
      <c r="B28" s="53" t="s">
        <v>35</v>
      </c>
      <c r="C28" s="77"/>
      <c r="D28" s="122">
        <v>120</v>
      </c>
      <c r="E28" s="119">
        <v>133</v>
      </c>
      <c r="F28" s="119">
        <v>81</v>
      </c>
      <c r="G28" s="119">
        <v>52</v>
      </c>
      <c r="H28" s="119">
        <v>103</v>
      </c>
      <c r="I28" s="119">
        <v>61</v>
      </c>
      <c r="J28" s="119">
        <v>42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v>120</v>
      </c>
      <c r="R28" s="119">
        <v>133</v>
      </c>
      <c r="S28" s="119">
        <v>81</v>
      </c>
      <c r="T28" s="119">
        <v>52</v>
      </c>
      <c r="U28" s="119">
        <v>103</v>
      </c>
      <c r="V28" s="119">
        <v>61</v>
      </c>
      <c r="W28" s="119">
        <v>42</v>
      </c>
      <c r="X28" s="119">
        <v>0</v>
      </c>
      <c r="Y28" s="119">
        <v>0</v>
      </c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19">
        <v>0</v>
      </c>
      <c r="AO28" s="119">
        <v>0</v>
      </c>
      <c r="AP28" s="119">
        <v>0</v>
      </c>
      <c r="AQ28" s="123"/>
      <c r="AR28" s="53" t="s">
        <v>35</v>
      </c>
      <c r="AS28" s="77"/>
    </row>
    <row r="29" spans="1:45" s="124" customFormat="1" ht="16.5" customHeight="1">
      <c r="A29" s="121"/>
      <c r="B29" s="53" t="s">
        <v>36</v>
      </c>
      <c r="C29" s="77"/>
      <c r="D29" s="122">
        <v>80</v>
      </c>
      <c r="E29" s="119">
        <v>47</v>
      </c>
      <c r="F29" s="119">
        <v>17</v>
      </c>
      <c r="G29" s="119">
        <v>30</v>
      </c>
      <c r="H29" s="119">
        <v>41</v>
      </c>
      <c r="I29" s="119">
        <v>15</v>
      </c>
      <c r="J29" s="119">
        <v>26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80</v>
      </c>
      <c r="R29" s="119">
        <v>47</v>
      </c>
      <c r="S29" s="119">
        <v>17</v>
      </c>
      <c r="T29" s="119">
        <v>30</v>
      </c>
      <c r="U29" s="119">
        <v>41</v>
      </c>
      <c r="V29" s="119">
        <v>15</v>
      </c>
      <c r="W29" s="119">
        <v>26</v>
      </c>
      <c r="X29" s="119">
        <v>0</v>
      </c>
      <c r="Y29" s="119">
        <v>0</v>
      </c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0</v>
      </c>
      <c r="AJ29" s="119">
        <v>0</v>
      </c>
      <c r="AK29" s="119">
        <v>0</v>
      </c>
      <c r="AL29" s="119">
        <v>0</v>
      </c>
      <c r="AM29" s="119">
        <v>0</v>
      </c>
      <c r="AN29" s="119">
        <v>0</v>
      </c>
      <c r="AO29" s="119">
        <v>0</v>
      </c>
      <c r="AP29" s="119">
        <v>0</v>
      </c>
      <c r="AQ29" s="123"/>
      <c r="AR29" s="53" t="s">
        <v>36</v>
      </c>
      <c r="AS29" s="77"/>
    </row>
    <row r="30" spans="1:45" s="124" customFormat="1" ht="16.5" customHeight="1">
      <c r="A30" s="121"/>
      <c r="B30" s="53" t="s">
        <v>37</v>
      </c>
      <c r="C30" s="77"/>
      <c r="D30" s="122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119">
        <v>0</v>
      </c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  <c r="AG30" s="119">
        <v>0</v>
      </c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19">
        <v>0</v>
      </c>
      <c r="AO30" s="119">
        <v>0</v>
      </c>
      <c r="AP30" s="119">
        <v>0</v>
      </c>
      <c r="AQ30" s="123"/>
      <c r="AR30" s="53" t="s">
        <v>37</v>
      </c>
      <c r="AS30" s="77"/>
    </row>
    <row r="31" spans="1:45" s="124" customFormat="1" ht="16.5" customHeight="1">
      <c r="A31" s="121"/>
      <c r="B31" s="53" t="s">
        <v>38</v>
      </c>
      <c r="C31" s="77"/>
      <c r="D31" s="122">
        <v>120</v>
      </c>
      <c r="E31" s="119">
        <v>90</v>
      </c>
      <c r="F31" s="119">
        <v>46</v>
      </c>
      <c r="G31" s="119">
        <v>44</v>
      </c>
      <c r="H31" s="119">
        <v>86</v>
      </c>
      <c r="I31" s="119">
        <v>45</v>
      </c>
      <c r="J31" s="119">
        <v>41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v>120</v>
      </c>
      <c r="R31" s="119">
        <v>90</v>
      </c>
      <c r="S31" s="119">
        <v>46</v>
      </c>
      <c r="T31" s="119">
        <v>44</v>
      </c>
      <c r="U31" s="119">
        <v>86</v>
      </c>
      <c r="V31" s="119">
        <v>45</v>
      </c>
      <c r="W31" s="119">
        <v>41</v>
      </c>
      <c r="X31" s="119">
        <v>0</v>
      </c>
      <c r="Y31" s="119">
        <v>0</v>
      </c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0</v>
      </c>
      <c r="AK31" s="119">
        <v>0</v>
      </c>
      <c r="AL31" s="119">
        <v>0</v>
      </c>
      <c r="AM31" s="119">
        <v>0</v>
      </c>
      <c r="AN31" s="119">
        <v>0</v>
      </c>
      <c r="AO31" s="119">
        <v>0</v>
      </c>
      <c r="AP31" s="119">
        <v>0</v>
      </c>
      <c r="AQ31" s="123"/>
      <c r="AR31" s="53" t="s">
        <v>38</v>
      </c>
      <c r="AS31" s="77"/>
    </row>
    <row r="32" spans="1:45" s="124" customFormat="1" ht="16.5" customHeight="1">
      <c r="A32" s="121"/>
      <c r="B32" s="53" t="s">
        <v>39</v>
      </c>
      <c r="C32" s="77"/>
      <c r="D32" s="122">
        <v>0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119">
        <v>0</v>
      </c>
      <c r="V32" s="119">
        <v>0</v>
      </c>
      <c r="W32" s="119">
        <v>0</v>
      </c>
      <c r="X32" s="119">
        <v>0</v>
      </c>
      <c r="Y32" s="119">
        <v>0</v>
      </c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19">
        <v>0</v>
      </c>
      <c r="AG32" s="119">
        <v>0</v>
      </c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19">
        <v>0</v>
      </c>
      <c r="AO32" s="119">
        <v>0</v>
      </c>
      <c r="AP32" s="119">
        <v>0</v>
      </c>
      <c r="AQ32" s="123"/>
      <c r="AR32" s="53" t="s">
        <v>39</v>
      </c>
      <c r="AS32" s="77"/>
    </row>
    <row r="33" spans="1:45" s="124" customFormat="1" ht="16.5" customHeight="1">
      <c r="A33" s="121"/>
      <c r="B33" s="53" t="s">
        <v>40</v>
      </c>
      <c r="C33" s="79"/>
      <c r="D33" s="122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19">
        <v>0</v>
      </c>
      <c r="U33" s="119">
        <v>0</v>
      </c>
      <c r="V33" s="119">
        <v>0</v>
      </c>
      <c r="W33" s="119">
        <v>0</v>
      </c>
      <c r="X33" s="119">
        <v>0</v>
      </c>
      <c r="Y33" s="119">
        <v>0</v>
      </c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0</v>
      </c>
      <c r="AK33" s="119">
        <v>0</v>
      </c>
      <c r="AL33" s="119">
        <v>0</v>
      </c>
      <c r="AM33" s="119">
        <v>0</v>
      </c>
      <c r="AN33" s="119">
        <v>0</v>
      </c>
      <c r="AO33" s="119">
        <v>0</v>
      </c>
      <c r="AP33" s="119">
        <v>0</v>
      </c>
      <c r="AQ33" s="123"/>
      <c r="AR33" s="53" t="s">
        <v>40</v>
      </c>
      <c r="AS33" s="79"/>
    </row>
    <row r="34" spans="1:45" s="124" customFormat="1" ht="16.5" customHeight="1">
      <c r="A34" s="121"/>
      <c r="B34" s="53" t="s">
        <v>41</v>
      </c>
      <c r="C34" s="77"/>
      <c r="D34" s="122">
        <v>320</v>
      </c>
      <c r="E34" s="119">
        <v>395</v>
      </c>
      <c r="F34" s="119">
        <v>191</v>
      </c>
      <c r="G34" s="119">
        <v>204</v>
      </c>
      <c r="H34" s="119">
        <v>317</v>
      </c>
      <c r="I34" s="119">
        <v>163</v>
      </c>
      <c r="J34" s="119">
        <v>154</v>
      </c>
      <c r="K34" s="119">
        <v>2</v>
      </c>
      <c r="L34" s="119">
        <v>2</v>
      </c>
      <c r="M34" s="119">
        <v>0</v>
      </c>
      <c r="N34" s="119">
        <v>0</v>
      </c>
      <c r="O34" s="119">
        <v>0</v>
      </c>
      <c r="P34" s="119">
        <v>0</v>
      </c>
      <c r="Q34" s="119">
        <v>320</v>
      </c>
      <c r="R34" s="119">
        <v>395</v>
      </c>
      <c r="S34" s="119">
        <v>191</v>
      </c>
      <c r="T34" s="119">
        <v>204</v>
      </c>
      <c r="U34" s="119">
        <v>317</v>
      </c>
      <c r="V34" s="119">
        <v>163</v>
      </c>
      <c r="W34" s="119">
        <v>154</v>
      </c>
      <c r="X34" s="119">
        <v>2</v>
      </c>
      <c r="Y34" s="119">
        <v>2</v>
      </c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0</v>
      </c>
      <c r="AG34" s="119">
        <v>0</v>
      </c>
      <c r="AH34" s="119">
        <v>0</v>
      </c>
      <c r="AI34" s="119">
        <v>0</v>
      </c>
      <c r="AJ34" s="119">
        <v>0</v>
      </c>
      <c r="AK34" s="119">
        <v>0</v>
      </c>
      <c r="AL34" s="119">
        <v>0</v>
      </c>
      <c r="AM34" s="119">
        <v>0</v>
      </c>
      <c r="AN34" s="119">
        <v>0</v>
      </c>
      <c r="AO34" s="119">
        <v>0</v>
      </c>
      <c r="AP34" s="119">
        <v>0</v>
      </c>
      <c r="AQ34" s="123"/>
      <c r="AR34" s="53" t="s">
        <v>41</v>
      </c>
      <c r="AS34" s="77"/>
    </row>
    <row r="35" spans="1:45" s="124" customFormat="1" ht="16.5" customHeight="1">
      <c r="A35" s="121"/>
      <c r="B35" s="53" t="s">
        <v>42</v>
      </c>
      <c r="C35" s="77"/>
      <c r="D35" s="122">
        <v>200</v>
      </c>
      <c r="E35" s="119">
        <v>171</v>
      </c>
      <c r="F35" s="119">
        <v>80</v>
      </c>
      <c r="G35" s="119">
        <v>91</v>
      </c>
      <c r="H35" s="119">
        <v>149</v>
      </c>
      <c r="I35" s="119">
        <v>70</v>
      </c>
      <c r="J35" s="119">
        <v>79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200</v>
      </c>
      <c r="R35" s="119">
        <v>171</v>
      </c>
      <c r="S35" s="119">
        <v>80</v>
      </c>
      <c r="T35" s="119">
        <v>91</v>
      </c>
      <c r="U35" s="119">
        <v>149</v>
      </c>
      <c r="V35" s="119">
        <v>70</v>
      </c>
      <c r="W35" s="119">
        <v>79</v>
      </c>
      <c r="X35" s="119">
        <v>0</v>
      </c>
      <c r="Y35" s="119">
        <v>0</v>
      </c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23"/>
      <c r="AR35" s="53" t="s">
        <v>42</v>
      </c>
      <c r="AS35" s="77"/>
    </row>
    <row r="36" spans="1:45" s="124" customFormat="1" ht="16.5" customHeight="1">
      <c r="A36" s="121"/>
      <c r="B36" s="53" t="s">
        <v>43</v>
      </c>
      <c r="C36" s="77"/>
      <c r="D36" s="122">
        <v>280</v>
      </c>
      <c r="E36" s="119">
        <v>228</v>
      </c>
      <c r="F36" s="119">
        <v>112</v>
      </c>
      <c r="G36" s="119">
        <v>116</v>
      </c>
      <c r="H36" s="119">
        <v>171</v>
      </c>
      <c r="I36" s="119">
        <v>87</v>
      </c>
      <c r="J36" s="119">
        <v>84</v>
      </c>
      <c r="K36" s="119">
        <v>3</v>
      </c>
      <c r="L36" s="119">
        <v>1</v>
      </c>
      <c r="M36" s="119">
        <v>2</v>
      </c>
      <c r="N36" s="119">
        <v>0</v>
      </c>
      <c r="O36" s="119">
        <v>0</v>
      </c>
      <c r="P36" s="119">
        <v>0</v>
      </c>
      <c r="Q36" s="119">
        <v>280</v>
      </c>
      <c r="R36" s="119">
        <v>228</v>
      </c>
      <c r="S36" s="119">
        <v>112</v>
      </c>
      <c r="T36" s="119">
        <v>116</v>
      </c>
      <c r="U36" s="119">
        <v>171</v>
      </c>
      <c r="V36" s="119">
        <v>87</v>
      </c>
      <c r="W36" s="119">
        <v>84</v>
      </c>
      <c r="X36" s="119">
        <v>3</v>
      </c>
      <c r="Y36" s="119">
        <v>1</v>
      </c>
      <c r="Z36" s="119">
        <v>2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  <c r="AF36" s="119">
        <v>0</v>
      </c>
      <c r="AG36" s="119">
        <v>0</v>
      </c>
      <c r="AH36" s="119">
        <v>0</v>
      </c>
      <c r="AI36" s="119">
        <v>0</v>
      </c>
      <c r="AJ36" s="119">
        <v>0</v>
      </c>
      <c r="AK36" s="119">
        <v>0</v>
      </c>
      <c r="AL36" s="119">
        <v>0</v>
      </c>
      <c r="AM36" s="119">
        <v>0</v>
      </c>
      <c r="AN36" s="119">
        <v>0</v>
      </c>
      <c r="AO36" s="119">
        <v>0</v>
      </c>
      <c r="AP36" s="119">
        <v>0</v>
      </c>
      <c r="AQ36" s="123"/>
      <c r="AR36" s="53" t="s">
        <v>43</v>
      </c>
      <c r="AS36" s="77"/>
    </row>
    <row r="37" spans="1:45" s="124" customFormat="1" ht="16.5" customHeight="1">
      <c r="A37" s="121"/>
      <c r="B37" s="53" t="s">
        <v>44</v>
      </c>
      <c r="C37" s="77"/>
      <c r="D37" s="122">
        <v>280</v>
      </c>
      <c r="E37" s="119">
        <v>279</v>
      </c>
      <c r="F37" s="119">
        <v>128</v>
      </c>
      <c r="G37" s="119">
        <v>151</v>
      </c>
      <c r="H37" s="119">
        <v>275</v>
      </c>
      <c r="I37" s="119">
        <v>127</v>
      </c>
      <c r="J37" s="119">
        <v>148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280</v>
      </c>
      <c r="R37" s="119">
        <v>279</v>
      </c>
      <c r="S37" s="119">
        <v>128</v>
      </c>
      <c r="T37" s="119">
        <v>151</v>
      </c>
      <c r="U37" s="119">
        <v>275</v>
      </c>
      <c r="V37" s="119">
        <v>127</v>
      </c>
      <c r="W37" s="119">
        <v>148</v>
      </c>
      <c r="X37" s="119">
        <v>0</v>
      </c>
      <c r="Y37" s="119">
        <v>0</v>
      </c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0</v>
      </c>
      <c r="AK37" s="119">
        <v>0</v>
      </c>
      <c r="AL37" s="119">
        <v>0</v>
      </c>
      <c r="AM37" s="119">
        <v>0</v>
      </c>
      <c r="AN37" s="119">
        <v>0</v>
      </c>
      <c r="AO37" s="119">
        <v>0</v>
      </c>
      <c r="AP37" s="119">
        <v>0</v>
      </c>
      <c r="AQ37" s="123"/>
      <c r="AR37" s="53" t="s">
        <v>44</v>
      </c>
      <c r="AS37" s="77"/>
    </row>
    <row r="38" spans="1:45" s="124" customFormat="1" ht="16.5" customHeight="1">
      <c r="A38" s="121"/>
      <c r="B38" s="53" t="s">
        <v>45</v>
      </c>
      <c r="C38" s="77"/>
      <c r="D38" s="122">
        <v>0</v>
      </c>
      <c r="E38" s="119">
        <v>0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v>0</v>
      </c>
      <c r="R38" s="119">
        <v>0</v>
      </c>
      <c r="S38" s="119">
        <v>0</v>
      </c>
      <c r="T38" s="119">
        <v>0</v>
      </c>
      <c r="U38" s="119">
        <v>0</v>
      </c>
      <c r="V38" s="119">
        <v>0</v>
      </c>
      <c r="W38" s="119">
        <v>0</v>
      </c>
      <c r="X38" s="119">
        <v>0</v>
      </c>
      <c r="Y38" s="119">
        <v>0</v>
      </c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0</v>
      </c>
      <c r="AF38" s="119">
        <v>0</v>
      </c>
      <c r="AG38" s="119">
        <v>0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23"/>
      <c r="AR38" s="53" t="s">
        <v>45</v>
      </c>
      <c r="AS38" s="77"/>
    </row>
    <row r="39" spans="1:45" s="124" customFormat="1" ht="16.5" customHeight="1">
      <c r="A39" s="121"/>
      <c r="B39" s="53" t="s">
        <v>46</v>
      </c>
      <c r="C39" s="77"/>
      <c r="D39" s="122">
        <v>320</v>
      </c>
      <c r="E39" s="119">
        <v>330</v>
      </c>
      <c r="F39" s="119">
        <v>162</v>
      </c>
      <c r="G39" s="119">
        <v>168</v>
      </c>
      <c r="H39" s="119">
        <v>313</v>
      </c>
      <c r="I39" s="119">
        <v>147</v>
      </c>
      <c r="J39" s="119">
        <v>166</v>
      </c>
      <c r="K39" s="119">
        <v>2</v>
      </c>
      <c r="L39" s="119">
        <v>0</v>
      </c>
      <c r="M39" s="119">
        <v>2</v>
      </c>
      <c r="N39" s="119">
        <v>1</v>
      </c>
      <c r="O39" s="119">
        <v>0</v>
      </c>
      <c r="P39" s="119">
        <v>1</v>
      </c>
      <c r="Q39" s="119">
        <v>320</v>
      </c>
      <c r="R39" s="119">
        <v>330</v>
      </c>
      <c r="S39" s="119">
        <v>162</v>
      </c>
      <c r="T39" s="119">
        <v>168</v>
      </c>
      <c r="U39" s="119">
        <v>313</v>
      </c>
      <c r="V39" s="119">
        <v>147</v>
      </c>
      <c r="W39" s="119">
        <v>166</v>
      </c>
      <c r="X39" s="119">
        <v>2</v>
      </c>
      <c r="Y39" s="119">
        <v>0</v>
      </c>
      <c r="Z39" s="119">
        <v>2</v>
      </c>
      <c r="AA39" s="119">
        <v>1</v>
      </c>
      <c r="AB39" s="119">
        <v>0</v>
      </c>
      <c r="AC39" s="119">
        <v>1</v>
      </c>
      <c r="AD39" s="119">
        <v>0</v>
      </c>
      <c r="AE39" s="119">
        <v>0</v>
      </c>
      <c r="AF39" s="119">
        <v>0</v>
      </c>
      <c r="AG39" s="119">
        <v>0</v>
      </c>
      <c r="AH39" s="119">
        <v>0</v>
      </c>
      <c r="AI39" s="119">
        <v>0</v>
      </c>
      <c r="AJ39" s="119">
        <v>0</v>
      </c>
      <c r="AK39" s="119">
        <v>0</v>
      </c>
      <c r="AL39" s="119">
        <v>0</v>
      </c>
      <c r="AM39" s="119">
        <v>0</v>
      </c>
      <c r="AN39" s="119">
        <v>0</v>
      </c>
      <c r="AO39" s="119">
        <v>0</v>
      </c>
      <c r="AP39" s="119">
        <v>0</v>
      </c>
      <c r="AQ39" s="123"/>
      <c r="AR39" s="53" t="s">
        <v>46</v>
      </c>
      <c r="AS39" s="77"/>
    </row>
    <row r="40" spans="1:45" s="124" customFormat="1" ht="16.5" customHeight="1">
      <c r="A40" s="121"/>
      <c r="B40" s="53" t="s">
        <v>47</v>
      </c>
      <c r="C40" s="77"/>
      <c r="D40" s="122">
        <v>320</v>
      </c>
      <c r="E40" s="119">
        <v>394</v>
      </c>
      <c r="F40" s="119">
        <v>184</v>
      </c>
      <c r="G40" s="119">
        <v>210</v>
      </c>
      <c r="H40" s="119">
        <v>320</v>
      </c>
      <c r="I40" s="119">
        <v>162</v>
      </c>
      <c r="J40" s="119">
        <v>158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320</v>
      </c>
      <c r="R40" s="119">
        <v>394</v>
      </c>
      <c r="S40" s="119">
        <v>184</v>
      </c>
      <c r="T40" s="119">
        <v>210</v>
      </c>
      <c r="U40" s="119">
        <v>320</v>
      </c>
      <c r="V40" s="119">
        <v>162</v>
      </c>
      <c r="W40" s="119">
        <v>158</v>
      </c>
      <c r="X40" s="119">
        <v>0</v>
      </c>
      <c r="Y40" s="119">
        <v>0</v>
      </c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19">
        <v>0</v>
      </c>
      <c r="AG40" s="119">
        <v>0</v>
      </c>
      <c r="AH40" s="119">
        <v>0</v>
      </c>
      <c r="AI40" s="119">
        <v>0</v>
      </c>
      <c r="AJ40" s="119">
        <v>0</v>
      </c>
      <c r="AK40" s="119">
        <v>0</v>
      </c>
      <c r="AL40" s="119">
        <v>0</v>
      </c>
      <c r="AM40" s="119">
        <v>0</v>
      </c>
      <c r="AN40" s="119">
        <v>0</v>
      </c>
      <c r="AO40" s="119">
        <v>0</v>
      </c>
      <c r="AP40" s="119">
        <v>0</v>
      </c>
      <c r="AQ40" s="123"/>
      <c r="AR40" s="53" t="s">
        <v>47</v>
      </c>
      <c r="AS40" s="77"/>
    </row>
    <row r="41" spans="1:45" s="124" customFormat="1" ht="16.5" customHeight="1">
      <c r="A41" s="121"/>
      <c r="B41" s="53" t="s">
        <v>48</v>
      </c>
      <c r="C41" s="77"/>
      <c r="D41" s="122">
        <v>560</v>
      </c>
      <c r="E41" s="119">
        <v>688</v>
      </c>
      <c r="F41" s="119">
        <v>300</v>
      </c>
      <c r="G41" s="119">
        <v>388</v>
      </c>
      <c r="H41" s="119">
        <v>485</v>
      </c>
      <c r="I41" s="119">
        <v>211</v>
      </c>
      <c r="J41" s="119">
        <v>274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560</v>
      </c>
      <c r="R41" s="119">
        <v>688</v>
      </c>
      <c r="S41" s="119">
        <v>300</v>
      </c>
      <c r="T41" s="119">
        <v>388</v>
      </c>
      <c r="U41" s="119">
        <v>485</v>
      </c>
      <c r="V41" s="119">
        <v>211</v>
      </c>
      <c r="W41" s="119">
        <v>274</v>
      </c>
      <c r="X41" s="119">
        <v>0</v>
      </c>
      <c r="Y41" s="119">
        <v>0</v>
      </c>
      <c r="Z41" s="119">
        <v>0</v>
      </c>
      <c r="AA41" s="119">
        <v>0</v>
      </c>
      <c r="AB41" s="119">
        <v>0</v>
      </c>
      <c r="AC41" s="119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19">
        <v>0</v>
      </c>
      <c r="AM41" s="119">
        <v>0</v>
      </c>
      <c r="AN41" s="119">
        <v>0</v>
      </c>
      <c r="AO41" s="119">
        <v>0</v>
      </c>
      <c r="AP41" s="119">
        <v>0</v>
      </c>
      <c r="AQ41" s="123"/>
      <c r="AR41" s="53" t="s">
        <v>48</v>
      </c>
      <c r="AS41" s="77"/>
    </row>
    <row r="42" spans="1:45" s="124" customFormat="1" ht="16.5" customHeight="1">
      <c r="A42" s="121"/>
      <c r="B42" s="53" t="s">
        <v>49</v>
      </c>
      <c r="C42" s="77"/>
      <c r="D42" s="122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119">
        <v>0</v>
      </c>
      <c r="Z42" s="119">
        <v>0</v>
      </c>
      <c r="AA42" s="119">
        <v>0</v>
      </c>
      <c r="AB42" s="119">
        <v>0</v>
      </c>
      <c r="AC42" s="119">
        <v>0</v>
      </c>
      <c r="AD42" s="119">
        <v>0</v>
      </c>
      <c r="AE42" s="119">
        <v>0</v>
      </c>
      <c r="AF42" s="119">
        <v>0</v>
      </c>
      <c r="AG42" s="119">
        <v>0</v>
      </c>
      <c r="AH42" s="119">
        <v>0</v>
      </c>
      <c r="AI42" s="119">
        <v>0</v>
      </c>
      <c r="AJ42" s="119">
        <v>0</v>
      </c>
      <c r="AK42" s="119">
        <v>0</v>
      </c>
      <c r="AL42" s="119">
        <v>0</v>
      </c>
      <c r="AM42" s="119">
        <v>0</v>
      </c>
      <c r="AN42" s="119">
        <v>0</v>
      </c>
      <c r="AO42" s="119">
        <v>0</v>
      </c>
      <c r="AP42" s="119">
        <v>0</v>
      </c>
      <c r="AQ42" s="123"/>
      <c r="AR42" s="53" t="s">
        <v>49</v>
      </c>
      <c r="AS42" s="77"/>
    </row>
    <row r="43" spans="1:45" s="124" customFormat="1" ht="16.5" customHeight="1">
      <c r="A43" s="121"/>
      <c r="B43" s="53" t="s">
        <v>50</v>
      </c>
      <c r="C43" s="77"/>
      <c r="D43" s="122">
        <v>0</v>
      </c>
      <c r="E43" s="119">
        <v>0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19">
        <v>0</v>
      </c>
      <c r="T43" s="119">
        <v>0</v>
      </c>
      <c r="U43" s="119">
        <v>0</v>
      </c>
      <c r="V43" s="119">
        <v>0</v>
      </c>
      <c r="W43" s="119">
        <v>0</v>
      </c>
      <c r="X43" s="119">
        <v>0</v>
      </c>
      <c r="Y43" s="119">
        <v>0</v>
      </c>
      <c r="Z43" s="119">
        <v>0</v>
      </c>
      <c r="AA43" s="119">
        <v>0</v>
      </c>
      <c r="AB43" s="119">
        <v>0</v>
      </c>
      <c r="AC43" s="119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19">
        <v>0</v>
      </c>
      <c r="AM43" s="119">
        <v>0</v>
      </c>
      <c r="AN43" s="119">
        <v>0</v>
      </c>
      <c r="AO43" s="119">
        <v>0</v>
      </c>
      <c r="AP43" s="119">
        <v>0</v>
      </c>
      <c r="AQ43" s="123"/>
      <c r="AR43" s="53" t="s">
        <v>50</v>
      </c>
      <c r="AS43" s="77"/>
    </row>
    <row r="44" spans="1:45" s="128" customFormat="1" ht="16.5" customHeight="1">
      <c r="A44" s="125"/>
      <c r="B44" s="53" t="s">
        <v>51</v>
      </c>
      <c r="C44" s="126"/>
      <c r="D44" s="122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119">
        <v>0</v>
      </c>
      <c r="Z44" s="119">
        <v>0</v>
      </c>
      <c r="AA44" s="119">
        <v>0</v>
      </c>
      <c r="AB44" s="119">
        <v>0</v>
      </c>
      <c r="AC44" s="119">
        <v>0</v>
      </c>
      <c r="AD44" s="119">
        <v>0</v>
      </c>
      <c r="AE44" s="119">
        <v>0</v>
      </c>
      <c r="AF44" s="119">
        <v>0</v>
      </c>
      <c r="AG44" s="119">
        <v>0</v>
      </c>
      <c r="AH44" s="119">
        <v>0</v>
      </c>
      <c r="AI44" s="119">
        <v>0</v>
      </c>
      <c r="AJ44" s="119">
        <v>0</v>
      </c>
      <c r="AK44" s="119">
        <v>0</v>
      </c>
      <c r="AL44" s="119">
        <v>0</v>
      </c>
      <c r="AM44" s="119">
        <v>0</v>
      </c>
      <c r="AN44" s="119">
        <v>0</v>
      </c>
      <c r="AO44" s="119">
        <v>0</v>
      </c>
      <c r="AP44" s="119">
        <v>0</v>
      </c>
      <c r="AQ44" s="127"/>
      <c r="AR44" s="53" t="s">
        <v>51</v>
      </c>
      <c r="AS44" s="126"/>
    </row>
    <row r="45" spans="1:45" s="124" customFormat="1" ht="16.5" customHeight="1">
      <c r="A45" s="121"/>
      <c r="B45" s="53" t="s">
        <v>52</v>
      </c>
      <c r="C45" s="77"/>
      <c r="D45" s="122">
        <v>0</v>
      </c>
      <c r="E45" s="119">
        <v>0</v>
      </c>
      <c r="F45" s="119">
        <v>0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  <c r="S45" s="119">
        <v>0</v>
      </c>
      <c r="T45" s="119">
        <v>0</v>
      </c>
      <c r="U45" s="119">
        <v>0</v>
      </c>
      <c r="V45" s="119">
        <v>0</v>
      </c>
      <c r="W45" s="119">
        <v>0</v>
      </c>
      <c r="X45" s="119">
        <v>0</v>
      </c>
      <c r="Y45" s="119">
        <v>0</v>
      </c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19">
        <v>0</v>
      </c>
      <c r="AO45" s="119">
        <v>0</v>
      </c>
      <c r="AP45" s="119">
        <v>0</v>
      </c>
      <c r="AQ45" s="123"/>
      <c r="AR45" s="53" t="s">
        <v>52</v>
      </c>
      <c r="AS45" s="77"/>
    </row>
    <row r="46" spans="1:45" s="124" customFormat="1" ht="16.5" customHeight="1">
      <c r="A46" s="121"/>
      <c r="B46" s="53" t="s">
        <v>53</v>
      </c>
      <c r="C46" s="77"/>
      <c r="D46" s="122">
        <v>0</v>
      </c>
      <c r="E46" s="119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19">
        <v>0</v>
      </c>
      <c r="W46" s="119">
        <v>0</v>
      </c>
      <c r="X46" s="119">
        <v>0</v>
      </c>
      <c r="Y46" s="119">
        <v>0</v>
      </c>
      <c r="Z46" s="119">
        <v>0</v>
      </c>
      <c r="AA46" s="119">
        <v>0</v>
      </c>
      <c r="AB46" s="119">
        <v>0</v>
      </c>
      <c r="AC46" s="119">
        <v>0</v>
      </c>
      <c r="AD46" s="119">
        <v>0</v>
      </c>
      <c r="AE46" s="119">
        <v>0</v>
      </c>
      <c r="AF46" s="119">
        <v>0</v>
      </c>
      <c r="AG46" s="119">
        <v>0</v>
      </c>
      <c r="AH46" s="119">
        <v>0</v>
      </c>
      <c r="AI46" s="119">
        <v>0</v>
      </c>
      <c r="AJ46" s="119">
        <v>0</v>
      </c>
      <c r="AK46" s="119">
        <v>0</v>
      </c>
      <c r="AL46" s="119">
        <v>0</v>
      </c>
      <c r="AM46" s="119">
        <v>0</v>
      </c>
      <c r="AN46" s="119">
        <v>0</v>
      </c>
      <c r="AO46" s="119">
        <v>0</v>
      </c>
      <c r="AP46" s="119">
        <v>0</v>
      </c>
      <c r="AQ46" s="123"/>
      <c r="AR46" s="53" t="s">
        <v>53</v>
      </c>
      <c r="AS46" s="77"/>
    </row>
    <row r="47" spans="1:45" s="124" customFormat="1" ht="16.5" customHeight="1">
      <c r="A47" s="121"/>
      <c r="B47" s="53" t="s">
        <v>54</v>
      </c>
      <c r="C47" s="77"/>
      <c r="D47" s="122">
        <v>0</v>
      </c>
      <c r="E47" s="119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0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119">
        <v>0</v>
      </c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0</v>
      </c>
      <c r="AK47" s="119">
        <v>0</v>
      </c>
      <c r="AL47" s="119">
        <v>0</v>
      </c>
      <c r="AM47" s="119">
        <v>0</v>
      </c>
      <c r="AN47" s="119">
        <v>0</v>
      </c>
      <c r="AO47" s="119">
        <v>0</v>
      </c>
      <c r="AP47" s="119">
        <v>0</v>
      </c>
      <c r="AQ47" s="123"/>
      <c r="AR47" s="53" t="s">
        <v>54</v>
      </c>
      <c r="AS47" s="77"/>
    </row>
    <row r="48" spans="1:45" s="124" customFormat="1" ht="16.5" customHeight="1">
      <c r="A48" s="121"/>
      <c r="B48" s="53" t="s">
        <v>55</v>
      </c>
      <c r="C48" s="77"/>
      <c r="D48" s="122">
        <v>0</v>
      </c>
      <c r="E48" s="119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v>0</v>
      </c>
      <c r="R48" s="119">
        <v>0</v>
      </c>
      <c r="S48" s="119">
        <v>0</v>
      </c>
      <c r="T48" s="119">
        <v>0</v>
      </c>
      <c r="U48" s="119">
        <v>0</v>
      </c>
      <c r="V48" s="119">
        <v>0</v>
      </c>
      <c r="W48" s="119">
        <v>0</v>
      </c>
      <c r="X48" s="119">
        <v>0</v>
      </c>
      <c r="Y48" s="119">
        <v>0</v>
      </c>
      <c r="Z48" s="119">
        <v>0</v>
      </c>
      <c r="AA48" s="119">
        <v>0</v>
      </c>
      <c r="AB48" s="119">
        <v>0</v>
      </c>
      <c r="AC48" s="119">
        <v>0</v>
      </c>
      <c r="AD48" s="119">
        <v>0</v>
      </c>
      <c r="AE48" s="119">
        <v>0</v>
      </c>
      <c r="AF48" s="119">
        <v>0</v>
      </c>
      <c r="AG48" s="119">
        <v>0</v>
      </c>
      <c r="AH48" s="119">
        <v>0</v>
      </c>
      <c r="AI48" s="119">
        <v>0</v>
      </c>
      <c r="AJ48" s="119">
        <v>0</v>
      </c>
      <c r="AK48" s="119">
        <v>0</v>
      </c>
      <c r="AL48" s="119">
        <v>0</v>
      </c>
      <c r="AM48" s="119">
        <v>0</v>
      </c>
      <c r="AN48" s="119">
        <v>0</v>
      </c>
      <c r="AO48" s="119">
        <v>0</v>
      </c>
      <c r="AP48" s="119">
        <v>0</v>
      </c>
      <c r="AQ48" s="123"/>
      <c r="AR48" s="53" t="s">
        <v>55</v>
      </c>
      <c r="AS48" s="77"/>
    </row>
    <row r="49" spans="1:45" s="124" customFormat="1" ht="16.5" customHeight="1">
      <c r="A49" s="121"/>
      <c r="B49" s="53" t="s">
        <v>56</v>
      </c>
      <c r="C49" s="77"/>
      <c r="D49" s="122">
        <v>0</v>
      </c>
      <c r="E49" s="119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v>0</v>
      </c>
      <c r="R49" s="119">
        <v>0</v>
      </c>
      <c r="S49" s="119">
        <v>0</v>
      </c>
      <c r="T49" s="119">
        <v>0</v>
      </c>
      <c r="U49" s="119">
        <v>0</v>
      </c>
      <c r="V49" s="119">
        <v>0</v>
      </c>
      <c r="W49" s="119">
        <v>0</v>
      </c>
      <c r="X49" s="119">
        <v>0</v>
      </c>
      <c r="Y49" s="119">
        <v>0</v>
      </c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0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19">
        <v>0</v>
      </c>
      <c r="AO49" s="119">
        <v>0</v>
      </c>
      <c r="AP49" s="119">
        <v>0</v>
      </c>
      <c r="AQ49" s="123"/>
      <c r="AR49" s="53" t="s">
        <v>56</v>
      </c>
      <c r="AS49" s="77"/>
    </row>
    <row r="50" spans="1:45" s="124" customFormat="1" ht="16.5" customHeight="1">
      <c r="A50" s="121"/>
      <c r="B50" s="53" t="s">
        <v>57</v>
      </c>
      <c r="C50" s="77"/>
      <c r="D50" s="122">
        <v>120</v>
      </c>
      <c r="E50" s="119">
        <v>72</v>
      </c>
      <c r="F50" s="119">
        <v>40</v>
      </c>
      <c r="G50" s="119">
        <v>32</v>
      </c>
      <c r="H50" s="119">
        <v>72</v>
      </c>
      <c r="I50" s="119">
        <v>40</v>
      </c>
      <c r="J50" s="119">
        <v>32</v>
      </c>
      <c r="K50" s="119">
        <v>10</v>
      </c>
      <c r="L50" s="119">
        <v>6</v>
      </c>
      <c r="M50" s="119">
        <v>4</v>
      </c>
      <c r="N50" s="119">
        <v>0</v>
      </c>
      <c r="O50" s="119">
        <v>0</v>
      </c>
      <c r="P50" s="119">
        <v>0</v>
      </c>
      <c r="Q50" s="119">
        <v>120</v>
      </c>
      <c r="R50" s="119">
        <v>72</v>
      </c>
      <c r="S50" s="119">
        <v>40</v>
      </c>
      <c r="T50" s="119">
        <v>32</v>
      </c>
      <c r="U50" s="119">
        <v>72</v>
      </c>
      <c r="V50" s="119">
        <v>40</v>
      </c>
      <c r="W50" s="119">
        <v>32</v>
      </c>
      <c r="X50" s="119">
        <v>10</v>
      </c>
      <c r="Y50" s="119">
        <v>6</v>
      </c>
      <c r="Z50" s="119">
        <v>4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0</v>
      </c>
      <c r="AJ50" s="119">
        <v>0</v>
      </c>
      <c r="AK50" s="119">
        <v>0</v>
      </c>
      <c r="AL50" s="119">
        <v>0</v>
      </c>
      <c r="AM50" s="119">
        <v>0</v>
      </c>
      <c r="AN50" s="119">
        <v>0</v>
      </c>
      <c r="AO50" s="119">
        <v>0</v>
      </c>
      <c r="AP50" s="119">
        <v>0</v>
      </c>
      <c r="AQ50" s="123"/>
      <c r="AR50" s="53" t="s">
        <v>57</v>
      </c>
      <c r="AS50" s="77"/>
    </row>
    <row r="51" spans="1:45" s="124" customFormat="1" ht="16.5" customHeight="1">
      <c r="A51" s="121"/>
      <c r="B51" s="53" t="s">
        <v>58</v>
      </c>
      <c r="C51" s="77"/>
      <c r="D51" s="122">
        <v>520</v>
      </c>
      <c r="E51" s="119">
        <v>762</v>
      </c>
      <c r="F51" s="119">
        <v>358</v>
      </c>
      <c r="G51" s="119">
        <v>404</v>
      </c>
      <c r="H51" s="119">
        <v>491</v>
      </c>
      <c r="I51" s="119">
        <v>247</v>
      </c>
      <c r="J51" s="119">
        <v>244</v>
      </c>
      <c r="K51" s="119">
        <v>1</v>
      </c>
      <c r="L51" s="119">
        <v>0</v>
      </c>
      <c r="M51" s="119">
        <v>1</v>
      </c>
      <c r="N51" s="119">
        <v>0</v>
      </c>
      <c r="O51" s="119">
        <v>0</v>
      </c>
      <c r="P51" s="119">
        <v>0</v>
      </c>
      <c r="Q51" s="119">
        <v>520</v>
      </c>
      <c r="R51" s="119">
        <v>762</v>
      </c>
      <c r="S51" s="119">
        <v>358</v>
      </c>
      <c r="T51" s="119">
        <v>404</v>
      </c>
      <c r="U51" s="119">
        <v>491</v>
      </c>
      <c r="V51" s="119">
        <v>247</v>
      </c>
      <c r="W51" s="119">
        <v>244</v>
      </c>
      <c r="X51" s="119">
        <v>1</v>
      </c>
      <c r="Y51" s="119">
        <v>0</v>
      </c>
      <c r="Z51" s="119">
        <v>1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19">
        <v>0</v>
      </c>
      <c r="AG51" s="119">
        <v>0</v>
      </c>
      <c r="AH51" s="119">
        <v>0</v>
      </c>
      <c r="AI51" s="119">
        <v>0</v>
      </c>
      <c r="AJ51" s="119">
        <v>0</v>
      </c>
      <c r="AK51" s="119">
        <v>0</v>
      </c>
      <c r="AL51" s="119">
        <v>0</v>
      </c>
      <c r="AM51" s="119">
        <v>0</v>
      </c>
      <c r="AN51" s="119">
        <v>0</v>
      </c>
      <c r="AO51" s="119">
        <v>0</v>
      </c>
      <c r="AP51" s="119">
        <v>0</v>
      </c>
      <c r="AQ51" s="123"/>
      <c r="AR51" s="53" t="s">
        <v>58</v>
      </c>
      <c r="AS51" s="77"/>
    </row>
    <row r="52" spans="1:45" s="124" customFormat="1" ht="16.5" customHeight="1">
      <c r="A52" s="121"/>
      <c r="B52" s="53" t="s">
        <v>59</v>
      </c>
      <c r="C52" s="77"/>
      <c r="D52" s="122">
        <v>0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19">
        <v>0</v>
      </c>
      <c r="W52" s="119">
        <v>0</v>
      </c>
      <c r="X52" s="119">
        <v>0</v>
      </c>
      <c r="Y52" s="119">
        <v>0</v>
      </c>
      <c r="Z52" s="119">
        <v>0</v>
      </c>
      <c r="AA52" s="119">
        <v>0</v>
      </c>
      <c r="AB52" s="119">
        <v>0</v>
      </c>
      <c r="AC52" s="119">
        <v>0</v>
      </c>
      <c r="AD52" s="119">
        <v>0</v>
      </c>
      <c r="AE52" s="119">
        <v>0</v>
      </c>
      <c r="AF52" s="119">
        <v>0</v>
      </c>
      <c r="AG52" s="119">
        <v>0</v>
      </c>
      <c r="AH52" s="119">
        <v>0</v>
      </c>
      <c r="AI52" s="119">
        <v>0</v>
      </c>
      <c r="AJ52" s="119">
        <v>0</v>
      </c>
      <c r="AK52" s="119">
        <v>0</v>
      </c>
      <c r="AL52" s="119">
        <v>0</v>
      </c>
      <c r="AM52" s="119">
        <v>0</v>
      </c>
      <c r="AN52" s="119">
        <v>0</v>
      </c>
      <c r="AO52" s="119">
        <v>0</v>
      </c>
      <c r="AP52" s="119">
        <v>0</v>
      </c>
      <c r="AQ52" s="123"/>
      <c r="AR52" s="53" t="s">
        <v>59</v>
      </c>
      <c r="AS52" s="77"/>
    </row>
    <row r="53" spans="1:45" s="124" customFormat="1" ht="16.5" customHeight="1">
      <c r="A53" s="121"/>
      <c r="B53" s="53" t="s">
        <v>60</v>
      </c>
      <c r="C53" s="77"/>
      <c r="D53" s="122">
        <v>0</v>
      </c>
      <c r="E53" s="119">
        <v>0</v>
      </c>
      <c r="F53" s="119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19">
        <v>0</v>
      </c>
      <c r="AN53" s="119">
        <v>0</v>
      </c>
      <c r="AO53" s="119">
        <v>0</v>
      </c>
      <c r="AP53" s="119">
        <v>0</v>
      </c>
      <c r="AQ53" s="123"/>
      <c r="AR53" s="53" t="s">
        <v>60</v>
      </c>
      <c r="AS53" s="77"/>
    </row>
    <row r="54" spans="1:45" s="124" customFormat="1" ht="16.5" customHeight="1">
      <c r="A54" s="121"/>
      <c r="B54" s="53" t="s">
        <v>61</v>
      </c>
      <c r="C54" s="77"/>
      <c r="D54" s="122">
        <v>0</v>
      </c>
      <c r="E54" s="119">
        <v>0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119">
        <v>0</v>
      </c>
      <c r="V54" s="119">
        <v>0</v>
      </c>
      <c r="W54" s="119">
        <v>0</v>
      </c>
      <c r="X54" s="119">
        <v>0</v>
      </c>
      <c r="Y54" s="119">
        <v>0</v>
      </c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0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0</v>
      </c>
      <c r="AO54" s="119">
        <v>0</v>
      </c>
      <c r="AP54" s="119">
        <v>0</v>
      </c>
      <c r="AQ54" s="123"/>
      <c r="AR54" s="53" t="s">
        <v>61</v>
      </c>
      <c r="AS54" s="77"/>
    </row>
    <row r="55" spans="1:45" s="75" customFormat="1" ht="16.5" customHeight="1">
      <c r="A55" s="76"/>
      <c r="B55" s="58"/>
      <c r="C55" s="77"/>
      <c r="D55" s="129"/>
      <c r="E55" s="130"/>
      <c r="F55" s="130"/>
      <c r="G55" s="130"/>
      <c r="H55" s="130"/>
      <c r="I55" s="130"/>
      <c r="J55" s="130"/>
      <c r="K55" s="130"/>
      <c r="L55" s="130"/>
      <c r="M55" s="119"/>
      <c r="N55" s="130"/>
      <c r="O55" s="130"/>
      <c r="P55" s="130"/>
      <c r="Q55" s="130"/>
      <c r="R55" s="131"/>
      <c r="S55" s="130"/>
      <c r="T55" s="130"/>
      <c r="U55" s="131"/>
      <c r="V55" s="130"/>
      <c r="W55" s="130"/>
      <c r="X55" s="131"/>
      <c r="Y55" s="130"/>
      <c r="Z55" s="130"/>
      <c r="AA55" s="119"/>
      <c r="AB55" s="130"/>
      <c r="AC55" s="130"/>
      <c r="AD55" s="130"/>
      <c r="AE55" s="131"/>
      <c r="AF55" s="130"/>
      <c r="AG55" s="130"/>
      <c r="AH55" s="131"/>
      <c r="AI55" s="130"/>
      <c r="AJ55" s="130"/>
      <c r="AK55" s="131"/>
      <c r="AL55" s="130"/>
      <c r="AM55" s="130"/>
      <c r="AN55" s="119"/>
      <c r="AO55" s="130"/>
      <c r="AP55" s="130"/>
      <c r="AQ55" s="132"/>
      <c r="AR55" s="58"/>
      <c r="AS55" s="77"/>
    </row>
    <row r="56" spans="1:45" s="128" customFormat="1" ht="16.5" customHeight="1">
      <c r="A56" s="111"/>
      <c r="B56" s="111" t="s">
        <v>91</v>
      </c>
      <c r="C56" s="111"/>
      <c r="D56" s="133">
        <v>1200</v>
      </c>
      <c r="E56" s="134">
        <v>1697</v>
      </c>
      <c r="F56" s="134">
        <v>934</v>
      </c>
      <c r="G56" s="134">
        <v>763</v>
      </c>
      <c r="H56" s="134">
        <v>1095</v>
      </c>
      <c r="I56" s="134">
        <v>607</v>
      </c>
      <c r="J56" s="134">
        <v>488</v>
      </c>
      <c r="K56" s="134">
        <v>21</v>
      </c>
      <c r="L56" s="134">
        <v>13</v>
      </c>
      <c r="M56" s="134">
        <v>8</v>
      </c>
      <c r="N56" s="134">
        <v>0</v>
      </c>
      <c r="O56" s="134">
        <v>0</v>
      </c>
      <c r="P56" s="134">
        <v>0</v>
      </c>
      <c r="Q56" s="134">
        <v>1200</v>
      </c>
      <c r="R56" s="134">
        <v>1697</v>
      </c>
      <c r="S56" s="134">
        <v>934</v>
      </c>
      <c r="T56" s="134">
        <v>763</v>
      </c>
      <c r="U56" s="134">
        <v>1095</v>
      </c>
      <c r="V56" s="134">
        <v>607</v>
      </c>
      <c r="W56" s="134">
        <v>488</v>
      </c>
      <c r="X56" s="134">
        <v>21</v>
      </c>
      <c r="Y56" s="134">
        <v>13</v>
      </c>
      <c r="Z56" s="134">
        <v>8</v>
      </c>
      <c r="AA56" s="134">
        <v>0</v>
      </c>
      <c r="AB56" s="134">
        <v>0</v>
      </c>
      <c r="AC56" s="134">
        <v>0</v>
      </c>
      <c r="AD56" s="134">
        <v>0</v>
      </c>
      <c r="AE56" s="134">
        <v>0</v>
      </c>
      <c r="AF56" s="134">
        <v>0</v>
      </c>
      <c r="AG56" s="134">
        <v>0</v>
      </c>
      <c r="AH56" s="134">
        <v>0</v>
      </c>
      <c r="AI56" s="134">
        <v>0</v>
      </c>
      <c r="AJ56" s="134">
        <v>0</v>
      </c>
      <c r="AK56" s="134">
        <v>0</v>
      </c>
      <c r="AL56" s="134">
        <v>0</v>
      </c>
      <c r="AM56" s="134">
        <v>0</v>
      </c>
      <c r="AN56" s="134">
        <v>0</v>
      </c>
      <c r="AO56" s="134">
        <v>0</v>
      </c>
      <c r="AP56" s="134">
        <v>0</v>
      </c>
      <c r="AQ56" s="135"/>
      <c r="AR56" s="111" t="s">
        <v>91</v>
      </c>
      <c r="AS56" s="136"/>
    </row>
    <row r="57" spans="1:45" s="128" customFormat="1" ht="16.5" customHeight="1">
      <c r="A57" s="111"/>
      <c r="B57" s="111"/>
      <c r="C57" s="111"/>
      <c r="D57" s="133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0"/>
      <c r="AP57" s="130"/>
      <c r="AQ57" s="135"/>
      <c r="AR57" s="111"/>
      <c r="AS57" s="136"/>
    </row>
    <row r="58" spans="1:45" s="124" customFormat="1" ht="16.5" customHeight="1">
      <c r="A58" s="137"/>
      <c r="B58" s="53" t="s">
        <v>21</v>
      </c>
      <c r="C58" s="137"/>
      <c r="D58" s="122">
        <v>760</v>
      </c>
      <c r="E58" s="119">
        <v>1321</v>
      </c>
      <c r="F58" s="119">
        <v>716</v>
      </c>
      <c r="G58" s="119">
        <v>605</v>
      </c>
      <c r="H58" s="119">
        <v>752</v>
      </c>
      <c r="I58" s="119">
        <v>410</v>
      </c>
      <c r="J58" s="119">
        <v>342</v>
      </c>
      <c r="K58" s="119">
        <v>21</v>
      </c>
      <c r="L58" s="119">
        <v>13</v>
      </c>
      <c r="M58" s="119">
        <v>8</v>
      </c>
      <c r="N58" s="119">
        <v>0</v>
      </c>
      <c r="O58" s="119">
        <v>0</v>
      </c>
      <c r="P58" s="119">
        <v>0</v>
      </c>
      <c r="Q58" s="119">
        <v>760</v>
      </c>
      <c r="R58" s="119">
        <v>1321</v>
      </c>
      <c r="S58" s="119">
        <v>716</v>
      </c>
      <c r="T58" s="119">
        <v>605</v>
      </c>
      <c r="U58" s="119">
        <v>752</v>
      </c>
      <c r="V58" s="119">
        <v>410</v>
      </c>
      <c r="W58" s="119">
        <v>342</v>
      </c>
      <c r="X58" s="119">
        <v>21</v>
      </c>
      <c r="Y58" s="119">
        <v>13</v>
      </c>
      <c r="Z58" s="119">
        <v>8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38"/>
      <c r="AR58" s="53" t="s">
        <v>21</v>
      </c>
      <c r="AS58" s="77"/>
    </row>
    <row r="59" spans="1:45" s="124" customFormat="1" ht="16.5" customHeight="1">
      <c r="A59" s="121"/>
      <c r="B59" s="53" t="s">
        <v>22</v>
      </c>
      <c r="C59" s="77"/>
      <c r="D59" s="122">
        <v>80</v>
      </c>
      <c r="E59" s="119">
        <v>72</v>
      </c>
      <c r="F59" s="119">
        <v>32</v>
      </c>
      <c r="G59" s="119">
        <v>40</v>
      </c>
      <c r="H59" s="119">
        <v>65</v>
      </c>
      <c r="I59" s="119">
        <v>30</v>
      </c>
      <c r="J59" s="119">
        <v>35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v>80</v>
      </c>
      <c r="R59" s="119">
        <v>72</v>
      </c>
      <c r="S59" s="119">
        <v>32</v>
      </c>
      <c r="T59" s="119">
        <v>40</v>
      </c>
      <c r="U59" s="119">
        <v>65</v>
      </c>
      <c r="V59" s="119">
        <v>30</v>
      </c>
      <c r="W59" s="119">
        <v>35</v>
      </c>
      <c r="X59" s="119">
        <v>0</v>
      </c>
      <c r="Y59" s="119">
        <v>0</v>
      </c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23"/>
      <c r="AR59" s="53" t="s">
        <v>22</v>
      </c>
      <c r="AS59" s="77"/>
    </row>
    <row r="60" spans="1:45" s="124" customFormat="1" ht="16.5" customHeight="1">
      <c r="A60" s="121"/>
      <c r="B60" s="53" t="s">
        <v>24</v>
      </c>
      <c r="C60" s="77"/>
      <c r="D60" s="122">
        <v>200</v>
      </c>
      <c r="E60" s="119">
        <v>209</v>
      </c>
      <c r="F60" s="119">
        <v>109</v>
      </c>
      <c r="G60" s="119">
        <v>100</v>
      </c>
      <c r="H60" s="119">
        <v>209</v>
      </c>
      <c r="I60" s="119">
        <v>109</v>
      </c>
      <c r="J60" s="119">
        <v>100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v>200</v>
      </c>
      <c r="R60" s="119">
        <v>209</v>
      </c>
      <c r="S60" s="119">
        <v>109</v>
      </c>
      <c r="T60" s="119">
        <v>100</v>
      </c>
      <c r="U60" s="119">
        <v>209</v>
      </c>
      <c r="V60" s="119">
        <v>109</v>
      </c>
      <c r="W60" s="119">
        <v>100</v>
      </c>
      <c r="X60" s="119">
        <v>0</v>
      </c>
      <c r="Y60" s="119">
        <v>0</v>
      </c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0</v>
      </c>
      <c r="AO60" s="119">
        <v>0</v>
      </c>
      <c r="AP60" s="119">
        <v>0</v>
      </c>
      <c r="AQ60" s="123"/>
      <c r="AR60" s="53" t="s">
        <v>24</v>
      </c>
      <c r="AS60" s="77"/>
    </row>
    <row r="61" spans="1:45" s="124" customFormat="1" ht="16.5" customHeight="1">
      <c r="A61" s="121"/>
      <c r="B61" s="53" t="s">
        <v>93</v>
      </c>
      <c r="C61" s="77"/>
      <c r="D61" s="122">
        <v>120</v>
      </c>
      <c r="E61" s="119">
        <v>49</v>
      </c>
      <c r="F61" s="119">
        <v>43</v>
      </c>
      <c r="G61" s="119">
        <v>6</v>
      </c>
      <c r="H61" s="119">
        <v>37</v>
      </c>
      <c r="I61" s="119">
        <v>35</v>
      </c>
      <c r="J61" s="119">
        <v>2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v>120</v>
      </c>
      <c r="R61" s="119">
        <v>49</v>
      </c>
      <c r="S61" s="119">
        <v>43</v>
      </c>
      <c r="T61" s="119">
        <v>6</v>
      </c>
      <c r="U61" s="119">
        <v>37</v>
      </c>
      <c r="V61" s="119">
        <v>35</v>
      </c>
      <c r="W61" s="119">
        <v>2</v>
      </c>
      <c r="X61" s="119">
        <v>0</v>
      </c>
      <c r="Y61" s="119">
        <v>0</v>
      </c>
      <c r="Z61" s="119">
        <v>0</v>
      </c>
      <c r="AA61" s="119">
        <v>0</v>
      </c>
      <c r="AB61" s="119">
        <v>0</v>
      </c>
      <c r="AC61" s="119">
        <v>0</v>
      </c>
      <c r="AD61" s="119">
        <v>0</v>
      </c>
      <c r="AE61" s="119">
        <v>0</v>
      </c>
      <c r="AF61" s="119">
        <v>0</v>
      </c>
      <c r="AG61" s="119">
        <v>0</v>
      </c>
      <c r="AH61" s="119">
        <v>0</v>
      </c>
      <c r="AI61" s="119">
        <v>0</v>
      </c>
      <c r="AJ61" s="119">
        <v>0</v>
      </c>
      <c r="AK61" s="119">
        <v>0</v>
      </c>
      <c r="AL61" s="119">
        <v>0</v>
      </c>
      <c r="AM61" s="119">
        <v>0</v>
      </c>
      <c r="AN61" s="119">
        <v>0</v>
      </c>
      <c r="AO61" s="119">
        <v>0</v>
      </c>
      <c r="AP61" s="119">
        <v>0</v>
      </c>
      <c r="AQ61" s="123"/>
      <c r="AR61" s="53" t="s">
        <v>25</v>
      </c>
      <c r="AS61" s="77"/>
    </row>
    <row r="62" spans="1:45" s="124" customFormat="1" ht="16.5" customHeight="1">
      <c r="A62" s="121"/>
      <c r="B62" s="53" t="s">
        <v>94</v>
      </c>
      <c r="C62" s="77"/>
      <c r="D62" s="122">
        <v>40</v>
      </c>
      <c r="E62" s="119">
        <v>46</v>
      </c>
      <c r="F62" s="119">
        <v>34</v>
      </c>
      <c r="G62" s="119">
        <v>12</v>
      </c>
      <c r="H62" s="119">
        <v>32</v>
      </c>
      <c r="I62" s="119">
        <v>23</v>
      </c>
      <c r="J62" s="119">
        <v>9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v>40</v>
      </c>
      <c r="R62" s="119">
        <v>46</v>
      </c>
      <c r="S62" s="119">
        <v>34</v>
      </c>
      <c r="T62" s="119">
        <v>12</v>
      </c>
      <c r="U62" s="119">
        <v>32</v>
      </c>
      <c r="V62" s="119">
        <v>23</v>
      </c>
      <c r="W62" s="119">
        <v>9</v>
      </c>
      <c r="X62" s="119">
        <v>0</v>
      </c>
      <c r="Y62" s="119">
        <v>0</v>
      </c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0</v>
      </c>
      <c r="AK62" s="119">
        <v>0</v>
      </c>
      <c r="AL62" s="119">
        <v>0</v>
      </c>
      <c r="AM62" s="119">
        <v>0</v>
      </c>
      <c r="AN62" s="119">
        <v>0</v>
      </c>
      <c r="AO62" s="119">
        <v>0</v>
      </c>
      <c r="AP62" s="119">
        <v>0</v>
      </c>
      <c r="AQ62" s="123"/>
      <c r="AR62" s="53" t="s">
        <v>95</v>
      </c>
      <c r="AS62" s="77"/>
    </row>
    <row r="63" spans="1:45" s="98" customFormat="1" ht="7.5" customHeight="1">
      <c r="A63" s="139"/>
      <c r="B63" s="140"/>
      <c r="C63" s="141"/>
      <c r="D63" s="142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4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5"/>
      <c r="AQ63" s="139"/>
      <c r="AR63" s="146"/>
      <c r="AS63" s="141"/>
    </row>
    <row r="64" spans="1:45" s="75" customFormat="1" ht="20.25" customHeight="1">
      <c r="A64" s="147"/>
      <c r="B64" s="148"/>
      <c r="C64" s="149"/>
      <c r="D64" s="150"/>
      <c r="E64" s="151"/>
      <c r="F64" s="150"/>
      <c r="G64" s="150"/>
      <c r="H64" s="151"/>
      <c r="I64" s="150"/>
      <c r="J64" s="150"/>
      <c r="K64" s="151"/>
      <c r="L64" s="150"/>
      <c r="M64" s="150"/>
      <c r="N64" s="152"/>
      <c r="O64" s="150"/>
      <c r="P64" s="150"/>
      <c r="Q64" s="150"/>
      <c r="R64" s="151"/>
      <c r="S64" s="150"/>
      <c r="T64" s="150"/>
      <c r="U64" s="151"/>
      <c r="V64" s="150"/>
      <c r="W64" s="150"/>
      <c r="X64" s="151"/>
      <c r="Y64" s="150"/>
      <c r="Z64" s="150"/>
      <c r="AA64" s="152"/>
      <c r="AB64" s="150"/>
      <c r="AC64" s="150"/>
      <c r="AD64" s="150"/>
      <c r="AE64" s="151"/>
      <c r="AF64" s="150"/>
      <c r="AG64" s="150"/>
      <c r="AH64" s="151"/>
      <c r="AI64" s="150"/>
      <c r="AJ64" s="150"/>
      <c r="AK64" s="151"/>
      <c r="AL64" s="150"/>
      <c r="AM64" s="150"/>
      <c r="AN64" s="152"/>
      <c r="AO64" s="150"/>
      <c r="AP64" s="150"/>
      <c r="AQ64" s="153"/>
      <c r="AR64" s="148"/>
      <c r="AS64" s="154"/>
    </row>
    <row r="65" spans="1:45" s="75" customFormat="1" ht="20.25" customHeight="1">
      <c r="A65" s="147"/>
      <c r="B65" s="155"/>
      <c r="C65" s="149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1"/>
      <c r="S65" s="150"/>
      <c r="T65" s="150"/>
      <c r="U65" s="151"/>
      <c r="V65" s="150"/>
      <c r="W65" s="150"/>
      <c r="X65" s="151"/>
      <c r="Y65" s="150"/>
      <c r="Z65" s="150"/>
      <c r="AA65" s="152"/>
      <c r="AB65" s="150"/>
      <c r="AC65" s="150"/>
      <c r="AD65" s="150"/>
      <c r="AE65" s="151"/>
      <c r="AF65" s="150"/>
      <c r="AG65" s="150"/>
      <c r="AH65" s="151"/>
      <c r="AI65" s="150"/>
      <c r="AJ65" s="150"/>
      <c r="AK65" s="151"/>
      <c r="AL65" s="150"/>
      <c r="AM65" s="150"/>
      <c r="AN65" s="152"/>
      <c r="AO65" s="150"/>
      <c r="AP65" s="150"/>
      <c r="AQ65" s="153"/>
      <c r="AR65" s="155"/>
      <c r="AS65" s="154"/>
    </row>
    <row r="66" spans="1:45" s="75" customFormat="1" ht="20.25" customHeight="1">
      <c r="A66" s="147"/>
      <c r="B66" s="155"/>
      <c r="C66" s="149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1"/>
      <c r="S66" s="150"/>
      <c r="T66" s="150"/>
      <c r="U66" s="151"/>
      <c r="V66" s="150"/>
      <c r="W66" s="150"/>
      <c r="X66" s="151"/>
      <c r="Y66" s="150"/>
      <c r="Z66" s="150"/>
      <c r="AA66" s="152"/>
      <c r="AB66" s="150"/>
      <c r="AC66" s="150"/>
      <c r="AD66" s="150"/>
      <c r="AE66" s="151"/>
      <c r="AF66" s="150"/>
      <c r="AG66" s="150"/>
      <c r="AH66" s="151"/>
      <c r="AI66" s="150"/>
      <c r="AJ66" s="150"/>
      <c r="AK66" s="151"/>
      <c r="AL66" s="150"/>
      <c r="AM66" s="150"/>
      <c r="AN66" s="152"/>
      <c r="AO66" s="150"/>
      <c r="AP66" s="150"/>
      <c r="AQ66" s="153"/>
      <c r="AR66" s="155"/>
      <c r="AS66" s="154"/>
    </row>
    <row r="67" spans="1:45" s="75" customFormat="1" ht="20.25" customHeight="1">
      <c r="A67" s="147"/>
      <c r="B67" s="155"/>
      <c r="C67" s="149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1"/>
      <c r="S67" s="150"/>
      <c r="T67" s="150"/>
      <c r="U67" s="151"/>
      <c r="V67" s="150"/>
      <c r="W67" s="150"/>
      <c r="X67" s="151"/>
      <c r="Y67" s="150"/>
      <c r="Z67" s="150"/>
      <c r="AA67" s="152"/>
      <c r="AB67" s="150"/>
      <c r="AC67" s="150"/>
      <c r="AD67" s="150"/>
      <c r="AE67" s="151"/>
      <c r="AF67" s="150"/>
      <c r="AG67" s="150"/>
      <c r="AH67" s="151"/>
      <c r="AI67" s="150"/>
      <c r="AJ67" s="150"/>
      <c r="AK67" s="151"/>
      <c r="AL67" s="150"/>
      <c r="AM67" s="150"/>
      <c r="AN67" s="152"/>
      <c r="AO67" s="150"/>
      <c r="AP67" s="150"/>
      <c r="AQ67" s="153"/>
      <c r="AR67" s="155"/>
      <c r="AS67" s="154"/>
    </row>
    <row r="68" spans="1:45" s="98" customFormat="1" ht="20.25" customHeight="1">
      <c r="A68" s="156"/>
      <c r="B68" s="157"/>
      <c r="C68" s="158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60"/>
      <c r="AR68" s="157"/>
      <c r="AS68" s="161"/>
    </row>
    <row r="69" spans="1:45" s="75" customFormat="1" ht="12.75" customHeight="1">
      <c r="A69" s="147"/>
      <c r="B69" s="162"/>
      <c r="C69" s="154"/>
      <c r="D69" s="163"/>
      <c r="E69" s="164"/>
      <c r="F69" s="165"/>
      <c r="G69" s="165"/>
      <c r="H69" s="164"/>
      <c r="I69" s="165"/>
      <c r="J69" s="165"/>
      <c r="K69" s="164"/>
      <c r="L69" s="165"/>
      <c r="M69" s="165"/>
      <c r="N69" s="166"/>
      <c r="O69" s="165"/>
      <c r="P69" s="165"/>
      <c r="Q69" s="163"/>
      <c r="R69" s="164"/>
      <c r="S69" s="165"/>
      <c r="T69" s="165"/>
      <c r="U69" s="164"/>
      <c r="V69" s="165"/>
      <c r="W69" s="165"/>
      <c r="X69" s="164"/>
      <c r="Y69" s="165"/>
      <c r="Z69" s="165"/>
      <c r="AA69" s="166"/>
      <c r="AB69" s="165"/>
      <c r="AC69" s="165"/>
      <c r="AD69" s="163"/>
      <c r="AE69" s="164"/>
      <c r="AF69" s="165"/>
      <c r="AG69" s="165"/>
      <c r="AH69" s="164"/>
      <c r="AI69" s="165"/>
      <c r="AJ69" s="165"/>
      <c r="AK69" s="164"/>
      <c r="AL69" s="165"/>
      <c r="AM69" s="165"/>
      <c r="AN69" s="166"/>
      <c r="AO69" s="165"/>
      <c r="AP69" s="165"/>
      <c r="AQ69" s="147"/>
      <c r="AR69" s="162"/>
      <c r="AS69" s="154"/>
    </row>
    <row r="70" spans="1:45" s="75" customFormat="1" ht="12.75" customHeight="1">
      <c r="A70" s="147"/>
      <c r="B70" s="162"/>
      <c r="C70" s="154"/>
      <c r="D70" s="163"/>
      <c r="E70" s="164"/>
      <c r="F70" s="165"/>
      <c r="G70" s="165"/>
      <c r="H70" s="164"/>
      <c r="I70" s="165"/>
      <c r="J70" s="165"/>
      <c r="K70" s="164"/>
      <c r="L70" s="165"/>
      <c r="M70" s="165"/>
      <c r="N70" s="166"/>
      <c r="O70" s="165"/>
      <c r="P70" s="165"/>
      <c r="Q70" s="163"/>
      <c r="R70" s="164"/>
      <c r="S70" s="165"/>
      <c r="T70" s="165"/>
      <c r="U70" s="164"/>
      <c r="V70" s="165"/>
      <c r="W70" s="165"/>
      <c r="X70" s="164"/>
      <c r="Y70" s="165"/>
      <c r="Z70" s="165"/>
      <c r="AA70" s="166"/>
      <c r="AB70" s="165"/>
      <c r="AC70" s="165"/>
      <c r="AD70" s="163"/>
      <c r="AE70" s="164"/>
      <c r="AF70" s="165"/>
      <c r="AG70" s="165"/>
      <c r="AH70" s="164"/>
      <c r="AI70" s="165"/>
      <c r="AJ70" s="165"/>
      <c r="AK70" s="164"/>
      <c r="AL70" s="165"/>
      <c r="AM70" s="165"/>
      <c r="AN70" s="166"/>
      <c r="AO70" s="165"/>
      <c r="AP70" s="165"/>
      <c r="AQ70" s="147"/>
      <c r="AR70" s="162"/>
      <c r="AS70" s="154"/>
    </row>
    <row r="71" spans="1:45" s="75" customFormat="1" ht="12.75" customHeight="1">
      <c r="A71" s="147"/>
      <c r="B71" s="162"/>
      <c r="C71" s="154"/>
      <c r="D71" s="163"/>
      <c r="E71" s="164"/>
      <c r="F71" s="165"/>
      <c r="G71" s="165"/>
      <c r="H71" s="164"/>
      <c r="I71" s="165"/>
      <c r="J71" s="165"/>
      <c r="K71" s="164"/>
      <c r="L71" s="165"/>
      <c r="M71" s="165"/>
      <c r="N71" s="166"/>
      <c r="O71" s="165"/>
      <c r="P71" s="165"/>
      <c r="Q71" s="163"/>
      <c r="R71" s="164"/>
      <c r="S71" s="165"/>
      <c r="T71" s="165"/>
      <c r="U71" s="164"/>
      <c r="V71" s="165"/>
      <c r="W71" s="165"/>
      <c r="X71" s="164"/>
      <c r="Y71" s="165"/>
      <c r="Z71" s="165"/>
      <c r="AA71" s="166"/>
      <c r="AB71" s="165"/>
      <c r="AC71" s="165"/>
      <c r="AD71" s="163"/>
      <c r="AE71" s="164"/>
      <c r="AF71" s="165"/>
      <c r="AG71" s="165"/>
      <c r="AH71" s="164"/>
      <c r="AI71" s="165"/>
      <c r="AJ71" s="165"/>
      <c r="AK71" s="164"/>
      <c r="AL71" s="165"/>
      <c r="AM71" s="165"/>
      <c r="AN71" s="166"/>
      <c r="AO71" s="165"/>
      <c r="AP71" s="165"/>
      <c r="AQ71" s="147"/>
      <c r="AR71" s="162"/>
      <c r="AS71" s="154"/>
    </row>
    <row r="72" spans="1:45" s="75" customFormat="1" ht="12.75" customHeight="1">
      <c r="A72" s="147"/>
      <c r="B72" s="162"/>
      <c r="C72" s="154"/>
      <c r="D72" s="163"/>
      <c r="E72" s="164"/>
      <c r="F72" s="165"/>
      <c r="G72" s="165"/>
      <c r="H72" s="164"/>
      <c r="I72" s="165"/>
      <c r="J72" s="165"/>
      <c r="K72" s="164"/>
      <c r="L72" s="165"/>
      <c r="M72" s="165"/>
      <c r="N72" s="166"/>
      <c r="O72" s="165"/>
      <c r="P72" s="165"/>
      <c r="Q72" s="163"/>
      <c r="R72" s="164"/>
      <c r="S72" s="165"/>
      <c r="T72" s="165"/>
      <c r="U72" s="164"/>
      <c r="V72" s="165"/>
      <c r="W72" s="165"/>
      <c r="X72" s="164"/>
      <c r="Y72" s="165"/>
      <c r="Z72" s="165"/>
      <c r="AA72" s="166"/>
      <c r="AB72" s="165"/>
      <c r="AC72" s="165"/>
      <c r="AD72" s="163"/>
      <c r="AE72" s="164"/>
      <c r="AF72" s="165"/>
      <c r="AG72" s="165"/>
      <c r="AH72" s="164"/>
      <c r="AI72" s="165"/>
      <c r="AJ72" s="165"/>
      <c r="AK72" s="164"/>
      <c r="AL72" s="165"/>
      <c r="AM72" s="165"/>
      <c r="AN72" s="166"/>
      <c r="AO72" s="165"/>
      <c r="AP72" s="165"/>
      <c r="AQ72" s="147"/>
      <c r="AR72" s="162"/>
      <c r="AS72" s="154"/>
    </row>
    <row r="73" spans="1:45" s="75" customFormat="1" ht="12.75" customHeight="1">
      <c r="A73" s="147"/>
      <c r="B73" s="162"/>
      <c r="C73" s="154"/>
      <c r="D73" s="163"/>
      <c r="E73" s="164"/>
      <c r="F73" s="165"/>
      <c r="G73" s="165"/>
      <c r="H73" s="164"/>
      <c r="I73" s="165"/>
      <c r="J73" s="165"/>
      <c r="K73" s="164"/>
      <c r="L73" s="165"/>
      <c r="M73" s="165"/>
      <c r="N73" s="166"/>
      <c r="O73" s="165"/>
      <c r="P73" s="165"/>
      <c r="Q73" s="163"/>
      <c r="R73" s="164"/>
      <c r="S73" s="165"/>
      <c r="T73" s="165"/>
      <c r="U73" s="164"/>
      <c r="V73" s="165"/>
      <c r="W73" s="165"/>
      <c r="X73" s="164"/>
      <c r="Y73" s="165"/>
      <c r="Z73" s="165"/>
      <c r="AA73" s="166"/>
      <c r="AB73" s="165"/>
      <c r="AC73" s="165"/>
      <c r="AD73" s="163"/>
      <c r="AE73" s="164"/>
      <c r="AF73" s="165"/>
      <c r="AG73" s="165"/>
      <c r="AH73" s="164"/>
      <c r="AI73" s="165"/>
      <c r="AJ73" s="165"/>
      <c r="AK73" s="164"/>
      <c r="AL73" s="165"/>
      <c r="AM73" s="165"/>
      <c r="AN73" s="166"/>
      <c r="AO73" s="165"/>
      <c r="AP73" s="165"/>
      <c r="AQ73" s="147"/>
      <c r="AR73" s="162"/>
      <c r="AS73" s="154"/>
    </row>
    <row r="74" spans="1:45" s="75" customFormat="1" ht="12.75" customHeight="1">
      <c r="A74" s="147"/>
      <c r="B74" s="162"/>
      <c r="C74" s="154"/>
      <c r="D74" s="163"/>
      <c r="E74" s="164"/>
      <c r="F74" s="165"/>
      <c r="G74" s="165"/>
      <c r="H74" s="164"/>
      <c r="I74" s="165"/>
      <c r="J74" s="165"/>
      <c r="K74" s="164"/>
      <c r="L74" s="165"/>
      <c r="M74" s="165"/>
      <c r="N74" s="166"/>
      <c r="O74" s="165"/>
      <c r="P74" s="165"/>
      <c r="Q74" s="163"/>
      <c r="R74" s="164"/>
      <c r="S74" s="165"/>
      <c r="T74" s="165"/>
      <c r="U74" s="164"/>
      <c r="V74" s="165"/>
      <c r="W74" s="165"/>
      <c r="X74" s="164"/>
      <c r="Y74" s="165"/>
      <c r="Z74" s="165"/>
      <c r="AA74" s="166"/>
      <c r="AB74" s="165"/>
      <c r="AC74" s="165"/>
      <c r="AD74" s="163"/>
      <c r="AE74" s="164"/>
      <c r="AF74" s="165"/>
      <c r="AG74" s="165"/>
      <c r="AH74" s="164"/>
      <c r="AI74" s="165"/>
      <c r="AJ74" s="165"/>
      <c r="AK74" s="164"/>
      <c r="AL74" s="165"/>
      <c r="AM74" s="165"/>
      <c r="AN74" s="166"/>
      <c r="AO74" s="165"/>
      <c r="AP74" s="165"/>
      <c r="AQ74" s="147"/>
      <c r="AR74" s="162"/>
      <c r="AS74" s="154"/>
    </row>
    <row r="75" spans="1:45" s="75" customFormat="1" ht="12.75" customHeight="1">
      <c r="A75" s="167"/>
      <c r="B75" s="162"/>
      <c r="C75" s="154"/>
      <c r="D75" s="163"/>
      <c r="E75" s="164"/>
      <c r="F75" s="165"/>
      <c r="G75" s="165"/>
      <c r="H75" s="164"/>
      <c r="I75" s="165"/>
      <c r="J75" s="165"/>
      <c r="K75" s="164"/>
      <c r="L75" s="165"/>
      <c r="M75" s="165"/>
      <c r="N75" s="166"/>
      <c r="O75" s="165"/>
      <c r="P75" s="165"/>
      <c r="Q75" s="163"/>
      <c r="R75" s="164"/>
      <c r="S75" s="165"/>
      <c r="T75" s="165"/>
      <c r="U75" s="164"/>
      <c r="V75" s="165"/>
      <c r="W75" s="165"/>
      <c r="X75" s="164"/>
      <c r="Y75" s="165"/>
      <c r="Z75" s="165"/>
      <c r="AA75" s="166"/>
      <c r="AB75" s="165"/>
      <c r="AC75" s="165"/>
      <c r="AD75" s="163"/>
      <c r="AE75" s="164"/>
      <c r="AF75" s="165"/>
      <c r="AG75" s="165"/>
      <c r="AH75" s="164"/>
      <c r="AI75" s="165"/>
      <c r="AJ75" s="165"/>
      <c r="AK75" s="164"/>
      <c r="AL75" s="165"/>
      <c r="AM75" s="165"/>
      <c r="AN75" s="166"/>
      <c r="AO75" s="165"/>
      <c r="AP75" s="165"/>
      <c r="AQ75" s="167"/>
      <c r="AR75" s="162"/>
      <c r="AS75" s="154"/>
    </row>
    <row r="76" spans="1:45" s="75" customFormat="1" ht="12.75" customHeight="1">
      <c r="A76" s="167"/>
      <c r="B76" s="168"/>
      <c r="C76" s="169"/>
      <c r="D76" s="166"/>
      <c r="E76" s="170"/>
      <c r="F76" s="170"/>
      <c r="G76" s="170"/>
      <c r="H76" s="170"/>
      <c r="I76" s="170"/>
      <c r="J76" s="170"/>
      <c r="K76" s="170"/>
      <c r="L76" s="170"/>
      <c r="M76" s="170"/>
      <c r="N76" s="166"/>
      <c r="O76" s="166"/>
      <c r="P76" s="166"/>
      <c r="Q76" s="166"/>
      <c r="R76" s="170"/>
      <c r="S76" s="170"/>
      <c r="T76" s="170"/>
      <c r="U76" s="170"/>
      <c r="V76" s="170"/>
      <c r="W76" s="170"/>
      <c r="X76" s="170"/>
      <c r="Y76" s="170"/>
      <c r="Z76" s="170"/>
      <c r="AA76" s="166"/>
      <c r="AB76" s="166"/>
      <c r="AC76" s="166"/>
      <c r="AD76" s="166"/>
      <c r="AE76" s="170"/>
      <c r="AF76" s="170"/>
      <c r="AG76" s="170"/>
      <c r="AH76" s="170"/>
      <c r="AI76" s="170"/>
      <c r="AJ76" s="170"/>
      <c r="AK76" s="170"/>
      <c r="AL76" s="170"/>
      <c r="AM76" s="170"/>
      <c r="AN76" s="166"/>
      <c r="AO76" s="166"/>
      <c r="AP76" s="166"/>
      <c r="AQ76" s="167"/>
      <c r="AR76" s="168"/>
      <c r="AS76" s="169"/>
    </row>
    <row r="77" spans="1:45" s="75" customFormat="1" ht="12.75" customHeight="1">
      <c r="A77" s="167"/>
      <c r="B77" s="168"/>
      <c r="C77" s="169"/>
      <c r="D77" s="166"/>
      <c r="E77" s="170"/>
      <c r="F77" s="170"/>
      <c r="G77" s="170"/>
      <c r="H77" s="170"/>
      <c r="I77" s="170"/>
      <c r="J77" s="170"/>
      <c r="K77" s="170"/>
      <c r="L77" s="170"/>
      <c r="M77" s="170"/>
      <c r="N77" s="166"/>
      <c r="O77" s="166"/>
      <c r="P77" s="166"/>
      <c r="Q77" s="166"/>
      <c r="R77" s="170"/>
      <c r="S77" s="170"/>
      <c r="T77" s="170"/>
      <c r="U77" s="170"/>
      <c r="V77" s="170"/>
      <c r="W77" s="170"/>
      <c r="X77" s="170"/>
      <c r="Y77" s="170"/>
      <c r="Z77" s="170"/>
      <c r="AA77" s="166"/>
      <c r="AB77" s="166"/>
      <c r="AC77" s="166"/>
      <c r="AD77" s="166"/>
      <c r="AE77" s="170"/>
      <c r="AF77" s="170"/>
      <c r="AG77" s="170"/>
      <c r="AH77" s="170"/>
      <c r="AI77" s="170"/>
      <c r="AJ77" s="170"/>
      <c r="AK77" s="170"/>
      <c r="AL77" s="170"/>
      <c r="AM77" s="170"/>
      <c r="AN77" s="166"/>
      <c r="AO77" s="166"/>
      <c r="AP77" s="166"/>
      <c r="AQ77" s="167"/>
      <c r="AR77" s="168"/>
      <c r="AS77" s="169"/>
    </row>
    <row r="78" spans="1:45" s="75" customFormat="1" ht="12.75" customHeight="1">
      <c r="A78" s="147"/>
      <c r="B78" s="169"/>
      <c r="C78" s="169"/>
      <c r="D78" s="166"/>
      <c r="E78" s="170"/>
      <c r="F78" s="170"/>
      <c r="G78" s="170"/>
      <c r="H78" s="170"/>
      <c r="I78" s="170"/>
      <c r="J78" s="170"/>
      <c r="K78" s="170"/>
      <c r="L78" s="170"/>
      <c r="M78" s="170"/>
      <c r="N78" s="166"/>
      <c r="O78" s="166"/>
      <c r="P78" s="166"/>
      <c r="Q78" s="166"/>
      <c r="R78" s="170"/>
      <c r="S78" s="170"/>
      <c r="T78" s="170"/>
      <c r="U78" s="170"/>
      <c r="V78" s="170"/>
      <c r="W78" s="170"/>
      <c r="X78" s="170"/>
      <c r="Y78" s="170"/>
      <c r="Z78" s="170"/>
      <c r="AA78" s="166"/>
      <c r="AB78" s="166"/>
      <c r="AC78" s="166"/>
      <c r="AD78" s="166"/>
      <c r="AE78" s="170"/>
      <c r="AF78" s="170"/>
      <c r="AG78" s="170"/>
      <c r="AH78" s="170"/>
      <c r="AI78" s="170"/>
      <c r="AJ78" s="170"/>
      <c r="AK78" s="170"/>
      <c r="AL78" s="170"/>
      <c r="AM78" s="170"/>
      <c r="AN78" s="166"/>
      <c r="AO78" s="166"/>
      <c r="AP78" s="166"/>
      <c r="AQ78" s="147"/>
      <c r="AR78" s="169"/>
      <c r="AS78" s="169"/>
    </row>
    <row r="79" spans="1:45" s="75" customFormat="1" ht="12.75" customHeight="1">
      <c r="A79" s="147"/>
      <c r="B79" s="162"/>
      <c r="C79" s="154"/>
      <c r="D79" s="163"/>
      <c r="E79" s="164"/>
      <c r="F79" s="165"/>
      <c r="G79" s="165"/>
      <c r="H79" s="164"/>
      <c r="I79" s="165"/>
      <c r="J79" s="165"/>
      <c r="K79" s="164"/>
      <c r="L79" s="165"/>
      <c r="M79" s="165"/>
      <c r="N79" s="166"/>
      <c r="O79" s="165"/>
      <c r="P79" s="165"/>
      <c r="Q79" s="163"/>
      <c r="R79" s="164"/>
      <c r="S79" s="165"/>
      <c r="T79" s="165"/>
      <c r="U79" s="164"/>
      <c r="V79" s="165"/>
      <c r="W79" s="165"/>
      <c r="X79" s="164"/>
      <c r="Y79" s="165"/>
      <c r="Z79" s="165"/>
      <c r="AA79" s="166"/>
      <c r="AB79" s="165"/>
      <c r="AC79" s="165"/>
      <c r="AD79" s="163"/>
      <c r="AE79" s="164"/>
      <c r="AF79" s="165"/>
      <c r="AG79" s="165"/>
      <c r="AH79" s="164"/>
      <c r="AI79" s="165"/>
      <c r="AJ79" s="165"/>
      <c r="AK79" s="164"/>
      <c r="AL79" s="165"/>
      <c r="AM79" s="165"/>
      <c r="AN79" s="166"/>
      <c r="AO79" s="165"/>
      <c r="AP79" s="165"/>
      <c r="AQ79" s="147"/>
      <c r="AR79" s="162"/>
      <c r="AS79" s="154"/>
    </row>
    <row r="80" spans="1:45" s="75" customFormat="1" ht="12.75" customHeight="1">
      <c r="A80" s="147"/>
      <c r="B80" s="162"/>
      <c r="C80" s="154"/>
      <c r="D80" s="163"/>
      <c r="E80" s="164"/>
      <c r="F80" s="165"/>
      <c r="G80" s="165"/>
      <c r="H80" s="164"/>
      <c r="I80" s="165"/>
      <c r="J80" s="165"/>
      <c r="K80" s="164"/>
      <c r="L80" s="165"/>
      <c r="M80" s="165"/>
      <c r="N80" s="166"/>
      <c r="O80" s="165"/>
      <c r="P80" s="165"/>
      <c r="Q80" s="163"/>
      <c r="R80" s="164"/>
      <c r="S80" s="165"/>
      <c r="T80" s="165"/>
      <c r="U80" s="164"/>
      <c r="V80" s="165"/>
      <c r="W80" s="165"/>
      <c r="X80" s="164"/>
      <c r="Y80" s="165"/>
      <c r="Z80" s="165"/>
      <c r="AA80" s="166"/>
      <c r="AB80" s="165"/>
      <c r="AC80" s="165"/>
      <c r="AD80" s="163"/>
      <c r="AE80" s="164"/>
      <c r="AF80" s="165"/>
      <c r="AG80" s="165"/>
      <c r="AH80" s="164"/>
      <c r="AI80" s="165"/>
      <c r="AJ80" s="165"/>
      <c r="AK80" s="164"/>
      <c r="AL80" s="165"/>
      <c r="AM80" s="165"/>
      <c r="AN80" s="166"/>
      <c r="AO80" s="165"/>
      <c r="AP80" s="165"/>
      <c r="AQ80" s="147"/>
      <c r="AR80" s="162"/>
      <c r="AS80" s="154"/>
    </row>
    <row r="81" spans="1:45" s="75" customFormat="1" ht="12.75" customHeight="1">
      <c r="A81" s="147"/>
      <c r="B81" s="162"/>
      <c r="C81" s="154"/>
      <c r="D81" s="163"/>
      <c r="E81" s="164"/>
      <c r="F81" s="165"/>
      <c r="G81" s="165"/>
      <c r="H81" s="164"/>
      <c r="I81" s="165"/>
      <c r="J81" s="165"/>
      <c r="K81" s="164"/>
      <c r="L81" s="165"/>
      <c r="M81" s="165"/>
      <c r="N81" s="166"/>
      <c r="O81" s="165"/>
      <c r="P81" s="165"/>
      <c r="Q81" s="163"/>
      <c r="R81" s="164"/>
      <c r="S81" s="165"/>
      <c r="T81" s="165"/>
      <c r="U81" s="164"/>
      <c r="V81" s="165"/>
      <c r="W81" s="165"/>
      <c r="X81" s="164"/>
      <c r="Y81" s="165"/>
      <c r="Z81" s="165"/>
      <c r="AA81" s="166"/>
      <c r="AB81" s="165"/>
      <c r="AC81" s="165"/>
      <c r="AD81" s="163"/>
      <c r="AE81" s="164"/>
      <c r="AF81" s="165"/>
      <c r="AG81" s="165"/>
      <c r="AH81" s="164"/>
      <c r="AI81" s="165"/>
      <c r="AJ81" s="165"/>
      <c r="AK81" s="164"/>
      <c r="AL81" s="165"/>
      <c r="AM81" s="165"/>
      <c r="AN81" s="166"/>
      <c r="AO81" s="165"/>
      <c r="AP81" s="165"/>
      <c r="AQ81" s="147"/>
      <c r="AR81" s="162"/>
      <c r="AS81" s="154"/>
    </row>
    <row r="82" spans="1:45" s="75" customFormat="1" ht="12.75" customHeight="1">
      <c r="A82" s="147"/>
      <c r="B82" s="162"/>
      <c r="C82" s="154"/>
      <c r="D82" s="163"/>
      <c r="E82" s="164"/>
      <c r="F82" s="165"/>
      <c r="G82" s="165"/>
      <c r="H82" s="164"/>
      <c r="I82" s="165"/>
      <c r="J82" s="165"/>
      <c r="K82" s="164"/>
      <c r="L82" s="165"/>
      <c r="M82" s="165"/>
      <c r="N82" s="166"/>
      <c r="O82" s="165"/>
      <c r="P82" s="165"/>
      <c r="Q82" s="163"/>
      <c r="R82" s="164"/>
      <c r="S82" s="165"/>
      <c r="T82" s="165"/>
      <c r="U82" s="164"/>
      <c r="V82" s="165"/>
      <c r="W82" s="165"/>
      <c r="X82" s="164"/>
      <c r="Y82" s="165"/>
      <c r="Z82" s="165"/>
      <c r="AA82" s="166"/>
      <c r="AB82" s="165"/>
      <c r="AC82" s="165"/>
      <c r="AD82" s="163"/>
      <c r="AE82" s="164"/>
      <c r="AF82" s="165"/>
      <c r="AG82" s="165"/>
      <c r="AH82" s="164"/>
      <c r="AI82" s="165"/>
      <c r="AJ82" s="165"/>
      <c r="AK82" s="164"/>
      <c r="AL82" s="165"/>
      <c r="AM82" s="165"/>
      <c r="AN82" s="166"/>
      <c r="AO82" s="165"/>
      <c r="AP82" s="165"/>
      <c r="AQ82" s="147"/>
      <c r="AR82" s="162"/>
      <c r="AS82" s="154"/>
    </row>
    <row r="83" spans="1:45" s="75" customFormat="1" ht="12.75" customHeight="1">
      <c r="A83" s="147"/>
      <c r="B83" s="162"/>
      <c r="C83" s="154"/>
      <c r="D83" s="163"/>
      <c r="E83" s="164"/>
      <c r="F83" s="165"/>
      <c r="G83" s="165"/>
      <c r="H83" s="164"/>
      <c r="I83" s="165"/>
      <c r="J83" s="165"/>
      <c r="K83" s="164"/>
      <c r="L83" s="165"/>
      <c r="M83" s="165"/>
      <c r="N83" s="166"/>
      <c r="O83" s="165"/>
      <c r="P83" s="165"/>
      <c r="Q83" s="163"/>
      <c r="R83" s="164"/>
      <c r="S83" s="165"/>
      <c r="T83" s="165"/>
      <c r="U83" s="164"/>
      <c r="V83" s="165"/>
      <c r="W83" s="165"/>
      <c r="X83" s="164"/>
      <c r="Y83" s="165"/>
      <c r="Z83" s="165"/>
      <c r="AA83" s="166"/>
      <c r="AB83" s="165"/>
      <c r="AC83" s="165"/>
      <c r="AD83" s="163"/>
      <c r="AE83" s="164"/>
      <c r="AF83" s="165"/>
      <c r="AG83" s="165"/>
      <c r="AH83" s="164"/>
      <c r="AI83" s="165"/>
      <c r="AJ83" s="165"/>
      <c r="AK83" s="164"/>
      <c r="AL83" s="165"/>
      <c r="AM83" s="165"/>
      <c r="AN83" s="166"/>
      <c r="AO83" s="165"/>
      <c r="AP83" s="165"/>
      <c r="AQ83" s="147"/>
      <c r="AR83" s="162"/>
      <c r="AS83" s="154"/>
    </row>
    <row r="84" spans="1:45" s="75" customFormat="1" ht="12.75" customHeight="1">
      <c r="A84" s="147"/>
      <c r="B84" s="162"/>
      <c r="C84" s="154"/>
      <c r="D84" s="163"/>
      <c r="E84" s="164"/>
      <c r="F84" s="165"/>
      <c r="G84" s="165"/>
      <c r="H84" s="164"/>
      <c r="I84" s="165"/>
      <c r="J84" s="165"/>
      <c r="K84" s="164"/>
      <c r="L84" s="165"/>
      <c r="M84" s="165"/>
      <c r="N84" s="166"/>
      <c r="O84" s="165"/>
      <c r="P84" s="165"/>
      <c r="Q84" s="163"/>
      <c r="R84" s="164"/>
      <c r="S84" s="165"/>
      <c r="T84" s="165"/>
      <c r="U84" s="164"/>
      <c r="V84" s="165"/>
      <c r="W84" s="165"/>
      <c r="X84" s="164"/>
      <c r="Y84" s="165"/>
      <c r="Z84" s="165"/>
      <c r="AA84" s="166"/>
      <c r="AB84" s="165"/>
      <c r="AC84" s="165"/>
      <c r="AD84" s="163"/>
      <c r="AE84" s="164"/>
      <c r="AF84" s="165"/>
      <c r="AG84" s="165"/>
      <c r="AH84" s="164"/>
      <c r="AI84" s="165"/>
      <c r="AJ84" s="165"/>
      <c r="AK84" s="164"/>
      <c r="AL84" s="165"/>
      <c r="AM84" s="165"/>
      <c r="AN84" s="166"/>
      <c r="AO84" s="165"/>
      <c r="AP84" s="165"/>
      <c r="AQ84" s="147"/>
      <c r="AR84" s="162"/>
      <c r="AS84" s="154"/>
    </row>
    <row r="85" spans="1:45" s="75" customFormat="1" ht="12.75" customHeight="1">
      <c r="A85" s="147"/>
      <c r="B85" s="162"/>
      <c r="C85" s="154"/>
      <c r="D85" s="163"/>
      <c r="E85" s="164"/>
      <c r="F85" s="165"/>
      <c r="G85" s="165"/>
      <c r="H85" s="164"/>
      <c r="I85" s="165"/>
      <c r="J85" s="165"/>
      <c r="K85" s="164"/>
      <c r="L85" s="165"/>
      <c r="M85" s="165"/>
      <c r="N85" s="166"/>
      <c r="O85" s="165"/>
      <c r="P85" s="165"/>
      <c r="Q85" s="163"/>
      <c r="R85" s="164"/>
      <c r="S85" s="165"/>
      <c r="T85" s="165"/>
      <c r="U85" s="164"/>
      <c r="V85" s="165"/>
      <c r="W85" s="165"/>
      <c r="X85" s="164"/>
      <c r="Y85" s="165"/>
      <c r="Z85" s="165"/>
      <c r="AA85" s="166"/>
      <c r="AB85" s="165"/>
      <c r="AC85" s="165"/>
      <c r="AD85" s="163"/>
      <c r="AE85" s="164"/>
      <c r="AF85" s="165"/>
      <c r="AG85" s="165"/>
      <c r="AH85" s="164"/>
      <c r="AI85" s="165"/>
      <c r="AJ85" s="165"/>
      <c r="AK85" s="164"/>
      <c r="AL85" s="165"/>
      <c r="AM85" s="165"/>
      <c r="AN85" s="166"/>
      <c r="AO85" s="165"/>
      <c r="AP85" s="165"/>
      <c r="AQ85" s="147"/>
      <c r="AR85" s="162"/>
      <c r="AS85" s="154"/>
    </row>
    <row r="86" spans="1:45" s="75" customFormat="1" ht="12.75" customHeight="1">
      <c r="A86" s="167"/>
      <c r="B86" s="162"/>
      <c r="C86" s="154"/>
      <c r="D86" s="163"/>
      <c r="E86" s="164"/>
      <c r="F86" s="165"/>
      <c r="G86" s="165"/>
      <c r="H86" s="164"/>
      <c r="I86" s="165"/>
      <c r="J86" s="165"/>
      <c r="K86" s="164"/>
      <c r="L86" s="165"/>
      <c r="M86" s="165"/>
      <c r="N86" s="166"/>
      <c r="O86" s="165"/>
      <c r="P86" s="165"/>
      <c r="Q86" s="163"/>
      <c r="R86" s="164"/>
      <c r="S86" s="165"/>
      <c r="T86" s="165"/>
      <c r="U86" s="164"/>
      <c r="V86" s="165"/>
      <c r="W86" s="165"/>
      <c r="X86" s="164"/>
      <c r="Y86" s="165"/>
      <c r="Z86" s="165"/>
      <c r="AA86" s="166"/>
      <c r="AB86" s="165"/>
      <c r="AC86" s="165"/>
      <c r="AD86" s="163"/>
      <c r="AE86" s="164"/>
      <c r="AF86" s="165"/>
      <c r="AG86" s="165"/>
      <c r="AH86" s="164"/>
      <c r="AI86" s="165"/>
      <c r="AJ86" s="165"/>
      <c r="AK86" s="164"/>
      <c r="AL86" s="165"/>
      <c r="AM86" s="165"/>
      <c r="AN86" s="166"/>
      <c r="AO86" s="165"/>
      <c r="AP86" s="165"/>
      <c r="AQ86" s="167"/>
      <c r="AR86" s="162"/>
      <c r="AS86" s="154"/>
    </row>
    <row r="87" spans="1:45" s="75" customFormat="1" ht="12.75" customHeight="1">
      <c r="A87" s="167"/>
      <c r="B87" s="169"/>
      <c r="C87" s="169"/>
      <c r="D87" s="166"/>
      <c r="E87" s="170"/>
      <c r="F87" s="170"/>
      <c r="G87" s="170"/>
      <c r="H87" s="170"/>
      <c r="I87" s="170"/>
      <c r="J87" s="170"/>
      <c r="K87" s="170"/>
      <c r="L87" s="170"/>
      <c r="M87" s="170"/>
      <c r="N87" s="166"/>
      <c r="O87" s="166"/>
      <c r="P87" s="166"/>
      <c r="Q87" s="166"/>
      <c r="R87" s="170"/>
      <c r="S87" s="170"/>
      <c r="T87" s="170"/>
      <c r="U87" s="170"/>
      <c r="V87" s="170"/>
      <c r="W87" s="170"/>
      <c r="X87" s="170"/>
      <c r="Y87" s="170"/>
      <c r="Z87" s="170"/>
      <c r="AA87" s="166"/>
      <c r="AB87" s="166"/>
      <c r="AC87" s="166"/>
      <c r="AD87" s="166"/>
      <c r="AE87" s="170"/>
      <c r="AF87" s="170"/>
      <c r="AG87" s="170"/>
      <c r="AH87" s="170"/>
      <c r="AI87" s="170"/>
      <c r="AJ87" s="170"/>
      <c r="AK87" s="170"/>
      <c r="AL87" s="170"/>
      <c r="AM87" s="170"/>
      <c r="AN87" s="166"/>
      <c r="AO87" s="166"/>
      <c r="AP87" s="166"/>
      <c r="AQ87" s="167"/>
      <c r="AR87" s="169"/>
      <c r="AS87" s="169"/>
    </row>
    <row r="88" spans="1:45" s="75" customFormat="1" ht="12.75" customHeight="1">
      <c r="A88" s="167"/>
      <c r="B88" s="168"/>
      <c r="C88" s="169"/>
      <c r="D88" s="166"/>
      <c r="E88" s="170"/>
      <c r="F88" s="170"/>
      <c r="G88" s="170"/>
      <c r="H88" s="170"/>
      <c r="I88" s="170"/>
      <c r="J88" s="170"/>
      <c r="K88" s="170"/>
      <c r="L88" s="170"/>
      <c r="M88" s="170"/>
      <c r="N88" s="166"/>
      <c r="O88" s="166"/>
      <c r="P88" s="166"/>
      <c r="Q88" s="166"/>
      <c r="R88" s="170"/>
      <c r="S88" s="170"/>
      <c r="T88" s="170"/>
      <c r="U88" s="170"/>
      <c r="V88" s="170"/>
      <c r="W88" s="170"/>
      <c r="X88" s="170"/>
      <c r="Y88" s="170"/>
      <c r="Z88" s="170"/>
      <c r="AA88" s="166"/>
      <c r="AB88" s="166"/>
      <c r="AC88" s="166"/>
      <c r="AD88" s="166"/>
      <c r="AE88" s="170"/>
      <c r="AF88" s="170"/>
      <c r="AG88" s="170"/>
      <c r="AH88" s="170"/>
      <c r="AI88" s="170"/>
      <c r="AJ88" s="170"/>
      <c r="AK88" s="170"/>
      <c r="AL88" s="170"/>
      <c r="AM88" s="170"/>
      <c r="AN88" s="166"/>
      <c r="AO88" s="166"/>
      <c r="AP88" s="166"/>
      <c r="AQ88" s="167"/>
      <c r="AR88" s="168"/>
      <c r="AS88" s="169"/>
    </row>
    <row r="89" spans="1:45" s="75" customFormat="1" ht="12.75" customHeight="1">
      <c r="A89" s="147"/>
      <c r="B89" s="169"/>
      <c r="C89" s="169"/>
      <c r="D89" s="166"/>
      <c r="E89" s="170"/>
      <c r="F89" s="170"/>
      <c r="G89" s="170"/>
      <c r="H89" s="170"/>
      <c r="I89" s="170"/>
      <c r="J89" s="170"/>
      <c r="K89" s="170"/>
      <c r="L89" s="170"/>
      <c r="M89" s="170"/>
      <c r="N89" s="166"/>
      <c r="O89" s="166"/>
      <c r="P89" s="166"/>
      <c r="Q89" s="166"/>
      <c r="R89" s="170"/>
      <c r="S89" s="170"/>
      <c r="T89" s="170"/>
      <c r="U89" s="170"/>
      <c r="V89" s="170"/>
      <c r="W89" s="170"/>
      <c r="X89" s="170"/>
      <c r="Y89" s="170"/>
      <c r="Z89" s="170"/>
      <c r="AA89" s="166"/>
      <c r="AB89" s="166"/>
      <c r="AC89" s="166"/>
      <c r="AD89" s="166"/>
      <c r="AE89" s="170"/>
      <c r="AF89" s="170"/>
      <c r="AG89" s="170"/>
      <c r="AH89" s="170"/>
      <c r="AI89" s="170"/>
      <c r="AJ89" s="170"/>
      <c r="AK89" s="170"/>
      <c r="AL89" s="170"/>
      <c r="AM89" s="170"/>
      <c r="AN89" s="166"/>
      <c r="AO89" s="166"/>
      <c r="AP89" s="166"/>
      <c r="AQ89" s="147"/>
      <c r="AR89" s="169"/>
      <c r="AS89" s="169"/>
    </row>
    <row r="90" spans="1:45" s="75" customFormat="1" ht="12.75" customHeight="1">
      <c r="A90" s="147"/>
      <c r="B90" s="162"/>
      <c r="C90" s="154"/>
      <c r="D90" s="163"/>
      <c r="E90" s="164"/>
      <c r="F90" s="165"/>
      <c r="G90" s="165"/>
      <c r="H90" s="164"/>
      <c r="I90" s="165"/>
      <c r="J90" s="165"/>
      <c r="K90" s="164"/>
      <c r="L90" s="165"/>
      <c r="M90" s="165"/>
      <c r="N90" s="166"/>
      <c r="O90" s="165"/>
      <c r="P90" s="165"/>
      <c r="Q90" s="163"/>
      <c r="R90" s="164"/>
      <c r="S90" s="165"/>
      <c r="T90" s="165"/>
      <c r="U90" s="164"/>
      <c r="V90" s="165"/>
      <c r="W90" s="165"/>
      <c r="X90" s="164"/>
      <c r="Y90" s="165"/>
      <c r="Z90" s="165"/>
      <c r="AA90" s="166"/>
      <c r="AB90" s="165"/>
      <c r="AC90" s="165"/>
      <c r="AD90" s="163"/>
      <c r="AE90" s="164"/>
      <c r="AF90" s="165"/>
      <c r="AG90" s="165"/>
      <c r="AH90" s="164"/>
      <c r="AI90" s="165"/>
      <c r="AJ90" s="165"/>
      <c r="AK90" s="164"/>
      <c r="AL90" s="165"/>
      <c r="AM90" s="165"/>
      <c r="AN90" s="166"/>
      <c r="AO90" s="165"/>
      <c r="AP90" s="165"/>
      <c r="AQ90" s="147"/>
      <c r="AR90" s="162"/>
      <c r="AS90" s="154"/>
    </row>
    <row r="91" spans="1:45" s="75" customFormat="1" ht="12.75" customHeight="1">
      <c r="A91" s="147"/>
      <c r="B91" s="162"/>
      <c r="C91" s="154"/>
      <c r="D91" s="163"/>
      <c r="E91" s="164"/>
      <c r="F91" s="165"/>
      <c r="G91" s="165"/>
      <c r="H91" s="164"/>
      <c r="I91" s="165"/>
      <c r="J91" s="165"/>
      <c r="K91" s="164"/>
      <c r="L91" s="165"/>
      <c r="M91" s="165"/>
      <c r="N91" s="166"/>
      <c r="O91" s="163"/>
      <c r="P91" s="165"/>
      <c r="Q91" s="163"/>
      <c r="R91" s="164"/>
      <c r="S91" s="165"/>
      <c r="T91" s="165"/>
      <c r="U91" s="164"/>
      <c r="V91" s="165"/>
      <c r="W91" s="165"/>
      <c r="X91" s="164"/>
      <c r="Y91" s="165"/>
      <c r="Z91" s="165"/>
      <c r="AA91" s="166"/>
      <c r="AB91" s="163"/>
      <c r="AC91" s="165"/>
      <c r="AD91" s="163"/>
      <c r="AE91" s="164"/>
      <c r="AF91" s="165"/>
      <c r="AG91" s="165"/>
      <c r="AH91" s="164"/>
      <c r="AI91" s="165"/>
      <c r="AJ91" s="165"/>
      <c r="AK91" s="164"/>
      <c r="AL91" s="165"/>
      <c r="AM91" s="165"/>
      <c r="AN91" s="166"/>
      <c r="AO91" s="163"/>
      <c r="AP91" s="165"/>
      <c r="AQ91" s="147"/>
      <c r="AR91" s="162"/>
      <c r="AS91" s="154"/>
    </row>
    <row r="92" spans="1:45" ht="12.75" customHeight="1">
      <c r="A92" s="171"/>
      <c r="B92" s="162"/>
      <c r="C92" s="154"/>
      <c r="D92" s="163"/>
      <c r="E92" s="164"/>
      <c r="F92" s="163"/>
      <c r="G92" s="163"/>
      <c r="H92" s="172"/>
      <c r="I92" s="163"/>
      <c r="J92" s="163"/>
      <c r="K92" s="172"/>
      <c r="L92" s="165"/>
      <c r="M92" s="165"/>
      <c r="N92" s="166"/>
      <c r="O92" s="163"/>
      <c r="P92" s="165"/>
      <c r="Q92" s="163"/>
      <c r="R92" s="164"/>
      <c r="S92" s="163"/>
      <c r="T92" s="163"/>
      <c r="U92" s="172"/>
      <c r="V92" s="163"/>
      <c r="W92" s="163"/>
      <c r="X92" s="172"/>
      <c r="Y92" s="165"/>
      <c r="Z92" s="165"/>
      <c r="AA92" s="166"/>
      <c r="AB92" s="163"/>
      <c r="AC92" s="165"/>
      <c r="AD92" s="163"/>
      <c r="AE92" s="164"/>
      <c r="AF92" s="163"/>
      <c r="AG92" s="163"/>
      <c r="AH92" s="172"/>
      <c r="AI92" s="163"/>
      <c r="AJ92" s="163"/>
      <c r="AK92" s="172"/>
      <c r="AL92" s="165"/>
      <c r="AM92" s="165"/>
      <c r="AN92" s="166"/>
      <c r="AO92" s="163"/>
      <c r="AP92" s="165"/>
      <c r="AQ92" s="171"/>
      <c r="AR92" s="162"/>
      <c r="AS92" s="154"/>
    </row>
    <row r="93" spans="1:45">
      <c r="A93" s="171"/>
      <c r="B93" s="173"/>
      <c r="C93" s="154"/>
      <c r="D93" s="163"/>
      <c r="E93" s="172"/>
      <c r="F93" s="163"/>
      <c r="G93" s="163"/>
      <c r="H93" s="172"/>
      <c r="I93" s="163"/>
      <c r="J93" s="163"/>
      <c r="K93" s="172"/>
      <c r="L93" s="163"/>
      <c r="M93" s="163"/>
      <c r="N93" s="166"/>
      <c r="O93" s="163"/>
      <c r="P93" s="163"/>
      <c r="Q93" s="163"/>
      <c r="R93" s="172"/>
      <c r="S93" s="163"/>
      <c r="T93" s="163"/>
      <c r="U93" s="172"/>
      <c r="V93" s="163"/>
      <c r="W93" s="163"/>
      <c r="X93" s="172"/>
      <c r="Y93" s="163"/>
      <c r="Z93" s="163"/>
      <c r="AA93" s="166"/>
      <c r="AB93" s="163"/>
      <c r="AC93" s="163"/>
      <c r="AD93" s="163"/>
      <c r="AE93" s="172"/>
      <c r="AF93" s="163"/>
      <c r="AG93" s="163"/>
      <c r="AH93" s="172"/>
      <c r="AI93" s="163"/>
      <c r="AJ93" s="163"/>
      <c r="AK93" s="172"/>
      <c r="AL93" s="163"/>
      <c r="AM93" s="163"/>
      <c r="AN93" s="166"/>
      <c r="AO93" s="163"/>
      <c r="AP93" s="163"/>
      <c r="AQ93" s="171"/>
      <c r="AR93" s="173"/>
      <c r="AS93" s="154"/>
    </row>
    <row r="94" spans="1:45"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</row>
  </sheetData>
  <mergeCells count="28">
    <mergeCell ref="U5:W6"/>
    <mergeCell ref="K6:M6"/>
    <mergeCell ref="N6:P6"/>
    <mergeCell ref="A2:AS2"/>
    <mergeCell ref="O3:P3"/>
    <mergeCell ref="AB3:AC3"/>
    <mergeCell ref="AO3:AP3"/>
    <mergeCell ref="B4:B7"/>
    <mergeCell ref="D4:P4"/>
    <mergeCell ref="Q4:AC4"/>
    <mergeCell ref="AD4:AP4"/>
    <mergeCell ref="AR4:AR7"/>
    <mergeCell ref="E5:G6"/>
    <mergeCell ref="H5:J6"/>
    <mergeCell ref="K5:M5"/>
    <mergeCell ref="N5:P5"/>
    <mergeCell ref="R5:S6"/>
    <mergeCell ref="T5:T6"/>
    <mergeCell ref="AN5:AP5"/>
    <mergeCell ref="X6:Z6"/>
    <mergeCell ref="AA6:AC6"/>
    <mergeCell ref="AK6:AM6"/>
    <mergeCell ref="AN6:AP6"/>
    <mergeCell ref="X5:Z5"/>
    <mergeCell ref="AA5:AC5"/>
    <mergeCell ref="AE5:AG6"/>
    <mergeCell ref="AH5:AJ6"/>
    <mergeCell ref="AK5:AM5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63" firstPageNumber="67" orientation="portrait" useFirstPageNumber="1" r:id="rId1"/>
  <headerFooter differentOddEven="1" scaleWithDoc="0" alignWithMargins="0"/>
  <colBreaks count="1" manualBreakCount="1">
    <brk id="19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9E97-72B2-4E69-BD99-364F857C7A99}">
  <sheetPr>
    <pageSetUpPr fitToPage="1"/>
  </sheetPr>
  <dimension ref="A1:AQ67"/>
  <sheetViews>
    <sheetView showGridLines="0" view="pageBreakPreview" zoomScaleNormal="111" zoomScaleSheetLayoutView="100" workbookViewId="0"/>
  </sheetViews>
  <sheetFormatPr defaultColWidth="11.25" defaultRowHeight="13.5"/>
  <cols>
    <col min="1" max="1" width="1" style="7" customWidth="1"/>
    <col min="2" max="2" width="10" style="7" customWidth="1"/>
    <col min="3" max="3" width="1" style="7" customWidth="1"/>
    <col min="4" max="7" width="7.625" style="7" customWidth="1"/>
    <col min="8" max="9" width="6.5" style="7" customWidth="1"/>
    <col min="10" max="10" width="7.625" style="7" customWidth="1"/>
    <col min="11" max="12" width="6.5" style="7" customWidth="1"/>
    <col min="13" max="13" width="7.625" style="7" customWidth="1"/>
    <col min="14" max="15" width="6.5" style="7" customWidth="1"/>
    <col min="16" max="16" width="4.25" style="7" customWidth="1"/>
    <col min="17" max="17" width="3.625" style="7" customWidth="1"/>
    <col min="18" max="20" width="3.125" style="7" customWidth="1"/>
    <col min="21" max="21" width="3" style="7" customWidth="1"/>
    <col min="22" max="22" width="1.5" style="7" customWidth="1"/>
    <col min="23" max="23" width="4" style="7" customWidth="1"/>
    <col min="24" max="27" width="4.625" style="7" customWidth="1"/>
    <col min="28" max="30" width="6.625" style="7" customWidth="1"/>
    <col min="31" max="37" width="8.125" style="7" customWidth="1"/>
    <col min="38" max="42" width="7.125" style="7" customWidth="1"/>
    <col min="43" max="43" width="3" style="7" customWidth="1"/>
    <col min="44" max="16384" width="11.25" style="7"/>
  </cols>
  <sheetData>
    <row r="1" spans="1:43" s="3" customFormat="1" ht="27.95" customHeight="1">
      <c r="A1" s="59" t="s">
        <v>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43" s="2" customFormat="1" ht="22.5" customHeight="1">
      <c r="A2" s="532" t="s">
        <v>98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W2" s="4"/>
      <c r="AQ2" s="5"/>
    </row>
    <row r="3" spans="1:43" ht="15" customHeight="1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75"/>
      <c r="W3" s="6"/>
      <c r="AQ3" s="6"/>
    </row>
    <row r="4" spans="1:43" s="9" customFormat="1" ht="24" customHeight="1">
      <c r="A4" s="25"/>
      <c r="B4" s="496" t="s">
        <v>1</v>
      </c>
      <c r="C4" s="26"/>
      <c r="D4" s="492" t="s">
        <v>99</v>
      </c>
      <c r="E4" s="493"/>
      <c r="F4" s="508"/>
      <c r="G4" s="492" t="s">
        <v>100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508"/>
      <c r="S4" s="500" t="s">
        <v>101</v>
      </c>
      <c r="T4" s="496"/>
      <c r="U4" s="496"/>
      <c r="V4" s="176"/>
      <c r="W4" s="8"/>
      <c r="AQ4" s="10"/>
    </row>
    <row r="5" spans="1:43" s="9" customFormat="1" ht="24" customHeight="1">
      <c r="A5" s="28"/>
      <c r="B5" s="497"/>
      <c r="C5" s="29"/>
      <c r="D5" s="504" t="s">
        <v>5</v>
      </c>
      <c r="E5" s="506" t="s">
        <v>102</v>
      </c>
      <c r="F5" s="506" t="s">
        <v>103</v>
      </c>
      <c r="G5" s="492" t="s">
        <v>104</v>
      </c>
      <c r="H5" s="493"/>
      <c r="I5" s="508"/>
      <c r="J5" s="492" t="s">
        <v>105</v>
      </c>
      <c r="K5" s="493"/>
      <c r="L5" s="508"/>
      <c r="M5" s="492" t="s">
        <v>106</v>
      </c>
      <c r="N5" s="493"/>
      <c r="O5" s="508"/>
      <c r="P5" s="492" t="s">
        <v>107</v>
      </c>
      <c r="Q5" s="493"/>
      <c r="R5" s="508"/>
      <c r="S5" s="501"/>
      <c r="T5" s="498"/>
      <c r="U5" s="498"/>
      <c r="V5" s="176"/>
      <c r="W5" s="8"/>
      <c r="AQ5" s="10"/>
    </row>
    <row r="6" spans="1:43" s="9" customFormat="1" ht="21.75" customHeight="1">
      <c r="A6" s="28"/>
      <c r="B6" s="498"/>
      <c r="C6" s="49"/>
      <c r="D6" s="505"/>
      <c r="E6" s="507"/>
      <c r="F6" s="507"/>
      <c r="G6" s="63" t="s">
        <v>5</v>
      </c>
      <c r="H6" s="63" t="s">
        <v>11</v>
      </c>
      <c r="I6" s="63" t="s">
        <v>12</v>
      </c>
      <c r="J6" s="63" t="s">
        <v>5</v>
      </c>
      <c r="K6" s="63" t="s">
        <v>11</v>
      </c>
      <c r="L6" s="63" t="s">
        <v>12</v>
      </c>
      <c r="M6" s="63" t="s">
        <v>5</v>
      </c>
      <c r="N6" s="63" t="s">
        <v>11</v>
      </c>
      <c r="O6" s="63" t="s">
        <v>12</v>
      </c>
      <c r="P6" s="63" t="s">
        <v>5</v>
      </c>
      <c r="Q6" s="63" t="s">
        <v>11</v>
      </c>
      <c r="R6" s="63" t="s">
        <v>12</v>
      </c>
      <c r="S6" s="63" t="s">
        <v>5</v>
      </c>
      <c r="T6" s="63" t="s">
        <v>11</v>
      </c>
      <c r="U6" s="63" t="s">
        <v>12</v>
      </c>
      <c r="V6" s="177"/>
      <c r="W6" s="8"/>
      <c r="AQ6" s="10"/>
    </row>
    <row r="7" spans="1:43" s="9" customFormat="1" ht="22.5" customHeight="1">
      <c r="A7" s="25"/>
      <c r="B7" s="44" t="s">
        <v>69</v>
      </c>
      <c r="C7" s="178"/>
      <c r="D7" s="179">
        <v>42759</v>
      </c>
      <c r="E7" s="180">
        <v>21566</v>
      </c>
      <c r="F7" s="180">
        <v>21193</v>
      </c>
      <c r="G7" s="180">
        <v>14765</v>
      </c>
      <c r="H7" s="180">
        <v>7439</v>
      </c>
      <c r="I7" s="179">
        <v>7326</v>
      </c>
      <c r="J7" s="179">
        <v>14210</v>
      </c>
      <c r="K7" s="179">
        <v>7185</v>
      </c>
      <c r="L7" s="179">
        <v>7025</v>
      </c>
      <c r="M7" s="179">
        <v>13612</v>
      </c>
      <c r="N7" s="179">
        <v>6812</v>
      </c>
      <c r="O7" s="179">
        <v>6800</v>
      </c>
      <c r="P7" s="179">
        <v>114</v>
      </c>
      <c r="Q7" s="179">
        <v>75</v>
      </c>
      <c r="R7" s="179">
        <v>39</v>
      </c>
      <c r="S7" s="179">
        <v>58</v>
      </c>
      <c r="T7" s="179">
        <v>55</v>
      </c>
      <c r="U7" s="179">
        <v>3</v>
      </c>
      <c r="V7" s="181"/>
    </row>
    <row r="8" spans="1:43" s="12" customFormat="1" ht="15" customHeight="1">
      <c r="A8" s="36"/>
      <c r="B8" s="37" t="s">
        <v>71</v>
      </c>
      <c r="C8" s="182"/>
      <c r="D8" s="183">
        <v>42608</v>
      </c>
      <c r="E8" s="40">
        <v>21565</v>
      </c>
      <c r="F8" s="40">
        <v>21043</v>
      </c>
      <c r="G8" s="40">
        <v>14487</v>
      </c>
      <c r="H8" s="40">
        <v>7353</v>
      </c>
      <c r="I8" s="183">
        <v>7134</v>
      </c>
      <c r="J8" s="183">
        <v>14244</v>
      </c>
      <c r="K8" s="183">
        <v>7151</v>
      </c>
      <c r="L8" s="183">
        <v>7093</v>
      </c>
      <c r="M8" s="183">
        <v>13718</v>
      </c>
      <c r="N8" s="183">
        <v>6947</v>
      </c>
      <c r="O8" s="183">
        <v>6771</v>
      </c>
      <c r="P8" s="183">
        <v>95</v>
      </c>
      <c r="Q8" s="183">
        <v>54</v>
      </c>
      <c r="R8" s="183">
        <v>41</v>
      </c>
      <c r="S8" s="183">
        <v>64</v>
      </c>
      <c r="T8" s="183">
        <v>60</v>
      </c>
      <c r="U8" s="183">
        <v>4</v>
      </c>
      <c r="V8" s="184"/>
    </row>
    <row r="9" spans="1:43" s="9" customFormat="1" ht="7.5" customHeight="1">
      <c r="A9" s="30"/>
      <c r="B9" s="41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23"/>
    </row>
    <row r="10" spans="1:43" s="9" customFormat="1" ht="7.5" customHeight="1">
      <c r="A10" s="28"/>
      <c r="B10" s="44"/>
      <c r="C10" s="18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1"/>
      <c r="Y10" s="8"/>
    </row>
    <row r="11" spans="1:43" s="9" customFormat="1" ht="16.5" customHeight="1">
      <c r="A11" s="28"/>
      <c r="B11" s="47" t="s">
        <v>20</v>
      </c>
      <c r="C11" s="189"/>
      <c r="D11" s="40">
        <v>39514</v>
      </c>
      <c r="E11" s="40">
        <v>19841</v>
      </c>
      <c r="F11" s="40">
        <v>19673</v>
      </c>
      <c r="G11" s="40">
        <v>13386</v>
      </c>
      <c r="H11" s="40">
        <v>6745</v>
      </c>
      <c r="I11" s="40">
        <v>6641</v>
      </c>
      <c r="J11" s="40">
        <v>13215</v>
      </c>
      <c r="K11" s="40">
        <v>6577</v>
      </c>
      <c r="L11" s="40">
        <v>6638</v>
      </c>
      <c r="M11" s="40">
        <v>12754</v>
      </c>
      <c r="N11" s="40">
        <v>6405</v>
      </c>
      <c r="O11" s="40">
        <v>6349</v>
      </c>
      <c r="P11" s="40">
        <v>95</v>
      </c>
      <c r="Q11" s="40">
        <v>54</v>
      </c>
      <c r="R11" s="40">
        <v>41</v>
      </c>
      <c r="S11" s="40">
        <v>64</v>
      </c>
      <c r="T11" s="40">
        <v>60</v>
      </c>
      <c r="U11" s="40">
        <v>4</v>
      </c>
      <c r="V11" s="184"/>
      <c r="W11" s="184"/>
      <c r="Y11" s="8"/>
    </row>
    <row r="12" spans="1:43" s="9" customFormat="1" ht="16.5" customHeight="1">
      <c r="A12" s="28"/>
      <c r="B12" s="190"/>
      <c r="C12" s="191"/>
      <c r="D12" s="50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21"/>
      <c r="W12" s="531"/>
      <c r="X12" s="531"/>
      <c r="Y12" s="8"/>
    </row>
    <row r="13" spans="1:43" s="9" customFormat="1" ht="16.5" customHeight="1">
      <c r="A13" s="28"/>
      <c r="B13" s="53" t="s">
        <v>21</v>
      </c>
      <c r="C13" s="192"/>
      <c r="D13" s="34">
        <v>9018</v>
      </c>
      <c r="E13" s="35">
        <v>4021</v>
      </c>
      <c r="F13" s="35">
        <v>4997</v>
      </c>
      <c r="G13" s="193">
        <v>3075</v>
      </c>
      <c r="H13" s="194">
        <v>1397</v>
      </c>
      <c r="I13" s="194">
        <v>1678</v>
      </c>
      <c r="J13" s="193">
        <v>2997</v>
      </c>
      <c r="K13" s="194">
        <v>1336</v>
      </c>
      <c r="L13" s="194">
        <v>1661</v>
      </c>
      <c r="M13" s="193">
        <v>2902</v>
      </c>
      <c r="N13" s="194">
        <v>1270</v>
      </c>
      <c r="O13" s="194">
        <v>1632</v>
      </c>
      <c r="P13" s="193">
        <v>44</v>
      </c>
      <c r="Q13" s="194">
        <v>18</v>
      </c>
      <c r="R13" s="194">
        <v>26</v>
      </c>
      <c r="S13" s="193">
        <v>0</v>
      </c>
      <c r="T13" s="194">
        <v>0</v>
      </c>
      <c r="U13" s="194">
        <v>0</v>
      </c>
      <c r="V13" s="22"/>
      <c r="Y13" s="8"/>
    </row>
    <row r="14" spans="1:43" s="9" customFormat="1" ht="16.5" customHeight="1">
      <c r="A14" s="28"/>
      <c r="B14" s="53" t="s">
        <v>22</v>
      </c>
      <c r="C14" s="192"/>
      <c r="D14" s="34">
        <v>2340</v>
      </c>
      <c r="E14" s="35">
        <v>1119</v>
      </c>
      <c r="F14" s="35">
        <v>1221</v>
      </c>
      <c r="G14" s="193">
        <v>800</v>
      </c>
      <c r="H14" s="194">
        <v>400</v>
      </c>
      <c r="I14" s="194">
        <v>400</v>
      </c>
      <c r="J14" s="193">
        <v>797</v>
      </c>
      <c r="K14" s="194">
        <v>358</v>
      </c>
      <c r="L14" s="194">
        <v>439</v>
      </c>
      <c r="M14" s="193">
        <v>743</v>
      </c>
      <c r="N14" s="194">
        <v>361</v>
      </c>
      <c r="O14" s="194">
        <v>382</v>
      </c>
      <c r="P14" s="193">
        <v>0</v>
      </c>
      <c r="Q14" s="194">
        <v>0</v>
      </c>
      <c r="R14" s="194">
        <v>0</v>
      </c>
      <c r="S14" s="193">
        <v>0</v>
      </c>
      <c r="T14" s="194">
        <v>0</v>
      </c>
      <c r="U14" s="194">
        <v>0</v>
      </c>
      <c r="V14" s="22"/>
      <c r="Y14" s="8"/>
    </row>
    <row r="15" spans="1:43" s="9" customFormat="1" ht="16.5" customHeight="1">
      <c r="A15" s="28"/>
      <c r="B15" s="53" t="s">
        <v>23</v>
      </c>
      <c r="C15" s="192"/>
      <c r="D15" s="34">
        <v>1428</v>
      </c>
      <c r="E15" s="35">
        <v>717</v>
      </c>
      <c r="F15" s="35">
        <v>711</v>
      </c>
      <c r="G15" s="193">
        <v>445</v>
      </c>
      <c r="H15" s="194">
        <v>214</v>
      </c>
      <c r="I15" s="194">
        <v>231</v>
      </c>
      <c r="J15" s="193">
        <v>504</v>
      </c>
      <c r="K15" s="194">
        <v>259</v>
      </c>
      <c r="L15" s="194">
        <v>245</v>
      </c>
      <c r="M15" s="193">
        <v>477</v>
      </c>
      <c r="N15" s="194">
        <v>242</v>
      </c>
      <c r="O15" s="194">
        <v>235</v>
      </c>
      <c r="P15" s="193">
        <v>2</v>
      </c>
      <c r="Q15" s="194">
        <v>2</v>
      </c>
      <c r="R15" s="194">
        <v>0</v>
      </c>
      <c r="S15" s="193">
        <v>0</v>
      </c>
      <c r="T15" s="194">
        <v>0</v>
      </c>
      <c r="U15" s="194">
        <v>0</v>
      </c>
      <c r="V15" s="22"/>
    </row>
    <row r="16" spans="1:43" s="9" customFormat="1" ht="16.5" customHeight="1">
      <c r="A16" s="28"/>
      <c r="B16" s="53" t="s">
        <v>24</v>
      </c>
      <c r="C16" s="192"/>
      <c r="D16" s="34">
        <v>3736</v>
      </c>
      <c r="E16" s="35">
        <v>1945</v>
      </c>
      <c r="F16" s="35">
        <v>1791</v>
      </c>
      <c r="G16" s="193">
        <v>1254</v>
      </c>
      <c r="H16" s="194">
        <v>673</v>
      </c>
      <c r="I16" s="194">
        <v>581</v>
      </c>
      <c r="J16" s="193">
        <v>1281</v>
      </c>
      <c r="K16" s="194">
        <v>635</v>
      </c>
      <c r="L16" s="194">
        <v>646</v>
      </c>
      <c r="M16" s="193">
        <v>1189</v>
      </c>
      <c r="N16" s="194">
        <v>625</v>
      </c>
      <c r="O16" s="194">
        <v>564</v>
      </c>
      <c r="P16" s="193">
        <v>12</v>
      </c>
      <c r="Q16" s="194">
        <v>12</v>
      </c>
      <c r="R16" s="194">
        <v>0</v>
      </c>
      <c r="S16" s="193">
        <v>0</v>
      </c>
      <c r="T16" s="194">
        <v>0</v>
      </c>
      <c r="U16" s="194">
        <v>0</v>
      </c>
      <c r="V16" s="22"/>
    </row>
    <row r="17" spans="1:22" s="9" customFormat="1" ht="16.5" customHeight="1">
      <c r="A17" s="28"/>
      <c r="B17" s="53" t="s">
        <v>25</v>
      </c>
      <c r="C17" s="192"/>
      <c r="D17" s="34">
        <v>1875</v>
      </c>
      <c r="E17" s="35">
        <v>915</v>
      </c>
      <c r="F17" s="35">
        <v>960</v>
      </c>
      <c r="G17" s="193">
        <v>651</v>
      </c>
      <c r="H17" s="194">
        <v>324</v>
      </c>
      <c r="I17" s="194">
        <v>327</v>
      </c>
      <c r="J17" s="193">
        <v>636</v>
      </c>
      <c r="K17" s="194">
        <v>308</v>
      </c>
      <c r="L17" s="194">
        <v>328</v>
      </c>
      <c r="M17" s="193">
        <v>582</v>
      </c>
      <c r="N17" s="194">
        <v>280</v>
      </c>
      <c r="O17" s="194">
        <v>302</v>
      </c>
      <c r="P17" s="193">
        <v>6</v>
      </c>
      <c r="Q17" s="194">
        <v>3</v>
      </c>
      <c r="R17" s="194">
        <v>3</v>
      </c>
      <c r="S17" s="193">
        <v>0</v>
      </c>
      <c r="T17" s="194">
        <v>0</v>
      </c>
      <c r="U17" s="194">
        <v>0</v>
      </c>
      <c r="V17" s="22"/>
    </row>
    <row r="18" spans="1:22" s="9" customFormat="1" ht="16.5" customHeight="1">
      <c r="A18" s="28"/>
      <c r="B18" s="53" t="s">
        <v>26</v>
      </c>
      <c r="C18" s="192"/>
      <c r="D18" s="34">
        <v>1706</v>
      </c>
      <c r="E18" s="35">
        <v>1083</v>
      </c>
      <c r="F18" s="35">
        <v>623</v>
      </c>
      <c r="G18" s="193">
        <v>552</v>
      </c>
      <c r="H18" s="194">
        <v>334</v>
      </c>
      <c r="I18" s="194">
        <v>218</v>
      </c>
      <c r="J18" s="193">
        <v>556</v>
      </c>
      <c r="K18" s="194">
        <v>354</v>
      </c>
      <c r="L18" s="194">
        <v>202</v>
      </c>
      <c r="M18" s="193">
        <v>534</v>
      </c>
      <c r="N18" s="194">
        <v>335</v>
      </c>
      <c r="O18" s="194">
        <v>199</v>
      </c>
      <c r="P18" s="193">
        <v>0</v>
      </c>
      <c r="Q18" s="194">
        <v>0</v>
      </c>
      <c r="R18" s="194">
        <v>0</v>
      </c>
      <c r="S18" s="193">
        <v>64</v>
      </c>
      <c r="T18" s="194">
        <v>60</v>
      </c>
      <c r="U18" s="194">
        <v>4</v>
      </c>
      <c r="V18" s="22"/>
    </row>
    <row r="19" spans="1:22" s="9" customFormat="1" ht="16.5" customHeight="1">
      <c r="A19" s="28"/>
      <c r="B19" s="53" t="s">
        <v>27</v>
      </c>
      <c r="C19" s="192"/>
      <c r="D19" s="34">
        <v>4150</v>
      </c>
      <c r="E19" s="35">
        <v>2464</v>
      </c>
      <c r="F19" s="35">
        <v>1686</v>
      </c>
      <c r="G19" s="193">
        <v>1432</v>
      </c>
      <c r="H19" s="194">
        <v>847</v>
      </c>
      <c r="I19" s="194">
        <v>585</v>
      </c>
      <c r="J19" s="193">
        <v>1355</v>
      </c>
      <c r="K19" s="194">
        <v>804</v>
      </c>
      <c r="L19" s="194">
        <v>551</v>
      </c>
      <c r="M19" s="193">
        <v>1354</v>
      </c>
      <c r="N19" s="194">
        <v>806</v>
      </c>
      <c r="O19" s="194">
        <v>548</v>
      </c>
      <c r="P19" s="193">
        <v>9</v>
      </c>
      <c r="Q19" s="194">
        <v>7</v>
      </c>
      <c r="R19" s="194">
        <v>2</v>
      </c>
      <c r="S19" s="193">
        <v>0</v>
      </c>
      <c r="T19" s="194">
        <v>0</v>
      </c>
      <c r="U19" s="194">
        <v>0</v>
      </c>
      <c r="V19" s="22"/>
    </row>
    <row r="20" spans="1:22" s="9" customFormat="1" ht="16.5" customHeight="1">
      <c r="A20" s="28"/>
      <c r="B20" s="53" t="s">
        <v>28</v>
      </c>
      <c r="C20" s="192"/>
      <c r="D20" s="34">
        <v>1875</v>
      </c>
      <c r="E20" s="35">
        <v>1048</v>
      </c>
      <c r="F20" s="35">
        <v>827</v>
      </c>
      <c r="G20" s="193">
        <v>665</v>
      </c>
      <c r="H20" s="194">
        <v>385</v>
      </c>
      <c r="I20" s="194">
        <v>280</v>
      </c>
      <c r="J20" s="193">
        <v>622</v>
      </c>
      <c r="K20" s="194">
        <v>333</v>
      </c>
      <c r="L20" s="194">
        <v>289</v>
      </c>
      <c r="M20" s="193">
        <v>588</v>
      </c>
      <c r="N20" s="194">
        <v>330</v>
      </c>
      <c r="O20" s="194">
        <v>258</v>
      </c>
      <c r="P20" s="193">
        <v>0</v>
      </c>
      <c r="Q20" s="194">
        <v>0</v>
      </c>
      <c r="R20" s="194">
        <v>0</v>
      </c>
      <c r="S20" s="193">
        <v>0</v>
      </c>
      <c r="T20" s="194">
        <v>0</v>
      </c>
      <c r="U20" s="194">
        <v>0</v>
      </c>
      <c r="V20" s="22"/>
    </row>
    <row r="21" spans="1:22" s="9" customFormat="1" ht="16.5" customHeight="1">
      <c r="A21" s="28"/>
      <c r="B21" s="53" t="s">
        <v>29</v>
      </c>
      <c r="C21" s="192"/>
      <c r="D21" s="34">
        <v>3643</v>
      </c>
      <c r="E21" s="35">
        <v>1588</v>
      </c>
      <c r="F21" s="35">
        <v>2055</v>
      </c>
      <c r="G21" s="193">
        <v>1216</v>
      </c>
      <c r="H21" s="194">
        <v>554</v>
      </c>
      <c r="I21" s="194">
        <v>662</v>
      </c>
      <c r="J21" s="193">
        <v>1218</v>
      </c>
      <c r="K21" s="194">
        <v>530</v>
      </c>
      <c r="L21" s="194">
        <v>688</v>
      </c>
      <c r="M21" s="193">
        <v>1187</v>
      </c>
      <c r="N21" s="194">
        <v>492</v>
      </c>
      <c r="O21" s="194">
        <v>695</v>
      </c>
      <c r="P21" s="193">
        <v>22</v>
      </c>
      <c r="Q21" s="194">
        <v>12</v>
      </c>
      <c r="R21" s="194">
        <v>10</v>
      </c>
      <c r="S21" s="193">
        <v>0</v>
      </c>
      <c r="T21" s="194">
        <v>0</v>
      </c>
      <c r="U21" s="194">
        <v>0</v>
      </c>
      <c r="V21" s="22"/>
    </row>
    <row r="22" spans="1:22" s="9" customFormat="1" ht="16.5" customHeight="1">
      <c r="A22" s="28"/>
      <c r="B22" s="53" t="s">
        <v>30</v>
      </c>
      <c r="C22" s="192"/>
      <c r="D22" s="34">
        <v>1311</v>
      </c>
      <c r="E22" s="35">
        <v>675</v>
      </c>
      <c r="F22" s="35">
        <v>636</v>
      </c>
      <c r="G22" s="193">
        <v>413</v>
      </c>
      <c r="H22" s="194">
        <v>207</v>
      </c>
      <c r="I22" s="194">
        <v>206</v>
      </c>
      <c r="J22" s="193">
        <v>467</v>
      </c>
      <c r="K22" s="194">
        <v>239</v>
      </c>
      <c r="L22" s="194">
        <v>228</v>
      </c>
      <c r="M22" s="193">
        <v>431</v>
      </c>
      <c r="N22" s="194">
        <v>229</v>
      </c>
      <c r="O22" s="194">
        <v>202</v>
      </c>
      <c r="P22" s="193">
        <v>0</v>
      </c>
      <c r="Q22" s="194">
        <v>0</v>
      </c>
      <c r="R22" s="194">
        <v>0</v>
      </c>
      <c r="S22" s="193">
        <v>0</v>
      </c>
      <c r="T22" s="194">
        <v>0</v>
      </c>
      <c r="U22" s="194">
        <v>0</v>
      </c>
      <c r="V22" s="22"/>
    </row>
    <row r="23" spans="1:22" s="9" customFormat="1" ht="16.5" customHeight="1">
      <c r="A23" s="28"/>
      <c r="B23" s="53" t="s">
        <v>31</v>
      </c>
      <c r="C23" s="192"/>
      <c r="D23" s="34">
        <v>0</v>
      </c>
      <c r="E23" s="35">
        <v>0</v>
      </c>
      <c r="F23" s="35">
        <v>0</v>
      </c>
      <c r="G23" s="193">
        <v>0</v>
      </c>
      <c r="H23" s="194">
        <v>0</v>
      </c>
      <c r="I23" s="194">
        <v>0</v>
      </c>
      <c r="J23" s="193">
        <v>0</v>
      </c>
      <c r="K23" s="194">
        <v>0</v>
      </c>
      <c r="L23" s="194">
        <v>0</v>
      </c>
      <c r="M23" s="193">
        <v>0</v>
      </c>
      <c r="N23" s="194">
        <v>0</v>
      </c>
      <c r="O23" s="194">
        <v>0</v>
      </c>
      <c r="P23" s="193">
        <v>0</v>
      </c>
      <c r="Q23" s="194">
        <v>0</v>
      </c>
      <c r="R23" s="194">
        <v>0</v>
      </c>
      <c r="S23" s="193">
        <v>0</v>
      </c>
      <c r="T23" s="194">
        <v>0</v>
      </c>
      <c r="U23" s="194">
        <v>0</v>
      </c>
      <c r="V23" s="22"/>
    </row>
    <row r="24" spans="1:22" s="9" customFormat="1" ht="16.5" customHeight="1">
      <c r="A24" s="28"/>
      <c r="B24" s="53" t="s">
        <v>32</v>
      </c>
      <c r="C24" s="189"/>
      <c r="D24" s="34">
        <v>0</v>
      </c>
      <c r="E24" s="35">
        <v>0</v>
      </c>
      <c r="F24" s="35">
        <v>0</v>
      </c>
      <c r="G24" s="193">
        <v>0</v>
      </c>
      <c r="H24" s="194">
        <v>0</v>
      </c>
      <c r="I24" s="194">
        <v>0</v>
      </c>
      <c r="J24" s="193">
        <v>0</v>
      </c>
      <c r="K24" s="194">
        <v>0</v>
      </c>
      <c r="L24" s="194">
        <v>0</v>
      </c>
      <c r="M24" s="193">
        <v>0</v>
      </c>
      <c r="N24" s="194">
        <v>0</v>
      </c>
      <c r="O24" s="194">
        <v>0</v>
      </c>
      <c r="P24" s="193">
        <v>0</v>
      </c>
      <c r="Q24" s="194">
        <v>0</v>
      </c>
      <c r="R24" s="194">
        <v>0</v>
      </c>
      <c r="S24" s="193">
        <v>0</v>
      </c>
      <c r="T24" s="194">
        <v>0</v>
      </c>
      <c r="U24" s="194">
        <v>0</v>
      </c>
      <c r="V24" s="184"/>
    </row>
    <row r="25" spans="1:22" s="9" customFormat="1" ht="16.5" customHeight="1">
      <c r="A25" s="28"/>
      <c r="B25" s="53" t="s">
        <v>33</v>
      </c>
      <c r="C25" s="191"/>
      <c r="D25" s="34">
        <v>116</v>
      </c>
      <c r="E25" s="35">
        <v>74</v>
      </c>
      <c r="F25" s="35">
        <v>42</v>
      </c>
      <c r="G25" s="193">
        <v>45</v>
      </c>
      <c r="H25" s="194">
        <v>25</v>
      </c>
      <c r="I25" s="194">
        <v>20</v>
      </c>
      <c r="J25" s="193">
        <v>35</v>
      </c>
      <c r="K25" s="194">
        <v>27</v>
      </c>
      <c r="L25" s="194">
        <v>8</v>
      </c>
      <c r="M25" s="193">
        <v>36</v>
      </c>
      <c r="N25" s="194">
        <v>22</v>
      </c>
      <c r="O25" s="194">
        <v>14</v>
      </c>
      <c r="P25" s="193">
        <v>0</v>
      </c>
      <c r="Q25" s="194">
        <v>0</v>
      </c>
      <c r="R25" s="194">
        <v>0</v>
      </c>
      <c r="S25" s="193">
        <v>0</v>
      </c>
      <c r="T25" s="194">
        <v>0</v>
      </c>
      <c r="U25" s="194">
        <v>0</v>
      </c>
      <c r="V25" s="21"/>
    </row>
    <row r="26" spans="1:22" s="9" customFormat="1" ht="16.5" customHeight="1">
      <c r="A26" s="28"/>
      <c r="B26" s="53" t="s">
        <v>34</v>
      </c>
      <c r="C26" s="192"/>
      <c r="D26" s="34">
        <v>0</v>
      </c>
      <c r="E26" s="35">
        <v>0</v>
      </c>
      <c r="F26" s="35">
        <v>0</v>
      </c>
      <c r="G26" s="193">
        <v>0</v>
      </c>
      <c r="H26" s="194">
        <v>0</v>
      </c>
      <c r="I26" s="194">
        <v>0</v>
      </c>
      <c r="J26" s="193">
        <v>0</v>
      </c>
      <c r="K26" s="194">
        <v>0</v>
      </c>
      <c r="L26" s="194">
        <v>0</v>
      </c>
      <c r="M26" s="193">
        <v>0</v>
      </c>
      <c r="N26" s="194">
        <v>0</v>
      </c>
      <c r="O26" s="194">
        <v>0</v>
      </c>
      <c r="P26" s="193">
        <v>0</v>
      </c>
      <c r="Q26" s="194">
        <v>0</v>
      </c>
      <c r="R26" s="194">
        <v>0</v>
      </c>
      <c r="S26" s="193">
        <v>0</v>
      </c>
      <c r="T26" s="194">
        <v>0</v>
      </c>
      <c r="U26" s="194">
        <v>0</v>
      </c>
      <c r="V26" s="22"/>
    </row>
    <row r="27" spans="1:22" s="9" customFormat="1" ht="16.5" customHeight="1">
      <c r="A27" s="28"/>
      <c r="B27" s="53" t="s">
        <v>35</v>
      </c>
      <c r="C27" s="192"/>
      <c r="D27" s="34">
        <v>284</v>
      </c>
      <c r="E27" s="35">
        <v>174</v>
      </c>
      <c r="F27" s="35">
        <v>110</v>
      </c>
      <c r="G27" s="193">
        <v>103</v>
      </c>
      <c r="H27" s="194">
        <v>61</v>
      </c>
      <c r="I27" s="194">
        <v>42</v>
      </c>
      <c r="J27" s="193">
        <v>92</v>
      </c>
      <c r="K27" s="194">
        <v>63</v>
      </c>
      <c r="L27" s="194">
        <v>29</v>
      </c>
      <c r="M27" s="193">
        <v>89</v>
      </c>
      <c r="N27" s="194">
        <v>50</v>
      </c>
      <c r="O27" s="194">
        <v>39</v>
      </c>
      <c r="P27" s="193">
        <v>0</v>
      </c>
      <c r="Q27" s="194">
        <v>0</v>
      </c>
      <c r="R27" s="194">
        <v>0</v>
      </c>
      <c r="S27" s="193">
        <v>0</v>
      </c>
      <c r="T27" s="194">
        <v>0</v>
      </c>
      <c r="U27" s="194">
        <v>0</v>
      </c>
      <c r="V27" s="22"/>
    </row>
    <row r="28" spans="1:22" s="9" customFormat="1" ht="16.5" customHeight="1">
      <c r="A28" s="28"/>
      <c r="B28" s="53" t="s">
        <v>36</v>
      </c>
      <c r="C28" s="192"/>
      <c r="D28" s="34">
        <v>121</v>
      </c>
      <c r="E28" s="35">
        <v>56</v>
      </c>
      <c r="F28" s="35">
        <v>65</v>
      </c>
      <c r="G28" s="193">
        <v>41</v>
      </c>
      <c r="H28" s="194">
        <v>15</v>
      </c>
      <c r="I28" s="194">
        <v>26</v>
      </c>
      <c r="J28" s="193">
        <v>53</v>
      </c>
      <c r="K28" s="194">
        <v>28</v>
      </c>
      <c r="L28" s="194">
        <v>25</v>
      </c>
      <c r="M28" s="193">
        <v>27</v>
      </c>
      <c r="N28" s="194">
        <v>13</v>
      </c>
      <c r="O28" s="194">
        <v>14</v>
      </c>
      <c r="P28" s="193">
        <v>0</v>
      </c>
      <c r="Q28" s="194">
        <v>0</v>
      </c>
      <c r="R28" s="194">
        <v>0</v>
      </c>
      <c r="S28" s="193">
        <v>0</v>
      </c>
      <c r="T28" s="194">
        <v>0</v>
      </c>
      <c r="U28" s="194">
        <v>0</v>
      </c>
      <c r="V28" s="22"/>
    </row>
    <row r="29" spans="1:22" s="9" customFormat="1" ht="16.5" customHeight="1">
      <c r="A29" s="28"/>
      <c r="B29" s="53" t="s">
        <v>37</v>
      </c>
      <c r="C29" s="192"/>
      <c r="D29" s="34">
        <v>0</v>
      </c>
      <c r="E29" s="35">
        <v>0</v>
      </c>
      <c r="F29" s="35">
        <v>0</v>
      </c>
      <c r="G29" s="193">
        <v>0</v>
      </c>
      <c r="H29" s="194">
        <v>0</v>
      </c>
      <c r="I29" s="194">
        <v>0</v>
      </c>
      <c r="J29" s="193">
        <v>0</v>
      </c>
      <c r="K29" s="194">
        <v>0</v>
      </c>
      <c r="L29" s="194">
        <v>0</v>
      </c>
      <c r="M29" s="193">
        <v>0</v>
      </c>
      <c r="N29" s="194">
        <v>0</v>
      </c>
      <c r="O29" s="194">
        <v>0</v>
      </c>
      <c r="P29" s="193">
        <v>0</v>
      </c>
      <c r="Q29" s="194">
        <v>0</v>
      </c>
      <c r="R29" s="194">
        <v>0</v>
      </c>
      <c r="S29" s="193">
        <v>0</v>
      </c>
      <c r="T29" s="194">
        <v>0</v>
      </c>
      <c r="U29" s="194">
        <v>0</v>
      </c>
      <c r="V29" s="22"/>
    </row>
    <row r="30" spans="1:22" s="9" customFormat="1" ht="16.5" customHeight="1">
      <c r="A30" s="28"/>
      <c r="B30" s="53" t="s">
        <v>38</v>
      </c>
      <c r="C30" s="192"/>
      <c r="D30" s="34">
        <v>232</v>
      </c>
      <c r="E30" s="35">
        <v>129</v>
      </c>
      <c r="F30" s="35">
        <v>103</v>
      </c>
      <c r="G30" s="193">
        <v>86</v>
      </c>
      <c r="H30" s="194">
        <v>45</v>
      </c>
      <c r="I30" s="194">
        <v>41</v>
      </c>
      <c r="J30" s="193">
        <v>59</v>
      </c>
      <c r="K30" s="194">
        <v>33</v>
      </c>
      <c r="L30" s="194">
        <v>26</v>
      </c>
      <c r="M30" s="193">
        <v>87</v>
      </c>
      <c r="N30" s="194">
        <v>51</v>
      </c>
      <c r="O30" s="194">
        <v>36</v>
      </c>
      <c r="P30" s="193">
        <v>0</v>
      </c>
      <c r="Q30" s="194">
        <v>0</v>
      </c>
      <c r="R30" s="194">
        <v>0</v>
      </c>
      <c r="S30" s="193">
        <v>0</v>
      </c>
      <c r="T30" s="194">
        <v>0</v>
      </c>
      <c r="U30" s="194">
        <v>0</v>
      </c>
      <c r="V30" s="22"/>
    </row>
    <row r="31" spans="1:22" s="9" customFormat="1" ht="16.5" customHeight="1">
      <c r="A31" s="28"/>
      <c r="B31" s="53" t="s">
        <v>39</v>
      </c>
      <c r="C31" s="192"/>
      <c r="D31" s="34">
        <v>0</v>
      </c>
      <c r="E31" s="35">
        <v>0</v>
      </c>
      <c r="F31" s="35">
        <v>0</v>
      </c>
      <c r="G31" s="193">
        <v>0</v>
      </c>
      <c r="H31" s="194">
        <v>0</v>
      </c>
      <c r="I31" s="194">
        <v>0</v>
      </c>
      <c r="J31" s="193">
        <v>0</v>
      </c>
      <c r="K31" s="194">
        <v>0</v>
      </c>
      <c r="L31" s="194">
        <v>0</v>
      </c>
      <c r="M31" s="193">
        <v>0</v>
      </c>
      <c r="N31" s="194">
        <v>0</v>
      </c>
      <c r="O31" s="194">
        <v>0</v>
      </c>
      <c r="P31" s="193">
        <v>0</v>
      </c>
      <c r="Q31" s="194">
        <v>0</v>
      </c>
      <c r="R31" s="194">
        <v>0</v>
      </c>
      <c r="S31" s="193">
        <v>0</v>
      </c>
      <c r="T31" s="194">
        <v>0</v>
      </c>
      <c r="U31" s="194">
        <v>0</v>
      </c>
      <c r="V31" s="22"/>
    </row>
    <row r="32" spans="1:22" s="9" customFormat="1" ht="16.5" customHeight="1">
      <c r="A32" s="28"/>
      <c r="B32" s="53" t="s">
        <v>40</v>
      </c>
      <c r="C32" s="192"/>
      <c r="D32" s="34">
        <v>0</v>
      </c>
      <c r="E32" s="35">
        <v>0</v>
      </c>
      <c r="F32" s="35">
        <v>0</v>
      </c>
      <c r="G32" s="193">
        <v>0</v>
      </c>
      <c r="H32" s="194">
        <v>0</v>
      </c>
      <c r="I32" s="194">
        <v>0</v>
      </c>
      <c r="J32" s="193">
        <v>0</v>
      </c>
      <c r="K32" s="194">
        <v>0</v>
      </c>
      <c r="L32" s="194">
        <v>0</v>
      </c>
      <c r="M32" s="193">
        <v>0</v>
      </c>
      <c r="N32" s="194">
        <v>0</v>
      </c>
      <c r="O32" s="194">
        <v>0</v>
      </c>
      <c r="P32" s="193">
        <v>0</v>
      </c>
      <c r="Q32" s="194">
        <v>0</v>
      </c>
      <c r="R32" s="194">
        <v>0</v>
      </c>
      <c r="S32" s="193">
        <v>0</v>
      </c>
      <c r="T32" s="194">
        <v>0</v>
      </c>
      <c r="U32" s="194">
        <v>0</v>
      </c>
      <c r="V32" s="22"/>
    </row>
    <row r="33" spans="1:22" s="9" customFormat="1" ht="16.5" customHeight="1">
      <c r="A33" s="28"/>
      <c r="B33" s="53" t="s">
        <v>41</v>
      </c>
      <c r="C33" s="192"/>
      <c r="D33" s="34">
        <v>946</v>
      </c>
      <c r="E33" s="35">
        <v>482</v>
      </c>
      <c r="F33" s="35">
        <v>464</v>
      </c>
      <c r="G33" s="193">
        <v>317</v>
      </c>
      <c r="H33" s="194">
        <v>163</v>
      </c>
      <c r="I33" s="194">
        <v>154</v>
      </c>
      <c r="J33" s="193">
        <v>317</v>
      </c>
      <c r="K33" s="194">
        <v>167</v>
      </c>
      <c r="L33" s="194">
        <v>150</v>
      </c>
      <c r="M33" s="193">
        <v>312</v>
      </c>
      <c r="N33" s="194">
        <v>152</v>
      </c>
      <c r="O33" s="194">
        <v>160</v>
      </c>
      <c r="P33" s="193">
        <v>0</v>
      </c>
      <c r="Q33" s="194">
        <v>0</v>
      </c>
      <c r="R33" s="194">
        <v>0</v>
      </c>
      <c r="S33" s="193">
        <v>0</v>
      </c>
      <c r="T33" s="194">
        <v>0</v>
      </c>
      <c r="U33" s="194">
        <v>0</v>
      </c>
      <c r="V33" s="22"/>
    </row>
    <row r="34" spans="1:22" s="9" customFormat="1" ht="16.5" customHeight="1">
      <c r="A34" s="28"/>
      <c r="B34" s="53" t="s">
        <v>42</v>
      </c>
      <c r="C34" s="192"/>
      <c r="D34" s="34">
        <v>424</v>
      </c>
      <c r="E34" s="35">
        <v>197</v>
      </c>
      <c r="F34" s="35">
        <v>227</v>
      </c>
      <c r="G34" s="193">
        <v>149</v>
      </c>
      <c r="H34" s="194">
        <v>70</v>
      </c>
      <c r="I34" s="194">
        <v>79</v>
      </c>
      <c r="J34" s="193">
        <v>124</v>
      </c>
      <c r="K34" s="194">
        <v>44</v>
      </c>
      <c r="L34" s="194">
        <v>80</v>
      </c>
      <c r="M34" s="193">
        <v>151</v>
      </c>
      <c r="N34" s="194">
        <v>83</v>
      </c>
      <c r="O34" s="194">
        <v>68</v>
      </c>
      <c r="P34" s="193">
        <v>0</v>
      </c>
      <c r="Q34" s="194">
        <v>0</v>
      </c>
      <c r="R34" s="194">
        <v>0</v>
      </c>
      <c r="S34" s="193">
        <v>0</v>
      </c>
      <c r="T34" s="194">
        <v>0</v>
      </c>
      <c r="U34" s="194">
        <v>0</v>
      </c>
      <c r="V34" s="22"/>
    </row>
    <row r="35" spans="1:22" s="9" customFormat="1" ht="16.5" customHeight="1">
      <c r="A35" s="28"/>
      <c r="B35" s="53" t="s">
        <v>43</v>
      </c>
      <c r="C35" s="192"/>
      <c r="D35" s="34">
        <v>657</v>
      </c>
      <c r="E35" s="35">
        <v>370</v>
      </c>
      <c r="F35" s="35">
        <v>287</v>
      </c>
      <c r="G35" s="193">
        <v>172</v>
      </c>
      <c r="H35" s="194">
        <v>88</v>
      </c>
      <c r="I35" s="194">
        <v>84</v>
      </c>
      <c r="J35" s="193">
        <v>242</v>
      </c>
      <c r="K35" s="194">
        <v>134</v>
      </c>
      <c r="L35" s="194">
        <v>108</v>
      </c>
      <c r="M35" s="193">
        <v>243</v>
      </c>
      <c r="N35" s="194">
        <v>148</v>
      </c>
      <c r="O35" s="194">
        <v>95</v>
      </c>
      <c r="P35" s="193">
        <v>0</v>
      </c>
      <c r="Q35" s="194">
        <v>0</v>
      </c>
      <c r="R35" s="194">
        <v>0</v>
      </c>
      <c r="S35" s="193">
        <v>0</v>
      </c>
      <c r="T35" s="194">
        <v>0</v>
      </c>
      <c r="U35" s="194">
        <v>0</v>
      </c>
      <c r="V35" s="22"/>
    </row>
    <row r="36" spans="1:22" s="9" customFormat="1" ht="16.5" customHeight="1">
      <c r="A36" s="28"/>
      <c r="B36" s="53" t="s">
        <v>44</v>
      </c>
      <c r="C36" s="189"/>
      <c r="D36" s="34">
        <v>820</v>
      </c>
      <c r="E36" s="35">
        <v>391</v>
      </c>
      <c r="F36" s="35">
        <v>429</v>
      </c>
      <c r="G36" s="193">
        <v>275</v>
      </c>
      <c r="H36" s="194">
        <v>127</v>
      </c>
      <c r="I36" s="194">
        <v>148</v>
      </c>
      <c r="J36" s="193">
        <v>272</v>
      </c>
      <c r="K36" s="194">
        <v>136</v>
      </c>
      <c r="L36" s="194">
        <v>136</v>
      </c>
      <c r="M36" s="193">
        <v>273</v>
      </c>
      <c r="N36" s="194">
        <v>128</v>
      </c>
      <c r="O36" s="194">
        <v>145</v>
      </c>
      <c r="P36" s="193">
        <v>0</v>
      </c>
      <c r="Q36" s="194">
        <v>0</v>
      </c>
      <c r="R36" s="194">
        <v>0</v>
      </c>
      <c r="S36" s="193">
        <v>0</v>
      </c>
      <c r="T36" s="194">
        <v>0</v>
      </c>
      <c r="U36" s="194">
        <v>0</v>
      </c>
      <c r="V36" s="184"/>
    </row>
    <row r="37" spans="1:22" s="9" customFormat="1" ht="16.5" customHeight="1">
      <c r="A37" s="28"/>
      <c r="B37" s="53" t="s">
        <v>45</v>
      </c>
      <c r="C37" s="191"/>
      <c r="D37" s="34">
        <v>0</v>
      </c>
      <c r="E37" s="35">
        <v>0</v>
      </c>
      <c r="F37" s="35">
        <v>0</v>
      </c>
      <c r="G37" s="193">
        <v>0</v>
      </c>
      <c r="H37" s="194">
        <v>0</v>
      </c>
      <c r="I37" s="194">
        <v>0</v>
      </c>
      <c r="J37" s="193">
        <v>0</v>
      </c>
      <c r="K37" s="194">
        <v>0</v>
      </c>
      <c r="L37" s="194">
        <v>0</v>
      </c>
      <c r="M37" s="193">
        <v>0</v>
      </c>
      <c r="N37" s="194">
        <v>0</v>
      </c>
      <c r="O37" s="194">
        <v>0</v>
      </c>
      <c r="P37" s="193">
        <v>0</v>
      </c>
      <c r="Q37" s="194">
        <v>0</v>
      </c>
      <c r="R37" s="194">
        <v>0</v>
      </c>
      <c r="S37" s="193">
        <v>0</v>
      </c>
      <c r="T37" s="194">
        <v>0</v>
      </c>
      <c r="U37" s="194">
        <v>0</v>
      </c>
      <c r="V37" s="21"/>
    </row>
    <row r="38" spans="1:22" s="9" customFormat="1" ht="16.5" customHeight="1">
      <c r="A38" s="28"/>
      <c r="B38" s="53" t="s">
        <v>46</v>
      </c>
      <c r="C38" s="192"/>
      <c r="D38" s="34">
        <v>924</v>
      </c>
      <c r="E38" s="35">
        <v>450</v>
      </c>
      <c r="F38" s="35">
        <v>474</v>
      </c>
      <c r="G38" s="193">
        <v>315</v>
      </c>
      <c r="H38" s="194">
        <v>148</v>
      </c>
      <c r="I38" s="194">
        <v>167</v>
      </c>
      <c r="J38" s="193">
        <v>308</v>
      </c>
      <c r="K38" s="194">
        <v>150</v>
      </c>
      <c r="L38" s="194">
        <v>158</v>
      </c>
      <c r="M38" s="193">
        <v>301</v>
      </c>
      <c r="N38" s="194">
        <v>152</v>
      </c>
      <c r="O38" s="194">
        <v>149</v>
      </c>
      <c r="P38" s="193">
        <v>0</v>
      </c>
      <c r="Q38" s="194">
        <v>0</v>
      </c>
      <c r="R38" s="194">
        <v>0</v>
      </c>
      <c r="S38" s="193">
        <v>0</v>
      </c>
      <c r="T38" s="194">
        <v>0</v>
      </c>
      <c r="U38" s="194">
        <v>0</v>
      </c>
      <c r="V38" s="22"/>
    </row>
    <row r="39" spans="1:22" s="9" customFormat="1" ht="16.5" customHeight="1">
      <c r="A39" s="28"/>
      <c r="B39" s="53" t="s">
        <v>47</v>
      </c>
      <c r="C39" s="192"/>
      <c r="D39" s="34">
        <v>952</v>
      </c>
      <c r="E39" s="35">
        <v>507</v>
      </c>
      <c r="F39" s="35">
        <v>445</v>
      </c>
      <c r="G39" s="193">
        <v>321</v>
      </c>
      <c r="H39" s="194">
        <v>162</v>
      </c>
      <c r="I39" s="194">
        <v>159</v>
      </c>
      <c r="J39" s="193">
        <v>321</v>
      </c>
      <c r="K39" s="194">
        <v>174</v>
      </c>
      <c r="L39" s="194">
        <v>147</v>
      </c>
      <c r="M39" s="193">
        <v>310</v>
      </c>
      <c r="N39" s="194">
        <v>171</v>
      </c>
      <c r="O39" s="194">
        <v>139</v>
      </c>
      <c r="P39" s="193">
        <v>0</v>
      </c>
      <c r="Q39" s="194">
        <v>0</v>
      </c>
      <c r="R39" s="194">
        <v>0</v>
      </c>
      <c r="S39" s="193">
        <v>0</v>
      </c>
      <c r="T39" s="194">
        <v>0</v>
      </c>
      <c r="U39" s="194">
        <v>0</v>
      </c>
      <c r="V39" s="22"/>
    </row>
    <row r="40" spans="1:22" s="9" customFormat="1" ht="16.5" customHeight="1">
      <c r="A40" s="28"/>
      <c r="B40" s="53" t="s">
        <v>48</v>
      </c>
      <c r="C40" s="192"/>
      <c r="D40" s="34">
        <v>1451</v>
      </c>
      <c r="E40" s="35">
        <v>688</v>
      </c>
      <c r="F40" s="35">
        <v>763</v>
      </c>
      <c r="G40" s="193">
        <v>490</v>
      </c>
      <c r="H40" s="194">
        <v>215</v>
      </c>
      <c r="I40" s="194">
        <v>275</v>
      </c>
      <c r="J40" s="193">
        <v>488</v>
      </c>
      <c r="K40" s="194">
        <v>232</v>
      </c>
      <c r="L40" s="194">
        <v>256</v>
      </c>
      <c r="M40" s="193">
        <v>473</v>
      </c>
      <c r="N40" s="194">
        <v>241</v>
      </c>
      <c r="O40" s="194">
        <v>232</v>
      </c>
      <c r="P40" s="193">
        <v>0</v>
      </c>
      <c r="Q40" s="194">
        <v>0</v>
      </c>
      <c r="R40" s="194">
        <v>0</v>
      </c>
      <c r="S40" s="193">
        <v>0</v>
      </c>
      <c r="T40" s="194">
        <v>0</v>
      </c>
      <c r="U40" s="194">
        <v>0</v>
      </c>
      <c r="V40" s="22"/>
    </row>
    <row r="41" spans="1:22" s="9" customFormat="1" ht="16.5" customHeight="1">
      <c r="A41" s="28"/>
      <c r="B41" s="53" t="s">
        <v>49</v>
      </c>
      <c r="C41" s="192"/>
      <c r="D41" s="34">
        <v>0</v>
      </c>
      <c r="E41" s="35">
        <v>0</v>
      </c>
      <c r="F41" s="35">
        <v>0</v>
      </c>
      <c r="G41" s="193">
        <v>0</v>
      </c>
      <c r="H41" s="194">
        <v>0</v>
      </c>
      <c r="I41" s="194">
        <v>0</v>
      </c>
      <c r="J41" s="193">
        <v>0</v>
      </c>
      <c r="K41" s="194">
        <v>0</v>
      </c>
      <c r="L41" s="194">
        <v>0</v>
      </c>
      <c r="M41" s="193">
        <v>0</v>
      </c>
      <c r="N41" s="194">
        <v>0</v>
      </c>
      <c r="O41" s="194">
        <v>0</v>
      </c>
      <c r="P41" s="193">
        <v>0</v>
      </c>
      <c r="Q41" s="194">
        <v>0</v>
      </c>
      <c r="R41" s="194">
        <v>0</v>
      </c>
      <c r="S41" s="193">
        <v>0</v>
      </c>
      <c r="T41" s="194">
        <v>0</v>
      </c>
      <c r="U41" s="194">
        <v>0</v>
      </c>
      <c r="V41" s="22"/>
    </row>
    <row r="42" spans="1:22" s="9" customFormat="1" ht="16.5" customHeight="1">
      <c r="A42" s="28"/>
      <c r="B42" s="53" t="s">
        <v>50</v>
      </c>
      <c r="C42" s="192"/>
      <c r="D42" s="34">
        <v>0</v>
      </c>
      <c r="E42" s="35">
        <v>0</v>
      </c>
      <c r="F42" s="35">
        <v>0</v>
      </c>
      <c r="G42" s="193">
        <v>0</v>
      </c>
      <c r="H42" s="194">
        <v>0</v>
      </c>
      <c r="I42" s="194">
        <v>0</v>
      </c>
      <c r="J42" s="193">
        <v>0</v>
      </c>
      <c r="K42" s="194">
        <v>0</v>
      </c>
      <c r="L42" s="194">
        <v>0</v>
      </c>
      <c r="M42" s="193">
        <v>0</v>
      </c>
      <c r="N42" s="194">
        <v>0</v>
      </c>
      <c r="O42" s="194">
        <v>0</v>
      </c>
      <c r="P42" s="193">
        <v>0</v>
      </c>
      <c r="Q42" s="194">
        <v>0</v>
      </c>
      <c r="R42" s="194">
        <v>0</v>
      </c>
      <c r="S42" s="193">
        <v>0</v>
      </c>
      <c r="T42" s="194">
        <v>0</v>
      </c>
      <c r="U42" s="194">
        <v>0</v>
      </c>
      <c r="V42" s="22"/>
    </row>
    <row r="43" spans="1:22" s="9" customFormat="1" ht="16.5" customHeight="1">
      <c r="A43" s="28"/>
      <c r="B43" s="53" t="s">
        <v>51</v>
      </c>
      <c r="C43" s="189"/>
      <c r="D43" s="34">
        <v>0</v>
      </c>
      <c r="E43" s="35">
        <v>0</v>
      </c>
      <c r="F43" s="35">
        <v>0</v>
      </c>
      <c r="G43" s="193">
        <v>0</v>
      </c>
      <c r="H43" s="194">
        <v>0</v>
      </c>
      <c r="I43" s="194">
        <v>0</v>
      </c>
      <c r="J43" s="193">
        <v>0</v>
      </c>
      <c r="K43" s="194">
        <v>0</v>
      </c>
      <c r="L43" s="194">
        <v>0</v>
      </c>
      <c r="M43" s="193">
        <v>0</v>
      </c>
      <c r="N43" s="194">
        <v>0</v>
      </c>
      <c r="O43" s="194">
        <v>0</v>
      </c>
      <c r="P43" s="193">
        <v>0</v>
      </c>
      <c r="Q43" s="194">
        <v>0</v>
      </c>
      <c r="R43" s="194">
        <v>0</v>
      </c>
      <c r="S43" s="193">
        <v>0</v>
      </c>
      <c r="T43" s="194">
        <v>0</v>
      </c>
      <c r="U43" s="194">
        <v>0</v>
      </c>
      <c r="V43" s="184"/>
    </row>
    <row r="44" spans="1:22" s="9" customFormat="1" ht="16.5" customHeight="1">
      <c r="A44" s="28"/>
      <c r="B44" s="53" t="s">
        <v>52</v>
      </c>
      <c r="C44" s="191"/>
      <c r="D44" s="34">
        <v>0</v>
      </c>
      <c r="E44" s="35">
        <v>0</v>
      </c>
      <c r="F44" s="35">
        <v>0</v>
      </c>
      <c r="G44" s="193">
        <v>0</v>
      </c>
      <c r="H44" s="194">
        <v>0</v>
      </c>
      <c r="I44" s="194">
        <v>0</v>
      </c>
      <c r="J44" s="193">
        <v>0</v>
      </c>
      <c r="K44" s="194">
        <v>0</v>
      </c>
      <c r="L44" s="194">
        <v>0</v>
      </c>
      <c r="M44" s="193">
        <v>0</v>
      </c>
      <c r="N44" s="194">
        <v>0</v>
      </c>
      <c r="O44" s="194">
        <v>0</v>
      </c>
      <c r="P44" s="193">
        <v>0</v>
      </c>
      <c r="Q44" s="194">
        <v>0</v>
      </c>
      <c r="R44" s="194">
        <v>0</v>
      </c>
      <c r="S44" s="193">
        <v>0</v>
      </c>
      <c r="T44" s="194">
        <v>0</v>
      </c>
      <c r="U44" s="194">
        <v>0</v>
      </c>
      <c r="V44" s="21"/>
    </row>
    <row r="45" spans="1:22" s="9" customFormat="1" ht="16.5" customHeight="1">
      <c r="A45" s="28"/>
      <c r="B45" s="53" t="s">
        <v>53</v>
      </c>
      <c r="C45" s="192"/>
      <c r="D45" s="34">
        <v>0</v>
      </c>
      <c r="E45" s="35">
        <v>0</v>
      </c>
      <c r="F45" s="35">
        <v>0</v>
      </c>
      <c r="G45" s="193">
        <v>0</v>
      </c>
      <c r="H45" s="194">
        <v>0</v>
      </c>
      <c r="I45" s="194">
        <v>0</v>
      </c>
      <c r="J45" s="193">
        <v>0</v>
      </c>
      <c r="K45" s="194">
        <v>0</v>
      </c>
      <c r="L45" s="194">
        <v>0</v>
      </c>
      <c r="M45" s="193">
        <v>0</v>
      </c>
      <c r="N45" s="194">
        <v>0</v>
      </c>
      <c r="O45" s="194">
        <v>0</v>
      </c>
      <c r="P45" s="193">
        <v>0</v>
      </c>
      <c r="Q45" s="194">
        <v>0</v>
      </c>
      <c r="R45" s="194">
        <v>0</v>
      </c>
      <c r="S45" s="193">
        <v>0</v>
      </c>
      <c r="T45" s="194">
        <v>0</v>
      </c>
      <c r="U45" s="194">
        <v>0</v>
      </c>
      <c r="V45" s="22"/>
    </row>
    <row r="46" spans="1:22" s="9" customFormat="1" ht="16.5" customHeight="1">
      <c r="A46" s="28"/>
      <c r="B46" s="53" t="s">
        <v>54</v>
      </c>
      <c r="C46" s="192"/>
      <c r="D46" s="34">
        <v>0</v>
      </c>
      <c r="E46" s="35">
        <v>0</v>
      </c>
      <c r="F46" s="35">
        <v>0</v>
      </c>
      <c r="G46" s="193">
        <v>0</v>
      </c>
      <c r="H46" s="194">
        <v>0</v>
      </c>
      <c r="I46" s="194">
        <v>0</v>
      </c>
      <c r="J46" s="193">
        <v>0</v>
      </c>
      <c r="K46" s="194">
        <v>0</v>
      </c>
      <c r="L46" s="194">
        <v>0</v>
      </c>
      <c r="M46" s="193">
        <v>0</v>
      </c>
      <c r="N46" s="194">
        <v>0</v>
      </c>
      <c r="O46" s="194">
        <v>0</v>
      </c>
      <c r="P46" s="193">
        <v>0</v>
      </c>
      <c r="Q46" s="194">
        <v>0</v>
      </c>
      <c r="R46" s="194">
        <v>0</v>
      </c>
      <c r="S46" s="193">
        <v>0</v>
      </c>
      <c r="T46" s="194">
        <v>0</v>
      </c>
      <c r="U46" s="194">
        <v>0</v>
      </c>
      <c r="V46" s="22"/>
    </row>
    <row r="47" spans="1:22" s="9" customFormat="1" ht="16.5" customHeight="1">
      <c r="A47" s="28"/>
      <c r="B47" s="53" t="s">
        <v>55</v>
      </c>
      <c r="C47" s="192"/>
      <c r="D47" s="34">
        <v>0</v>
      </c>
      <c r="E47" s="35">
        <v>0</v>
      </c>
      <c r="F47" s="35">
        <v>0</v>
      </c>
      <c r="G47" s="193">
        <v>0</v>
      </c>
      <c r="H47" s="194">
        <v>0</v>
      </c>
      <c r="I47" s="194">
        <v>0</v>
      </c>
      <c r="J47" s="193">
        <v>0</v>
      </c>
      <c r="K47" s="194">
        <v>0</v>
      </c>
      <c r="L47" s="194">
        <v>0</v>
      </c>
      <c r="M47" s="193">
        <v>0</v>
      </c>
      <c r="N47" s="194">
        <v>0</v>
      </c>
      <c r="O47" s="194">
        <v>0</v>
      </c>
      <c r="P47" s="193">
        <v>0</v>
      </c>
      <c r="Q47" s="194">
        <v>0</v>
      </c>
      <c r="R47" s="194">
        <v>0</v>
      </c>
      <c r="S47" s="193">
        <v>0</v>
      </c>
      <c r="T47" s="194">
        <v>0</v>
      </c>
      <c r="U47" s="194">
        <v>0</v>
      </c>
      <c r="V47" s="22"/>
    </row>
    <row r="48" spans="1:22" s="9" customFormat="1" ht="16.5" customHeight="1">
      <c r="A48" s="28"/>
      <c r="B48" s="53" t="s">
        <v>56</v>
      </c>
      <c r="C48" s="192"/>
      <c r="D48" s="34">
        <v>0</v>
      </c>
      <c r="E48" s="35">
        <v>0</v>
      </c>
      <c r="F48" s="35">
        <v>0</v>
      </c>
      <c r="G48" s="193">
        <v>0</v>
      </c>
      <c r="H48" s="194">
        <v>0</v>
      </c>
      <c r="I48" s="194">
        <v>0</v>
      </c>
      <c r="J48" s="193">
        <v>0</v>
      </c>
      <c r="K48" s="194">
        <v>0</v>
      </c>
      <c r="L48" s="194">
        <v>0</v>
      </c>
      <c r="M48" s="193">
        <v>0</v>
      </c>
      <c r="N48" s="194">
        <v>0</v>
      </c>
      <c r="O48" s="194">
        <v>0</v>
      </c>
      <c r="P48" s="193">
        <v>0</v>
      </c>
      <c r="Q48" s="194">
        <v>0</v>
      </c>
      <c r="R48" s="194">
        <v>0</v>
      </c>
      <c r="S48" s="193">
        <v>0</v>
      </c>
      <c r="T48" s="194">
        <v>0</v>
      </c>
      <c r="U48" s="194">
        <v>0</v>
      </c>
      <c r="V48" s="22"/>
    </row>
    <row r="49" spans="1:22" s="9" customFormat="1" ht="16.5" customHeight="1">
      <c r="A49" s="28"/>
      <c r="B49" s="53" t="s">
        <v>57</v>
      </c>
      <c r="C49" s="192"/>
      <c r="D49" s="34">
        <v>174</v>
      </c>
      <c r="E49" s="35">
        <v>101</v>
      </c>
      <c r="F49" s="35">
        <v>73</v>
      </c>
      <c r="G49" s="193">
        <v>73</v>
      </c>
      <c r="H49" s="194">
        <v>41</v>
      </c>
      <c r="I49" s="194">
        <v>32</v>
      </c>
      <c r="J49" s="193">
        <v>48</v>
      </c>
      <c r="K49" s="194">
        <v>31</v>
      </c>
      <c r="L49" s="194">
        <v>17</v>
      </c>
      <c r="M49" s="193">
        <v>53</v>
      </c>
      <c r="N49" s="194">
        <v>29</v>
      </c>
      <c r="O49" s="194">
        <v>24</v>
      </c>
      <c r="P49" s="193">
        <v>0</v>
      </c>
      <c r="Q49" s="194">
        <v>0</v>
      </c>
      <c r="R49" s="194">
        <v>0</v>
      </c>
      <c r="S49" s="193">
        <v>0</v>
      </c>
      <c r="T49" s="194">
        <v>0</v>
      </c>
      <c r="U49" s="194">
        <v>0</v>
      </c>
      <c r="V49" s="22"/>
    </row>
    <row r="50" spans="1:22" s="9" customFormat="1" ht="16.5" customHeight="1">
      <c r="A50" s="28"/>
      <c r="B50" s="53" t="s">
        <v>58</v>
      </c>
      <c r="C50" s="192"/>
      <c r="D50" s="34">
        <v>1331</v>
      </c>
      <c r="E50" s="35">
        <v>647</v>
      </c>
      <c r="F50" s="35">
        <v>684</v>
      </c>
      <c r="G50" s="193">
        <v>496</v>
      </c>
      <c r="H50" s="194">
        <v>250</v>
      </c>
      <c r="I50" s="194">
        <v>246</v>
      </c>
      <c r="J50" s="193">
        <v>423</v>
      </c>
      <c r="K50" s="194">
        <v>202</v>
      </c>
      <c r="L50" s="194">
        <v>221</v>
      </c>
      <c r="M50" s="193">
        <v>412</v>
      </c>
      <c r="N50" s="194">
        <v>195</v>
      </c>
      <c r="O50" s="194">
        <v>217</v>
      </c>
      <c r="P50" s="193">
        <v>0</v>
      </c>
      <c r="Q50" s="194">
        <v>0</v>
      </c>
      <c r="R50" s="194">
        <v>0</v>
      </c>
      <c r="S50" s="193">
        <v>0</v>
      </c>
      <c r="T50" s="194">
        <v>0</v>
      </c>
      <c r="U50" s="194">
        <v>0</v>
      </c>
      <c r="V50" s="22"/>
    </row>
    <row r="51" spans="1:22" s="9" customFormat="1" ht="16.5" customHeight="1">
      <c r="A51" s="28"/>
      <c r="B51" s="53" t="s">
        <v>59</v>
      </c>
      <c r="C51" s="192"/>
      <c r="D51" s="34">
        <v>0</v>
      </c>
      <c r="E51" s="35">
        <v>0</v>
      </c>
      <c r="F51" s="35">
        <v>0</v>
      </c>
      <c r="G51" s="193">
        <v>0</v>
      </c>
      <c r="H51" s="194">
        <v>0</v>
      </c>
      <c r="I51" s="194">
        <v>0</v>
      </c>
      <c r="J51" s="193">
        <v>0</v>
      </c>
      <c r="K51" s="194">
        <v>0</v>
      </c>
      <c r="L51" s="194">
        <v>0</v>
      </c>
      <c r="M51" s="193">
        <v>0</v>
      </c>
      <c r="N51" s="194">
        <v>0</v>
      </c>
      <c r="O51" s="194">
        <v>0</v>
      </c>
      <c r="P51" s="193">
        <v>0</v>
      </c>
      <c r="Q51" s="194">
        <v>0</v>
      </c>
      <c r="R51" s="194">
        <v>0</v>
      </c>
      <c r="S51" s="193">
        <v>0</v>
      </c>
      <c r="T51" s="194">
        <v>0</v>
      </c>
      <c r="U51" s="194">
        <v>0</v>
      </c>
      <c r="V51" s="22"/>
    </row>
    <row r="52" spans="1:22" s="9" customFormat="1" ht="16.5" customHeight="1">
      <c r="A52" s="28"/>
      <c r="B52" s="53" t="s">
        <v>60</v>
      </c>
      <c r="C52" s="192"/>
      <c r="D52" s="35">
        <v>0</v>
      </c>
      <c r="E52" s="35">
        <v>0</v>
      </c>
      <c r="F52" s="35">
        <v>0</v>
      </c>
      <c r="G52" s="193">
        <v>0</v>
      </c>
      <c r="H52" s="194">
        <v>0</v>
      </c>
      <c r="I52" s="194">
        <v>0</v>
      </c>
      <c r="J52" s="193">
        <v>0</v>
      </c>
      <c r="K52" s="194">
        <v>0</v>
      </c>
      <c r="L52" s="194">
        <v>0</v>
      </c>
      <c r="M52" s="193">
        <v>0</v>
      </c>
      <c r="N52" s="194">
        <v>0</v>
      </c>
      <c r="O52" s="194">
        <v>0</v>
      </c>
      <c r="P52" s="193">
        <v>0</v>
      </c>
      <c r="Q52" s="194">
        <v>0</v>
      </c>
      <c r="R52" s="194">
        <v>0</v>
      </c>
      <c r="S52" s="193">
        <v>0</v>
      </c>
      <c r="T52" s="194">
        <v>0</v>
      </c>
      <c r="U52" s="194">
        <v>0</v>
      </c>
      <c r="V52" s="22"/>
    </row>
    <row r="53" spans="1:22" s="9" customFormat="1" ht="16.5" customHeight="1">
      <c r="A53" s="28"/>
      <c r="B53" s="53" t="s">
        <v>61</v>
      </c>
      <c r="C53" s="192"/>
      <c r="D53" s="35">
        <v>0</v>
      </c>
      <c r="E53" s="35">
        <v>0</v>
      </c>
      <c r="F53" s="35">
        <v>0</v>
      </c>
      <c r="G53" s="193">
        <v>0</v>
      </c>
      <c r="H53" s="194">
        <v>0</v>
      </c>
      <c r="I53" s="194">
        <v>0</v>
      </c>
      <c r="J53" s="193">
        <v>0</v>
      </c>
      <c r="K53" s="194">
        <v>0</v>
      </c>
      <c r="L53" s="194">
        <v>0</v>
      </c>
      <c r="M53" s="193">
        <v>0</v>
      </c>
      <c r="N53" s="194">
        <v>0</v>
      </c>
      <c r="O53" s="194">
        <v>0</v>
      </c>
      <c r="P53" s="193">
        <v>0</v>
      </c>
      <c r="Q53" s="194">
        <v>0</v>
      </c>
      <c r="R53" s="194">
        <v>0</v>
      </c>
      <c r="S53" s="193">
        <v>0</v>
      </c>
      <c r="T53" s="194">
        <v>0</v>
      </c>
      <c r="U53" s="194">
        <v>0</v>
      </c>
      <c r="V53" s="22"/>
    </row>
    <row r="54" spans="1:22" s="9" customFormat="1" ht="16.5" customHeight="1">
      <c r="A54" s="28"/>
      <c r="B54" s="58"/>
      <c r="C54" s="192"/>
      <c r="D54" s="35"/>
      <c r="E54" s="35"/>
      <c r="F54" s="35"/>
      <c r="G54" s="193"/>
      <c r="H54" s="35"/>
      <c r="I54" s="35"/>
      <c r="J54" s="193"/>
      <c r="K54" s="35"/>
      <c r="L54" s="35"/>
      <c r="M54" s="193"/>
      <c r="N54" s="35"/>
      <c r="O54" s="35"/>
      <c r="P54" s="193"/>
      <c r="Q54" s="35"/>
      <c r="R54" s="35"/>
      <c r="S54" s="193"/>
      <c r="T54" s="35"/>
      <c r="U54" s="35"/>
      <c r="V54" s="22"/>
    </row>
    <row r="55" spans="1:22" s="9" customFormat="1" ht="16.5" customHeight="1">
      <c r="A55" s="28"/>
      <c r="B55" s="47" t="s">
        <v>62</v>
      </c>
      <c r="C55" s="189"/>
      <c r="D55" s="40">
        <v>3094</v>
      </c>
      <c r="E55" s="40">
        <v>1724</v>
      </c>
      <c r="F55" s="40">
        <v>1370</v>
      </c>
      <c r="G55" s="195">
        <v>1101</v>
      </c>
      <c r="H55" s="40">
        <v>608</v>
      </c>
      <c r="I55" s="40">
        <v>493</v>
      </c>
      <c r="J55" s="195">
        <v>1029</v>
      </c>
      <c r="K55" s="40">
        <v>574</v>
      </c>
      <c r="L55" s="40">
        <v>455</v>
      </c>
      <c r="M55" s="195">
        <v>964</v>
      </c>
      <c r="N55" s="40">
        <v>542</v>
      </c>
      <c r="O55" s="40">
        <v>422</v>
      </c>
      <c r="P55" s="195">
        <v>0</v>
      </c>
      <c r="Q55" s="40">
        <v>0</v>
      </c>
      <c r="R55" s="40">
        <v>0</v>
      </c>
      <c r="S55" s="195">
        <v>0</v>
      </c>
      <c r="T55" s="40">
        <v>0</v>
      </c>
      <c r="U55" s="40">
        <v>0</v>
      </c>
      <c r="V55" s="184"/>
    </row>
    <row r="56" spans="1:22" s="9" customFormat="1" ht="16.5" customHeight="1">
      <c r="A56" s="28"/>
      <c r="B56" s="190"/>
      <c r="C56" s="191"/>
      <c r="D56" s="51"/>
      <c r="E56" s="51"/>
      <c r="F56" s="51"/>
      <c r="G56" s="193"/>
      <c r="H56" s="51"/>
      <c r="I56" s="51"/>
      <c r="J56" s="193"/>
      <c r="K56" s="51"/>
      <c r="L56" s="51"/>
      <c r="M56" s="193"/>
      <c r="N56" s="51"/>
      <c r="O56" s="51"/>
      <c r="P56" s="193"/>
      <c r="Q56" s="51"/>
      <c r="R56" s="51"/>
      <c r="S56" s="193"/>
      <c r="T56" s="51"/>
      <c r="U56" s="51"/>
      <c r="V56" s="21"/>
    </row>
    <row r="57" spans="1:22" s="9" customFormat="1" ht="16.5" customHeight="1">
      <c r="A57" s="28"/>
      <c r="B57" s="58" t="s">
        <v>64</v>
      </c>
      <c r="C57" s="192"/>
      <c r="D57" s="35">
        <v>2096</v>
      </c>
      <c r="E57" s="35">
        <v>1153</v>
      </c>
      <c r="F57" s="35">
        <v>943</v>
      </c>
      <c r="G57" s="193">
        <v>758</v>
      </c>
      <c r="H57" s="35">
        <v>411</v>
      </c>
      <c r="I57" s="35">
        <v>347</v>
      </c>
      <c r="J57" s="193">
        <v>701</v>
      </c>
      <c r="K57" s="35">
        <v>390</v>
      </c>
      <c r="L57" s="35">
        <v>311</v>
      </c>
      <c r="M57" s="193">
        <v>637</v>
      </c>
      <c r="N57" s="35">
        <v>352</v>
      </c>
      <c r="O57" s="35">
        <v>285</v>
      </c>
      <c r="P57" s="193">
        <v>0</v>
      </c>
      <c r="Q57" s="35">
        <v>0</v>
      </c>
      <c r="R57" s="35">
        <v>0</v>
      </c>
      <c r="S57" s="193">
        <v>0</v>
      </c>
      <c r="T57" s="35">
        <v>0</v>
      </c>
      <c r="U57" s="35">
        <v>0</v>
      </c>
      <c r="V57" s="22"/>
    </row>
    <row r="58" spans="1:22" s="9" customFormat="1" ht="16.5" customHeight="1">
      <c r="A58" s="28"/>
      <c r="B58" s="58" t="s">
        <v>65</v>
      </c>
      <c r="C58" s="192"/>
      <c r="D58" s="35">
        <v>187</v>
      </c>
      <c r="E58" s="35">
        <v>102</v>
      </c>
      <c r="F58" s="35">
        <v>85</v>
      </c>
      <c r="G58" s="193">
        <v>65</v>
      </c>
      <c r="H58" s="35">
        <v>30</v>
      </c>
      <c r="I58" s="35">
        <v>35</v>
      </c>
      <c r="J58" s="193">
        <v>63</v>
      </c>
      <c r="K58" s="35">
        <v>35</v>
      </c>
      <c r="L58" s="35">
        <v>28</v>
      </c>
      <c r="M58" s="193">
        <v>59</v>
      </c>
      <c r="N58" s="35">
        <v>37</v>
      </c>
      <c r="O58" s="35">
        <v>22</v>
      </c>
      <c r="P58" s="193">
        <v>0</v>
      </c>
      <c r="Q58" s="35">
        <v>0</v>
      </c>
      <c r="R58" s="35">
        <v>0</v>
      </c>
      <c r="S58" s="193">
        <v>0</v>
      </c>
      <c r="T58" s="35">
        <v>0</v>
      </c>
      <c r="U58" s="35">
        <v>0</v>
      </c>
      <c r="V58" s="22"/>
    </row>
    <row r="59" spans="1:22" s="9" customFormat="1" ht="16.5" customHeight="1">
      <c r="A59" s="28"/>
      <c r="B59" s="58" t="s">
        <v>66</v>
      </c>
      <c r="C59" s="189"/>
      <c r="D59" s="35">
        <v>629</v>
      </c>
      <c r="E59" s="35">
        <v>325</v>
      </c>
      <c r="F59" s="35">
        <v>304</v>
      </c>
      <c r="G59" s="193">
        <v>209</v>
      </c>
      <c r="H59" s="35">
        <v>109</v>
      </c>
      <c r="I59" s="35">
        <v>100</v>
      </c>
      <c r="J59" s="193">
        <v>206</v>
      </c>
      <c r="K59" s="35">
        <v>106</v>
      </c>
      <c r="L59" s="35">
        <v>100</v>
      </c>
      <c r="M59" s="193">
        <v>214</v>
      </c>
      <c r="N59" s="35">
        <v>110</v>
      </c>
      <c r="O59" s="35">
        <v>104</v>
      </c>
      <c r="P59" s="193">
        <v>0</v>
      </c>
      <c r="Q59" s="35">
        <v>0</v>
      </c>
      <c r="R59" s="35">
        <v>0</v>
      </c>
      <c r="S59" s="193">
        <v>0</v>
      </c>
      <c r="T59" s="35">
        <v>0</v>
      </c>
      <c r="U59" s="35">
        <v>0</v>
      </c>
      <c r="V59" s="184"/>
    </row>
    <row r="60" spans="1:22" s="9" customFormat="1" ht="16.5" customHeight="1">
      <c r="A60" s="28"/>
      <c r="B60" s="58" t="s">
        <v>108</v>
      </c>
      <c r="C60" s="189"/>
      <c r="D60" s="35">
        <v>83</v>
      </c>
      <c r="E60" s="35">
        <v>75</v>
      </c>
      <c r="F60" s="35">
        <v>8</v>
      </c>
      <c r="G60" s="193">
        <v>37</v>
      </c>
      <c r="H60" s="35">
        <v>35</v>
      </c>
      <c r="I60" s="35">
        <v>2</v>
      </c>
      <c r="J60" s="193">
        <v>24</v>
      </c>
      <c r="K60" s="35">
        <v>20</v>
      </c>
      <c r="L60" s="35">
        <v>4</v>
      </c>
      <c r="M60" s="193">
        <v>22</v>
      </c>
      <c r="N60" s="35">
        <v>20</v>
      </c>
      <c r="O60" s="35">
        <v>2</v>
      </c>
      <c r="P60" s="193">
        <v>0</v>
      </c>
      <c r="Q60" s="35">
        <v>0</v>
      </c>
      <c r="R60" s="35">
        <v>0</v>
      </c>
      <c r="S60" s="193">
        <v>0</v>
      </c>
      <c r="T60" s="35">
        <v>0</v>
      </c>
      <c r="U60" s="35">
        <v>0</v>
      </c>
      <c r="V60" s="184"/>
    </row>
    <row r="61" spans="1:22" s="9" customFormat="1" ht="16.5" customHeight="1">
      <c r="A61" s="28"/>
      <c r="B61" s="58" t="s">
        <v>68</v>
      </c>
      <c r="C61" s="189"/>
      <c r="D61" s="35">
        <v>99</v>
      </c>
      <c r="E61" s="35">
        <v>69</v>
      </c>
      <c r="F61" s="35">
        <v>30</v>
      </c>
      <c r="G61" s="193">
        <v>32</v>
      </c>
      <c r="H61" s="35">
        <v>23</v>
      </c>
      <c r="I61" s="35">
        <v>9</v>
      </c>
      <c r="J61" s="193">
        <v>35</v>
      </c>
      <c r="K61" s="35">
        <v>23</v>
      </c>
      <c r="L61" s="35">
        <v>12</v>
      </c>
      <c r="M61" s="193">
        <v>32</v>
      </c>
      <c r="N61" s="35">
        <v>23</v>
      </c>
      <c r="O61" s="35">
        <v>9</v>
      </c>
      <c r="P61" s="193">
        <v>0</v>
      </c>
      <c r="Q61" s="35">
        <v>0</v>
      </c>
      <c r="R61" s="35">
        <v>0</v>
      </c>
      <c r="S61" s="193">
        <v>0</v>
      </c>
      <c r="T61" s="35">
        <v>0</v>
      </c>
      <c r="U61" s="35">
        <v>0</v>
      </c>
      <c r="V61" s="184"/>
    </row>
    <row r="62" spans="1:22" ht="7.5" customHeight="1">
      <c r="A62" s="196"/>
      <c r="B62" s="197"/>
      <c r="C62" s="198"/>
      <c r="D62" s="199"/>
      <c r="E62" s="199"/>
      <c r="F62" s="200"/>
      <c r="G62" s="200"/>
      <c r="H62" s="196"/>
      <c r="I62" s="196"/>
      <c r="J62" s="200"/>
      <c r="K62" s="200"/>
      <c r="L62" s="196"/>
      <c r="M62" s="196"/>
      <c r="N62" s="200"/>
      <c r="O62" s="200"/>
      <c r="P62" s="196"/>
      <c r="Q62" s="200"/>
      <c r="R62" s="200"/>
      <c r="S62" s="200"/>
      <c r="T62" s="196"/>
      <c r="U62" s="200"/>
      <c r="V62" s="6"/>
    </row>
    <row r="63" spans="1:22">
      <c r="B63" s="24"/>
      <c r="C63" s="24"/>
      <c r="E63" s="6"/>
      <c r="F63" s="6"/>
      <c r="G63" s="6"/>
      <c r="J63" s="6"/>
      <c r="K63" s="6"/>
      <c r="N63" s="6"/>
      <c r="O63" s="6"/>
      <c r="Q63" s="6"/>
      <c r="R63" s="6"/>
      <c r="S63" s="6"/>
      <c r="U63" s="6"/>
      <c r="V63" s="6"/>
    </row>
    <row r="64" spans="1:22">
      <c r="B64" s="24"/>
      <c r="C64" s="24"/>
      <c r="E64" s="6"/>
      <c r="F64" s="6"/>
      <c r="G64" s="6"/>
      <c r="J64" s="6"/>
      <c r="K64" s="6"/>
      <c r="N64" s="6"/>
      <c r="O64" s="6"/>
      <c r="Q64" s="6"/>
      <c r="R64" s="6"/>
      <c r="S64" s="6"/>
      <c r="U64" s="6"/>
      <c r="V64" s="6"/>
    </row>
    <row r="65" spans="2:3">
      <c r="B65" s="24"/>
      <c r="C65" s="24"/>
    </row>
    <row r="66" spans="2:3">
      <c r="B66" s="24"/>
      <c r="C66" s="24"/>
    </row>
    <row r="67" spans="2:3">
      <c r="B67" s="24"/>
      <c r="C67" s="24"/>
    </row>
  </sheetData>
  <mergeCells count="13">
    <mergeCell ref="M5:O5"/>
    <mergeCell ref="P5:R5"/>
    <mergeCell ref="W12:X12"/>
    <mergeCell ref="A2:U2"/>
    <mergeCell ref="B4:B6"/>
    <mergeCell ref="D4:F4"/>
    <mergeCell ref="G4:R4"/>
    <mergeCell ref="S4:U5"/>
    <mergeCell ref="D5:D6"/>
    <mergeCell ref="E5:E6"/>
    <mergeCell ref="F5:F6"/>
    <mergeCell ref="G5:I5"/>
    <mergeCell ref="J5:L5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58" firstPageNumber="67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8522-A02D-4DFE-B28B-BF0B15413861}">
  <dimension ref="A1:GO114"/>
  <sheetViews>
    <sheetView showGridLines="0" view="pageBreakPreview" zoomScaleNormal="111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12.125" defaultRowHeight="16.5" customHeight="1"/>
  <cols>
    <col min="1" max="1" width="1.25" style="207" customWidth="1"/>
    <col min="2" max="2" width="11.25" style="246" customWidth="1"/>
    <col min="3" max="3" width="1.25" style="246" customWidth="1"/>
    <col min="4" max="7" width="7.625" style="247" customWidth="1"/>
    <col min="8" max="9" width="6.5" style="247" customWidth="1"/>
    <col min="10" max="10" width="7.625" style="247" customWidth="1"/>
    <col min="11" max="12" width="6.5" style="247" customWidth="1"/>
    <col min="13" max="13" width="7.625" style="247" customWidth="1"/>
    <col min="14" max="15" width="6.5" style="247" customWidth="1"/>
    <col min="16" max="18" width="4.25" style="247" customWidth="1"/>
    <col min="19" max="21" width="7.625" style="247" customWidth="1"/>
    <col min="22" max="30" width="6.5" style="247" customWidth="1"/>
    <col min="31" max="33" width="4.25" style="247" customWidth="1"/>
    <col min="34" max="45" width="6.5" style="247" customWidth="1"/>
    <col min="46" max="48" width="4.25" style="247" customWidth="1"/>
    <col min="49" max="60" width="6.5" style="247" customWidth="1"/>
    <col min="61" max="63" width="4.25" style="247" customWidth="1"/>
    <col min="64" max="75" width="6.5" style="247" customWidth="1"/>
    <col min="76" max="78" width="4.25" style="247" customWidth="1"/>
    <col min="79" max="90" width="6.5" style="247" customWidth="1"/>
    <col min="91" max="93" width="4.25" style="247" customWidth="1"/>
    <col min="94" max="105" width="6.5" style="247" customWidth="1"/>
    <col min="106" max="108" width="4.25" style="247" customWidth="1"/>
    <col min="109" max="120" width="6.5" style="247" customWidth="1"/>
    <col min="121" max="123" width="4.25" style="247" customWidth="1"/>
    <col min="124" max="135" width="6.5" style="247" customWidth="1"/>
    <col min="136" max="138" width="4.25" style="247" customWidth="1"/>
    <col min="139" max="150" width="6.5" style="247" customWidth="1"/>
    <col min="151" max="152" width="4.25" style="247" customWidth="1"/>
    <col min="153" max="153" width="5" style="247" customWidth="1"/>
    <col min="154" max="165" width="6.5" style="247" customWidth="1"/>
    <col min="166" max="167" width="4.25" style="247" customWidth="1"/>
    <col min="168" max="168" width="5" style="247" customWidth="1"/>
    <col min="169" max="16384" width="12.125" style="207"/>
  </cols>
  <sheetData>
    <row r="1" spans="1:197" s="204" customFormat="1" ht="22.5" customHeight="1">
      <c r="A1" s="201"/>
      <c r="B1" s="202"/>
      <c r="C1" s="202"/>
      <c r="D1" s="201" t="s">
        <v>109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1" t="s">
        <v>109</v>
      </c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1" t="s">
        <v>109</v>
      </c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1" t="s">
        <v>109</v>
      </c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1" t="s">
        <v>109</v>
      </c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1" t="s">
        <v>109</v>
      </c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1" t="s">
        <v>109</v>
      </c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1" t="s">
        <v>109</v>
      </c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1" t="s">
        <v>109</v>
      </c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1" t="s">
        <v>109</v>
      </c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1" t="s">
        <v>109</v>
      </c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</row>
    <row r="2" spans="1:197" s="205" customFormat="1" ht="27.95" customHeight="1">
      <c r="A2" s="61"/>
      <c r="B2" s="61"/>
      <c r="C2" s="61"/>
      <c r="D2" s="61" t="s">
        <v>110</v>
      </c>
      <c r="E2" s="61"/>
      <c r="F2" s="61"/>
      <c r="G2" s="61"/>
      <c r="H2" s="61"/>
      <c r="I2" s="61"/>
      <c r="J2" s="61"/>
      <c r="K2" s="61"/>
      <c r="M2" s="61"/>
      <c r="N2" s="61"/>
      <c r="S2" s="61" t="s">
        <v>111</v>
      </c>
      <c r="T2" s="61"/>
      <c r="U2" s="61"/>
      <c r="V2" s="61"/>
      <c r="W2" s="61"/>
      <c r="Y2" s="61"/>
      <c r="Z2" s="61"/>
      <c r="AA2" s="61"/>
      <c r="AB2" s="61"/>
      <c r="AC2" s="61"/>
      <c r="AD2" s="61"/>
      <c r="AE2" s="61"/>
      <c r="AF2" s="61"/>
      <c r="AG2" s="61"/>
      <c r="AH2" s="61" t="s">
        <v>112</v>
      </c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494" t="s">
        <v>113</v>
      </c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 t="s">
        <v>114</v>
      </c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 t="s">
        <v>115</v>
      </c>
      <c r="CB2" s="494"/>
      <c r="CC2" s="494"/>
      <c r="CD2" s="494"/>
      <c r="CE2" s="494"/>
      <c r="CF2" s="494"/>
      <c r="CG2" s="494"/>
      <c r="CH2" s="494"/>
      <c r="CI2" s="494"/>
      <c r="CJ2" s="494"/>
      <c r="CK2" s="494"/>
      <c r="CL2" s="494"/>
      <c r="CM2" s="494"/>
      <c r="CN2" s="494"/>
      <c r="CO2" s="494"/>
      <c r="CP2" s="494" t="s">
        <v>116</v>
      </c>
      <c r="CQ2" s="494"/>
      <c r="CR2" s="494"/>
      <c r="CS2" s="494"/>
      <c r="CT2" s="494"/>
      <c r="CU2" s="494"/>
      <c r="CV2" s="494"/>
      <c r="CW2" s="494"/>
      <c r="CX2" s="494"/>
      <c r="CY2" s="494"/>
      <c r="CZ2" s="494"/>
      <c r="DA2" s="494"/>
      <c r="DB2" s="494"/>
      <c r="DC2" s="494"/>
      <c r="DD2" s="494"/>
      <c r="DE2" s="494" t="s">
        <v>117</v>
      </c>
      <c r="DF2" s="494"/>
      <c r="DG2" s="494"/>
      <c r="DH2" s="494"/>
      <c r="DI2" s="494"/>
      <c r="DJ2" s="494"/>
      <c r="DK2" s="494"/>
      <c r="DL2" s="494"/>
      <c r="DM2" s="494"/>
      <c r="DN2" s="494"/>
      <c r="DO2" s="494"/>
      <c r="DP2" s="494"/>
      <c r="DQ2" s="494"/>
      <c r="DR2" s="494"/>
      <c r="DS2" s="494"/>
      <c r="DT2" s="494" t="s">
        <v>118</v>
      </c>
      <c r="DU2" s="494"/>
      <c r="DV2" s="494"/>
      <c r="DW2" s="494"/>
      <c r="DX2" s="494"/>
      <c r="DY2" s="494"/>
      <c r="DZ2" s="494"/>
      <c r="EA2" s="494"/>
      <c r="EB2" s="494"/>
      <c r="EC2" s="494"/>
      <c r="ED2" s="494"/>
      <c r="EE2" s="494"/>
      <c r="EF2" s="494"/>
      <c r="EG2" s="494"/>
      <c r="EH2" s="494"/>
      <c r="EI2" s="494" t="s">
        <v>119</v>
      </c>
      <c r="EJ2" s="494"/>
      <c r="EK2" s="494"/>
      <c r="EL2" s="494"/>
      <c r="EM2" s="494"/>
      <c r="EN2" s="494"/>
      <c r="EO2" s="494"/>
      <c r="EP2" s="494"/>
      <c r="EQ2" s="494"/>
      <c r="ER2" s="494"/>
      <c r="ES2" s="494"/>
      <c r="ET2" s="494"/>
      <c r="EU2" s="494"/>
      <c r="EV2" s="494"/>
      <c r="EW2" s="494"/>
      <c r="EX2" s="494" t="s">
        <v>120</v>
      </c>
      <c r="EY2" s="494"/>
      <c r="EZ2" s="494"/>
      <c r="FA2" s="494"/>
      <c r="FB2" s="494"/>
      <c r="FC2" s="494"/>
      <c r="FD2" s="494"/>
      <c r="FE2" s="494"/>
      <c r="FF2" s="494"/>
      <c r="FG2" s="494"/>
      <c r="FH2" s="494"/>
      <c r="FI2" s="494"/>
      <c r="FJ2" s="494"/>
      <c r="FK2" s="494"/>
      <c r="FL2" s="494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</row>
    <row r="3" spans="1:197" s="204" customFormat="1" ht="15" customHeight="1">
      <c r="B3" s="206"/>
      <c r="C3" s="206"/>
    </row>
    <row r="4" spans="1:197" ht="16.5" customHeight="1">
      <c r="A4" s="541" t="s">
        <v>121</v>
      </c>
      <c r="B4" s="541"/>
      <c r="C4" s="542"/>
      <c r="D4" s="538" t="s">
        <v>122</v>
      </c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 t="s">
        <v>123</v>
      </c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7" t="s">
        <v>124</v>
      </c>
      <c r="AI4" s="538"/>
      <c r="AJ4" s="538"/>
      <c r="AK4" s="538"/>
      <c r="AL4" s="538"/>
      <c r="AM4" s="538"/>
      <c r="AN4" s="538"/>
      <c r="AO4" s="538"/>
      <c r="AP4" s="538"/>
      <c r="AQ4" s="538"/>
      <c r="AR4" s="538"/>
      <c r="AS4" s="538"/>
      <c r="AT4" s="538"/>
      <c r="AU4" s="538"/>
      <c r="AV4" s="538"/>
      <c r="AW4" s="537" t="s">
        <v>125</v>
      </c>
      <c r="AX4" s="538"/>
      <c r="AY4" s="538"/>
      <c r="AZ4" s="538"/>
      <c r="BA4" s="538"/>
      <c r="BB4" s="538"/>
      <c r="BC4" s="538"/>
      <c r="BD4" s="538"/>
      <c r="BE4" s="538"/>
      <c r="BF4" s="538"/>
      <c r="BG4" s="538"/>
      <c r="BH4" s="538"/>
      <c r="BI4" s="538"/>
      <c r="BJ4" s="538"/>
      <c r="BK4" s="538"/>
      <c r="BL4" s="537" t="s">
        <v>126</v>
      </c>
      <c r="BM4" s="538"/>
      <c r="BN4" s="538"/>
      <c r="BO4" s="538"/>
      <c r="BP4" s="538"/>
      <c r="BQ4" s="538"/>
      <c r="BR4" s="538"/>
      <c r="BS4" s="538"/>
      <c r="BT4" s="538"/>
      <c r="BU4" s="538"/>
      <c r="BV4" s="538"/>
      <c r="BW4" s="538"/>
      <c r="BX4" s="538"/>
      <c r="BY4" s="538"/>
      <c r="BZ4" s="538"/>
      <c r="CA4" s="537" t="s">
        <v>127</v>
      </c>
      <c r="CB4" s="538"/>
      <c r="CC4" s="538"/>
      <c r="CD4" s="538"/>
      <c r="CE4" s="538"/>
      <c r="CF4" s="538"/>
      <c r="CG4" s="538"/>
      <c r="CH4" s="538"/>
      <c r="CI4" s="538"/>
      <c r="CJ4" s="538"/>
      <c r="CK4" s="538"/>
      <c r="CL4" s="538"/>
      <c r="CM4" s="538"/>
      <c r="CN4" s="538"/>
      <c r="CO4" s="538"/>
      <c r="CP4" s="537" t="s">
        <v>128</v>
      </c>
      <c r="CQ4" s="538"/>
      <c r="CR4" s="538"/>
      <c r="CS4" s="538"/>
      <c r="CT4" s="538"/>
      <c r="CU4" s="538"/>
      <c r="CV4" s="538"/>
      <c r="CW4" s="538"/>
      <c r="CX4" s="538"/>
      <c r="CY4" s="538"/>
      <c r="CZ4" s="538"/>
      <c r="DA4" s="538"/>
      <c r="DB4" s="538"/>
      <c r="DC4" s="538"/>
      <c r="DD4" s="538"/>
      <c r="DE4" s="538" t="s">
        <v>129</v>
      </c>
      <c r="DF4" s="538"/>
      <c r="DG4" s="538"/>
      <c r="DH4" s="538"/>
      <c r="DI4" s="538"/>
      <c r="DJ4" s="538"/>
      <c r="DK4" s="538"/>
      <c r="DL4" s="538"/>
      <c r="DM4" s="538"/>
      <c r="DN4" s="538"/>
      <c r="DO4" s="538"/>
      <c r="DP4" s="538"/>
      <c r="DQ4" s="538"/>
      <c r="DR4" s="538"/>
      <c r="DS4" s="538"/>
      <c r="DT4" s="538" t="s">
        <v>130</v>
      </c>
      <c r="DU4" s="538"/>
      <c r="DV4" s="538"/>
      <c r="DW4" s="538"/>
      <c r="DX4" s="538"/>
      <c r="DY4" s="538"/>
      <c r="DZ4" s="538"/>
      <c r="EA4" s="538"/>
      <c r="EB4" s="538"/>
      <c r="EC4" s="538"/>
      <c r="ED4" s="538"/>
      <c r="EE4" s="538"/>
      <c r="EF4" s="538"/>
      <c r="EG4" s="538"/>
      <c r="EH4" s="538"/>
      <c r="EI4" s="538" t="s">
        <v>131</v>
      </c>
      <c r="EJ4" s="538"/>
      <c r="EK4" s="538"/>
      <c r="EL4" s="538"/>
      <c r="EM4" s="538"/>
      <c r="EN4" s="538"/>
      <c r="EO4" s="538"/>
      <c r="EP4" s="538"/>
      <c r="EQ4" s="538"/>
      <c r="ER4" s="538"/>
      <c r="ES4" s="538"/>
      <c r="ET4" s="538"/>
      <c r="EU4" s="538"/>
      <c r="EV4" s="538"/>
      <c r="EW4" s="538"/>
      <c r="EX4" s="538" t="s">
        <v>132</v>
      </c>
      <c r="EY4" s="538"/>
      <c r="EZ4" s="538"/>
      <c r="FA4" s="538"/>
      <c r="FB4" s="538"/>
      <c r="FC4" s="538"/>
      <c r="FD4" s="538"/>
      <c r="FE4" s="538"/>
      <c r="FF4" s="538"/>
      <c r="FG4" s="538"/>
      <c r="FH4" s="538"/>
      <c r="FI4" s="538"/>
      <c r="FJ4" s="538"/>
      <c r="FK4" s="538"/>
      <c r="FL4" s="538"/>
    </row>
    <row r="5" spans="1:197" ht="16.5" customHeight="1">
      <c r="A5" s="543"/>
      <c r="B5" s="543"/>
      <c r="C5" s="544"/>
      <c r="D5" s="538" t="s">
        <v>122</v>
      </c>
      <c r="E5" s="538"/>
      <c r="F5" s="539"/>
      <c r="G5" s="537" t="s">
        <v>133</v>
      </c>
      <c r="H5" s="538"/>
      <c r="I5" s="539"/>
      <c r="J5" s="537" t="s">
        <v>134</v>
      </c>
      <c r="K5" s="538"/>
      <c r="L5" s="539"/>
      <c r="M5" s="537" t="s">
        <v>135</v>
      </c>
      <c r="N5" s="538"/>
      <c r="O5" s="539"/>
      <c r="P5" s="537" t="s">
        <v>136</v>
      </c>
      <c r="Q5" s="538"/>
      <c r="R5" s="538"/>
      <c r="S5" s="538" t="s">
        <v>122</v>
      </c>
      <c r="T5" s="538"/>
      <c r="U5" s="539"/>
      <c r="V5" s="537" t="s">
        <v>133</v>
      </c>
      <c r="W5" s="538"/>
      <c r="X5" s="539"/>
      <c r="Y5" s="537" t="s">
        <v>134</v>
      </c>
      <c r="Z5" s="538"/>
      <c r="AA5" s="539"/>
      <c r="AB5" s="537" t="s">
        <v>135</v>
      </c>
      <c r="AC5" s="538"/>
      <c r="AD5" s="539"/>
      <c r="AE5" s="537" t="s">
        <v>136</v>
      </c>
      <c r="AF5" s="538"/>
      <c r="AG5" s="538"/>
      <c r="AH5" s="537" t="s">
        <v>122</v>
      </c>
      <c r="AI5" s="538"/>
      <c r="AJ5" s="539"/>
      <c r="AK5" s="537" t="s">
        <v>133</v>
      </c>
      <c r="AL5" s="538"/>
      <c r="AM5" s="539"/>
      <c r="AN5" s="537" t="s">
        <v>134</v>
      </c>
      <c r="AO5" s="538"/>
      <c r="AP5" s="539"/>
      <c r="AQ5" s="537" t="s">
        <v>135</v>
      </c>
      <c r="AR5" s="538"/>
      <c r="AS5" s="539"/>
      <c r="AT5" s="537" t="s">
        <v>136</v>
      </c>
      <c r="AU5" s="538"/>
      <c r="AV5" s="538"/>
      <c r="AW5" s="537" t="s">
        <v>122</v>
      </c>
      <c r="AX5" s="538"/>
      <c r="AY5" s="539"/>
      <c r="AZ5" s="537" t="s">
        <v>133</v>
      </c>
      <c r="BA5" s="538"/>
      <c r="BB5" s="539"/>
      <c r="BC5" s="537" t="s">
        <v>134</v>
      </c>
      <c r="BD5" s="538"/>
      <c r="BE5" s="539"/>
      <c r="BF5" s="537" t="s">
        <v>135</v>
      </c>
      <c r="BG5" s="538"/>
      <c r="BH5" s="539"/>
      <c r="BI5" s="537" t="s">
        <v>136</v>
      </c>
      <c r="BJ5" s="538"/>
      <c r="BK5" s="538"/>
      <c r="BL5" s="537" t="s">
        <v>122</v>
      </c>
      <c r="BM5" s="538"/>
      <c r="BN5" s="539"/>
      <c r="BO5" s="537" t="s">
        <v>133</v>
      </c>
      <c r="BP5" s="538"/>
      <c r="BQ5" s="539"/>
      <c r="BR5" s="537" t="s">
        <v>134</v>
      </c>
      <c r="BS5" s="538"/>
      <c r="BT5" s="539"/>
      <c r="BU5" s="537" t="s">
        <v>135</v>
      </c>
      <c r="BV5" s="538"/>
      <c r="BW5" s="539"/>
      <c r="BX5" s="537" t="s">
        <v>136</v>
      </c>
      <c r="BY5" s="538"/>
      <c r="BZ5" s="538"/>
      <c r="CA5" s="537" t="s">
        <v>122</v>
      </c>
      <c r="CB5" s="538"/>
      <c r="CC5" s="539"/>
      <c r="CD5" s="537" t="s">
        <v>133</v>
      </c>
      <c r="CE5" s="538"/>
      <c r="CF5" s="539"/>
      <c r="CG5" s="537" t="s">
        <v>134</v>
      </c>
      <c r="CH5" s="538"/>
      <c r="CI5" s="539"/>
      <c r="CJ5" s="537" t="s">
        <v>135</v>
      </c>
      <c r="CK5" s="538"/>
      <c r="CL5" s="539"/>
      <c r="CM5" s="537" t="s">
        <v>136</v>
      </c>
      <c r="CN5" s="538"/>
      <c r="CO5" s="538"/>
      <c r="CP5" s="537" t="s">
        <v>122</v>
      </c>
      <c r="CQ5" s="538"/>
      <c r="CR5" s="539"/>
      <c r="CS5" s="537" t="s">
        <v>133</v>
      </c>
      <c r="CT5" s="538"/>
      <c r="CU5" s="539"/>
      <c r="CV5" s="537" t="s">
        <v>134</v>
      </c>
      <c r="CW5" s="538"/>
      <c r="CX5" s="539"/>
      <c r="CY5" s="537" t="s">
        <v>135</v>
      </c>
      <c r="CZ5" s="538"/>
      <c r="DA5" s="539"/>
      <c r="DB5" s="537" t="s">
        <v>136</v>
      </c>
      <c r="DC5" s="538"/>
      <c r="DD5" s="538"/>
      <c r="DE5" s="538" t="s">
        <v>122</v>
      </c>
      <c r="DF5" s="538"/>
      <c r="DG5" s="539"/>
      <c r="DH5" s="537" t="s">
        <v>133</v>
      </c>
      <c r="DI5" s="538"/>
      <c r="DJ5" s="539"/>
      <c r="DK5" s="537" t="s">
        <v>134</v>
      </c>
      <c r="DL5" s="538"/>
      <c r="DM5" s="539"/>
      <c r="DN5" s="537" t="s">
        <v>135</v>
      </c>
      <c r="DO5" s="538"/>
      <c r="DP5" s="539"/>
      <c r="DQ5" s="537" t="s">
        <v>136</v>
      </c>
      <c r="DR5" s="538"/>
      <c r="DS5" s="538"/>
      <c r="DT5" s="538" t="s">
        <v>122</v>
      </c>
      <c r="DU5" s="538"/>
      <c r="DV5" s="539"/>
      <c r="DW5" s="537" t="s">
        <v>133</v>
      </c>
      <c r="DX5" s="538"/>
      <c r="DY5" s="539"/>
      <c r="DZ5" s="537" t="s">
        <v>134</v>
      </c>
      <c r="EA5" s="538"/>
      <c r="EB5" s="539"/>
      <c r="EC5" s="537" t="s">
        <v>135</v>
      </c>
      <c r="ED5" s="538"/>
      <c r="EE5" s="539"/>
      <c r="EF5" s="537" t="s">
        <v>136</v>
      </c>
      <c r="EG5" s="538"/>
      <c r="EH5" s="538"/>
      <c r="EI5" s="538" t="s">
        <v>122</v>
      </c>
      <c r="EJ5" s="538"/>
      <c r="EK5" s="539"/>
      <c r="EL5" s="537" t="s">
        <v>133</v>
      </c>
      <c r="EM5" s="538"/>
      <c r="EN5" s="539"/>
      <c r="EO5" s="537" t="s">
        <v>134</v>
      </c>
      <c r="EP5" s="538"/>
      <c r="EQ5" s="539"/>
      <c r="ER5" s="537" t="s">
        <v>135</v>
      </c>
      <c r="ES5" s="538"/>
      <c r="ET5" s="539"/>
      <c r="EU5" s="537" t="s">
        <v>136</v>
      </c>
      <c r="EV5" s="538"/>
      <c r="EW5" s="538"/>
      <c r="EX5" s="534" t="s">
        <v>122</v>
      </c>
      <c r="EY5" s="534"/>
      <c r="EZ5" s="540"/>
      <c r="FA5" s="533" t="s">
        <v>133</v>
      </c>
      <c r="FB5" s="534"/>
      <c r="FC5" s="540"/>
      <c r="FD5" s="533" t="s">
        <v>134</v>
      </c>
      <c r="FE5" s="534"/>
      <c r="FF5" s="540"/>
      <c r="FG5" s="533" t="s">
        <v>135</v>
      </c>
      <c r="FH5" s="534"/>
      <c r="FI5" s="540"/>
      <c r="FJ5" s="533" t="s">
        <v>136</v>
      </c>
      <c r="FK5" s="534"/>
      <c r="FL5" s="534"/>
    </row>
    <row r="6" spans="1:197" ht="16.5" customHeight="1">
      <c r="A6" s="545"/>
      <c r="B6" s="545"/>
      <c r="C6" s="546"/>
      <c r="D6" s="210" t="s">
        <v>122</v>
      </c>
      <c r="E6" s="212" t="s">
        <v>137</v>
      </c>
      <c r="F6" s="212" t="s">
        <v>138</v>
      </c>
      <c r="G6" s="212" t="s">
        <v>122</v>
      </c>
      <c r="H6" s="212" t="s">
        <v>137</v>
      </c>
      <c r="I6" s="212" t="s">
        <v>138</v>
      </c>
      <c r="J6" s="212" t="s">
        <v>122</v>
      </c>
      <c r="K6" s="212" t="s">
        <v>137</v>
      </c>
      <c r="L6" s="212" t="s">
        <v>138</v>
      </c>
      <c r="M6" s="212" t="s">
        <v>122</v>
      </c>
      <c r="N6" s="212" t="s">
        <v>137</v>
      </c>
      <c r="O6" s="212" t="s">
        <v>138</v>
      </c>
      <c r="P6" s="212" t="s">
        <v>122</v>
      </c>
      <c r="Q6" s="212" t="s">
        <v>137</v>
      </c>
      <c r="R6" s="211" t="s">
        <v>138</v>
      </c>
      <c r="S6" s="210" t="s">
        <v>122</v>
      </c>
      <c r="T6" s="212" t="s">
        <v>137</v>
      </c>
      <c r="U6" s="212" t="s">
        <v>138</v>
      </c>
      <c r="V6" s="212" t="s">
        <v>122</v>
      </c>
      <c r="W6" s="212" t="s">
        <v>137</v>
      </c>
      <c r="X6" s="212" t="s">
        <v>138</v>
      </c>
      <c r="Y6" s="212" t="s">
        <v>122</v>
      </c>
      <c r="Z6" s="212" t="s">
        <v>137</v>
      </c>
      <c r="AA6" s="212" t="s">
        <v>138</v>
      </c>
      <c r="AB6" s="212" t="s">
        <v>122</v>
      </c>
      <c r="AC6" s="212" t="s">
        <v>137</v>
      </c>
      <c r="AD6" s="212" t="s">
        <v>138</v>
      </c>
      <c r="AE6" s="212" t="s">
        <v>122</v>
      </c>
      <c r="AF6" s="212" t="s">
        <v>137</v>
      </c>
      <c r="AG6" s="211" t="s">
        <v>138</v>
      </c>
      <c r="AH6" s="212" t="s">
        <v>122</v>
      </c>
      <c r="AI6" s="212" t="s">
        <v>137</v>
      </c>
      <c r="AJ6" s="212" t="s">
        <v>138</v>
      </c>
      <c r="AK6" s="212" t="s">
        <v>122</v>
      </c>
      <c r="AL6" s="212" t="s">
        <v>137</v>
      </c>
      <c r="AM6" s="212" t="s">
        <v>138</v>
      </c>
      <c r="AN6" s="212" t="s">
        <v>122</v>
      </c>
      <c r="AO6" s="212" t="s">
        <v>137</v>
      </c>
      <c r="AP6" s="212" t="s">
        <v>138</v>
      </c>
      <c r="AQ6" s="212" t="s">
        <v>122</v>
      </c>
      <c r="AR6" s="212" t="s">
        <v>137</v>
      </c>
      <c r="AS6" s="212" t="s">
        <v>138</v>
      </c>
      <c r="AT6" s="212" t="s">
        <v>122</v>
      </c>
      <c r="AU6" s="212" t="s">
        <v>137</v>
      </c>
      <c r="AV6" s="211" t="s">
        <v>138</v>
      </c>
      <c r="AW6" s="212" t="s">
        <v>122</v>
      </c>
      <c r="AX6" s="212" t="s">
        <v>137</v>
      </c>
      <c r="AY6" s="212" t="s">
        <v>138</v>
      </c>
      <c r="AZ6" s="212" t="s">
        <v>122</v>
      </c>
      <c r="BA6" s="212" t="s">
        <v>137</v>
      </c>
      <c r="BB6" s="212" t="s">
        <v>138</v>
      </c>
      <c r="BC6" s="212" t="s">
        <v>122</v>
      </c>
      <c r="BD6" s="212" t="s">
        <v>137</v>
      </c>
      <c r="BE6" s="212" t="s">
        <v>138</v>
      </c>
      <c r="BF6" s="212" t="s">
        <v>122</v>
      </c>
      <c r="BG6" s="212" t="s">
        <v>137</v>
      </c>
      <c r="BH6" s="212" t="s">
        <v>138</v>
      </c>
      <c r="BI6" s="212" t="s">
        <v>122</v>
      </c>
      <c r="BJ6" s="212" t="s">
        <v>137</v>
      </c>
      <c r="BK6" s="211" t="s">
        <v>138</v>
      </c>
      <c r="BL6" s="212" t="s">
        <v>122</v>
      </c>
      <c r="BM6" s="212" t="s">
        <v>137</v>
      </c>
      <c r="BN6" s="212" t="s">
        <v>138</v>
      </c>
      <c r="BO6" s="212" t="s">
        <v>122</v>
      </c>
      <c r="BP6" s="212" t="s">
        <v>137</v>
      </c>
      <c r="BQ6" s="212" t="s">
        <v>138</v>
      </c>
      <c r="BR6" s="212" t="s">
        <v>122</v>
      </c>
      <c r="BS6" s="212" t="s">
        <v>137</v>
      </c>
      <c r="BT6" s="212" t="s">
        <v>138</v>
      </c>
      <c r="BU6" s="212" t="s">
        <v>122</v>
      </c>
      <c r="BV6" s="212" t="s">
        <v>137</v>
      </c>
      <c r="BW6" s="212" t="s">
        <v>138</v>
      </c>
      <c r="BX6" s="212" t="s">
        <v>122</v>
      </c>
      <c r="BY6" s="212" t="s">
        <v>137</v>
      </c>
      <c r="BZ6" s="211" t="s">
        <v>138</v>
      </c>
      <c r="CA6" s="212" t="s">
        <v>122</v>
      </c>
      <c r="CB6" s="212" t="s">
        <v>137</v>
      </c>
      <c r="CC6" s="212" t="s">
        <v>138</v>
      </c>
      <c r="CD6" s="212" t="s">
        <v>122</v>
      </c>
      <c r="CE6" s="212" t="s">
        <v>137</v>
      </c>
      <c r="CF6" s="212" t="s">
        <v>138</v>
      </c>
      <c r="CG6" s="212" t="s">
        <v>122</v>
      </c>
      <c r="CH6" s="212" t="s">
        <v>137</v>
      </c>
      <c r="CI6" s="212" t="s">
        <v>138</v>
      </c>
      <c r="CJ6" s="212" t="s">
        <v>122</v>
      </c>
      <c r="CK6" s="212" t="s">
        <v>137</v>
      </c>
      <c r="CL6" s="212" t="s">
        <v>138</v>
      </c>
      <c r="CM6" s="212" t="s">
        <v>122</v>
      </c>
      <c r="CN6" s="212" t="s">
        <v>137</v>
      </c>
      <c r="CO6" s="211" t="s">
        <v>138</v>
      </c>
      <c r="CP6" s="212" t="s">
        <v>122</v>
      </c>
      <c r="CQ6" s="212" t="s">
        <v>137</v>
      </c>
      <c r="CR6" s="212" t="s">
        <v>138</v>
      </c>
      <c r="CS6" s="212" t="s">
        <v>122</v>
      </c>
      <c r="CT6" s="212" t="s">
        <v>137</v>
      </c>
      <c r="CU6" s="212" t="s">
        <v>138</v>
      </c>
      <c r="CV6" s="212" t="s">
        <v>122</v>
      </c>
      <c r="CW6" s="212" t="s">
        <v>137</v>
      </c>
      <c r="CX6" s="212" t="s">
        <v>138</v>
      </c>
      <c r="CY6" s="212" t="s">
        <v>122</v>
      </c>
      <c r="CZ6" s="212" t="s">
        <v>137</v>
      </c>
      <c r="DA6" s="212" t="s">
        <v>138</v>
      </c>
      <c r="DB6" s="212" t="s">
        <v>122</v>
      </c>
      <c r="DC6" s="212" t="s">
        <v>137</v>
      </c>
      <c r="DD6" s="211" t="s">
        <v>138</v>
      </c>
      <c r="DE6" s="210" t="s">
        <v>122</v>
      </c>
      <c r="DF6" s="212" t="s">
        <v>137</v>
      </c>
      <c r="DG6" s="212" t="s">
        <v>138</v>
      </c>
      <c r="DH6" s="212" t="s">
        <v>122</v>
      </c>
      <c r="DI6" s="212" t="s">
        <v>137</v>
      </c>
      <c r="DJ6" s="212" t="s">
        <v>138</v>
      </c>
      <c r="DK6" s="212" t="s">
        <v>122</v>
      </c>
      <c r="DL6" s="212" t="s">
        <v>137</v>
      </c>
      <c r="DM6" s="212" t="s">
        <v>138</v>
      </c>
      <c r="DN6" s="212" t="s">
        <v>122</v>
      </c>
      <c r="DO6" s="212" t="s">
        <v>137</v>
      </c>
      <c r="DP6" s="212" t="s">
        <v>138</v>
      </c>
      <c r="DQ6" s="212" t="s">
        <v>122</v>
      </c>
      <c r="DR6" s="212" t="s">
        <v>137</v>
      </c>
      <c r="DS6" s="211" t="s">
        <v>138</v>
      </c>
      <c r="DT6" s="210" t="s">
        <v>122</v>
      </c>
      <c r="DU6" s="212" t="s">
        <v>137</v>
      </c>
      <c r="DV6" s="212" t="s">
        <v>138</v>
      </c>
      <c r="DW6" s="212" t="s">
        <v>122</v>
      </c>
      <c r="DX6" s="212" t="s">
        <v>137</v>
      </c>
      <c r="DY6" s="212" t="s">
        <v>138</v>
      </c>
      <c r="DZ6" s="212" t="s">
        <v>122</v>
      </c>
      <c r="EA6" s="212" t="s">
        <v>137</v>
      </c>
      <c r="EB6" s="212" t="s">
        <v>138</v>
      </c>
      <c r="EC6" s="212" t="s">
        <v>122</v>
      </c>
      <c r="ED6" s="212" t="s">
        <v>137</v>
      </c>
      <c r="EE6" s="212" t="s">
        <v>138</v>
      </c>
      <c r="EF6" s="212" t="s">
        <v>122</v>
      </c>
      <c r="EG6" s="212" t="s">
        <v>137</v>
      </c>
      <c r="EH6" s="211" t="s">
        <v>138</v>
      </c>
      <c r="EI6" s="210" t="s">
        <v>122</v>
      </c>
      <c r="EJ6" s="212" t="s">
        <v>137</v>
      </c>
      <c r="EK6" s="212" t="s">
        <v>138</v>
      </c>
      <c r="EL6" s="212" t="s">
        <v>122</v>
      </c>
      <c r="EM6" s="212" t="s">
        <v>137</v>
      </c>
      <c r="EN6" s="212" t="s">
        <v>138</v>
      </c>
      <c r="EO6" s="212" t="s">
        <v>122</v>
      </c>
      <c r="EP6" s="212" t="s">
        <v>137</v>
      </c>
      <c r="EQ6" s="212" t="s">
        <v>138</v>
      </c>
      <c r="ER6" s="212" t="s">
        <v>122</v>
      </c>
      <c r="ES6" s="212" t="s">
        <v>137</v>
      </c>
      <c r="ET6" s="212" t="s">
        <v>138</v>
      </c>
      <c r="EU6" s="212" t="s">
        <v>122</v>
      </c>
      <c r="EV6" s="212" t="s">
        <v>137</v>
      </c>
      <c r="EW6" s="211" t="s">
        <v>138</v>
      </c>
      <c r="EX6" s="210" t="s">
        <v>122</v>
      </c>
      <c r="EY6" s="212" t="s">
        <v>137</v>
      </c>
      <c r="EZ6" s="212" t="s">
        <v>138</v>
      </c>
      <c r="FA6" s="212" t="s">
        <v>122</v>
      </c>
      <c r="FB6" s="212" t="s">
        <v>137</v>
      </c>
      <c r="FC6" s="212" t="s">
        <v>138</v>
      </c>
      <c r="FD6" s="212" t="s">
        <v>122</v>
      </c>
      <c r="FE6" s="212" t="s">
        <v>137</v>
      </c>
      <c r="FF6" s="212" t="s">
        <v>138</v>
      </c>
      <c r="FG6" s="212" t="s">
        <v>122</v>
      </c>
      <c r="FH6" s="212" t="s">
        <v>137</v>
      </c>
      <c r="FI6" s="212" t="s">
        <v>138</v>
      </c>
      <c r="FJ6" s="212" t="s">
        <v>122</v>
      </c>
      <c r="FK6" s="212" t="s">
        <v>137</v>
      </c>
      <c r="FL6" s="211" t="s">
        <v>138</v>
      </c>
    </row>
    <row r="7" spans="1:197" ht="22.5" customHeight="1">
      <c r="A7" s="28"/>
      <c r="B7" s="213" t="s">
        <v>139</v>
      </c>
      <c r="C7" s="214"/>
      <c r="D7" s="215">
        <v>42701</v>
      </c>
      <c r="E7" s="215">
        <v>21511</v>
      </c>
      <c r="F7" s="215">
        <v>21190</v>
      </c>
      <c r="G7" s="215">
        <v>14765</v>
      </c>
      <c r="H7" s="215">
        <v>7439</v>
      </c>
      <c r="I7" s="215">
        <v>7326</v>
      </c>
      <c r="J7" s="215">
        <v>14210</v>
      </c>
      <c r="K7" s="215">
        <v>7185</v>
      </c>
      <c r="L7" s="215">
        <v>7025</v>
      </c>
      <c r="M7" s="215">
        <v>13612</v>
      </c>
      <c r="N7" s="215">
        <v>6812</v>
      </c>
      <c r="O7" s="215">
        <v>6800</v>
      </c>
      <c r="P7" s="215">
        <v>114</v>
      </c>
      <c r="Q7" s="215">
        <v>75</v>
      </c>
      <c r="R7" s="215">
        <v>39</v>
      </c>
      <c r="S7" s="215">
        <v>26555</v>
      </c>
      <c r="T7" s="215">
        <v>12849</v>
      </c>
      <c r="U7" s="215">
        <v>13706</v>
      </c>
      <c r="V7" s="215">
        <v>9091</v>
      </c>
      <c r="W7" s="215">
        <v>4446</v>
      </c>
      <c r="X7" s="215">
        <v>4645</v>
      </c>
      <c r="Y7" s="215">
        <v>8897</v>
      </c>
      <c r="Z7" s="215">
        <v>4285</v>
      </c>
      <c r="AA7" s="215">
        <v>4612</v>
      </c>
      <c r="AB7" s="215">
        <v>8529</v>
      </c>
      <c r="AC7" s="215">
        <v>4095</v>
      </c>
      <c r="AD7" s="215">
        <v>4434</v>
      </c>
      <c r="AE7" s="215">
        <v>38</v>
      </c>
      <c r="AF7" s="215">
        <v>23</v>
      </c>
      <c r="AG7" s="215">
        <v>15</v>
      </c>
      <c r="AH7" s="216">
        <v>2194</v>
      </c>
      <c r="AI7" s="215">
        <v>1068</v>
      </c>
      <c r="AJ7" s="215">
        <v>1126</v>
      </c>
      <c r="AK7" s="215">
        <v>827</v>
      </c>
      <c r="AL7" s="215">
        <v>393</v>
      </c>
      <c r="AM7" s="215">
        <v>434</v>
      </c>
      <c r="AN7" s="215">
        <v>689</v>
      </c>
      <c r="AO7" s="215">
        <v>335</v>
      </c>
      <c r="AP7" s="215">
        <v>354</v>
      </c>
      <c r="AQ7" s="215">
        <v>642</v>
      </c>
      <c r="AR7" s="215">
        <v>316</v>
      </c>
      <c r="AS7" s="215">
        <v>326</v>
      </c>
      <c r="AT7" s="215">
        <v>36</v>
      </c>
      <c r="AU7" s="215">
        <v>24</v>
      </c>
      <c r="AV7" s="215">
        <v>12</v>
      </c>
      <c r="AW7" s="216">
        <v>4032</v>
      </c>
      <c r="AX7" s="215">
        <v>3457</v>
      </c>
      <c r="AY7" s="215">
        <v>575</v>
      </c>
      <c r="AZ7" s="215">
        <v>1372</v>
      </c>
      <c r="BA7" s="215">
        <v>1166</v>
      </c>
      <c r="BB7" s="215">
        <v>206</v>
      </c>
      <c r="BC7" s="215">
        <v>1375</v>
      </c>
      <c r="BD7" s="215">
        <v>1186</v>
      </c>
      <c r="BE7" s="215">
        <v>189</v>
      </c>
      <c r="BF7" s="215">
        <v>1270</v>
      </c>
      <c r="BG7" s="215">
        <v>1090</v>
      </c>
      <c r="BH7" s="215">
        <v>180</v>
      </c>
      <c r="BI7" s="215">
        <v>15</v>
      </c>
      <c r="BJ7" s="215">
        <v>15</v>
      </c>
      <c r="BK7" s="215">
        <v>0</v>
      </c>
      <c r="BL7" s="216">
        <v>3902</v>
      </c>
      <c r="BM7" s="215">
        <v>1398</v>
      </c>
      <c r="BN7" s="215">
        <v>2504</v>
      </c>
      <c r="BO7" s="215">
        <v>1402</v>
      </c>
      <c r="BP7" s="215">
        <v>487</v>
      </c>
      <c r="BQ7" s="215">
        <v>915</v>
      </c>
      <c r="BR7" s="215">
        <v>1251</v>
      </c>
      <c r="BS7" s="215">
        <v>463</v>
      </c>
      <c r="BT7" s="215">
        <v>788</v>
      </c>
      <c r="BU7" s="215">
        <v>1224</v>
      </c>
      <c r="BV7" s="215">
        <v>435</v>
      </c>
      <c r="BW7" s="215">
        <v>789</v>
      </c>
      <c r="BX7" s="215">
        <v>25</v>
      </c>
      <c r="BY7" s="215">
        <v>13</v>
      </c>
      <c r="BZ7" s="215">
        <v>12</v>
      </c>
      <c r="CA7" s="216">
        <v>272</v>
      </c>
      <c r="CB7" s="215">
        <v>249</v>
      </c>
      <c r="CC7" s="215">
        <v>23</v>
      </c>
      <c r="CD7" s="215">
        <v>93</v>
      </c>
      <c r="CE7" s="215">
        <v>85</v>
      </c>
      <c r="CF7" s="215">
        <v>8</v>
      </c>
      <c r="CG7" s="215">
        <v>89</v>
      </c>
      <c r="CH7" s="215">
        <v>81</v>
      </c>
      <c r="CI7" s="215">
        <v>8</v>
      </c>
      <c r="CJ7" s="215">
        <v>90</v>
      </c>
      <c r="CK7" s="215">
        <v>83</v>
      </c>
      <c r="CL7" s="215">
        <v>7</v>
      </c>
      <c r="CM7" s="215">
        <v>0</v>
      </c>
      <c r="CN7" s="215">
        <v>0</v>
      </c>
      <c r="CO7" s="215">
        <v>0</v>
      </c>
      <c r="CP7" s="216">
        <v>463</v>
      </c>
      <c r="CQ7" s="215">
        <v>114</v>
      </c>
      <c r="CR7" s="215">
        <v>349</v>
      </c>
      <c r="CS7" s="215">
        <v>166</v>
      </c>
      <c r="CT7" s="215">
        <v>41</v>
      </c>
      <c r="CU7" s="215">
        <v>125</v>
      </c>
      <c r="CV7" s="215">
        <v>154</v>
      </c>
      <c r="CW7" s="215">
        <v>40</v>
      </c>
      <c r="CX7" s="215">
        <v>114</v>
      </c>
      <c r="CY7" s="215">
        <v>143</v>
      </c>
      <c r="CZ7" s="215">
        <v>33</v>
      </c>
      <c r="DA7" s="215">
        <v>110</v>
      </c>
      <c r="DB7" s="215">
        <v>0</v>
      </c>
      <c r="DC7" s="215">
        <v>0</v>
      </c>
      <c r="DD7" s="215">
        <v>0</v>
      </c>
      <c r="DE7" s="216">
        <v>345</v>
      </c>
      <c r="DF7" s="215">
        <v>207</v>
      </c>
      <c r="DG7" s="215">
        <v>138</v>
      </c>
      <c r="DH7" s="215">
        <v>119</v>
      </c>
      <c r="DI7" s="215">
        <v>74</v>
      </c>
      <c r="DJ7" s="215">
        <v>45</v>
      </c>
      <c r="DK7" s="215">
        <v>117</v>
      </c>
      <c r="DL7" s="215">
        <v>71</v>
      </c>
      <c r="DM7" s="215">
        <v>46</v>
      </c>
      <c r="DN7" s="215">
        <v>109</v>
      </c>
      <c r="DO7" s="215">
        <v>62</v>
      </c>
      <c r="DP7" s="215">
        <v>47</v>
      </c>
      <c r="DQ7" s="215">
        <v>0</v>
      </c>
      <c r="DR7" s="215">
        <v>0</v>
      </c>
      <c r="DS7" s="215">
        <v>0</v>
      </c>
      <c r="DT7" s="216">
        <v>173</v>
      </c>
      <c r="DU7" s="215">
        <v>55</v>
      </c>
      <c r="DV7" s="215">
        <v>118</v>
      </c>
      <c r="DW7" s="215">
        <v>68</v>
      </c>
      <c r="DX7" s="215">
        <v>22</v>
      </c>
      <c r="DY7" s="215">
        <v>46</v>
      </c>
      <c r="DZ7" s="215">
        <v>49</v>
      </c>
      <c r="EA7" s="215">
        <v>16</v>
      </c>
      <c r="EB7" s="215">
        <v>33</v>
      </c>
      <c r="EC7" s="215">
        <v>56</v>
      </c>
      <c r="ED7" s="215">
        <v>17</v>
      </c>
      <c r="EE7" s="215">
        <v>39</v>
      </c>
      <c r="EF7" s="215">
        <v>0</v>
      </c>
      <c r="EG7" s="215">
        <v>0</v>
      </c>
      <c r="EH7" s="215">
        <v>0</v>
      </c>
      <c r="EI7" s="216">
        <v>3166</v>
      </c>
      <c r="EJ7" s="215">
        <v>1267</v>
      </c>
      <c r="EK7" s="215">
        <v>1899</v>
      </c>
      <c r="EL7" s="215">
        <v>1080</v>
      </c>
      <c r="EM7" s="215">
        <v>439</v>
      </c>
      <c r="EN7" s="215">
        <v>641</v>
      </c>
      <c r="EO7" s="215">
        <v>1041</v>
      </c>
      <c r="EP7" s="215">
        <v>413</v>
      </c>
      <c r="EQ7" s="215">
        <v>628</v>
      </c>
      <c r="ER7" s="215">
        <v>1045</v>
      </c>
      <c r="ES7" s="215">
        <v>415</v>
      </c>
      <c r="ET7" s="215">
        <v>630</v>
      </c>
      <c r="EU7" s="215">
        <v>0</v>
      </c>
      <c r="EV7" s="215">
        <v>0</v>
      </c>
      <c r="EW7" s="215">
        <v>0</v>
      </c>
      <c r="EX7" s="216">
        <v>1599</v>
      </c>
      <c r="EY7" s="215">
        <v>847</v>
      </c>
      <c r="EZ7" s="215">
        <v>752</v>
      </c>
      <c r="FA7" s="215">
        <v>547</v>
      </c>
      <c r="FB7" s="215">
        <v>286</v>
      </c>
      <c r="FC7" s="215">
        <v>261</v>
      </c>
      <c r="FD7" s="215">
        <v>548</v>
      </c>
      <c r="FE7" s="215">
        <v>295</v>
      </c>
      <c r="FF7" s="215">
        <v>253</v>
      </c>
      <c r="FG7" s="215">
        <v>504</v>
      </c>
      <c r="FH7" s="215">
        <v>266</v>
      </c>
      <c r="FI7" s="215">
        <v>238</v>
      </c>
      <c r="FJ7" s="215">
        <v>0</v>
      </c>
      <c r="FK7" s="215">
        <v>0</v>
      </c>
      <c r="FL7" s="215">
        <v>0</v>
      </c>
    </row>
    <row r="8" spans="1:197" ht="15" customHeight="1">
      <c r="A8" s="217"/>
      <c r="B8" s="218" t="s">
        <v>140</v>
      </c>
      <c r="C8" s="219"/>
      <c r="D8" s="220">
        <v>42544</v>
      </c>
      <c r="E8" s="220">
        <v>21505</v>
      </c>
      <c r="F8" s="220">
        <v>21039</v>
      </c>
      <c r="G8" s="220">
        <v>14487</v>
      </c>
      <c r="H8" s="220">
        <v>7353</v>
      </c>
      <c r="I8" s="220">
        <v>7134</v>
      </c>
      <c r="J8" s="220">
        <v>14244</v>
      </c>
      <c r="K8" s="220">
        <v>7151</v>
      </c>
      <c r="L8" s="220">
        <v>7093</v>
      </c>
      <c r="M8" s="220">
        <v>13718</v>
      </c>
      <c r="N8" s="220">
        <v>6947</v>
      </c>
      <c r="O8" s="220">
        <v>6771</v>
      </c>
      <c r="P8" s="220">
        <v>95</v>
      </c>
      <c r="Q8" s="220">
        <v>54</v>
      </c>
      <c r="R8" s="220">
        <v>41</v>
      </c>
      <c r="S8" s="220">
        <v>26581</v>
      </c>
      <c r="T8" s="220">
        <v>12904</v>
      </c>
      <c r="U8" s="220">
        <v>13677</v>
      </c>
      <c r="V8" s="220">
        <v>9009</v>
      </c>
      <c r="W8" s="220">
        <v>4378</v>
      </c>
      <c r="X8" s="220">
        <v>4631</v>
      </c>
      <c r="Y8" s="220">
        <v>8875</v>
      </c>
      <c r="Z8" s="220">
        <v>4328</v>
      </c>
      <c r="AA8" s="220">
        <v>4547</v>
      </c>
      <c r="AB8" s="220">
        <v>8667</v>
      </c>
      <c r="AC8" s="220">
        <v>4185</v>
      </c>
      <c r="AD8" s="220">
        <v>4482</v>
      </c>
      <c r="AE8" s="220">
        <v>30</v>
      </c>
      <c r="AF8" s="220">
        <v>13</v>
      </c>
      <c r="AG8" s="220">
        <v>17</v>
      </c>
      <c r="AH8" s="221">
        <v>2152</v>
      </c>
      <c r="AI8" s="220">
        <v>1054</v>
      </c>
      <c r="AJ8" s="220">
        <v>1098</v>
      </c>
      <c r="AK8" s="220">
        <v>732</v>
      </c>
      <c r="AL8" s="220">
        <v>372</v>
      </c>
      <c r="AM8" s="220">
        <v>360</v>
      </c>
      <c r="AN8" s="220">
        <v>753</v>
      </c>
      <c r="AO8" s="220">
        <v>358</v>
      </c>
      <c r="AP8" s="220">
        <v>395</v>
      </c>
      <c r="AQ8" s="220">
        <v>639</v>
      </c>
      <c r="AR8" s="220">
        <v>309</v>
      </c>
      <c r="AS8" s="220">
        <v>330</v>
      </c>
      <c r="AT8" s="220">
        <v>28</v>
      </c>
      <c r="AU8" s="220">
        <v>15</v>
      </c>
      <c r="AV8" s="220">
        <v>13</v>
      </c>
      <c r="AW8" s="221">
        <v>4024</v>
      </c>
      <c r="AX8" s="220">
        <v>3453</v>
      </c>
      <c r="AY8" s="220">
        <v>571</v>
      </c>
      <c r="AZ8" s="220">
        <v>1394</v>
      </c>
      <c r="BA8" s="220">
        <v>1205</v>
      </c>
      <c r="BB8" s="220">
        <v>189</v>
      </c>
      <c r="BC8" s="220">
        <v>1311</v>
      </c>
      <c r="BD8" s="220">
        <v>1108</v>
      </c>
      <c r="BE8" s="220">
        <v>203</v>
      </c>
      <c r="BF8" s="220">
        <v>1307</v>
      </c>
      <c r="BG8" s="220">
        <v>1128</v>
      </c>
      <c r="BH8" s="220">
        <v>179</v>
      </c>
      <c r="BI8" s="220">
        <v>12</v>
      </c>
      <c r="BJ8" s="220">
        <v>12</v>
      </c>
      <c r="BK8" s="220">
        <v>0</v>
      </c>
      <c r="BL8" s="221">
        <v>3773</v>
      </c>
      <c r="BM8" s="220">
        <v>1308</v>
      </c>
      <c r="BN8" s="220">
        <v>2465</v>
      </c>
      <c r="BO8" s="220">
        <v>1310</v>
      </c>
      <c r="BP8" s="220">
        <v>435</v>
      </c>
      <c r="BQ8" s="220">
        <v>875</v>
      </c>
      <c r="BR8" s="220">
        <v>1273</v>
      </c>
      <c r="BS8" s="220">
        <v>430</v>
      </c>
      <c r="BT8" s="220">
        <v>843</v>
      </c>
      <c r="BU8" s="220">
        <v>1165</v>
      </c>
      <c r="BV8" s="220">
        <v>429</v>
      </c>
      <c r="BW8" s="220">
        <v>736</v>
      </c>
      <c r="BX8" s="220">
        <v>25</v>
      </c>
      <c r="BY8" s="220">
        <v>14</v>
      </c>
      <c r="BZ8" s="220">
        <v>11</v>
      </c>
      <c r="CA8" s="221">
        <v>276</v>
      </c>
      <c r="CB8" s="220">
        <v>251</v>
      </c>
      <c r="CC8" s="220">
        <v>25</v>
      </c>
      <c r="CD8" s="220">
        <v>99</v>
      </c>
      <c r="CE8" s="220">
        <v>90</v>
      </c>
      <c r="CF8" s="220">
        <v>9</v>
      </c>
      <c r="CG8" s="220">
        <v>92</v>
      </c>
      <c r="CH8" s="220">
        <v>84</v>
      </c>
      <c r="CI8" s="220">
        <v>8</v>
      </c>
      <c r="CJ8" s="220">
        <v>85</v>
      </c>
      <c r="CK8" s="220">
        <v>77</v>
      </c>
      <c r="CL8" s="220">
        <v>8</v>
      </c>
      <c r="CM8" s="220">
        <v>0</v>
      </c>
      <c r="CN8" s="220">
        <v>0</v>
      </c>
      <c r="CO8" s="220">
        <v>0</v>
      </c>
      <c r="CP8" s="221">
        <v>456</v>
      </c>
      <c r="CQ8" s="220">
        <v>129</v>
      </c>
      <c r="CR8" s="220">
        <v>327</v>
      </c>
      <c r="CS8" s="220">
        <v>156</v>
      </c>
      <c r="CT8" s="220">
        <v>50</v>
      </c>
      <c r="CU8" s="220">
        <v>106</v>
      </c>
      <c r="CV8" s="220">
        <v>163</v>
      </c>
      <c r="CW8" s="220">
        <v>40</v>
      </c>
      <c r="CX8" s="220">
        <v>123</v>
      </c>
      <c r="CY8" s="220">
        <v>137</v>
      </c>
      <c r="CZ8" s="220">
        <v>39</v>
      </c>
      <c r="DA8" s="220">
        <v>98</v>
      </c>
      <c r="DB8" s="220">
        <v>0</v>
      </c>
      <c r="DC8" s="220">
        <v>0</v>
      </c>
      <c r="DD8" s="220">
        <v>0</v>
      </c>
      <c r="DE8" s="221">
        <v>354</v>
      </c>
      <c r="DF8" s="220">
        <v>222</v>
      </c>
      <c r="DG8" s="220">
        <v>132</v>
      </c>
      <c r="DH8" s="220">
        <v>118</v>
      </c>
      <c r="DI8" s="220">
        <v>77</v>
      </c>
      <c r="DJ8" s="220">
        <v>41</v>
      </c>
      <c r="DK8" s="220">
        <v>119</v>
      </c>
      <c r="DL8" s="220">
        <v>74</v>
      </c>
      <c r="DM8" s="220">
        <v>45</v>
      </c>
      <c r="DN8" s="220">
        <v>117</v>
      </c>
      <c r="DO8" s="220">
        <v>71</v>
      </c>
      <c r="DP8" s="220">
        <v>46</v>
      </c>
      <c r="DQ8" s="220">
        <v>0</v>
      </c>
      <c r="DR8" s="220">
        <v>0</v>
      </c>
      <c r="DS8" s="220">
        <v>0</v>
      </c>
      <c r="DT8" s="221">
        <v>165</v>
      </c>
      <c r="DU8" s="220">
        <v>48</v>
      </c>
      <c r="DV8" s="220">
        <v>117</v>
      </c>
      <c r="DW8" s="220">
        <v>50</v>
      </c>
      <c r="DX8" s="220">
        <v>11</v>
      </c>
      <c r="DY8" s="220">
        <v>39</v>
      </c>
      <c r="DZ8" s="220">
        <v>67</v>
      </c>
      <c r="EA8" s="220">
        <v>22</v>
      </c>
      <c r="EB8" s="220">
        <v>45</v>
      </c>
      <c r="EC8" s="220">
        <v>48</v>
      </c>
      <c r="ED8" s="220">
        <v>15</v>
      </c>
      <c r="EE8" s="220">
        <v>33</v>
      </c>
      <c r="EF8" s="220">
        <v>0</v>
      </c>
      <c r="EG8" s="220">
        <v>0</v>
      </c>
      <c r="EH8" s="220">
        <v>0</v>
      </c>
      <c r="EI8" s="221">
        <v>3172</v>
      </c>
      <c r="EJ8" s="220">
        <v>1252</v>
      </c>
      <c r="EK8" s="220">
        <v>1920</v>
      </c>
      <c r="EL8" s="220">
        <v>1068</v>
      </c>
      <c r="EM8" s="220">
        <v>415</v>
      </c>
      <c r="EN8" s="220">
        <v>653</v>
      </c>
      <c r="EO8" s="220">
        <v>1076</v>
      </c>
      <c r="EP8" s="220">
        <v>432</v>
      </c>
      <c r="EQ8" s="220">
        <v>644</v>
      </c>
      <c r="ER8" s="220">
        <v>1028</v>
      </c>
      <c r="ES8" s="220">
        <v>405</v>
      </c>
      <c r="ET8" s="220">
        <v>623</v>
      </c>
      <c r="EU8" s="220">
        <v>0</v>
      </c>
      <c r="EV8" s="220">
        <v>0</v>
      </c>
      <c r="EW8" s="220">
        <v>0</v>
      </c>
      <c r="EX8" s="221">
        <v>1591</v>
      </c>
      <c r="EY8" s="220">
        <v>884</v>
      </c>
      <c r="EZ8" s="220">
        <v>707</v>
      </c>
      <c r="FA8" s="220">
        <v>551</v>
      </c>
      <c r="FB8" s="220">
        <v>320</v>
      </c>
      <c r="FC8" s="220">
        <v>231</v>
      </c>
      <c r="FD8" s="220">
        <v>515</v>
      </c>
      <c r="FE8" s="220">
        <v>275</v>
      </c>
      <c r="FF8" s="220">
        <v>240</v>
      </c>
      <c r="FG8" s="220">
        <v>525</v>
      </c>
      <c r="FH8" s="220">
        <v>289</v>
      </c>
      <c r="FI8" s="220">
        <v>236</v>
      </c>
      <c r="FJ8" s="220">
        <v>0</v>
      </c>
      <c r="FK8" s="220">
        <v>0</v>
      </c>
      <c r="FL8" s="220">
        <v>0</v>
      </c>
    </row>
    <row r="9" spans="1:197" s="226" customFormat="1" ht="7.5" customHeight="1">
      <c r="A9" s="222"/>
      <c r="B9" s="223"/>
      <c r="C9" s="223"/>
      <c r="D9" s="224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4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4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4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4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4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4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  <c r="DD9" s="225"/>
      <c r="DE9" s="224"/>
      <c r="DF9" s="225"/>
      <c r="DG9" s="225"/>
      <c r="DH9" s="225"/>
      <c r="DI9" s="225"/>
      <c r="DJ9" s="225"/>
      <c r="DK9" s="225"/>
      <c r="DL9" s="225"/>
      <c r="DM9" s="225"/>
      <c r="DN9" s="225"/>
      <c r="DO9" s="225"/>
      <c r="DP9" s="225"/>
      <c r="DQ9" s="225"/>
      <c r="DR9" s="225"/>
      <c r="DS9" s="225"/>
      <c r="DT9" s="224"/>
      <c r="DU9" s="225"/>
      <c r="DV9" s="225"/>
      <c r="DW9" s="225"/>
      <c r="DX9" s="225"/>
      <c r="DY9" s="225"/>
      <c r="DZ9" s="225"/>
      <c r="EA9" s="225"/>
      <c r="EB9" s="225"/>
      <c r="EC9" s="225"/>
      <c r="ED9" s="225"/>
      <c r="EE9" s="225"/>
      <c r="EF9" s="225"/>
      <c r="EG9" s="225"/>
      <c r="EH9" s="225"/>
      <c r="EI9" s="224"/>
      <c r="EJ9" s="225"/>
      <c r="EK9" s="225"/>
      <c r="EL9" s="225"/>
      <c r="EM9" s="225"/>
      <c r="EN9" s="225"/>
      <c r="EO9" s="225"/>
      <c r="EP9" s="225"/>
      <c r="EQ9" s="225"/>
      <c r="ER9" s="225"/>
      <c r="ES9" s="225"/>
      <c r="ET9" s="225"/>
      <c r="EU9" s="225"/>
      <c r="EV9" s="225"/>
      <c r="EW9" s="225"/>
      <c r="EX9" s="224"/>
      <c r="EY9" s="225"/>
      <c r="EZ9" s="225"/>
      <c r="FA9" s="225"/>
      <c r="FB9" s="225"/>
      <c r="FC9" s="225"/>
      <c r="FD9" s="225"/>
      <c r="FE9" s="225"/>
      <c r="FF9" s="225"/>
      <c r="FG9" s="225"/>
      <c r="FH9" s="225"/>
      <c r="FI9" s="225"/>
      <c r="FJ9" s="225"/>
      <c r="FK9" s="225"/>
      <c r="FL9" s="225"/>
    </row>
    <row r="10" spans="1:197" ht="7.5" customHeight="1">
      <c r="A10" s="28"/>
      <c r="B10" s="208"/>
      <c r="C10" s="209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</row>
    <row r="11" spans="1:197" ht="16.5" customHeight="1">
      <c r="A11" s="217"/>
      <c r="B11" s="228" t="s">
        <v>141</v>
      </c>
      <c r="C11" s="229"/>
      <c r="D11" s="230">
        <v>39450</v>
      </c>
      <c r="E11" s="220">
        <v>19781</v>
      </c>
      <c r="F11" s="220">
        <v>19669</v>
      </c>
      <c r="G11" s="230">
        <v>13386</v>
      </c>
      <c r="H11" s="231">
        <v>6745</v>
      </c>
      <c r="I11" s="220">
        <v>6641</v>
      </c>
      <c r="J11" s="230">
        <v>13215</v>
      </c>
      <c r="K11" s="231">
        <v>6577</v>
      </c>
      <c r="L11" s="220">
        <v>6638</v>
      </c>
      <c r="M11" s="230">
        <v>12754</v>
      </c>
      <c r="N11" s="231">
        <v>6405</v>
      </c>
      <c r="O11" s="220">
        <v>6349</v>
      </c>
      <c r="P11" s="230">
        <v>95</v>
      </c>
      <c r="Q11" s="231">
        <v>54</v>
      </c>
      <c r="R11" s="220">
        <v>41</v>
      </c>
      <c r="S11" s="230">
        <v>23487</v>
      </c>
      <c r="T11" s="231">
        <v>11180</v>
      </c>
      <c r="U11" s="220">
        <v>12307</v>
      </c>
      <c r="V11" s="230">
        <v>7908</v>
      </c>
      <c r="W11" s="231">
        <v>3770</v>
      </c>
      <c r="X11" s="220">
        <v>4138</v>
      </c>
      <c r="Y11" s="230">
        <v>7846</v>
      </c>
      <c r="Z11" s="231">
        <v>3754</v>
      </c>
      <c r="AA11" s="220">
        <v>4092</v>
      </c>
      <c r="AB11" s="230">
        <v>7703</v>
      </c>
      <c r="AC11" s="231">
        <v>3643</v>
      </c>
      <c r="AD11" s="220">
        <v>4060</v>
      </c>
      <c r="AE11" s="230">
        <v>30</v>
      </c>
      <c r="AF11" s="231">
        <v>13</v>
      </c>
      <c r="AG11" s="220">
        <v>17</v>
      </c>
      <c r="AH11" s="230">
        <v>2152</v>
      </c>
      <c r="AI11" s="231">
        <v>1054</v>
      </c>
      <c r="AJ11" s="220">
        <v>1098</v>
      </c>
      <c r="AK11" s="230">
        <v>732</v>
      </c>
      <c r="AL11" s="231">
        <v>372</v>
      </c>
      <c r="AM11" s="220">
        <v>360</v>
      </c>
      <c r="AN11" s="230">
        <v>753</v>
      </c>
      <c r="AO11" s="231">
        <v>358</v>
      </c>
      <c r="AP11" s="220">
        <v>395</v>
      </c>
      <c r="AQ11" s="230">
        <v>639</v>
      </c>
      <c r="AR11" s="231">
        <v>309</v>
      </c>
      <c r="AS11" s="220">
        <v>330</v>
      </c>
      <c r="AT11" s="230">
        <v>28</v>
      </c>
      <c r="AU11" s="231">
        <v>15</v>
      </c>
      <c r="AV11" s="231">
        <v>13</v>
      </c>
      <c r="AW11" s="230">
        <v>4024</v>
      </c>
      <c r="AX11" s="231">
        <v>3453</v>
      </c>
      <c r="AY11" s="220">
        <v>571</v>
      </c>
      <c r="AZ11" s="230">
        <v>1394</v>
      </c>
      <c r="BA11" s="231">
        <v>1205</v>
      </c>
      <c r="BB11" s="220">
        <v>189</v>
      </c>
      <c r="BC11" s="230">
        <v>1311</v>
      </c>
      <c r="BD11" s="231">
        <v>1108</v>
      </c>
      <c r="BE11" s="220">
        <v>203</v>
      </c>
      <c r="BF11" s="230">
        <v>1307</v>
      </c>
      <c r="BG11" s="231">
        <v>1128</v>
      </c>
      <c r="BH11" s="220">
        <v>179</v>
      </c>
      <c r="BI11" s="230">
        <v>12</v>
      </c>
      <c r="BJ11" s="231">
        <v>12</v>
      </c>
      <c r="BK11" s="220">
        <v>0</v>
      </c>
      <c r="BL11" s="230">
        <v>3773</v>
      </c>
      <c r="BM11" s="231">
        <v>1308</v>
      </c>
      <c r="BN11" s="220">
        <v>2465</v>
      </c>
      <c r="BO11" s="230">
        <v>1310</v>
      </c>
      <c r="BP11" s="231">
        <v>435</v>
      </c>
      <c r="BQ11" s="220">
        <v>875</v>
      </c>
      <c r="BR11" s="230">
        <v>1273</v>
      </c>
      <c r="BS11" s="231">
        <v>430</v>
      </c>
      <c r="BT11" s="220">
        <v>843</v>
      </c>
      <c r="BU11" s="230">
        <v>1165</v>
      </c>
      <c r="BV11" s="231">
        <v>429</v>
      </c>
      <c r="BW11" s="220">
        <v>736</v>
      </c>
      <c r="BX11" s="230">
        <v>25</v>
      </c>
      <c r="BY11" s="231">
        <v>14</v>
      </c>
      <c r="BZ11" s="220">
        <v>11</v>
      </c>
      <c r="CA11" s="230">
        <v>276</v>
      </c>
      <c r="CB11" s="231">
        <v>251</v>
      </c>
      <c r="CC11" s="220">
        <v>25</v>
      </c>
      <c r="CD11" s="230">
        <v>99</v>
      </c>
      <c r="CE11" s="231">
        <v>90</v>
      </c>
      <c r="CF11" s="220">
        <v>9</v>
      </c>
      <c r="CG11" s="230">
        <v>92</v>
      </c>
      <c r="CH11" s="231">
        <v>84</v>
      </c>
      <c r="CI11" s="220">
        <v>8</v>
      </c>
      <c r="CJ11" s="230">
        <v>85</v>
      </c>
      <c r="CK11" s="231">
        <v>77</v>
      </c>
      <c r="CL11" s="220">
        <v>8</v>
      </c>
      <c r="CM11" s="230">
        <v>0</v>
      </c>
      <c r="CN11" s="231">
        <v>0</v>
      </c>
      <c r="CO11" s="220">
        <v>0</v>
      </c>
      <c r="CP11" s="230">
        <v>456</v>
      </c>
      <c r="CQ11" s="231">
        <v>129</v>
      </c>
      <c r="CR11" s="220">
        <v>327</v>
      </c>
      <c r="CS11" s="230">
        <v>156</v>
      </c>
      <c r="CT11" s="231">
        <v>50</v>
      </c>
      <c r="CU11" s="220">
        <v>106</v>
      </c>
      <c r="CV11" s="230">
        <v>163</v>
      </c>
      <c r="CW11" s="231">
        <v>40</v>
      </c>
      <c r="CX11" s="220">
        <v>123</v>
      </c>
      <c r="CY11" s="230">
        <v>137</v>
      </c>
      <c r="CZ11" s="231">
        <v>39</v>
      </c>
      <c r="DA11" s="220">
        <v>98</v>
      </c>
      <c r="DB11" s="230">
        <v>0</v>
      </c>
      <c r="DC11" s="231">
        <v>0</v>
      </c>
      <c r="DD11" s="220">
        <v>0</v>
      </c>
      <c r="DE11" s="230">
        <v>354</v>
      </c>
      <c r="DF11" s="231">
        <v>222</v>
      </c>
      <c r="DG11" s="220">
        <v>132</v>
      </c>
      <c r="DH11" s="230">
        <v>118</v>
      </c>
      <c r="DI11" s="231">
        <v>77</v>
      </c>
      <c r="DJ11" s="220">
        <v>41</v>
      </c>
      <c r="DK11" s="230">
        <v>119</v>
      </c>
      <c r="DL11" s="231">
        <v>74</v>
      </c>
      <c r="DM11" s="220">
        <v>45</v>
      </c>
      <c r="DN11" s="230">
        <v>117</v>
      </c>
      <c r="DO11" s="231">
        <v>71</v>
      </c>
      <c r="DP11" s="220">
        <v>46</v>
      </c>
      <c r="DQ11" s="230">
        <v>0</v>
      </c>
      <c r="DR11" s="231">
        <v>0</v>
      </c>
      <c r="DS11" s="220">
        <v>0</v>
      </c>
      <c r="DT11" s="230">
        <v>165</v>
      </c>
      <c r="DU11" s="231">
        <v>48</v>
      </c>
      <c r="DV11" s="220">
        <v>117</v>
      </c>
      <c r="DW11" s="230">
        <v>50</v>
      </c>
      <c r="DX11" s="231">
        <v>11</v>
      </c>
      <c r="DY11" s="220">
        <v>39</v>
      </c>
      <c r="DZ11" s="230">
        <v>67</v>
      </c>
      <c r="EA11" s="231">
        <v>22</v>
      </c>
      <c r="EB11" s="220">
        <v>45</v>
      </c>
      <c r="EC11" s="230">
        <v>48</v>
      </c>
      <c r="ED11" s="231">
        <v>15</v>
      </c>
      <c r="EE11" s="220">
        <v>33</v>
      </c>
      <c r="EF11" s="230">
        <v>0</v>
      </c>
      <c r="EG11" s="231">
        <v>0</v>
      </c>
      <c r="EH11" s="220">
        <v>0</v>
      </c>
      <c r="EI11" s="230">
        <v>3172</v>
      </c>
      <c r="EJ11" s="231">
        <v>1252</v>
      </c>
      <c r="EK11" s="220">
        <v>1920</v>
      </c>
      <c r="EL11" s="230">
        <v>1068</v>
      </c>
      <c r="EM11" s="231">
        <v>415</v>
      </c>
      <c r="EN11" s="220">
        <v>653</v>
      </c>
      <c r="EO11" s="230">
        <v>1076</v>
      </c>
      <c r="EP11" s="231">
        <v>432</v>
      </c>
      <c r="EQ11" s="220">
        <v>644</v>
      </c>
      <c r="ER11" s="230">
        <v>1028</v>
      </c>
      <c r="ES11" s="231">
        <v>405</v>
      </c>
      <c r="ET11" s="220">
        <v>623</v>
      </c>
      <c r="EU11" s="230">
        <v>0</v>
      </c>
      <c r="EV11" s="231">
        <v>0</v>
      </c>
      <c r="EW11" s="220">
        <v>0</v>
      </c>
      <c r="EX11" s="230">
        <v>1591</v>
      </c>
      <c r="EY11" s="231">
        <v>884</v>
      </c>
      <c r="EZ11" s="220">
        <v>707</v>
      </c>
      <c r="FA11" s="230">
        <v>551</v>
      </c>
      <c r="FB11" s="231">
        <v>320</v>
      </c>
      <c r="FC11" s="220">
        <v>231</v>
      </c>
      <c r="FD11" s="230">
        <v>515</v>
      </c>
      <c r="FE11" s="231">
        <v>275</v>
      </c>
      <c r="FF11" s="220">
        <v>240</v>
      </c>
      <c r="FG11" s="230">
        <v>525</v>
      </c>
      <c r="FH11" s="231">
        <v>289</v>
      </c>
      <c r="FI11" s="220">
        <v>236</v>
      </c>
      <c r="FJ11" s="230">
        <v>0</v>
      </c>
      <c r="FK11" s="231">
        <v>0</v>
      </c>
      <c r="FL11" s="220">
        <v>0</v>
      </c>
    </row>
    <row r="12" spans="1:197" ht="11.25" customHeight="1">
      <c r="A12" s="28"/>
      <c r="B12" s="232"/>
      <c r="C12" s="233"/>
      <c r="D12" s="234"/>
      <c r="E12" s="235"/>
      <c r="F12" s="234"/>
      <c r="G12" s="234"/>
      <c r="H12" s="235"/>
      <c r="I12" s="234"/>
      <c r="J12" s="234"/>
      <c r="K12" s="235"/>
      <c r="L12" s="234"/>
      <c r="M12" s="234"/>
      <c r="N12" s="235"/>
      <c r="O12" s="234"/>
      <c r="P12" s="234"/>
      <c r="Q12" s="235"/>
      <c r="R12" s="234"/>
      <c r="S12" s="234"/>
      <c r="T12" s="235"/>
      <c r="U12" s="234"/>
      <c r="V12" s="234"/>
      <c r="W12" s="234"/>
      <c r="X12" s="234"/>
      <c r="Y12" s="234"/>
      <c r="Z12" s="235"/>
      <c r="AA12" s="234"/>
      <c r="AB12" s="234"/>
      <c r="AC12" s="235"/>
      <c r="AD12" s="234"/>
      <c r="AE12" s="234"/>
      <c r="AF12" s="235"/>
      <c r="AG12" s="234"/>
      <c r="AH12" s="234"/>
      <c r="AI12" s="235"/>
      <c r="AJ12" s="234"/>
      <c r="AK12" s="234"/>
      <c r="AL12" s="235"/>
      <c r="AM12" s="234"/>
      <c r="AN12" s="234"/>
      <c r="AO12" s="235"/>
      <c r="AP12" s="234"/>
      <c r="AQ12" s="234"/>
      <c r="AR12" s="235"/>
      <c r="AS12" s="234"/>
      <c r="AT12" s="234"/>
      <c r="AU12" s="235"/>
      <c r="AV12" s="234"/>
      <c r="AW12" s="234"/>
      <c r="AX12" s="235"/>
      <c r="AY12" s="234"/>
      <c r="AZ12" s="234"/>
      <c r="BA12" s="235"/>
      <c r="BB12" s="234"/>
      <c r="BC12" s="234"/>
      <c r="BD12" s="235"/>
      <c r="BE12" s="234"/>
      <c r="BF12" s="234"/>
      <c r="BG12" s="235"/>
      <c r="BH12" s="234"/>
      <c r="BI12" s="234"/>
      <c r="BJ12" s="235"/>
      <c r="BK12" s="234"/>
      <c r="BL12" s="234"/>
      <c r="BM12" s="235"/>
      <c r="BN12" s="234"/>
      <c r="BO12" s="234"/>
      <c r="BP12" s="235"/>
      <c r="BQ12" s="234"/>
      <c r="BR12" s="234"/>
      <c r="BS12" s="235"/>
      <c r="BT12" s="234"/>
      <c r="BU12" s="234"/>
      <c r="BV12" s="235"/>
      <c r="BW12" s="234"/>
      <c r="BX12" s="234"/>
      <c r="BY12" s="235"/>
      <c r="BZ12" s="234"/>
      <c r="CA12" s="234"/>
      <c r="CB12" s="235"/>
      <c r="CC12" s="234"/>
      <c r="CD12" s="234"/>
      <c r="CE12" s="235"/>
      <c r="CF12" s="234"/>
      <c r="CG12" s="234"/>
      <c r="CH12" s="235"/>
      <c r="CI12" s="234"/>
      <c r="CJ12" s="234"/>
      <c r="CK12" s="235"/>
      <c r="CL12" s="234"/>
      <c r="CM12" s="234"/>
      <c r="CN12" s="235"/>
      <c r="CO12" s="234"/>
      <c r="CP12" s="234"/>
      <c r="CQ12" s="235"/>
      <c r="CR12" s="234"/>
      <c r="CS12" s="234"/>
      <c r="CT12" s="235"/>
      <c r="CU12" s="234"/>
      <c r="CV12" s="234"/>
      <c r="CW12" s="235"/>
      <c r="CX12" s="234"/>
      <c r="CY12" s="234"/>
      <c r="CZ12" s="235"/>
      <c r="DA12" s="234"/>
      <c r="DB12" s="234"/>
      <c r="DC12" s="235"/>
      <c r="DD12" s="234"/>
      <c r="DE12" s="234"/>
      <c r="DF12" s="235"/>
      <c r="DG12" s="234"/>
      <c r="DH12" s="234"/>
      <c r="DI12" s="235"/>
      <c r="DJ12" s="234"/>
      <c r="DK12" s="234"/>
      <c r="DL12" s="235"/>
      <c r="DM12" s="234"/>
      <c r="DN12" s="234"/>
      <c r="DO12" s="235"/>
      <c r="DP12" s="234"/>
      <c r="DQ12" s="234"/>
      <c r="DR12" s="235"/>
      <c r="DS12" s="234"/>
      <c r="DT12" s="234"/>
      <c r="DU12" s="235"/>
      <c r="DV12" s="234"/>
      <c r="DW12" s="234"/>
      <c r="DX12" s="235"/>
      <c r="DY12" s="234"/>
      <c r="DZ12" s="234"/>
      <c r="EA12" s="235"/>
      <c r="EB12" s="234"/>
      <c r="EC12" s="234"/>
      <c r="ED12" s="235"/>
      <c r="EE12" s="234"/>
      <c r="EF12" s="234"/>
      <c r="EG12" s="235"/>
      <c r="EH12" s="234"/>
      <c r="EI12" s="234"/>
      <c r="EJ12" s="235"/>
      <c r="EK12" s="234"/>
      <c r="EL12" s="234"/>
      <c r="EM12" s="235"/>
      <c r="EN12" s="234"/>
      <c r="EO12" s="234"/>
      <c r="EP12" s="235"/>
      <c r="EQ12" s="234"/>
      <c r="ER12" s="234"/>
      <c r="ES12" s="235"/>
      <c r="ET12" s="234"/>
      <c r="EU12" s="234"/>
      <c r="EV12" s="235"/>
      <c r="EW12" s="234"/>
      <c r="EX12" s="234"/>
      <c r="EY12" s="235"/>
      <c r="EZ12" s="234"/>
      <c r="FA12" s="234"/>
      <c r="FB12" s="235"/>
      <c r="FC12" s="234"/>
      <c r="FD12" s="234"/>
      <c r="FE12" s="235"/>
      <c r="FF12" s="234"/>
      <c r="FG12" s="234"/>
      <c r="FH12" s="235"/>
      <c r="FI12" s="234"/>
      <c r="FJ12" s="234"/>
      <c r="FK12" s="235"/>
      <c r="FL12" s="234"/>
    </row>
    <row r="13" spans="1:197" ht="16.5" customHeight="1">
      <c r="A13" s="28"/>
      <c r="B13" s="236" t="s">
        <v>21</v>
      </c>
      <c r="C13" s="233"/>
      <c r="D13" s="234">
        <v>9018</v>
      </c>
      <c r="E13" s="234">
        <v>4021</v>
      </c>
      <c r="F13" s="234">
        <v>4997</v>
      </c>
      <c r="G13" s="234">
        <v>3075</v>
      </c>
      <c r="H13" s="235">
        <v>1397</v>
      </c>
      <c r="I13" s="235">
        <v>1678</v>
      </c>
      <c r="J13" s="234">
        <v>2997</v>
      </c>
      <c r="K13" s="235">
        <v>1336</v>
      </c>
      <c r="L13" s="235">
        <v>1661</v>
      </c>
      <c r="M13" s="234">
        <v>2902</v>
      </c>
      <c r="N13" s="235">
        <v>1270</v>
      </c>
      <c r="O13" s="235">
        <v>1632</v>
      </c>
      <c r="P13" s="234">
        <v>44</v>
      </c>
      <c r="Q13" s="235">
        <v>18</v>
      </c>
      <c r="R13" s="235">
        <v>26</v>
      </c>
      <c r="S13" s="234">
        <v>6499</v>
      </c>
      <c r="T13" s="234">
        <v>2844</v>
      </c>
      <c r="U13" s="234">
        <v>3655</v>
      </c>
      <c r="V13" s="234">
        <v>2224</v>
      </c>
      <c r="W13" s="234">
        <v>1004</v>
      </c>
      <c r="X13" s="234">
        <v>1220</v>
      </c>
      <c r="Y13" s="234">
        <v>2161</v>
      </c>
      <c r="Z13" s="234">
        <v>944</v>
      </c>
      <c r="AA13" s="234">
        <v>1217</v>
      </c>
      <c r="AB13" s="234">
        <v>2084</v>
      </c>
      <c r="AC13" s="234">
        <v>883</v>
      </c>
      <c r="AD13" s="234">
        <v>1201</v>
      </c>
      <c r="AE13" s="234">
        <v>30</v>
      </c>
      <c r="AF13" s="234">
        <v>13</v>
      </c>
      <c r="AG13" s="234">
        <v>17</v>
      </c>
      <c r="AH13" s="234">
        <v>0</v>
      </c>
      <c r="AI13" s="235">
        <v>0</v>
      </c>
      <c r="AJ13" s="234">
        <v>0</v>
      </c>
      <c r="AK13" s="234">
        <v>0</v>
      </c>
      <c r="AL13" s="235">
        <v>0</v>
      </c>
      <c r="AM13" s="234">
        <v>0</v>
      </c>
      <c r="AN13" s="234">
        <v>0</v>
      </c>
      <c r="AO13" s="235">
        <v>0</v>
      </c>
      <c r="AP13" s="234">
        <v>0</v>
      </c>
      <c r="AQ13" s="234">
        <v>0</v>
      </c>
      <c r="AR13" s="235">
        <v>0</v>
      </c>
      <c r="AS13" s="234">
        <v>0</v>
      </c>
      <c r="AT13" s="234">
        <v>0</v>
      </c>
      <c r="AU13" s="235">
        <v>0</v>
      </c>
      <c r="AV13" s="234">
        <v>0</v>
      </c>
      <c r="AW13" s="234">
        <v>898</v>
      </c>
      <c r="AX13" s="235">
        <v>749</v>
      </c>
      <c r="AY13" s="234">
        <v>149</v>
      </c>
      <c r="AZ13" s="234">
        <v>308</v>
      </c>
      <c r="BA13" s="235">
        <v>264</v>
      </c>
      <c r="BB13" s="234">
        <v>44</v>
      </c>
      <c r="BC13" s="234">
        <v>297</v>
      </c>
      <c r="BD13" s="235">
        <v>243</v>
      </c>
      <c r="BE13" s="234">
        <v>54</v>
      </c>
      <c r="BF13" s="234">
        <v>293</v>
      </c>
      <c r="BG13" s="235">
        <v>242</v>
      </c>
      <c r="BH13" s="234">
        <v>51</v>
      </c>
      <c r="BI13" s="234">
        <v>0</v>
      </c>
      <c r="BJ13" s="235">
        <v>0</v>
      </c>
      <c r="BK13" s="234">
        <v>0</v>
      </c>
      <c r="BL13" s="234">
        <v>969</v>
      </c>
      <c r="BM13" s="235">
        <v>242</v>
      </c>
      <c r="BN13" s="234">
        <v>727</v>
      </c>
      <c r="BO13" s="234">
        <v>320</v>
      </c>
      <c r="BP13" s="234">
        <v>69</v>
      </c>
      <c r="BQ13" s="234">
        <v>251</v>
      </c>
      <c r="BR13" s="234">
        <v>313</v>
      </c>
      <c r="BS13" s="234">
        <v>84</v>
      </c>
      <c r="BT13" s="234">
        <v>229</v>
      </c>
      <c r="BU13" s="234">
        <v>322</v>
      </c>
      <c r="BV13" s="234">
        <v>84</v>
      </c>
      <c r="BW13" s="234">
        <v>238</v>
      </c>
      <c r="BX13" s="234">
        <v>14</v>
      </c>
      <c r="BY13" s="234">
        <v>5</v>
      </c>
      <c r="BZ13" s="234">
        <v>9</v>
      </c>
      <c r="CA13" s="234">
        <v>0</v>
      </c>
      <c r="CB13" s="235">
        <v>0</v>
      </c>
      <c r="CC13" s="234">
        <v>0</v>
      </c>
      <c r="CD13" s="234">
        <v>0</v>
      </c>
      <c r="CE13" s="235">
        <v>0</v>
      </c>
      <c r="CF13" s="234">
        <v>0</v>
      </c>
      <c r="CG13" s="234">
        <v>0</v>
      </c>
      <c r="CH13" s="235">
        <v>0</v>
      </c>
      <c r="CI13" s="234">
        <v>0</v>
      </c>
      <c r="CJ13" s="234">
        <v>0</v>
      </c>
      <c r="CK13" s="235">
        <v>0</v>
      </c>
      <c r="CL13" s="234">
        <v>0</v>
      </c>
      <c r="CM13" s="234">
        <v>0</v>
      </c>
      <c r="CN13" s="235">
        <v>0</v>
      </c>
      <c r="CO13" s="234">
        <v>0</v>
      </c>
      <c r="CP13" s="234">
        <v>113</v>
      </c>
      <c r="CQ13" s="235">
        <v>20</v>
      </c>
      <c r="CR13" s="234">
        <v>93</v>
      </c>
      <c r="CS13" s="234">
        <v>40</v>
      </c>
      <c r="CT13" s="234">
        <v>7</v>
      </c>
      <c r="CU13" s="234">
        <v>33</v>
      </c>
      <c r="CV13" s="234">
        <v>40</v>
      </c>
      <c r="CW13" s="234">
        <v>9</v>
      </c>
      <c r="CX13" s="234">
        <v>31</v>
      </c>
      <c r="CY13" s="234">
        <v>33</v>
      </c>
      <c r="CZ13" s="234">
        <v>4</v>
      </c>
      <c r="DA13" s="234">
        <v>29</v>
      </c>
      <c r="DB13" s="234">
        <v>0</v>
      </c>
      <c r="DC13" s="234">
        <v>0</v>
      </c>
      <c r="DD13" s="234">
        <v>0</v>
      </c>
      <c r="DE13" s="234">
        <v>0</v>
      </c>
      <c r="DF13" s="235">
        <v>0</v>
      </c>
      <c r="DG13" s="234">
        <v>0</v>
      </c>
      <c r="DH13" s="234">
        <v>0</v>
      </c>
      <c r="DI13" s="235">
        <v>0</v>
      </c>
      <c r="DJ13" s="234">
        <v>0</v>
      </c>
      <c r="DK13" s="234">
        <v>0</v>
      </c>
      <c r="DL13" s="235">
        <v>0</v>
      </c>
      <c r="DM13" s="234">
        <v>0</v>
      </c>
      <c r="DN13" s="234">
        <v>0</v>
      </c>
      <c r="DO13" s="235">
        <v>0</v>
      </c>
      <c r="DP13" s="234">
        <v>0</v>
      </c>
      <c r="DQ13" s="234">
        <v>0</v>
      </c>
      <c r="DR13" s="235">
        <v>0</v>
      </c>
      <c r="DS13" s="234">
        <v>0</v>
      </c>
      <c r="DT13" s="234">
        <v>66</v>
      </c>
      <c r="DU13" s="235">
        <v>25</v>
      </c>
      <c r="DV13" s="234">
        <v>41</v>
      </c>
      <c r="DW13" s="234">
        <v>23</v>
      </c>
      <c r="DX13" s="235">
        <v>7</v>
      </c>
      <c r="DY13" s="234">
        <v>16</v>
      </c>
      <c r="DZ13" s="234">
        <v>27</v>
      </c>
      <c r="EA13" s="235">
        <v>10</v>
      </c>
      <c r="EB13" s="234">
        <v>17</v>
      </c>
      <c r="EC13" s="234">
        <v>16</v>
      </c>
      <c r="ED13" s="235">
        <v>8</v>
      </c>
      <c r="EE13" s="234">
        <v>8</v>
      </c>
      <c r="EF13" s="234">
        <v>0</v>
      </c>
      <c r="EG13" s="235">
        <v>0</v>
      </c>
      <c r="EH13" s="234">
        <v>0</v>
      </c>
      <c r="EI13" s="234">
        <v>473</v>
      </c>
      <c r="EJ13" s="235">
        <v>141</v>
      </c>
      <c r="EK13" s="234">
        <v>332</v>
      </c>
      <c r="EL13" s="234">
        <v>160</v>
      </c>
      <c r="EM13" s="234">
        <v>46</v>
      </c>
      <c r="EN13" s="234">
        <v>114</v>
      </c>
      <c r="EO13" s="234">
        <v>159</v>
      </c>
      <c r="EP13" s="234">
        <v>46</v>
      </c>
      <c r="EQ13" s="234">
        <v>113</v>
      </c>
      <c r="ER13" s="234">
        <v>154</v>
      </c>
      <c r="ES13" s="234">
        <v>49</v>
      </c>
      <c r="ET13" s="234">
        <v>105</v>
      </c>
      <c r="EU13" s="234">
        <v>0</v>
      </c>
      <c r="EV13" s="234">
        <v>0</v>
      </c>
      <c r="EW13" s="234">
        <v>0</v>
      </c>
      <c r="EX13" s="234">
        <v>0</v>
      </c>
      <c r="EY13" s="235">
        <v>0</v>
      </c>
      <c r="EZ13" s="234">
        <v>0</v>
      </c>
      <c r="FA13" s="234">
        <v>0</v>
      </c>
      <c r="FB13" s="235">
        <v>0</v>
      </c>
      <c r="FC13" s="234">
        <v>0</v>
      </c>
      <c r="FD13" s="234">
        <v>0</v>
      </c>
      <c r="FE13" s="235">
        <v>0</v>
      </c>
      <c r="FF13" s="234">
        <v>0</v>
      </c>
      <c r="FG13" s="234">
        <v>0</v>
      </c>
      <c r="FH13" s="235">
        <v>0</v>
      </c>
      <c r="FI13" s="234">
        <v>0</v>
      </c>
      <c r="FJ13" s="234">
        <v>0</v>
      </c>
      <c r="FK13" s="235">
        <v>0</v>
      </c>
      <c r="FL13" s="234">
        <v>0</v>
      </c>
    </row>
    <row r="14" spans="1:197" ht="16.5" customHeight="1">
      <c r="A14" s="28"/>
      <c r="B14" s="236" t="s">
        <v>22</v>
      </c>
      <c r="C14" s="233"/>
      <c r="D14" s="234">
        <v>2340</v>
      </c>
      <c r="E14" s="234">
        <v>1119</v>
      </c>
      <c r="F14" s="234">
        <v>1221</v>
      </c>
      <c r="G14" s="234">
        <v>800</v>
      </c>
      <c r="H14" s="235">
        <v>400</v>
      </c>
      <c r="I14" s="235">
        <v>400</v>
      </c>
      <c r="J14" s="234">
        <v>797</v>
      </c>
      <c r="K14" s="235">
        <v>358</v>
      </c>
      <c r="L14" s="235">
        <v>439</v>
      </c>
      <c r="M14" s="234">
        <v>743</v>
      </c>
      <c r="N14" s="235">
        <v>361</v>
      </c>
      <c r="O14" s="235">
        <v>382</v>
      </c>
      <c r="P14" s="234">
        <v>0</v>
      </c>
      <c r="Q14" s="235">
        <v>0</v>
      </c>
      <c r="R14" s="235">
        <v>0</v>
      </c>
      <c r="S14" s="234">
        <v>1786</v>
      </c>
      <c r="T14" s="234">
        <v>859</v>
      </c>
      <c r="U14" s="235">
        <v>927</v>
      </c>
      <c r="V14" s="234">
        <v>601</v>
      </c>
      <c r="W14" s="234">
        <v>312</v>
      </c>
      <c r="X14" s="234">
        <v>289</v>
      </c>
      <c r="Y14" s="234">
        <v>599</v>
      </c>
      <c r="Z14" s="234">
        <v>268</v>
      </c>
      <c r="AA14" s="234">
        <v>331</v>
      </c>
      <c r="AB14" s="234">
        <v>586</v>
      </c>
      <c r="AC14" s="234">
        <v>279</v>
      </c>
      <c r="AD14" s="234">
        <v>307</v>
      </c>
      <c r="AE14" s="234">
        <v>0</v>
      </c>
      <c r="AF14" s="234">
        <v>0</v>
      </c>
      <c r="AG14" s="234">
        <v>0</v>
      </c>
      <c r="AH14" s="234">
        <v>0</v>
      </c>
      <c r="AI14" s="235">
        <v>0</v>
      </c>
      <c r="AJ14" s="234">
        <v>0</v>
      </c>
      <c r="AK14" s="234">
        <v>0</v>
      </c>
      <c r="AL14" s="235">
        <v>0</v>
      </c>
      <c r="AM14" s="234">
        <v>0</v>
      </c>
      <c r="AN14" s="234">
        <v>0</v>
      </c>
      <c r="AO14" s="235">
        <v>0</v>
      </c>
      <c r="AP14" s="234">
        <v>0</v>
      </c>
      <c r="AQ14" s="234">
        <v>0</v>
      </c>
      <c r="AR14" s="235">
        <v>0</v>
      </c>
      <c r="AS14" s="234">
        <v>0</v>
      </c>
      <c r="AT14" s="234">
        <v>0</v>
      </c>
      <c r="AU14" s="235">
        <v>0</v>
      </c>
      <c r="AV14" s="234">
        <v>0</v>
      </c>
      <c r="AW14" s="234">
        <v>0</v>
      </c>
      <c r="AX14" s="235">
        <v>0</v>
      </c>
      <c r="AY14" s="234">
        <v>0</v>
      </c>
      <c r="AZ14" s="234">
        <v>0</v>
      </c>
      <c r="BA14" s="235">
        <v>0</v>
      </c>
      <c r="BB14" s="234">
        <v>0</v>
      </c>
      <c r="BC14" s="234">
        <v>0</v>
      </c>
      <c r="BD14" s="235">
        <v>0</v>
      </c>
      <c r="BE14" s="234">
        <v>0</v>
      </c>
      <c r="BF14" s="234">
        <v>0</v>
      </c>
      <c r="BG14" s="235">
        <v>0</v>
      </c>
      <c r="BH14" s="234">
        <v>0</v>
      </c>
      <c r="BI14" s="234">
        <v>0</v>
      </c>
      <c r="BJ14" s="235">
        <v>0</v>
      </c>
      <c r="BK14" s="234">
        <v>0</v>
      </c>
      <c r="BL14" s="234">
        <v>475</v>
      </c>
      <c r="BM14" s="235">
        <v>227</v>
      </c>
      <c r="BN14" s="234">
        <v>248</v>
      </c>
      <c r="BO14" s="234">
        <v>172</v>
      </c>
      <c r="BP14" s="234">
        <v>79</v>
      </c>
      <c r="BQ14" s="234">
        <v>93</v>
      </c>
      <c r="BR14" s="234">
        <v>170</v>
      </c>
      <c r="BS14" s="234">
        <v>78</v>
      </c>
      <c r="BT14" s="234">
        <v>92</v>
      </c>
      <c r="BU14" s="234">
        <v>133</v>
      </c>
      <c r="BV14" s="234">
        <v>70</v>
      </c>
      <c r="BW14" s="234">
        <v>63</v>
      </c>
      <c r="BX14" s="234">
        <v>0</v>
      </c>
      <c r="BY14" s="234">
        <v>0</v>
      </c>
      <c r="BZ14" s="234">
        <v>0</v>
      </c>
      <c r="CA14" s="234">
        <v>0</v>
      </c>
      <c r="CB14" s="235">
        <v>0</v>
      </c>
      <c r="CC14" s="234">
        <v>0</v>
      </c>
      <c r="CD14" s="234">
        <v>0</v>
      </c>
      <c r="CE14" s="235">
        <v>0</v>
      </c>
      <c r="CF14" s="234">
        <v>0</v>
      </c>
      <c r="CG14" s="234">
        <v>0</v>
      </c>
      <c r="CH14" s="235">
        <v>0</v>
      </c>
      <c r="CI14" s="234">
        <v>0</v>
      </c>
      <c r="CJ14" s="234">
        <v>0</v>
      </c>
      <c r="CK14" s="235">
        <v>0</v>
      </c>
      <c r="CL14" s="234">
        <v>0</v>
      </c>
      <c r="CM14" s="234">
        <v>0</v>
      </c>
      <c r="CN14" s="235">
        <v>0</v>
      </c>
      <c r="CO14" s="234">
        <v>0</v>
      </c>
      <c r="CP14" s="234">
        <v>0</v>
      </c>
      <c r="CQ14" s="235">
        <v>0</v>
      </c>
      <c r="CR14" s="234">
        <v>0</v>
      </c>
      <c r="CS14" s="234">
        <v>0</v>
      </c>
      <c r="CT14" s="235">
        <v>0</v>
      </c>
      <c r="CU14" s="234">
        <v>0</v>
      </c>
      <c r="CV14" s="234">
        <v>0</v>
      </c>
      <c r="CW14" s="235">
        <v>0</v>
      </c>
      <c r="CX14" s="234">
        <v>0</v>
      </c>
      <c r="CY14" s="234">
        <v>0</v>
      </c>
      <c r="CZ14" s="235">
        <v>0</v>
      </c>
      <c r="DA14" s="234">
        <v>0</v>
      </c>
      <c r="DB14" s="234">
        <v>0</v>
      </c>
      <c r="DC14" s="235">
        <v>0</v>
      </c>
      <c r="DD14" s="234">
        <v>0</v>
      </c>
      <c r="DE14" s="234">
        <v>0</v>
      </c>
      <c r="DF14" s="235">
        <v>0</v>
      </c>
      <c r="DG14" s="234">
        <v>0</v>
      </c>
      <c r="DH14" s="234">
        <v>0</v>
      </c>
      <c r="DI14" s="235">
        <v>0</v>
      </c>
      <c r="DJ14" s="234">
        <v>0</v>
      </c>
      <c r="DK14" s="234">
        <v>0</v>
      </c>
      <c r="DL14" s="235">
        <v>0</v>
      </c>
      <c r="DM14" s="234">
        <v>0</v>
      </c>
      <c r="DN14" s="234">
        <v>0</v>
      </c>
      <c r="DO14" s="235">
        <v>0</v>
      </c>
      <c r="DP14" s="234">
        <v>0</v>
      </c>
      <c r="DQ14" s="234">
        <v>0</v>
      </c>
      <c r="DR14" s="235">
        <v>0</v>
      </c>
      <c r="DS14" s="234">
        <v>0</v>
      </c>
      <c r="DT14" s="234">
        <v>0</v>
      </c>
      <c r="DU14" s="235">
        <v>0</v>
      </c>
      <c r="DV14" s="234">
        <v>0</v>
      </c>
      <c r="DW14" s="234">
        <v>0</v>
      </c>
      <c r="DX14" s="235">
        <v>0</v>
      </c>
      <c r="DY14" s="234">
        <v>0</v>
      </c>
      <c r="DZ14" s="234">
        <v>0</v>
      </c>
      <c r="EA14" s="235">
        <v>0</v>
      </c>
      <c r="EB14" s="234">
        <v>0</v>
      </c>
      <c r="EC14" s="234">
        <v>0</v>
      </c>
      <c r="ED14" s="235">
        <v>0</v>
      </c>
      <c r="EE14" s="234">
        <v>0</v>
      </c>
      <c r="EF14" s="234">
        <v>0</v>
      </c>
      <c r="EG14" s="235">
        <v>0</v>
      </c>
      <c r="EH14" s="234">
        <v>0</v>
      </c>
      <c r="EI14" s="234">
        <v>79</v>
      </c>
      <c r="EJ14" s="235">
        <v>33</v>
      </c>
      <c r="EK14" s="234">
        <v>46</v>
      </c>
      <c r="EL14" s="234">
        <v>27</v>
      </c>
      <c r="EM14" s="234">
        <v>9</v>
      </c>
      <c r="EN14" s="234">
        <v>18</v>
      </c>
      <c r="EO14" s="234">
        <v>28</v>
      </c>
      <c r="EP14" s="234">
        <v>12</v>
      </c>
      <c r="EQ14" s="234">
        <v>16</v>
      </c>
      <c r="ER14" s="234">
        <v>24</v>
      </c>
      <c r="ES14" s="234">
        <v>12</v>
      </c>
      <c r="ET14" s="234">
        <v>12</v>
      </c>
      <c r="EU14" s="234">
        <v>0</v>
      </c>
      <c r="EV14" s="234">
        <v>0</v>
      </c>
      <c r="EW14" s="234">
        <v>0</v>
      </c>
      <c r="EX14" s="234">
        <v>0</v>
      </c>
      <c r="EY14" s="235">
        <v>0</v>
      </c>
      <c r="EZ14" s="234">
        <v>0</v>
      </c>
      <c r="FA14" s="234">
        <v>0</v>
      </c>
      <c r="FB14" s="235">
        <v>0</v>
      </c>
      <c r="FC14" s="234">
        <v>0</v>
      </c>
      <c r="FD14" s="234">
        <v>0</v>
      </c>
      <c r="FE14" s="235">
        <v>0</v>
      </c>
      <c r="FF14" s="234">
        <v>0</v>
      </c>
      <c r="FG14" s="234">
        <v>0</v>
      </c>
      <c r="FH14" s="235">
        <v>0</v>
      </c>
      <c r="FI14" s="234">
        <v>0</v>
      </c>
      <c r="FJ14" s="234">
        <v>0</v>
      </c>
      <c r="FK14" s="235">
        <v>0</v>
      </c>
      <c r="FL14" s="234">
        <v>0</v>
      </c>
    </row>
    <row r="15" spans="1:197" ht="16.5" customHeight="1">
      <c r="A15" s="28"/>
      <c r="B15" s="236" t="s">
        <v>142</v>
      </c>
      <c r="C15" s="233"/>
      <c r="D15" s="234">
        <v>1428</v>
      </c>
      <c r="E15" s="234">
        <v>717</v>
      </c>
      <c r="F15" s="234">
        <v>711</v>
      </c>
      <c r="G15" s="234">
        <v>445</v>
      </c>
      <c r="H15" s="235">
        <v>214</v>
      </c>
      <c r="I15" s="235">
        <v>231</v>
      </c>
      <c r="J15" s="234">
        <v>504</v>
      </c>
      <c r="K15" s="235">
        <v>259</v>
      </c>
      <c r="L15" s="235">
        <v>245</v>
      </c>
      <c r="M15" s="234">
        <v>477</v>
      </c>
      <c r="N15" s="235">
        <v>242</v>
      </c>
      <c r="O15" s="235">
        <v>235</v>
      </c>
      <c r="P15" s="234">
        <v>2</v>
      </c>
      <c r="Q15" s="235">
        <v>2</v>
      </c>
      <c r="R15" s="235">
        <v>0</v>
      </c>
      <c r="S15" s="234">
        <v>622</v>
      </c>
      <c r="T15" s="234">
        <v>263</v>
      </c>
      <c r="U15" s="235">
        <v>359</v>
      </c>
      <c r="V15" s="234">
        <v>189</v>
      </c>
      <c r="W15" s="234">
        <v>76</v>
      </c>
      <c r="X15" s="234">
        <v>113</v>
      </c>
      <c r="Y15" s="234">
        <v>215</v>
      </c>
      <c r="Z15" s="234">
        <v>101</v>
      </c>
      <c r="AA15" s="234">
        <v>114</v>
      </c>
      <c r="AB15" s="234">
        <v>218</v>
      </c>
      <c r="AC15" s="234">
        <v>86</v>
      </c>
      <c r="AD15" s="234">
        <v>132</v>
      </c>
      <c r="AE15" s="234">
        <v>0</v>
      </c>
      <c r="AF15" s="234">
        <v>0</v>
      </c>
      <c r="AG15" s="234">
        <v>0</v>
      </c>
      <c r="AH15" s="234">
        <v>327</v>
      </c>
      <c r="AI15" s="235">
        <v>170</v>
      </c>
      <c r="AJ15" s="234">
        <v>157</v>
      </c>
      <c r="AK15" s="234">
        <v>86</v>
      </c>
      <c r="AL15" s="234">
        <v>44</v>
      </c>
      <c r="AM15" s="234">
        <v>42</v>
      </c>
      <c r="AN15" s="234">
        <v>128</v>
      </c>
      <c r="AO15" s="234">
        <v>66</v>
      </c>
      <c r="AP15" s="234">
        <v>62</v>
      </c>
      <c r="AQ15" s="234">
        <v>113</v>
      </c>
      <c r="AR15" s="234">
        <v>60</v>
      </c>
      <c r="AS15" s="234">
        <v>53</v>
      </c>
      <c r="AT15" s="234">
        <v>0</v>
      </c>
      <c r="AU15" s="234">
        <v>0</v>
      </c>
      <c r="AV15" s="234">
        <v>0</v>
      </c>
      <c r="AW15" s="234">
        <v>222</v>
      </c>
      <c r="AX15" s="235">
        <v>214</v>
      </c>
      <c r="AY15" s="234">
        <v>8</v>
      </c>
      <c r="AZ15" s="234">
        <v>74</v>
      </c>
      <c r="BA15" s="234">
        <v>72</v>
      </c>
      <c r="BB15" s="234">
        <v>2</v>
      </c>
      <c r="BC15" s="234">
        <v>68</v>
      </c>
      <c r="BD15" s="234">
        <v>65</v>
      </c>
      <c r="BE15" s="234">
        <v>3</v>
      </c>
      <c r="BF15" s="234">
        <v>80</v>
      </c>
      <c r="BG15" s="234">
        <v>77</v>
      </c>
      <c r="BH15" s="234">
        <v>3</v>
      </c>
      <c r="BI15" s="234">
        <v>0</v>
      </c>
      <c r="BJ15" s="234">
        <v>0</v>
      </c>
      <c r="BK15" s="234">
        <v>0</v>
      </c>
      <c r="BL15" s="234">
        <v>257</v>
      </c>
      <c r="BM15" s="235">
        <v>70</v>
      </c>
      <c r="BN15" s="234">
        <v>187</v>
      </c>
      <c r="BO15" s="234">
        <v>96</v>
      </c>
      <c r="BP15" s="234">
        <v>22</v>
      </c>
      <c r="BQ15" s="234">
        <v>74</v>
      </c>
      <c r="BR15" s="234">
        <v>93</v>
      </c>
      <c r="BS15" s="234">
        <v>27</v>
      </c>
      <c r="BT15" s="234">
        <v>66</v>
      </c>
      <c r="BU15" s="234">
        <v>66</v>
      </c>
      <c r="BV15" s="234">
        <v>19</v>
      </c>
      <c r="BW15" s="234">
        <v>47</v>
      </c>
      <c r="BX15" s="234">
        <v>2</v>
      </c>
      <c r="BY15" s="234">
        <v>2</v>
      </c>
      <c r="BZ15" s="234">
        <v>0</v>
      </c>
      <c r="CA15" s="234">
        <v>0</v>
      </c>
      <c r="CB15" s="235">
        <v>0</v>
      </c>
      <c r="CC15" s="234">
        <v>0</v>
      </c>
      <c r="CD15" s="234">
        <v>0</v>
      </c>
      <c r="CE15" s="235">
        <v>0</v>
      </c>
      <c r="CF15" s="234">
        <v>0</v>
      </c>
      <c r="CG15" s="234">
        <v>0</v>
      </c>
      <c r="CH15" s="235">
        <v>0</v>
      </c>
      <c r="CI15" s="234">
        <v>0</v>
      </c>
      <c r="CJ15" s="234">
        <v>0</v>
      </c>
      <c r="CK15" s="235">
        <v>0</v>
      </c>
      <c r="CL15" s="234">
        <v>0</v>
      </c>
      <c r="CM15" s="234">
        <v>0</v>
      </c>
      <c r="CN15" s="235">
        <v>0</v>
      </c>
      <c r="CO15" s="234">
        <v>0</v>
      </c>
      <c r="CP15" s="234">
        <v>0</v>
      </c>
      <c r="CQ15" s="235">
        <v>0</v>
      </c>
      <c r="CR15" s="234">
        <v>0</v>
      </c>
      <c r="CS15" s="234">
        <v>0</v>
      </c>
      <c r="CT15" s="235">
        <v>0</v>
      </c>
      <c r="CU15" s="234">
        <v>0</v>
      </c>
      <c r="CV15" s="234">
        <v>0</v>
      </c>
      <c r="CW15" s="235">
        <v>0</v>
      </c>
      <c r="CX15" s="234">
        <v>0</v>
      </c>
      <c r="CY15" s="234">
        <v>0</v>
      </c>
      <c r="CZ15" s="235">
        <v>0</v>
      </c>
      <c r="DA15" s="234">
        <v>0</v>
      </c>
      <c r="DB15" s="234">
        <v>0</v>
      </c>
      <c r="DC15" s="235">
        <v>0</v>
      </c>
      <c r="DD15" s="234">
        <v>0</v>
      </c>
      <c r="DE15" s="234">
        <v>0</v>
      </c>
      <c r="DF15" s="235">
        <v>0</v>
      </c>
      <c r="DG15" s="234">
        <v>0</v>
      </c>
      <c r="DH15" s="234">
        <v>0</v>
      </c>
      <c r="DI15" s="235">
        <v>0</v>
      </c>
      <c r="DJ15" s="234">
        <v>0</v>
      </c>
      <c r="DK15" s="234">
        <v>0</v>
      </c>
      <c r="DL15" s="235">
        <v>0</v>
      </c>
      <c r="DM15" s="234">
        <v>0</v>
      </c>
      <c r="DN15" s="234">
        <v>0</v>
      </c>
      <c r="DO15" s="235">
        <v>0</v>
      </c>
      <c r="DP15" s="234">
        <v>0</v>
      </c>
      <c r="DQ15" s="234">
        <v>0</v>
      </c>
      <c r="DR15" s="235">
        <v>0</v>
      </c>
      <c r="DS15" s="234">
        <v>0</v>
      </c>
      <c r="DT15" s="234">
        <v>0</v>
      </c>
      <c r="DU15" s="235">
        <v>0</v>
      </c>
      <c r="DV15" s="234">
        <v>0</v>
      </c>
      <c r="DW15" s="234">
        <v>0</v>
      </c>
      <c r="DX15" s="235">
        <v>0</v>
      </c>
      <c r="DY15" s="234">
        <v>0</v>
      </c>
      <c r="DZ15" s="234">
        <v>0</v>
      </c>
      <c r="EA15" s="235">
        <v>0</v>
      </c>
      <c r="EB15" s="234">
        <v>0</v>
      </c>
      <c r="EC15" s="234">
        <v>0</v>
      </c>
      <c r="ED15" s="235">
        <v>0</v>
      </c>
      <c r="EE15" s="234">
        <v>0</v>
      </c>
      <c r="EF15" s="234">
        <v>0</v>
      </c>
      <c r="EG15" s="235">
        <v>0</v>
      </c>
      <c r="EH15" s="234">
        <v>0</v>
      </c>
      <c r="EI15" s="234">
        <v>0</v>
      </c>
      <c r="EJ15" s="235">
        <v>0</v>
      </c>
      <c r="EK15" s="234">
        <v>0</v>
      </c>
      <c r="EL15" s="234">
        <v>0</v>
      </c>
      <c r="EM15" s="235">
        <v>0</v>
      </c>
      <c r="EN15" s="234">
        <v>0</v>
      </c>
      <c r="EO15" s="234">
        <v>0</v>
      </c>
      <c r="EP15" s="235">
        <v>0</v>
      </c>
      <c r="EQ15" s="234">
        <v>0</v>
      </c>
      <c r="ER15" s="234">
        <v>0</v>
      </c>
      <c r="ES15" s="235">
        <v>0</v>
      </c>
      <c r="ET15" s="234">
        <v>0</v>
      </c>
      <c r="EU15" s="234">
        <v>0</v>
      </c>
      <c r="EV15" s="235">
        <v>0</v>
      </c>
      <c r="EW15" s="234">
        <v>0</v>
      </c>
      <c r="EX15" s="234">
        <v>0</v>
      </c>
      <c r="EY15" s="235">
        <v>0</v>
      </c>
      <c r="EZ15" s="234">
        <v>0</v>
      </c>
      <c r="FA15" s="234">
        <v>0</v>
      </c>
      <c r="FB15" s="235">
        <v>0</v>
      </c>
      <c r="FC15" s="234">
        <v>0</v>
      </c>
      <c r="FD15" s="234">
        <v>0</v>
      </c>
      <c r="FE15" s="235">
        <v>0</v>
      </c>
      <c r="FF15" s="234">
        <v>0</v>
      </c>
      <c r="FG15" s="234">
        <v>0</v>
      </c>
      <c r="FH15" s="235">
        <v>0</v>
      </c>
      <c r="FI15" s="234">
        <v>0</v>
      </c>
      <c r="FJ15" s="234">
        <v>0</v>
      </c>
      <c r="FK15" s="235">
        <v>0</v>
      </c>
      <c r="FL15" s="234">
        <v>0</v>
      </c>
    </row>
    <row r="16" spans="1:197" ht="16.5" customHeight="1">
      <c r="A16" s="217"/>
      <c r="B16" s="236" t="s">
        <v>143</v>
      </c>
      <c r="C16" s="233"/>
      <c r="D16" s="234">
        <v>3736</v>
      </c>
      <c r="E16" s="234">
        <v>1945</v>
      </c>
      <c r="F16" s="234">
        <v>1791</v>
      </c>
      <c r="G16" s="234">
        <v>1254</v>
      </c>
      <c r="H16" s="235">
        <v>673</v>
      </c>
      <c r="I16" s="235">
        <v>581</v>
      </c>
      <c r="J16" s="234">
        <v>1281</v>
      </c>
      <c r="K16" s="235">
        <v>635</v>
      </c>
      <c r="L16" s="235">
        <v>646</v>
      </c>
      <c r="M16" s="234">
        <v>1189</v>
      </c>
      <c r="N16" s="235">
        <v>625</v>
      </c>
      <c r="O16" s="235">
        <v>564</v>
      </c>
      <c r="P16" s="234">
        <v>12</v>
      </c>
      <c r="Q16" s="235">
        <v>12</v>
      </c>
      <c r="R16" s="235">
        <v>0</v>
      </c>
      <c r="S16" s="234">
        <v>1072</v>
      </c>
      <c r="T16" s="234">
        <v>448</v>
      </c>
      <c r="U16" s="235">
        <v>624</v>
      </c>
      <c r="V16" s="234">
        <v>361</v>
      </c>
      <c r="W16" s="234">
        <v>159</v>
      </c>
      <c r="X16" s="234">
        <v>202</v>
      </c>
      <c r="Y16" s="234">
        <v>357</v>
      </c>
      <c r="Z16" s="234">
        <v>138</v>
      </c>
      <c r="AA16" s="234">
        <v>219</v>
      </c>
      <c r="AB16" s="234">
        <v>354</v>
      </c>
      <c r="AC16" s="234">
        <v>151</v>
      </c>
      <c r="AD16" s="234">
        <v>203</v>
      </c>
      <c r="AE16" s="234">
        <v>0</v>
      </c>
      <c r="AF16" s="234">
        <v>0</v>
      </c>
      <c r="AG16" s="234">
        <v>0</v>
      </c>
      <c r="AH16" s="234">
        <v>0</v>
      </c>
      <c r="AI16" s="235">
        <v>0</v>
      </c>
      <c r="AJ16" s="234">
        <v>0</v>
      </c>
      <c r="AK16" s="234">
        <v>0</v>
      </c>
      <c r="AL16" s="235">
        <v>0</v>
      </c>
      <c r="AM16" s="234">
        <v>0</v>
      </c>
      <c r="AN16" s="234">
        <v>0</v>
      </c>
      <c r="AO16" s="235">
        <v>0</v>
      </c>
      <c r="AP16" s="234">
        <v>0</v>
      </c>
      <c r="AQ16" s="234">
        <v>0</v>
      </c>
      <c r="AR16" s="235">
        <v>0</v>
      </c>
      <c r="AS16" s="234">
        <v>0</v>
      </c>
      <c r="AT16" s="234">
        <v>0</v>
      </c>
      <c r="AU16" s="235">
        <v>0</v>
      </c>
      <c r="AV16" s="234">
        <v>0</v>
      </c>
      <c r="AW16" s="234">
        <v>1158</v>
      </c>
      <c r="AX16" s="235">
        <v>813</v>
      </c>
      <c r="AY16" s="234">
        <v>345</v>
      </c>
      <c r="AZ16" s="234">
        <v>394</v>
      </c>
      <c r="BA16" s="234">
        <v>275</v>
      </c>
      <c r="BB16" s="234">
        <v>119</v>
      </c>
      <c r="BC16" s="234">
        <v>410</v>
      </c>
      <c r="BD16" s="234">
        <v>281</v>
      </c>
      <c r="BE16" s="234">
        <v>129</v>
      </c>
      <c r="BF16" s="234">
        <v>342</v>
      </c>
      <c r="BG16" s="234">
        <v>245</v>
      </c>
      <c r="BH16" s="234">
        <v>97</v>
      </c>
      <c r="BI16" s="234">
        <v>12</v>
      </c>
      <c r="BJ16" s="234">
        <v>12</v>
      </c>
      <c r="BK16" s="234">
        <v>0</v>
      </c>
      <c r="BL16" s="234">
        <v>633</v>
      </c>
      <c r="BM16" s="235">
        <v>245</v>
      </c>
      <c r="BN16" s="234">
        <v>388</v>
      </c>
      <c r="BO16" s="234">
        <v>197</v>
      </c>
      <c r="BP16" s="234">
        <v>77</v>
      </c>
      <c r="BQ16" s="234">
        <v>120</v>
      </c>
      <c r="BR16" s="234">
        <v>217</v>
      </c>
      <c r="BS16" s="234">
        <v>69</v>
      </c>
      <c r="BT16" s="234">
        <v>148</v>
      </c>
      <c r="BU16" s="234">
        <v>219</v>
      </c>
      <c r="BV16" s="234">
        <v>99</v>
      </c>
      <c r="BW16" s="234">
        <v>120</v>
      </c>
      <c r="BX16" s="234">
        <v>0</v>
      </c>
      <c r="BY16" s="234">
        <v>0</v>
      </c>
      <c r="BZ16" s="234">
        <v>0</v>
      </c>
      <c r="CA16" s="234">
        <v>0</v>
      </c>
      <c r="CB16" s="235">
        <v>0</v>
      </c>
      <c r="CC16" s="234">
        <v>0</v>
      </c>
      <c r="CD16" s="234">
        <v>0</v>
      </c>
      <c r="CE16" s="235">
        <v>0</v>
      </c>
      <c r="CF16" s="234">
        <v>0</v>
      </c>
      <c r="CG16" s="234">
        <v>0</v>
      </c>
      <c r="CH16" s="235">
        <v>0</v>
      </c>
      <c r="CI16" s="234">
        <v>0</v>
      </c>
      <c r="CJ16" s="234">
        <v>0</v>
      </c>
      <c r="CK16" s="235">
        <v>0</v>
      </c>
      <c r="CL16" s="234">
        <v>0</v>
      </c>
      <c r="CM16" s="234">
        <v>0</v>
      </c>
      <c r="CN16" s="235">
        <v>0</v>
      </c>
      <c r="CO16" s="234">
        <v>0</v>
      </c>
      <c r="CP16" s="234">
        <v>172</v>
      </c>
      <c r="CQ16" s="235">
        <v>54</v>
      </c>
      <c r="CR16" s="234">
        <v>118</v>
      </c>
      <c r="CS16" s="234">
        <v>60</v>
      </c>
      <c r="CT16" s="234">
        <v>23</v>
      </c>
      <c r="CU16" s="234">
        <v>37</v>
      </c>
      <c r="CV16" s="234">
        <v>63</v>
      </c>
      <c r="CW16" s="234">
        <v>14</v>
      </c>
      <c r="CX16" s="234">
        <v>49</v>
      </c>
      <c r="CY16" s="234">
        <v>49</v>
      </c>
      <c r="CZ16" s="234">
        <v>17</v>
      </c>
      <c r="DA16" s="234">
        <v>32</v>
      </c>
      <c r="DB16" s="234">
        <v>0</v>
      </c>
      <c r="DC16" s="234">
        <v>0</v>
      </c>
      <c r="DD16" s="234">
        <v>0</v>
      </c>
      <c r="DE16" s="234">
        <v>0</v>
      </c>
      <c r="DF16" s="235">
        <v>0</v>
      </c>
      <c r="DG16" s="234">
        <v>0</v>
      </c>
      <c r="DH16" s="234">
        <v>0</v>
      </c>
      <c r="DI16" s="235">
        <v>0</v>
      </c>
      <c r="DJ16" s="234">
        <v>0</v>
      </c>
      <c r="DK16" s="234">
        <v>0</v>
      </c>
      <c r="DL16" s="235">
        <v>0</v>
      </c>
      <c r="DM16" s="234">
        <v>0</v>
      </c>
      <c r="DN16" s="234">
        <v>0</v>
      </c>
      <c r="DO16" s="235">
        <v>0</v>
      </c>
      <c r="DP16" s="234">
        <v>0</v>
      </c>
      <c r="DQ16" s="234">
        <v>0</v>
      </c>
      <c r="DR16" s="235">
        <v>0</v>
      </c>
      <c r="DS16" s="234">
        <v>0</v>
      </c>
      <c r="DT16" s="234">
        <v>0</v>
      </c>
      <c r="DU16" s="235">
        <v>0</v>
      </c>
      <c r="DV16" s="234">
        <v>0</v>
      </c>
      <c r="DW16" s="234">
        <v>0</v>
      </c>
      <c r="DX16" s="234">
        <v>0</v>
      </c>
      <c r="DY16" s="234">
        <v>0</v>
      </c>
      <c r="DZ16" s="234">
        <v>0</v>
      </c>
      <c r="EA16" s="234">
        <v>0</v>
      </c>
      <c r="EB16" s="234">
        <v>0</v>
      </c>
      <c r="EC16" s="234">
        <v>0</v>
      </c>
      <c r="ED16" s="234">
        <v>0</v>
      </c>
      <c r="EE16" s="234">
        <v>0</v>
      </c>
      <c r="EF16" s="234">
        <v>0</v>
      </c>
      <c r="EG16" s="234">
        <v>0</v>
      </c>
      <c r="EH16" s="234">
        <v>0</v>
      </c>
      <c r="EI16" s="234">
        <v>0</v>
      </c>
      <c r="EJ16" s="235">
        <v>0</v>
      </c>
      <c r="EK16" s="234">
        <v>0</v>
      </c>
      <c r="EL16" s="234">
        <v>0</v>
      </c>
      <c r="EM16" s="235">
        <v>0</v>
      </c>
      <c r="EN16" s="234">
        <v>0</v>
      </c>
      <c r="EO16" s="234">
        <v>0</v>
      </c>
      <c r="EP16" s="235">
        <v>0</v>
      </c>
      <c r="EQ16" s="234">
        <v>0</v>
      </c>
      <c r="ER16" s="234">
        <v>0</v>
      </c>
      <c r="ES16" s="235">
        <v>0</v>
      </c>
      <c r="ET16" s="234">
        <v>0</v>
      </c>
      <c r="EU16" s="234">
        <v>0</v>
      </c>
      <c r="EV16" s="235">
        <v>0</v>
      </c>
      <c r="EW16" s="234">
        <v>0</v>
      </c>
      <c r="EX16" s="234">
        <v>701</v>
      </c>
      <c r="EY16" s="235">
        <v>385</v>
      </c>
      <c r="EZ16" s="234">
        <v>316</v>
      </c>
      <c r="FA16" s="234">
        <v>242</v>
      </c>
      <c r="FB16" s="234">
        <v>139</v>
      </c>
      <c r="FC16" s="234">
        <v>103</v>
      </c>
      <c r="FD16" s="234">
        <v>234</v>
      </c>
      <c r="FE16" s="234">
        <v>133</v>
      </c>
      <c r="FF16" s="234">
        <v>101</v>
      </c>
      <c r="FG16" s="234">
        <v>225</v>
      </c>
      <c r="FH16" s="234">
        <v>113</v>
      </c>
      <c r="FI16" s="234">
        <v>112</v>
      </c>
      <c r="FJ16" s="234">
        <v>0</v>
      </c>
      <c r="FK16" s="234">
        <v>0</v>
      </c>
      <c r="FL16" s="234">
        <v>0</v>
      </c>
    </row>
    <row r="17" spans="1:168" ht="16.5" customHeight="1">
      <c r="A17" s="217"/>
      <c r="B17" s="236" t="s">
        <v>144</v>
      </c>
      <c r="C17" s="233"/>
      <c r="D17" s="234">
        <v>1875</v>
      </c>
      <c r="E17" s="234">
        <v>915</v>
      </c>
      <c r="F17" s="234">
        <v>960</v>
      </c>
      <c r="G17" s="234">
        <v>651</v>
      </c>
      <c r="H17" s="235">
        <v>324</v>
      </c>
      <c r="I17" s="235">
        <v>327</v>
      </c>
      <c r="J17" s="234">
        <v>636</v>
      </c>
      <c r="K17" s="235">
        <v>308</v>
      </c>
      <c r="L17" s="235">
        <v>328</v>
      </c>
      <c r="M17" s="234">
        <v>582</v>
      </c>
      <c r="N17" s="235">
        <v>280</v>
      </c>
      <c r="O17" s="235">
        <v>302</v>
      </c>
      <c r="P17" s="234">
        <v>6</v>
      </c>
      <c r="Q17" s="235">
        <v>3</v>
      </c>
      <c r="R17" s="235">
        <v>3</v>
      </c>
      <c r="S17" s="234">
        <v>715</v>
      </c>
      <c r="T17" s="234">
        <v>320</v>
      </c>
      <c r="U17" s="235">
        <v>395</v>
      </c>
      <c r="V17" s="234">
        <v>240</v>
      </c>
      <c r="W17" s="234">
        <v>110</v>
      </c>
      <c r="X17" s="234">
        <v>130</v>
      </c>
      <c r="Y17" s="234">
        <v>240</v>
      </c>
      <c r="Z17" s="234">
        <v>109</v>
      </c>
      <c r="AA17" s="234">
        <v>131</v>
      </c>
      <c r="AB17" s="234">
        <v>235</v>
      </c>
      <c r="AC17" s="234">
        <v>101</v>
      </c>
      <c r="AD17" s="234">
        <v>134</v>
      </c>
      <c r="AE17" s="234">
        <v>0</v>
      </c>
      <c r="AF17" s="234">
        <v>0</v>
      </c>
      <c r="AG17" s="234">
        <v>0</v>
      </c>
      <c r="AH17" s="234">
        <v>421</v>
      </c>
      <c r="AI17" s="235">
        <v>190</v>
      </c>
      <c r="AJ17" s="234">
        <v>231</v>
      </c>
      <c r="AK17" s="234">
        <v>150</v>
      </c>
      <c r="AL17" s="234">
        <v>73</v>
      </c>
      <c r="AM17" s="234">
        <v>77</v>
      </c>
      <c r="AN17" s="234">
        <v>154</v>
      </c>
      <c r="AO17" s="234">
        <v>68</v>
      </c>
      <c r="AP17" s="234">
        <v>86</v>
      </c>
      <c r="AQ17" s="234">
        <v>111</v>
      </c>
      <c r="AR17" s="234">
        <v>46</v>
      </c>
      <c r="AS17" s="234">
        <v>65</v>
      </c>
      <c r="AT17" s="234">
        <v>6</v>
      </c>
      <c r="AU17" s="234">
        <v>3</v>
      </c>
      <c r="AV17" s="234">
        <v>3</v>
      </c>
      <c r="AW17" s="234">
        <v>180</v>
      </c>
      <c r="AX17" s="235">
        <v>173</v>
      </c>
      <c r="AY17" s="234">
        <v>7</v>
      </c>
      <c r="AZ17" s="234">
        <v>63</v>
      </c>
      <c r="BA17" s="234">
        <v>60</v>
      </c>
      <c r="BB17" s="234">
        <v>3</v>
      </c>
      <c r="BC17" s="234">
        <v>52</v>
      </c>
      <c r="BD17" s="234">
        <v>51</v>
      </c>
      <c r="BE17" s="234">
        <v>1</v>
      </c>
      <c r="BF17" s="234">
        <v>65</v>
      </c>
      <c r="BG17" s="234">
        <v>62</v>
      </c>
      <c r="BH17" s="234">
        <v>3</v>
      </c>
      <c r="BI17" s="234">
        <v>0</v>
      </c>
      <c r="BJ17" s="234">
        <v>0</v>
      </c>
      <c r="BK17" s="234">
        <v>0</v>
      </c>
      <c r="BL17" s="234">
        <v>210</v>
      </c>
      <c r="BM17" s="235">
        <v>60</v>
      </c>
      <c r="BN17" s="234">
        <v>150</v>
      </c>
      <c r="BO17" s="234">
        <v>80</v>
      </c>
      <c r="BP17" s="234">
        <v>26</v>
      </c>
      <c r="BQ17" s="234">
        <v>54</v>
      </c>
      <c r="BR17" s="234">
        <v>69</v>
      </c>
      <c r="BS17" s="234">
        <v>18</v>
      </c>
      <c r="BT17" s="234">
        <v>51</v>
      </c>
      <c r="BU17" s="234">
        <v>61</v>
      </c>
      <c r="BV17" s="234">
        <v>16</v>
      </c>
      <c r="BW17" s="234">
        <v>45</v>
      </c>
      <c r="BX17" s="234">
        <v>0</v>
      </c>
      <c r="BY17" s="234">
        <v>0</v>
      </c>
      <c r="BZ17" s="234">
        <v>0</v>
      </c>
      <c r="CA17" s="234">
        <v>0</v>
      </c>
      <c r="CB17" s="235">
        <v>0</v>
      </c>
      <c r="CC17" s="234">
        <v>0</v>
      </c>
      <c r="CD17" s="234">
        <v>0</v>
      </c>
      <c r="CE17" s="235">
        <v>0</v>
      </c>
      <c r="CF17" s="234">
        <v>0</v>
      </c>
      <c r="CG17" s="234">
        <v>0</v>
      </c>
      <c r="CH17" s="235">
        <v>0</v>
      </c>
      <c r="CI17" s="234">
        <v>0</v>
      </c>
      <c r="CJ17" s="234">
        <v>0</v>
      </c>
      <c r="CK17" s="235">
        <v>0</v>
      </c>
      <c r="CL17" s="234">
        <v>0</v>
      </c>
      <c r="CM17" s="234">
        <v>0</v>
      </c>
      <c r="CN17" s="235">
        <v>0</v>
      </c>
      <c r="CO17" s="234">
        <v>0</v>
      </c>
      <c r="CP17" s="234">
        <v>0</v>
      </c>
      <c r="CQ17" s="235">
        <v>0</v>
      </c>
      <c r="CR17" s="234">
        <v>0</v>
      </c>
      <c r="CS17" s="234">
        <v>0</v>
      </c>
      <c r="CT17" s="235">
        <v>0</v>
      </c>
      <c r="CU17" s="234">
        <v>0</v>
      </c>
      <c r="CV17" s="234">
        <v>0</v>
      </c>
      <c r="CW17" s="235">
        <v>0</v>
      </c>
      <c r="CX17" s="234">
        <v>0</v>
      </c>
      <c r="CY17" s="234">
        <v>0</v>
      </c>
      <c r="CZ17" s="235">
        <v>0</v>
      </c>
      <c r="DA17" s="234">
        <v>0</v>
      </c>
      <c r="DB17" s="234">
        <v>0</v>
      </c>
      <c r="DC17" s="235">
        <v>0</v>
      </c>
      <c r="DD17" s="234">
        <v>0</v>
      </c>
      <c r="DE17" s="234">
        <v>115</v>
      </c>
      <c r="DF17" s="235">
        <v>83</v>
      </c>
      <c r="DG17" s="234">
        <v>32</v>
      </c>
      <c r="DH17" s="234">
        <v>38</v>
      </c>
      <c r="DI17" s="234">
        <v>29</v>
      </c>
      <c r="DJ17" s="234">
        <v>9</v>
      </c>
      <c r="DK17" s="234">
        <v>39</v>
      </c>
      <c r="DL17" s="234">
        <v>26</v>
      </c>
      <c r="DM17" s="234">
        <v>13</v>
      </c>
      <c r="DN17" s="234">
        <v>38</v>
      </c>
      <c r="DO17" s="234">
        <v>28</v>
      </c>
      <c r="DP17" s="234">
        <v>10</v>
      </c>
      <c r="DQ17" s="234">
        <v>0</v>
      </c>
      <c r="DR17" s="234">
        <v>0</v>
      </c>
      <c r="DS17" s="234">
        <v>0</v>
      </c>
      <c r="DT17" s="234">
        <v>0</v>
      </c>
      <c r="DU17" s="235">
        <v>0</v>
      </c>
      <c r="DV17" s="234">
        <v>0</v>
      </c>
      <c r="DW17" s="234">
        <v>0</v>
      </c>
      <c r="DX17" s="235">
        <v>0</v>
      </c>
      <c r="DY17" s="234">
        <v>0</v>
      </c>
      <c r="DZ17" s="234">
        <v>0</v>
      </c>
      <c r="EA17" s="235">
        <v>0</v>
      </c>
      <c r="EB17" s="234">
        <v>0</v>
      </c>
      <c r="EC17" s="234">
        <v>0</v>
      </c>
      <c r="ED17" s="235">
        <v>0</v>
      </c>
      <c r="EE17" s="234">
        <v>0</v>
      </c>
      <c r="EF17" s="234">
        <v>0</v>
      </c>
      <c r="EG17" s="235">
        <v>0</v>
      </c>
      <c r="EH17" s="234">
        <v>0</v>
      </c>
      <c r="EI17" s="234">
        <v>234</v>
      </c>
      <c r="EJ17" s="235">
        <v>89</v>
      </c>
      <c r="EK17" s="234">
        <v>145</v>
      </c>
      <c r="EL17" s="234">
        <v>80</v>
      </c>
      <c r="EM17" s="235">
        <v>26</v>
      </c>
      <c r="EN17" s="234">
        <v>54</v>
      </c>
      <c r="EO17" s="234">
        <v>82</v>
      </c>
      <c r="EP17" s="235">
        <v>36</v>
      </c>
      <c r="EQ17" s="234">
        <v>46</v>
      </c>
      <c r="ER17" s="234">
        <v>72</v>
      </c>
      <c r="ES17" s="235">
        <v>27</v>
      </c>
      <c r="ET17" s="234">
        <v>45</v>
      </c>
      <c r="EU17" s="234">
        <v>0</v>
      </c>
      <c r="EV17" s="235">
        <v>0</v>
      </c>
      <c r="EW17" s="234">
        <v>0</v>
      </c>
      <c r="EX17" s="234">
        <v>0</v>
      </c>
      <c r="EY17" s="235">
        <v>0</v>
      </c>
      <c r="EZ17" s="234">
        <v>0</v>
      </c>
      <c r="FA17" s="234">
        <v>0</v>
      </c>
      <c r="FB17" s="235">
        <v>0</v>
      </c>
      <c r="FC17" s="234">
        <v>0</v>
      </c>
      <c r="FD17" s="234">
        <v>0</v>
      </c>
      <c r="FE17" s="235">
        <v>0</v>
      </c>
      <c r="FF17" s="234">
        <v>0</v>
      </c>
      <c r="FG17" s="234">
        <v>0</v>
      </c>
      <c r="FH17" s="235">
        <v>0</v>
      </c>
      <c r="FI17" s="234">
        <v>0</v>
      </c>
      <c r="FJ17" s="234">
        <v>0</v>
      </c>
      <c r="FK17" s="235">
        <v>0</v>
      </c>
      <c r="FL17" s="234">
        <v>0</v>
      </c>
    </row>
    <row r="18" spans="1:168" ht="16.5" customHeight="1">
      <c r="A18" s="217"/>
      <c r="B18" s="236" t="s">
        <v>145</v>
      </c>
      <c r="C18" s="233"/>
      <c r="D18" s="234">
        <v>1642</v>
      </c>
      <c r="E18" s="234">
        <v>1023</v>
      </c>
      <c r="F18" s="234">
        <v>619</v>
      </c>
      <c r="G18" s="234">
        <v>552</v>
      </c>
      <c r="H18" s="235">
        <v>334</v>
      </c>
      <c r="I18" s="235">
        <v>218</v>
      </c>
      <c r="J18" s="234">
        <v>556</v>
      </c>
      <c r="K18" s="235">
        <v>354</v>
      </c>
      <c r="L18" s="235">
        <v>202</v>
      </c>
      <c r="M18" s="234">
        <v>534</v>
      </c>
      <c r="N18" s="235">
        <v>335</v>
      </c>
      <c r="O18" s="235">
        <v>199</v>
      </c>
      <c r="P18" s="234">
        <v>0</v>
      </c>
      <c r="Q18" s="235">
        <v>0</v>
      </c>
      <c r="R18" s="235">
        <v>0</v>
      </c>
      <c r="S18" s="234">
        <v>944</v>
      </c>
      <c r="T18" s="234">
        <v>514</v>
      </c>
      <c r="U18" s="235">
        <v>430</v>
      </c>
      <c r="V18" s="234">
        <v>312</v>
      </c>
      <c r="W18" s="234">
        <v>152</v>
      </c>
      <c r="X18" s="234">
        <v>160</v>
      </c>
      <c r="Y18" s="234">
        <v>321</v>
      </c>
      <c r="Z18" s="234">
        <v>186</v>
      </c>
      <c r="AA18" s="234">
        <v>135</v>
      </c>
      <c r="AB18" s="234">
        <v>311</v>
      </c>
      <c r="AC18" s="234">
        <v>176</v>
      </c>
      <c r="AD18" s="234">
        <v>135</v>
      </c>
      <c r="AE18" s="234">
        <v>0</v>
      </c>
      <c r="AF18" s="234">
        <v>0</v>
      </c>
      <c r="AG18" s="234">
        <v>0</v>
      </c>
      <c r="AH18" s="234">
        <v>0</v>
      </c>
      <c r="AI18" s="235">
        <v>0</v>
      </c>
      <c r="AJ18" s="234">
        <v>0</v>
      </c>
      <c r="AK18" s="234">
        <v>0</v>
      </c>
      <c r="AL18" s="235">
        <v>0</v>
      </c>
      <c r="AM18" s="234">
        <v>0</v>
      </c>
      <c r="AN18" s="234">
        <v>0</v>
      </c>
      <c r="AO18" s="235">
        <v>0</v>
      </c>
      <c r="AP18" s="234">
        <v>0</v>
      </c>
      <c r="AQ18" s="234">
        <v>0</v>
      </c>
      <c r="AR18" s="235">
        <v>0</v>
      </c>
      <c r="AS18" s="234">
        <v>0</v>
      </c>
      <c r="AT18" s="234">
        <v>0</v>
      </c>
      <c r="AU18" s="235">
        <v>0</v>
      </c>
      <c r="AV18" s="234">
        <v>0</v>
      </c>
      <c r="AW18" s="234">
        <v>0</v>
      </c>
      <c r="AX18" s="235">
        <v>0</v>
      </c>
      <c r="AY18" s="234">
        <v>0</v>
      </c>
      <c r="AZ18" s="234">
        <v>0</v>
      </c>
      <c r="BA18" s="235">
        <v>0</v>
      </c>
      <c r="BB18" s="234">
        <v>0</v>
      </c>
      <c r="BC18" s="234">
        <v>0</v>
      </c>
      <c r="BD18" s="235">
        <v>0</v>
      </c>
      <c r="BE18" s="234">
        <v>0</v>
      </c>
      <c r="BF18" s="234">
        <v>0</v>
      </c>
      <c r="BG18" s="235">
        <v>0</v>
      </c>
      <c r="BH18" s="234">
        <v>0</v>
      </c>
      <c r="BI18" s="234">
        <v>0</v>
      </c>
      <c r="BJ18" s="235">
        <v>0</v>
      </c>
      <c r="BK18" s="234">
        <v>0</v>
      </c>
      <c r="BL18" s="234">
        <v>0</v>
      </c>
      <c r="BM18" s="235">
        <v>0</v>
      </c>
      <c r="BN18" s="234">
        <v>0</v>
      </c>
      <c r="BO18" s="234">
        <v>0</v>
      </c>
      <c r="BP18" s="235">
        <v>0</v>
      </c>
      <c r="BQ18" s="234">
        <v>0</v>
      </c>
      <c r="BR18" s="234">
        <v>0</v>
      </c>
      <c r="BS18" s="235">
        <v>0</v>
      </c>
      <c r="BT18" s="234">
        <v>0</v>
      </c>
      <c r="BU18" s="234">
        <v>0</v>
      </c>
      <c r="BV18" s="235">
        <v>0</v>
      </c>
      <c r="BW18" s="234">
        <v>0</v>
      </c>
      <c r="BX18" s="234">
        <v>0</v>
      </c>
      <c r="BY18" s="235">
        <v>0</v>
      </c>
      <c r="BZ18" s="234">
        <v>0</v>
      </c>
      <c r="CA18" s="234">
        <v>232</v>
      </c>
      <c r="CB18" s="235">
        <v>207</v>
      </c>
      <c r="CC18" s="234">
        <v>25</v>
      </c>
      <c r="CD18" s="234">
        <v>80</v>
      </c>
      <c r="CE18" s="234">
        <v>71</v>
      </c>
      <c r="CF18" s="234">
        <v>9</v>
      </c>
      <c r="CG18" s="234">
        <v>78</v>
      </c>
      <c r="CH18" s="234">
        <v>70</v>
      </c>
      <c r="CI18" s="234">
        <v>8</v>
      </c>
      <c r="CJ18" s="234">
        <v>74</v>
      </c>
      <c r="CK18" s="234">
        <v>66</v>
      </c>
      <c r="CL18" s="234">
        <v>8</v>
      </c>
      <c r="CM18" s="234">
        <v>0</v>
      </c>
      <c r="CN18" s="234">
        <v>0</v>
      </c>
      <c r="CO18" s="234">
        <v>0</v>
      </c>
      <c r="CP18" s="234">
        <v>0</v>
      </c>
      <c r="CQ18" s="235">
        <v>0</v>
      </c>
      <c r="CR18" s="234">
        <v>0</v>
      </c>
      <c r="CS18" s="234">
        <v>0</v>
      </c>
      <c r="CT18" s="235">
        <v>0</v>
      </c>
      <c r="CU18" s="234">
        <v>0</v>
      </c>
      <c r="CV18" s="234">
        <v>0</v>
      </c>
      <c r="CW18" s="235">
        <v>0</v>
      </c>
      <c r="CX18" s="234">
        <v>0</v>
      </c>
      <c r="CY18" s="234">
        <v>0</v>
      </c>
      <c r="CZ18" s="235">
        <v>0</v>
      </c>
      <c r="DA18" s="234">
        <v>0</v>
      </c>
      <c r="DB18" s="234">
        <v>0</v>
      </c>
      <c r="DC18" s="235">
        <v>0</v>
      </c>
      <c r="DD18" s="234">
        <v>0</v>
      </c>
      <c r="DE18" s="234">
        <v>0</v>
      </c>
      <c r="DF18" s="235">
        <v>0</v>
      </c>
      <c r="DG18" s="234">
        <v>0</v>
      </c>
      <c r="DH18" s="234">
        <v>0</v>
      </c>
      <c r="DI18" s="235">
        <v>0</v>
      </c>
      <c r="DJ18" s="234">
        <v>0</v>
      </c>
      <c r="DK18" s="234">
        <v>0</v>
      </c>
      <c r="DL18" s="235">
        <v>0</v>
      </c>
      <c r="DM18" s="234">
        <v>0</v>
      </c>
      <c r="DN18" s="234">
        <v>0</v>
      </c>
      <c r="DO18" s="235">
        <v>0</v>
      </c>
      <c r="DP18" s="234">
        <v>0</v>
      </c>
      <c r="DQ18" s="234">
        <v>0</v>
      </c>
      <c r="DR18" s="235">
        <v>0</v>
      </c>
      <c r="DS18" s="234">
        <v>0</v>
      </c>
      <c r="DT18" s="234">
        <v>0</v>
      </c>
      <c r="DU18" s="235">
        <v>0</v>
      </c>
      <c r="DV18" s="234">
        <v>0</v>
      </c>
      <c r="DW18" s="234">
        <v>0</v>
      </c>
      <c r="DX18" s="235">
        <v>0</v>
      </c>
      <c r="DY18" s="234">
        <v>0</v>
      </c>
      <c r="DZ18" s="234">
        <v>0</v>
      </c>
      <c r="EA18" s="235">
        <v>0</v>
      </c>
      <c r="EB18" s="234">
        <v>0</v>
      </c>
      <c r="EC18" s="234">
        <v>0</v>
      </c>
      <c r="ED18" s="235">
        <v>0</v>
      </c>
      <c r="EE18" s="234">
        <v>0</v>
      </c>
      <c r="EF18" s="234">
        <v>0</v>
      </c>
      <c r="EG18" s="235">
        <v>0</v>
      </c>
      <c r="EH18" s="234">
        <v>0</v>
      </c>
      <c r="EI18" s="234">
        <v>0</v>
      </c>
      <c r="EJ18" s="235">
        <v>0</v>
      </c>
      <c r="EK18" s="234">
        <v>0</v>
      </c>
      <c r="EL18" s="234">
        <v>0</v>
      </c>
      <c r="EM18" s="235">
        <v>0</v>
      </c>
      <c r="EN18" s="234">
        <v>0</v>
      </c>
      <c r="EO18" s="234">
        <v>0</v>
      </c>
      <c r="EP18" s="235">
        <v>0</v>
      </c>
      <c r="EQ18" s="234">
        <v>0</v>
      </c>
      <c r="ER18" s="234">
        <v>0</v>
      </c>
      <c r="ES18" s="235">
        <v>0</v>
      </c>
      <c r="ET18" s="234">
        <v>0</v>
      </c>
      <c r="EU18" s="234">
        <v>0</v>
      </c>
      <c r="EV18" s="235">
        <v>0</v>
      </c>
      <c r="EW18" s="234">
        <v>0</v>
      </c>
      <c r="EX18" s="234">
        <v>466</v>
      </c>
      <c r="EY18" s="235">
        <v>302</v>
      </c>
      <c r="EZ18" s="234">
        <v>164</v>
      </c>
      <c r="FA18" s="234">
        <v>160</v>
      </c>
      <c r="FB18" s="234">
        <v>111</v>
      </c>
      <c r="FC18" s="234">
        <v>49</v>
      </c>
      <c r="FD18" s="234">
        <v>157</v>
      </c>
      <c r="FE18" s="234">
        <v>98</v>
      </c>
      <c r="FF18" s="234">
        <v>59</v>
      </c>
      <c r="FG18" s="234">
        <v>149</v>
      </c>
      <c r="FH18" s="234">
        <v>93</v>
      </c>
      <c r="FI18" s="234">
        <v>56</v>
      </c>
      <c r="FJ18" s="234">
        <v>0</v>
      </c>
      <c r="FK18" s="234">
        <v>0</v>
      </c>
      <c r="FL18" s="234">
        <v>0</v>
      </c>
    </row>
    <row r="19" spans="1:168" ht="16.5" customHeight="1">
      <c r="A19" s="217"/>
      <c r="B19" s="236" t="s">
        <v>146</v>
      </c>
      <c r="C19" s="233"/>
      <c r="D19" s="234">
        <v>4150</v>
      </c>
      <c r="E19" s="234">
        <v>2464</v>
      </c>
      <c r="F19" s="234">
        <v>1686</v>
      </c>
      <c r="G19" s="234">
        <v>1432</v>
      </c>
      <c r="H19" s="235">
        <v>847</v>
      </c>
      <c r="I19" s="235">
        <v>585</v>
      </c>
      <c r="J19" s="234">
        <v>1355</v>
      </c>
      <c r="K19" s="235">
        <v>804</v>
      </c>
      <c r="L19" s="235">
        <v>551</v>
      </c>
      <c r="M19" s="234">
        <v>1354</v>
      </c>
      <c r="N19" s="235">
        <v>806</v>
      </c>
      <c r="O19" s="235">
        <v>548</v>
      </c>
      <c r="P19" s="234">
        <v>9</v>
      </c>
      <c r="Q19" s="235">
        <v>7</v>
      </c>
      <c r="R19" s="235">
        <v>2</v>
      </c>
      <c r="S19" s="234">
        <v>1629</v>
      </c>
      <c r="T19" s="234">
        <v>739</v>
      </c>
      <c r="U19" s="235">
        <v>890</v>
      </c>
      <c r="V19" s="234">
        <v>560</v>
      </c>
      <c r="W19" s="234">
        <v>246</v>
      </c>
      <c r="X19" s="234">
        <v>314</v>
      </c>
      <c r="Y19" s="234">
        <v>533</v>
      </c>
      <c r="Z19" s="234">
        <v>248</v>
      </c>
      <c r="AA19" s="234">
        <v>285</v>
      </c>
      <c r="AB19" s="234">
        <v>536</v>
      </c>
      <c r="AC19" s="234">
        <v>245</v>
      </c>
      <c r="AD19" s="234">
        <v>291</v>
      </c>
      <c r="AE19" s="234">
        <v>0</v>
      </c>
      <c r="AF19" s="234">
        <v>0</v>
      </c>
      <c r="AG19" s="234">
        <v>0</v>
      </c>
      <c r="AH19" s="234">
        <v>0</v>
      </c>
      <c r="AI19" s="235">
        <v>0</v>
      </c>
      <c r="AJ19" s="234">
        <v>0</v>
      </c>
      <c r="AK19" s="234">
        <v>0</v>
      </c>
      <c r="AL19" s="235">
        <v>0</v>
      </c>
      <c r="AM19" s="234">
        <v>0</v>
      </c>
      <c r="AN19" s="234">
        <v>0</v>
      </c>
      <c r="AO19" s="235">
        <v>0</v>
      </c>
      <c r="AP19" s="234">
        <v>0</v>
      </c>
      <c r="AQ19" s="234">
        <v>0</v>
      </c>
      <c r="AR19" s="235">
        <v>0</v>
      </c>
      <c r="AS19" s="234">
        <v>0</v>
      </c>
      <c r="AT19" s="234">
        <v>0</v>
      </c>
      <c r="AU19" s="235">
        <v>0</v>
      </c>
      <c r="AV19" s="234">
        <v>0</v>
      </c>
      <c r="AW19" s="234">
        <v>1193</v>
      </c>
      <c r="AX19" s="235">
        <v>1142</v>
      </c>
      <c r="AY19" s="234">
        <v>51</v>
      </c>
      <c r="AZ19" s="234">
        <v>418</v>
      </c>
      <c r="BA19" s="234">
        <v>400</v>
      </c>
      <c r="BB19" s="234">
        <v>18</v>
      </c>
      <c r="BC19" s="234">
        <v>375</v>
      </c>
      <c r="BD19" s="234">
        <v>362</v>
      </c>
      <c r="BE19" s="234">
        <v>13</v>
      </c>
      <c r="BF19" s="234">
        <v>400</v>
      </c>
      <c r="BG19" s="234">
        <v>380</v>
      </c>
      <c r="BH19" s="234">
        <v>20</v>
      </c>
      <c r="BI19" s="234">
        <v>0</v>
      </c>
      <c r="BJ19" s="234">
        <v>0</v>
      </c>
      <c r="BK19" s="234">
        <v>0</v>
      </c>
      <c r="BL19" s="234">
        <v>132</v>
      </c>
      <c r="BM19" s="235">
        <v>72</v>
      </c>
      <c r="BN19" s="234">
        <v>60</v>
      </c>
      <c r="BO19" s="234">
        <v>54</v>
      </c>
      <c r="BP19" s="234">
        <v>27</v>
      </c>
      <c r="BQ19" s="234">
        <v>27</v>
      </c>
      <c r="BR19" s="234">
        <v>44</v>
      </c>
      <c r="BS19" s="234">
        <v>22</v>
      </c>
      <c r="BT19" s="234">
        <v>22</v>
      </c>
      <c r="BU19" s="234">
        <v>25</v>
      </c>
      <c r="BV19" s="234">
        <v>16</v>
      </c>
      <c r="BW19" s="234">
        <v>9</v>
      </c>
      <c r="BX19" s="234">
        <v>9</v>
      </c>
      <c r="BY19" s="234">
        <v>7</v>
      </c>
      <c r="BZ19" s="234">
        <v>2</v>
      </c>
      <c r="CA19" s="234">
        <v>0</v>
      </c>
      <c r="CB19" s="235">
        <v>0</v>
      </c>
      <c r="CC19" s="234">
        <v>0</v>
      </c>
      <c r="CD19" s="234">
        <v>0</v>
      </c>
      <c r="CE19" s="235">
        <v>0</v>
      </c>
      <c r="CF19" s="234">
        <v>0</v>
      </c>
      <c r="CG19" s="234">
        <v>0</v>
      </c>
      <c r="CH19" s="235">
        <v>0</v>
      </c>
      <c r="CI19" s="234">
        <v>0</v>
      </c>
      <c r="CJ19" s="234">
        <v>0</v>
      </c>
      <c r="CK19" s="235">
        <v>0</v>
      </c>
      <c r="CL19" s="234">
        <v>0</v>
      </c>
      <c r="CM19" s="234">
        <v>0</v>
      </c>
      <c r="CN19" s="235">
        <v>0</v>
      </c>
      <c r="CO19" s="234">
        <v>0</v>
      </c>
      <c r="CP19" s="234">
        <v>116</v>
      </c>
      <c r="CQ19" s="235">
        <v>47</v>
      </c>
      <c r="CR19" s="234">
        <v>69</v>
      </c>
      <c r="CS19" s="234">
        <v>40</v>
      </c>
      <c r="CT19" s="234">
        <v>18</v>
      </c>
      <c r="CU19" s="234">
        <v>22</v>
      </c>
      <c r="CV19" s="234">
        <v>40</v>
      </c>
      <c r="CW19" s="234">
        <v>16</v>
      </c>
      <c r="CX19" s="234">
        <v>24</v>
      </c>
      <c r="CY19" s="234">
        <v>36</v>
      </c>
      <c r="CZ19" s="234">
        <v>13</v>
      </c>
      <c r="DA19" s="234">
        <v>23</v>
      </c>
      <c r="DB19" s="234">
        <v>0</v>
      </c>
      <c r="DC19" s="234">
        <v>0</v>
      </c>
      <c r="DD19" s="234">
        <v>0</v>
      </c>
      <c r="DE19" s="234">
        <v>239</v>
      </c>
      <c r="DF19" s="235">
        <v>139</v>
      </c>
      <c r="DG19" s="234">
        <v>100</v>
      </c>
      <c r="DH19" s="234">
        <v>80</v>
      </c>
      <c r="DI19" s="234">
        <v>48</v>
      </c>
      <c r="DJ19" s="234">
        <v>32</v>
      </c>
      <c r="DK19" s="234">
        <v>80</v>
      </c>
      <c r="DL19" s="234">
        <v>48</v>
      </c>
      <c r="DM19" s="234">
        <v>32</v>
      </c>
      <c r="DN19" s="234">
        <v>79</v>
      </c>
      <c r="DO19" s="234">
        <v>43</v>
      </c>
      <c r="DP19" s="234">
        <v>36</v>
      </c>
      <c r="DQ19" s="234">
        <v>0</v>
      </c>
      <c r="DR19" s="234">
        <v>0</v>
      </c>
      <c r="DS19" s="234">
        <v>0</v>
      </c>
      <c r="DT19" s="234">
        <v>0</v>
      </c>
      <c r="DU19" s="235">
        <v>0</v>
      </c>
      <c r="DV19" s="234">
        <v>0</v>
      </c>
      <c r="DW19" s="234">
        <v>0</v>
      </c>
      <c r="DX19" s="235">
        <v>0</v>
      </c>
      <c r="DY19" s="234">
        <v>0</v>
      </c>
      <c r="DZ19" s="234">
        <v>0</v>
      </c>
      <c r="EA19" s="235">
        <v>0</v>
      </c>
      <c r="EB19" s="234">
        <v>0</v>
      </c>
      <c r="EC19" s="234">
        <v>0</v>
      </c>
      <c r="ED19" s="235">
        <v>0</v>
      </c>
      <c r="EE19" s="234">
        <v>0</v>
      </c>
      <c r="EF19" s="234">
        <v>0</v>
      </c>
      <c r="EG19" s="235">
        <v>0</v>
      </c>
      <c r="EH19" s="234">
        <v>0</v>
      </c>
      <c r="EI19" s="234">
        <v>841</v>
      </c>
      <c r="EJ19" s="235">
        <v>325</v>
      </c>
      <c r="EK19" s="234">
        <v>516</v>
      </c>
      <c r="EL19" s="234">
        <v>280</v>
      </c>
      <c r="EM19" s="234">
        <v>108</v>
      </c>
      <c r="EN19" s="234">
        <v>172</v>
      </c>
      <c r="EO19" s="234">
        <v>283</v>
      </c>
      <c r="EP19" s="234">
        <v>108</v>
      </c>
      <c r="EQ19" s="234">
        <v>175</v>
      </c>
      <c r="ER19" s="234">
        <v>278</v>
      </c>
      <c r="ES19" s="234">
        <v>109</v>
      </c>
      <c r="ET19" s="234">
        <v>169</v>
      </c>
      <c r="EU19" s="234">
        <v>0</v>
      </c>
      <c r="EV19" s="234">
        <v>0</v>
      </c>
      <c r="EW19" s="234">
        <v>0</v>
      </c>
      <c r="EX19" s="234">
        <v>0</v>
      </c>
      <c r="EY19" s="235">
        <v>0</v>
      </c>
      <c r="EZ19" s="234">
        <v>0</v>
      </c>
      <c r="FA19" s="234">
        <v>0</v>
      </c>
      <c r="FB19" s="235">
        <v>0</v>
      </c>
      <c r="FC19" s="234">
        <v>0</v>
      </c>
      <c r="FD19" s="234">
        <v>0</v>
      </c>
      <c r="FE19" s="235">
        <v>0</v>
      </c>
      <c r="FF19" s="234">
        <v>0</v>
      </c>
      <c r="FG19" s="234">
        <v>0</v>
      </c>
      <c r="FH19" s="235">
        <v>0</v>
      </c>
      <c r="FI19" s="234">
        <v>0</v>
      </c>
      <c r="FJ19" s="234">
        <v>0</v>
      </c>
      <c r="FK19" s="235">
        <v>0</v>
      </c>
      <c r="FL19" s="234">
        <v>0</v>
      </c>
    </row>
    <row r="20" spans="1:168" ht="16.5" customHeight="1">
      <c r="A20" s="217"/>
      <c r="B20" s="236" t="s">
        <v>147</v>
      </c>
      <c r="C20" s="233"/>
      <c r="D20" s="234">
        <v>1875</v>
      </c>
      <c r="E20" s="234">
        <v>1048</v>
      </c>
      <c r="F20" s="234">
        <v>827</v>
      </c>
      <c r="G20" s="234">
        <v>665</v>
      </c>
      <c r="H20" s="235">
        <v>385</v>
      </c>
      <c r="I20" s="235">
        <v>280</v>
      </c>
      <c r="J20" s="234">
        <v>622</v>
      </c>
      <c r="K20" s="235">
        <v>333</v>
      </c>
      <c r="L20" s="235">
        <v>289</v>
      </c>
      <c r="M20" s="234">
        <v>588</v>
      </c>
      <c r="N20" s="235">
        <v>330</v>
      </c>
      <c r="O20" s="235">
        <v>258</v>
      </c>
      <c r="P20" s="234">
        <v>0</v>
      </c>
      <c r="Q20" s="235">
        <v>0</v>
      </c>
      <c r="R20" s="235">
        <v>0</v>
      </c>
      <c r="S20" s="234">
        <v>1338</v>
      </c>
      <c r="T20" s="234">
        <v>760</v>
      </c>
      <c r="U20" s="235">
        <v>578</v>
      </c>
      <c r="V20" s="234">
        <v>459</v>
      </c>
      <c r="W20" s="234">
        <v>272</v>
      </c>
      <c r="X20" s="234">
        <v>187</v>
      </c>
      <c r="Y20" s="234">
        <v>451</v>
      </c>
      <c r="Z20" s="234">
        <v>250</v>
      </c>
      <c r="AA20" s="234">
        <v>201</v>
      </c>
      <c r="AB20" s="234">
        <v>428</v>
      </c>
      <c r="AC20" s="234">
        <v>238</v>
      </c>
      <c r="AD20" s="234">
        <v>190</v>
      </c>
      <c r="AE20" s="234">
        <v>0</v>
      </c>
      <c r="AF20" s="234">
        <v>0</v>
      </c>
      <c r="AG20" s="234">
        <v>0</v>
      </c>
      <c r="AH20" s="234">
        <v>537</v>
      </c>
      <c r="AI20" s="235">
        <v>288</v>
      </c>
      <c r="AJ20" s="234">
        <v>249</v>
      </c>
      <c r="AK20" s="234">
        <v>206</v>
      </c>
      <c r="AL20" s="234">
        <v>113</v>
      </c>
      <c r="AM20" s="234">
        <v>93</v>
      </c>
      <c r="AN20" s="234">
        <v>171</v>
      </c>
      <c r="AO20" s="234">
        <v>83</v>
      </c>
      <c r="AP20" s="234">
        <v>88</v>
      </c>
      <c r="AQ20" s="234">
        <v>160</v>
      </c>
      <c r="AR20" s="234">
        <v>92</v>
      </c>
      <c r="AS20" s="234">
        <v>68</v>
      </c>
      <c r="AT20" s="234">
        <v>0</v>
      </c>
      <c r="AU20" s="234">
        <v>0</v>
      </c>
      <c r="AV20" s="234">
        <v>0</v>
      </c>
      <c r="AW20" s="234">
        <v>0</v>
      </c>
      <c r="AX20" s="235">
        <v>0</v>
      </c>
      <c r="AY20" s="234">
        <v>0</v>
      </c>
      <c r="AZ20" s="234">
        <v>0</v>
      </c>
      <c r="BA20" s="235">
        <v>0</v>
      </c>
      <c r="BB20" s="234">
        <v>0</v>
      </c>
      <c r="BC20" s="234">
        <v>0</v>
      </c>
      <c r="BD20" s="235">
        <v>0</v>
      </c>
      <c r="BE20" s="234">
        <v>0</v>
      </c>
      <c r="BF20" s="234">
        <v>0</v>
      </c>
      <c r="BG20" s="235">
        <v>0</v>
      </c>
      <c r="BH20" s="234">
        <v>0</v>
      </c>
      <c r="BI20" s="234">
        <v>0</v>
      </c>
      <c r="BJ20" s="235">
        <v>0</v>
      </c>
      <c r="BK20" s="234">
        <v>0</v>
      </c>
      <c r="BL20" s="234">
        <v>0</v>
      </c>
      <c r="BM20" s="235">
        <v>0</v>
      </c>
      <c r="BN20" s="234">
        <v>0</v>
      </c>
      <c r="BO20" s="234">
        <v>0</v>
      </c>
      <c r="BP20" s="235">
        <v>0</v>
      </c>
      <c r="BQ20" s="234">
        <v>0</v>
      </c>
      <c r="BR20" s="234">
        <v>0</v>
      </c>
      <c r="BS20" s="235">
        <v>0</v>
      </c>
      <c r="BT20" s="234">
        <v>0</v>
      </c>
      <c r="BU20" s="234">
        <v>0</v>
      </c>
      <c r="BV20" s="235">
        <v>0</v>
      </c>
      <c r="BW20" s="234">
        <v>0</v>
      </c>
      <c r="BX20" s="234">
        <v>0</v>
      </c>
      <c r="BY20" s="235">
        <v>0</v>
      </c>
      <c r="BZ20" s="234">
        <v>0</v>
      </c>
      <c r="CA20" s="234">
        <v>0</v>
      </c>
      <c r="CB20" s="235">
        <v>0</v>
      </c>
      <c r="CC20" s="234">
        <v>0</v>
      </c>
      <c r="CD20" s="234">
        <v>0</v>
      </c>
      <c r="CE20" s="235">
        <v>0</v>
      </c>
      <c r="CF20" s="234">
        <v>0</v>
      </c>
      <c r="CG20" s="234">
        <v>0</v>
      </c>
      <c r="CH20" s="235">
        <v>0</v>
      </c>
      <c r="CI20" s="234">
        <v>0</v>
      </c>
      <c r="CJ20" s="234">
        <v>0</v>
      </c>
      <c r="CK20" s="235">
        <v>0</v>
      </c>
      <c r="CL20" s="234">
        <v>0</v>
      </c>
      <c r="CM20" s="234">
        <v>0</v>
      </c>
      <c r="CN20" s="235">
        <v>0</v>
      </c>
      <c r="CO20" s="234">
        <v>0</v>
      </c>
      <c r="CP20" s="234">
        <v>0</v>
      </c>
      <c r="CQ20" s="235">
        <v>0</v>
      </c>
      <c r="CR20" s="234">
        <v>0</v>
      </c>
      <c r="CS20" s="234">
        <v>0</v>
      </c>
      <c r="CT20" s="235">
        <v>0</v>
      </c>
      <c r="CU20" s="234">
        <v>0</v>
      </c>
      <c r="CV20" s="234">
        <v>0</v>
      </c>
      <c r="CW20" s="235">
        <v>0</v>
      </c>
      <c r="CX20" s="234">
        <v>0</v>
      </c>
      <c r="CY20" s="234">
        <v>0</v>
      </c>
      <c r="CZ20" s="235">
        <v>0</v>
      </c>
      <c r="DA20" s="234">
        <v>0</v>
      </c>
      <c r="DB20" s="234">
        <v>0</v>
      </c>
      <c r="DC20" s="235">
        <v>0</v>
      </c>
      <c r="DD20" s="234">
        <v>0</v>
      </c>
      <c r="DE20" s="234">
        <v>0</v>
      </c>
      <c r="DF20" s="235">
        <v>0</v>
      </c>
      <c r="DG20" s="234">
        <v>0</v>
      </c>
      <c r="DH20" s="234">
        <v>0</v>
      </c>
      <c r="DI20" s="235">
        <v>0</v>
      </c>
      <c r="DJ20" s="234">
        <v>0</v>
      </c>
      <c r="DK20" s="234">
        <v>0</v>
      </c>
      <c r="DL20" s="235">
        <v>0</v>
      </c>
      <c r="DM20" s="234">
        <v>0</v>
      </c>
      <c r="DN20" s="234">
        <v>0</v>
      </c>
      <c r="DO20" s="235">
        <v>0</v>
      </c>
      <c r="DP20" s="234">
        <v>0</v>
      </c>
      <c r="DQ20" s="234">
        <v>0</v>
      </c>
      <c r="DR20" s="235">
        <v>0</v>
      </c>
      <c r="DS20" s="234">
        <v>0</v>
      </c>
      <c r="DT20" s="234">
        <v>0</v>
      </c>
      <c r="DU20" s="235">
        <v>0</v>
      </c>
      <c r="DV20" s="234">
        <v>0</v>
      </c>
      <c r="DW20" s="234">
        <v>0</v>
      </c>
      <c r="DX20" s="235">
        <v>0</v>
      </c>
      <c r="DY20" s="234">
        <v>0</v>
      </c>
      <c r="DZ20" s="234">
        <v>0</v>
      </c>
      <c r="EA20" s="235">
        <v>0</v>
      </c>
      <c r="EB20" s="234">
        <v>0</v>
      </c>
      <c r="EC20" s="234">
        <v>0</v>
      </c>
      <c r="ED20" s="235">
        <v>0</v>
      </c>
      <c r="EE20" s="234">
        <v>0</v>
      </c>
      <c r="EF20" s="234">
        <v>0</v>
      </c>
      <c r="EG20" s="235">
        <v>0</v>
      </c>
      <c r="EH20" s="234">
        <v>0</v>
      </c>
      <c r="EI20" s="234">
        <v>0</v>
      </c>
      <c r="EJ20" s="235">
        <v>0</v>
      </c>
      <c r="EK20" s="234">
        <v>0</v>
      </c>
      <c r="EL20" s="234">
        <v>0</v>
      </c>
      <c r="EM20" s="235">
        <v>0</v>
      </c>
      <c r="EN20" s="234">
        <v>0</v>
      </c>
      <c r="EO20" s="234">
        <v>0</v>
      </c>
      <c r="EP20" s="235">
        <v>0</v>
      </c>
      <c r="EQ20" s="234">
        <v>0</v>
      </c>
      <c r="ER20" s="234">
        <v>0</v>
      </c>
      <c r="ES20" s="235">
        <v>0</v>
      </c>
      <c r="ET20" s="234">
        <v>0</v>
      </c>
      <c r="EU20" s="234">
        <v>0</v>
      </c>
      <c r="EV20" s="235">
        <v>0</v>
      </c>
      <c r="EW20" s="234">
        <v>0</v>
      </c>
      <c r="EX20" s="234">
        <v>0</v>
      </c>
      <c r="EY20" s="235">
        <v>0</v>
      </c>
      <c r="EZ20" s="234">
        <v>0</v>
      </c>
      <c r="FA20" s="234">
        <v>0</v>
      </c>
      <c r="FB20" s="235">
        <v>0</v>
      </c>
      <c r="FC20" s="234">
        <v>0</v>
      </c>
      <c r="FD20" s="234">
        <v>0</v>
      </c>
      <c r="FE20" s="235">
        <v>0</v>
      </c>
      <c r="FF20" s="234">
        <v>0</v>
      </c>
      <c r="FG20" s="234">
        <v>0</v>
      </c>
      <c r="FH20" s="235">
        <v>0</v>
      </c>
      <c r="FI20" s="234">
        <v>0</v>
      </c>
      <c r="FJ20" s="234">
        <v>0</v>
      </c>
      <c r="FK20" s="235">
        <v>0</v>
      </c>
      <c r="FL20" s="234">
        <v>0</v>
      </c>
    </row>
    <row r="21" spans="1:168" ht="16.5" customHeight="1">
      <c r="A21" s="217"/>
      <c r="B21" s="236" t="s">
        <v>148</v>
      </c>
      <c r="C21" s="233"/>
      <c r="D21" s="234">
        <v>3643</v>
      </c>
      <c r="E21" s="234">
        <v>1588</v>
      </c>
      <c r="F21" s="234">
        <v>2055</v>
      </c>
      <c r="G21" s="234">
        <v>1216</v>
      </c>
      <c r="H21" s="235">
        <v>554</v>
      </c>
      <c r="I21" s="235">
        <v>662</v>
      </c>
      <c r="J21" s="234">
        <v>1218</v>
      </c>
      <c r="K21" s="235">
        <v>530</v>
      </c>
      <c r="L21" s="235">
        <v>688</v>
      </c>
      <c r="M21" s="234">
        <v>1187</v>
      </c>
      <c r="N21" s="235">
        <v>492</v>
      </c>
      <c r="O21" s="235">
        <v>695</v>
      </c>
      <c r="P21" s="234">
        <v>22</v>
      </c>
      <c r="Q21" s="235">
        <v>12</v>
      </c>
      <c r="R21" s="235">
        <v>10</v>
      </c>
      <c r="S21" s="234">
        <v>2421</v>
      </c>
      <c r="T21" s="234">
        <v>1128</v>
      </c>
      <c r="U21" s="235">
        <v>1293</v>
      </c>
      <c r="V21" s="234">
        <v>812</v>
      </c>
      <c r="W21" s="234">
        <v>389</v>
      </c>
      <c r="X21" s="234">
        <v>423</v>
      </c>
      <c r="Y21" s="234">
        <v>803</v>
      </c>
      <c r="Z21" s="234">
        <v>387</v>
      </c>
      <c r="AA21" s="234">
        <v>416</v>
      </c>
      <c r="AB21" s="234">
        <v>806</v>
      </c>
      <c r="AC21" s="234">
        <v>352</v>
      </c>
      <c r="AD21" s="234">
        <v>454</v>
      </c>
      <c r="AE21" s="234">
        <v>0</v>
      </c>
      <c r="AF21" s="234">
        <v>0</v>
      </c>
      <c r="AG21" s="234">
        <v>0</v>
      </c>
      <c r="AH21" s="234">
        <v>533</v>
      </c>
      <c r="AI21" s="235">
        <v>240</v>
      </c>
      <c r="AJ21" s="234">
        <v>293</v>
      </c>
      <c r="AK21" s="234">
        <v>177</v>
      </c>
      <c r="AL21" s="234">
        <v>88</v>
      </c>
      <c r="AM21" s="234">
        <v>89</v>
      </c>
      <c r="AN21" s="234">
        <v>174</v>
      </c>
      <c r="AO21" s="234">
        <v>71</v>
      </c>
      <c r="AP21" s="234">
        <v>103</v>
      </c>
      <c r="AQ21" s="234">
        <v>160</v>
      </c>
      <c r="AR21" s="234">
        <v>69</v>
      </c>
      <c r="AS21" s="234">
        <v>91</v>
      </c>
      <c r="AT21" s="234">
        <v>22</v>
      </c>
      <c r="AU21" s="234">
        <v>12</v>
      </c>
      <c r="AV21" s="234">
        <v>10</v>
      </c>
      <c r="AW21" s="234">
        <v>0</v>
      </c>
      <c r="AX21" s="235">
        <v>0</v>
      </c>
      <c r="AY21" s="234">
        <v>0</v>
      </c>
      <c r="AZ21" s="234">
        <v>0</v>
      </c>
      <c r="BA21" s="235">
        <v>0</v>
      </c>
      <c r="BB21" s="234">
        <v>0</v>
      </c>
      <c r="BC21" s="234">
        <v>0</v>
      </c>
      <c r="BD21" s="235">
        <v>0</v>
      </c>
      <c r="BE21" s="234">
        <v>0</v>
      </c>
      <c r="BF21" s="234">
        <v>0</v>
      </c>
      <c r="BG21" s="235">
        <v>0</v>
      </c>
      <c r="BH21" s="234">
        <v>0</v>
      </c>
      <c r="BI21" s="234">
        <v>0</v>
      </c>
      <c r="BJ21" s="235">
        <v>0</v>
      </c>
      <c r="BK21" s="234">
        <v>0</v>
      </c>
      <c r="BL21" s="234">
        <v>590</v>
      </c>
      <c r="BM21" s="235">
        <v>197</v>
      </c>
      <c r="BN21" s="234">
        <v>393</v>
      </c>
      <c r="BO21" s="234">
        <v>200</v>
      </c>
      <c r="BP21" s="234">
        <v>73</v>
      </c>
      <c r="BQ21" s="234">
        <v>127</v>
      </c>
      <c r="BR21" s="234">
        <v>201</v>
      </c>
      <c r="BS21" s="234">
        <v>60</v>
      </c>
      <c r="BT21" s="234">
        <v>141</v>
      </c>
      <c r="BU21" s="234">
        <v>189</v>
      </c>
      <c r="BV21" s="234">
        <v>64</v>
      </c>
      <c r="BW21" s="234">
        <v>125</v>
      </c>
      <c r="BX21" s="234">
        <v>0</v>
      </c>
      <c r="BY21" s="234">
        <v>0</v>
      </c>
      <c r="BZ21" s="234">
        <v>0</v>
      </c>
      <c r="CA21" s="234">
        <v>0</v>
      </c>
      <c r="CB21" s="235">
        <v>0</v>
      </c>
      <c r="CC21" s="234">
        <v>0</v>
      </c>
      <c r="CD21" s="234">
        <v>0</v>
      </c>
      <c r="CE21" s="235">
        <v>0</v>
      </c>
      <c r="CF21" s="234">
        <v>0</v>
      </c>
      <c r="CG21" s="234">
        <v>0</v>
      </c>
      <c r="CH21" s="235">
        <v>0</v>
      </c>
      <c r="CI21" s="234">
        <v>0</v>
      </c>
      <c r="CJ21" s="234">
        <v>0</v>
      </c>
      <c r="CK21" s="235">
        <v>0</v>
      </c>
      <c r="CL21" s="234">
        <v>0</v>
      </c>
      <c r="CM21" s="234">
        <v>0</v>
      </c>
      <c r="CN21" s="235">
        <v>0</v>
      </c>
      <c r="CO21" s="234">
        <v>0</v>
      </c>
      <c r="CP21" s="234">
        <v>0</v>
      </c>
      <c r="CQ21" s="235">
        <v>0</v>
      </c>
      <c r="CR21" s="234">
        <v>0</v>
      </c>
      <c r="CS21" s="234">
        <v>0</v>
      </c>
      <c r="CT21" s="235">
        <v>0</v>
      </c>
      <c r="CU21" s="234">
        <v>0</v>
      </c>
      <c r="CV21" s="234">
        <v>0</v>
      </c>
      <c r="CW21" s="235">
        <v>0</v>
      </c>
      <c r="CX21" s="234">
        <v>0</v>
      </c>
      <c r="CY21" s="234">
        <v>0</v>
      </c>
      <c r="CZ21" s="235">
        <v>0</v>
      </c>
      <c r="DA21" s="234">
        <v>0</v>
      </c>
      <c r="DB21" s="234">
        <v>0</v>
      </c>
      <c r="DC21" s="235">
        <v>0</v>
      </c>
      <c r="DD21" s="234">
        <v>0</v>
      </c>
      <c r="DE21" s="234">
        <v>0</v>
      </c>
      <c r="DF21" s="235">
        <v>0</v>
      </c>
      <c r="DG21" s="234">
        <v>0</v>
      </c>
      <c r="DH21" s="234">
        <v>0</v>
      </c>
      <c r="DI21" s="235">
        <v>0</v>
      </c>
      <c r="DJ21" s="234">
        <v>0</v>
      </c>
      <c r="DK21" s="234">
        <v>0</v>
      </c>
      <c r="DL21" s="235">
        <v>0</v>
      </c>
      <c r="DM21" s="234">
        <v>0</v>
      </c>
      <c r="DN21" s="234">
        <v>0</v>
      </c>
      <c r="DO21" s="235">
        <v>0</v>
      </c>
      <c r="DP21" s="234">
        <v>0</v>
      </c>
      <c r="DQ21" s="234">
        <v>0</v>
      </c>
      <c r="DR21" s="235">
        <v>0</v>
      </c>
      <c r="DS21" s="234">
        <v>0</v>
      </c>
      <c r="DT21" s="234">
        <v>99</v>
      </c>
      <c r="DU21" s="235">
        <v>23</v>
      </c>
      <c r="DV21" s="234">
        <v>76</v>
      </c>
      <c r="DW21" s="234">
        <v>27</v>
      </c>
      <c r="DX21" s="234">
        <v>4</v>
      </c>
      <c r="DY21" s="234">
        <v>23</v>
      </c>
      <c r="DZ21" s="234">
        <v>40</v>
      </c>
      <c r="EA21" s="234">
        <v>12</v>
      </c>
      <c r="EB21" s="234">
        <v>28</v>
      </c>
      <c r="EC21" s="234">
        <v>32</v>
      </c>
      <c r="ED21" s="234">
        <v>7</v>
      </c>
      <c r="EE21" s="234">
        <v>25</v>
      </c>
      <c r="EF21" s="234">
        <v>0</v>
      </c>
      <c r="EG21" s="234">
        <v>0</v>
      </c>
      <c r="EH21" s="234">
        <v>0</v>
      </c>
      <c r="EI21" s="234">
        <v>0</v>
      </c>
      <c r="EJ21" s="235">
        <v>0</v>
      </c>
      <c r="EK21" s="234">
        <v>0</v>
      </c>
      <c r="EL21" s="234">
        <v>0</v>
      </c>
      <c r="EM21" s="235">
        <v>0</v>
      </c>
      <c r="EN21" s="234">
        <v>0</v>
      </c>
      <c r="EO21" s="234">
        <v>0</v>
      </c>
      <c r="EP21" s="235">
        <v>0</v>
      </c>
      <c r="EQ21" s="234">
        <v>0</v>
      </c>
      <c r="ER21" s="234">
        <v>0</v>
      </c>
      <c r="ES21" s="235">
        <v>0</v>
      </c>
      <c r="ET21" s="234">
        <v>0</v>
      </c>
      <c r="EU21" s="234">
        <v>0</v>
      </c>
      <c r="EV21" s="235">
        <v>0</v>
      </c>
      <c r="EW21" s="234">
        <v>0</v>
      </c>
      <c r="EX21" s="234">
        <v>0</v>
      </c>
      <c r="EY21" s="235">
        <v>0</v>
      </c>
      <c r="EZ21" s="234">
        <v>0</v>
      </c>
      <c r="FA21" s="234">
        <v>0</v>
      </c>
      <c r="FB21" s="235">
        <v>0</v>
      </c>
      <c r="FC21" s="234">
        <v>0</v>
      </c>
      <c r="FD21" s="234">
        <v>0</v>
      </c>
      <c r="FE21" s="235">
        <v>0</v>
      </c>
      <c r="FF21" s="234">
        <v>0</v>
      </c>
      <c r="FG21" s="234">
        <v>0</v>
      </c>
      <c r="FH21" s="235">
        <v>0</v>
      </c>
      <c r="FI21" s="234">
        <v>0</v>
      </c>
      <c r="FJ21" s="234">
        <v>0</v>
      </c>
      <c r="FK21" s="235">
        <v>0</v>
      </c>
      <c r="FL21" s="234">
        <v>0</v>
      </c>
    </row>
    <row r="22" spans="1:168" ht="16.5" customHeight="1">
      <c r="A22" s="217"/>
      <c r="B22" s="236" t="s">
        <v>149</v>
      </c>
      <c r="C22" s="233"/>
      <c r="D22" s="234">
        <v>1311</v>
      </c>
      <c r="E22" s="234">
        <v>675</v>
      </c>
      <c r="F22" s="234">
        <v>636</v>
      </c>
      <c r="G22" s="234">
        <v>413</v>
      </c>
      <c r="H22" s="235">
        <v>207</v>
      </c>
      <c r="I22" s="235">
        <v>206</v>
      </c>
      <c r="J22" s="234">
        <v>467</v>
      </c>
      <c r="K22" s="235">
        <v>239</v>
      </c>
      <c r="L22" s="235">
        <v>228</v>
      </c>
      <c r="M22" s="234">
        <v>431</v>
      </c>
      <c r="N22" s="235">
        <v>229</v>
      </c>
      <c r="O22" s="235">
        <v>202</v>
      </c>
      <c r="P22" s="234">
        <v>0</v>
      </c>
      <c r="Q22" s="235">
        <v>0</v>
      </c>
      <c r="R22" s="235">
        <v>0</v>
      </c>
      <c r="S22" s="234">
        <v>460</v>
      </c>
      <c r="T22" s="234">
        <v>221</v>
      </c>
      <c r="U22" s="235">
        <v>239</v>
      </c>
      <c r="V22" s="234">
        <v>146</v>
      </c>
      <c r="W22" s="234">
        <v>69</v>
      </c>
      <c r="X22" s="234">
        <v>77</v>
      </c>
      <c r="Y22" s="234">
        <v>159</v>
      </c>
      <c r="Z22" s="234">
        <v>78</v>
      </c>
      <c r="AA22" s="234">
        <v>81</v>
      </c>
      <c r="AB22" s="234">
        <v>155</v>
      </c>
      <c r="AC22" s="234">
        <v>74</v>
      </c>
      <c r="AD22" s="234">
        <v>81</v>
      </c>
      <c r="AE22" s="234">
        <v>0</v>
      </c>
      <c r="AF22" s="234">
        <v>0</v>
      </c>
      <c r="AG22" s="234">
        <v>0</v>
      </c>
      <c r="AH22" s="234">
        <v>279</v>
      </c>
      <c r="AI22" s="235">
        <v>125</v>
      </c>
      <c r="AJ22" s="234">
        <v>154</v>
      </c>
      <c r="AK22" s="234">
        <v>94</v>
      </c>
      <c r="AL22" s="234">
        <v>43</v>
      </c>
      <c r="AM22" s="234">
        <v>51</v>
      </c>
      <c r="AN22" s="234">
        <v>104</v>
      </c>
      <c r="AO22" s="234">
        <v>51</v>
      </c>
      <c r="AP22" s="234">
        <v>53</v>
      </c>
      <c r="AQ22" s="234">
        <v>81</v>
      </c>
      <c r="AR22" s="234">
        <v>31</v>
      </c>
      <c r="AS22" s="234">
        <v>50</v>
      </c>
      <c r="AT22" s="234">
        <v>0</v>
      </c>
      <c r="AU22" s="234">
        <v>0</v>
      </c>
      <c r="AV22" s="234">
        <v>0</v>
      </c>
      <c r="AW22" s="234">
        <v>144</v>
      </c>
      <c r="AX22" s="235">
        <v>140</v>
      </c>
      <c r="AY22" s="234">
        <v>4</v>
      </c>
      <c r="AZ22" s="234">
        <v>37</v>
      </c>
      <c r="BA22" s="234">
        <v>37</v>
      </c>
      <c r="BB22" s="234">
        <v>0</v>
      </c>
      <c r="BC22" s="234">
        <v>53</v>
      </c>
      <c r="BD22" s="234">
        <v>51</v>
      </c>
      <c r="BE22" s="234">
        <v>2</v>
      </c>
      <c r="BF22" s="234">
        <v>54</v>
      </c>
      <c r="BG22" s="234">
        <v>52</v>
      </c>
      <c r="BH22" s="234">
        <v>2</v>
      </c>
      <c r="BI22" s="234">
        <v>0</v>
      </c>
      <c r="BJ22" s="234">
        <v>0</v>
      </c>
      <c r="BK22" s="234">
        <v>0</v>
      </c>
      <c r="BL22" s="234">
        <v>111</v>
      </c>
      <c r="BM22" s="235">
        <v>47</v>
      </c>
      <c r="BN22" s="234">
        <v>64</v>
      </c>
      <c r="BO22" s="234">
        <v>37</v>
      </c>
      <c r="BP22" s="234">
        <v>10</v>
      </c>
      <c r="BQ22" s="234">
        <v>27</v>
      </c>
      <c r="BR22" s="234">
        <v>39</v>
      </c>
      <c r="BS22" s="234">
        <v>18</v>
      </c>
      <c r="BT22" s="234">
        <v>21</v>
      </c>
      <c r="BU22" s="234">
        <v>35</v>
      </c>
      <c r="BV22" s="234">
        <v>19</v>
      </c>
      <c r="BW22" s="234">
        <v>16</v>
      </c>
      <c r="BX22" s="234">
        <v>0</v>
      </c>
      <c r="BY22" s="234">
        <v>0</v>
      </c>
      <c r="BZ22" s="234">
        <v>0</v>
      </c>
      <c r="CA22" s="234">
        <v>44</v>
      </c>
      <c r="CB22" s="235">
        <v>44</v>
      </c>
      <c r="CC22" s="234">
        <v>0</v>
      </c>
      <c r="CD22" s="234">
        <v>19</v>
      </c>
      <c r="CE22" s="234">
        <v>19</v>
      </c>
      <c r="CF22" s="234">
        <v>0</v>
      </c>
      <c r="CG22" s="234">
        <v>14</v>
      </c>
      <c r="CH22" s="234">
        <v>14</v>
      </c>
      <c r="CI22" s="234">
        <v>0</v>
      </c>
      <c r="CJ22" s="234">
        <v>11</v>
      </c>
      <c r="CK22" s="234">
        <v>11</v>
      </c>
      <c r="CL22" s="234">
        <v>0</v>
      </c>
      <c r="CM22" s="234">
        <v>0</v>
      </c>
      <c r="CN22" s="234">
        <v>0</v>
      </c>
      <c r="CO22" s="234">
        <v>0</v>
      </c>
      <c r="CP22" s="234">
        <v>55</v>
      </c>
      <c r="CQ22" s="235">
        <v>8</v>
      </c>
      <c r="CR22" s="234">
        <v>47</v>
      </c>
      <c r="CS22" s="234">
        <v>16</v>
      </c>
      <c r="CT22" s="234">
        <v>2</v>
      </c>
      <c r="CU22" s="234">
        <v>14</v>
      </c>
      <c r="CV22" s="234">
        <v>20</v>
      </c>
      <c r="CW22" s="234">
        <v>1</v>
      </c>
      <c r="CX22" s="234">
        <v>19</v>
      </c>
      <c r="CY22" s="234">
        <v>19</v>
      </c>
      <c r="CZ22" s="234">
        <v>5</v>
      </c>
      <c r="DA22" s="234">
        <v>14</v>
      </c>
      <c r="DB22" s="234">
        <v>0</v>
      </c>
      <c r="DC22" s="234">
        <v>0</v>
      </c>
      <c r="DD22" s="234">
        <v>0</v>
      </c>
      <c r="DE22" s="234">
        <v>0</v>
      </c>
      <c r="DF22" s="235">
        <v>0</v>
      </c>
      <c r="DG22" s="234">
        <v>0</v>
      </c>
      <c r="DH22" s="234">
        <v>0</v>
      </c>
      <c r="DI22" s="235">
        <v>0</v>
      </c>
      <c r="DJ22" s="234">
        <v>0</v>
      </c>
      <c r="DK22" s="234">
        <v>0</v>
      </c>
      <c r="DL22" s="235">
        <v>0</v>
      </c>
      <c r="DM22" s="234">
        <v>0</v>
      </c>
      <c r="DN22" s="234">
        <v>0</v>
      </c>
      <c r="DO22" s="235">
        <v>0</v>
      </c>
      <c r="DP22" s="234">
        <v>0</v>
      </c>
      <c r="DQ22" s="234">
        <v>0</v>
      </c>
      <c r="DR22" s="235">
        <v>0</v>
      </c>
      <c r="DS22" s="234">
        <v>0</v>
      </c>
      <c r="DT22" s="234">
        <v>0</v>
      </c>
      <c r="DU22" s="235">
        <v>0</v>
      </c>
      <c r="DV22" s="234">
        <v>0</v>
      </c>
      <c r="DW22" s="234">
        <v>0</v>
      </c>
      <c r="DX22" s="235">
        <v>0</v>
      </c>
      <c r="DY22" s="234">
        <v>0</v>
      </c>
      <c r="DZ22" s="234">
        <v>0</v>
      </c>
      <c r="EA22" s="235">
        <v>0</v>
      </c>
      <c r="EB22" s="234">
        <v>0</v>
      </c>
      <c r="EC22" s="234">
        <v>0</v>
      </c>
      <c r="ED22" s="235">
        <v>0</v>
      </c>
      <c r="EE22" s="234">
        <v>0</v>
      </c>
      <c r="EF22" s="234">
        <v>0</v>
      </c>
      <c r="EG22" s="235">
        <v>0</v>
      </c>
      <c r="EH22" s="234">
        <v>0</v>
      </c>
      <c r="EI22" s="234">
        <v>218</v>
      </c>
      <c r="EJ22" s="235">
        <v>90</v>
      </c>
      <c r="EK22" s="234">
        <v>128</v>
      </c>
      <c r="EL22" s="234">
        <v>64</v>
      </c>
      <c r="EM22" s="234">
        <v>27</v>
      </c>
      <c r="EN22" s="234">
        <v>37</v>
      </c>
      <c r="EO22" s="234">
        <v>78</v>
      </c>
      <c r="EP22" s="234">
        <v>26</v>
      </c>
      <c r="EQ22" s="234">
        <v>52</v>
      </c>
      <c r="ER22" s="234">
        <v>76</v>
      </c>
      <c r="ES22" s="234">
        <v>37</v>
      </c>
      <c r="ET22" s="234">
        <v>39</v>
      </c>
      <c r="EU22" s="234">
        <v>0</v>
      </c>
      <c r="EV22" s="234">
        <v>0</v>
      </c>
      <c r="EW22" s="234">
        <v>0</v>
      </c>
      <c r="EX22" s="234">
        <v>0</v>
      </c>
      <c r="EY22" s="235">
        <v>0</v>
      </c>
      <c r="EZ22" s="234">
        <v>0</v>
      </c>
      <c r="FA22" s="234">
        <v>0</v>
      </c>
      <c r="FB22" s="235">
        <v>0</v>
      </c>
      <c r="FC22" s="234">
        <v>0</v>
      </c>
      <c r="FD22" s="234">
        <v>0</v>
      </c>
      <c r="FE22" s="235">
        <v>0</v>
      </c>
      <c r="FF22" s="234">
        <v>0</v>
      </c>
      <c r="FG22" s="234">
        <v>0</v>
      </c>
      <c r="FH22" s="235">
        <v>0</v>
      </c>
      <c r="FI22" s="234">
        <v>0</v>
      </c>
      <c r="FJ22" s="234">
        <v>0</v>
      </c>
      <c r="FK22" s="235">
        <v>0</v>
      </c>
      <c r="FL22" s="234">
        <v>0</v>
      </c>
    </row>
    <row r="23" spans="1:168" ht="16.5" customHeight="1">
      <c r="A23" s="217"/>
      <c r="B23" s="236" t="s">
        <v>150</v>
      </c>
      <c r="C23" s="233"/>
      <c r="D23" s="234">
        <v>0</v>
      </c>
      <c r="E23" s="234">
        <v>0</v>
      </c>
      <c r="F23" s="234">
        <v>0</v>
      </c>
      <c r="G23" s="234">
        <v>0</v>
      </c>
      <c r="H23" s="235">
        <v>0</v>
      </c>
      <c r="I23" s="235">
        <v>0</v>
      </c>
      <c r="J23" s="234">
        <v>0</v>
      </c>
      <c r="K23" s="235">
        <v>0</v>
      </c>
      <c r="L23" s="235">
        <v>0</v>
      </c>
      <c r="M23" s="234">
        <v>0</v>
      </c>
      <c r="N23" s="235">
        <v>0</v>
      </c>
      <c r="O23" s="235">
        <v>0</v>
      </c>
      <c r="P23" s="234">
        <v>0</v>
      </c>
      <c r="Q23" s="235">
        <v>0</v>
      </c>
      <c r="R23" s="235">
        <v>0</v>
      </c>
      <c r="S23" s="234">
        <v>0</v>
      </c>
      <c r="T23" s="234">
        <v>0</v>
      </c>
      <c r="U23" s="235">
        <v>0</v>
      </c>
      <c r="V23" s="234">
        <v>0</v>
      </c>
      <c r="W23" s="235">
        <v>0</v>
      </c>
      <c r="X23" s="234">
        <v>0</v>
      </c>
      <c r="Y23" s="234">
        <v>0</v>
      </c>
      <c r="Z23" s="235">
        <v>0</v>
      </c>
      <c r="AA23" s="234">
        <v>0</v>
      </c>
      <c r="AB23" s="234">
        <v>0</v>
      </c>
      <c r="AC23" s="235">
        <v>0</v>
      </c>
      <c r="AD23" s="234">
        <v>0</v>
      </c>
      <c r="AE23" s="234">
        <v>0</v>
      </c>
      <c r="AF23" s="235">
        <v>0</v>
      </c>
      <c r="AG23" s="234">
        <v>0</v>
      </c>
      <c r="AH23" s="234">
        <v>0</v>
      </c>
      <c r="AI23" s="235">
        <v>0</v>
      </c>
      <c r="AJ23" s="234">
        <v>0</v>
      </c>
      <c r="AK23" s="234">
        <v>0</v>
      </c>
      <c r="AL23" s="235">
        <v>0</v>
      </c>
      <c r="AM23" s="234">
        <v>0</v>
      </c>
      <c r="AN23" s="234">
        <v>0</v>
      </c>
      <c r="AO23" s="235">
        <v>0</v>
      </c>
      <c r="AP23" s="234">
        <v>0</v>
      </c>
      <c r="AQ23" s="234">
        <v>0</v>
      </c>
      <c r="AR23" s="235">
        <v>0</v>
      </c>
      <c r="AS23" s="234">
        <v>0</v>
      </c>
      <c r="AT23" s="234">
        <v>0</v>
      </c>
      <c r="AU23" s="235">
        <v>0</v>
      </c>
      <c r="AV23" s="234">
        <v>0</v>
      </c>
      <c r="AW23" s="234">
        <v>0</v>
      </c>
      <c r="AX23" s="235">
        <v>0</v>
      </c>
      <c r="AY23" s="234">
        <v>0</v>
      </c>
      <c r="AZ23" s="234">
        <v>0</v>
      </c>
      <c r="BA23" s="235">
        <v>0</v>
      </c>
      <c r="BB23" s="234">
        <v>0</v>
      </c>
      <c r="BC23" s="234">
        <v>0</v>
      </c>
      <c r="BD23" s="235">
        <v>0</v>
      </c>
      <c r="BE23" s="234">
        <v>0</v>
      </c>
      <c r="BF23" s="234">
        <v>0</v>
      </c>
      <c r="BG23" s="235">
        <v>0</v>
      </c>
      <c r="BH23" s="234">
        <v>0</v>
      </c>
      <c r="BI23" s="234">
        <v>0</v>
      </c>
      <c r="BJ23" s="235">
        <v>0</v>
      </c>
      <c r="BK23" s="234">
        <v>0</v>
      </c>
      <c r="BL23" s="234">
        <v>0</v>
      </c>
      <c r="BM23" s="235">
        <v>0</v>
      </c>
      <c r="BN23" s="234">
        <v>0</v>
      </c>
      <c r="BO23" s="234">
        <v>0</v>
      </c>
      <c r="BP23" s="235">
        <v>0</v>
      </c>
      <c r="BQ23" s="234">
        <v>0</v>
      </c>
      <c r="BR23" s="234">
        <v>0</v>
      </c>
      <c r="BS23" s="235">
        <v>0</v>
      </c>
      <c r="BT23" s="234">
        <v>0</v>
      </c>
      <c r="BU23" s="234">
        <v>0</v>
      </c>
      <c r="BV23" s="235">
        <v>0</v>
      </c>
      <c r="BW23" s="234">
        <v>0</v>
      </c>
      <c r="BX23" s="234">
        <v>0</v>
      </c>
      <c r="BY23" s="235">
        <v>0</v>
      </c>
      <c r="BZ23" s="234">
        <v>0</v>
      </c>
      <c r="CA23" s="234">
        <v>0</v>
      </c>
      <c r="CB23" s="235">
        <v>0</v>
      </c>
      <c r="CC23" s="234">
        <v>0</v>
      </c>
      <c r="CD23" s="234">
        <v>0</v>
      </c>
      <c r="CE23" s="235">
        <v>0</v>
      </c>
      <c r="CF23" s="234">
        <v>0</v>
      </c>
      <c r="CG23" s="234">
        <v>0</v>
      </c>
      <c r="CH23" s="235">
        <v>0</v>
      </c>
      <c r="CI23" s="234">
        <v>0</v>
      </c>
      <c r="CJ23" s="234">
        <v>0</v>
      </c>
      <c r="CK23" s="235">
        <v>0</v>
      </c>
      <c r="CL23" s="234">
        <v>0</v>
      </c>
      <c r="CM23" s="234">
        <v>0</v>
      </c>
      <c r="CN23" s="235">
        <v>0</v>
      </c>
      <c r="CO23" s="234">
        <v>0</v>
      </c>
      <c r="CP23" s="234">
        <v>0</v>
      </c>
      <c r="CQ23" s="235">
        <v>0</v>
      </c>
      <c r="CR23" s="234">
        <v>0</v>
      </c>
      <c r="CS23" s="234">
        <v>0</v>
      </c>
      <c r="CT23" s="235">
        <v>0</v>
      </c>
      <c r="CU23" s="234">
        <v>0</v>
      </c>
      <c r="CV23" s="234">
        <v>0</v>
      </c>
      <c r="CW23" s="235">
        <v>0</v>
      </c>
      <c r="CX23" s="234">
        <v>0</v>
      </c>
      <c r="CY23" s="234">
        <v>0</v>
      </c>
      <c r="CZ23" s="235">
        <v>0</v>
      </c>
      <c r="DA23" s="234">
        <v>0</v>
      </c>
      <c r="DB23" s="234">
        <v>0</v>
      </c>
      <c r="DC23" s="235">
        <v>0</v>
      </c>
      <c r="DD23" s="234">
        <v>0</v>
      </c>
      <c r="DE23" s="234">
        <v>0</v>
      </c>
      <c r="DF23" s="235">
        <v>0</v>
      </c>
      <c r="DG23" s="234">
        <v>0</v>
      </c>
      <c r="DH23" s="234">
        <v>0</v>
      </c>
      <c r="DI23" s="235">
        <v>0</v>
      </c>
      <c r="DJ23" s="234">
        <v>0</v>
      </c>
      <c r="DK23" s="234">
        <v>0</v>
      </c>
      <c r="DL23" s="235">
        <v>0</v>
      </c>
      <c r="DM23" s="234">
        <v>0</v>
      </c>
      <c r="DN23" s="234">
        <v>0</v>
      </c>
      <c r="DO23" s="235">
        <v>0</v>
      </c>
      <c r="DP23" s="234">
        <v>0</v>
      </c>
      <c r="DQ23" s="234">
        <v>0</v>
      </c>
      <c r="DR23" s="235">
        <v>0</v>
      </c>
      <c r="DS23" s="234">
        <v>0</v>
      </c>
      <c r="DT23" s="234">
        <v>0</v>
      </c>
      <c r="DU23" s="235">
        <v>0</v>
      </c>
      <c r="DV23" s="234">
        <v>0</v>
      </c>
      <c r="DW23" s="234">
        <v>0</v>
      </c>
      <c r="DX23" s="235">
        <v>0</v>
      </c>
      <c r="DY23" s="234">
        <v>0</v>
      </c>
      <c r="DZ23" s="234">
        <v>0</v>
      </c>
      <c r="EA23" s="235">
        <v>0</v>
      </c>
      <c r="EB23" s="234">
        <v>0</v>
      </c>
      <c r="EC23" s="234">
        <v>0</v>
      </c>
      <c r="ED23" s="235">
        <v>0</v>
      </c>
      <c r="EE23" s="234">
        <v>0</v>
      </c>
      <c r="EF23" s="234">
        <v>0</v>
      </c>
      <c r="EG23" s="235">
        <v>0</v>
      </c>
      <c r="EH23" s="234">
        <v>0</v>
      </c>
      <c r="EI23" s="234">
        <v>0</v>
      </c>
      <c r="EJ23" s="235">
        <v>0</v>
      </c>
      <c r="EK23" s="234">
        <v>0</v>
      </c>
      <c r="EL23" s="234">
        <v>0</v>
      </c>
      <c r="EM23" s="235">
        <v>0</v>
      </c>
      <c r="EN23" s="234">
        <v>0</v>
      </c>
      <c r="EO23" s="234">
        <v>0</v>
      </c>
      <c r="EP23" s="235">
        <v>0</v>
      </c>
      <c r="EQ23" s="234">
        <v>0</v>
      </c>
      <c r="ER23" s="234">
        <v>0</v>
      </c>
      <c r="ES23" s="235">
        <v>0</v>
      </c>
      <c r="ET23" s="234">
        <v>0</v>
      </c>
      <c r="EU23" s="234">
        <v>0</v>
      </c>
      <c r="EV23" s="235">
        <v>0</v>
      </c>
      <c r="EW23" s="234">
        <v>0</v>
      </c>
      <c r="EX23" s="234">
        <v>0</v>
      </c>
      <c r="EY23" s="235">
        <v>0</v>
      </c>
      <c r="EZ23" s="234">
        <v>0</v>
      </c>
      <c r="FA23" s="234">
        <v>0</v>
      </c>
      <c r="FB23" s="235">
        <v>0</v>
      </c>
      <c r="FC23" s="234">
        <v>0</v>
      </c>
      <c r="FD23" s="234">
        <v>0</v>
      </c>
      <c r="FE23" s="235">
        <v>0</v>
      </c>
      <c r="FF23" s="234">
        <v>0</v>
      </c>
      <c r="FG23" s="234">
        <v>0</v>
      </c>
      <c r="FH23" s="235">
        <v>0</v>
      </c>
      <c r="FI23" s="234">
        <v>0</v>
      </c>
      <c r="FJ23" s="234">
        <v>0</v>
      </c>
      <c r="FK23" s="235">
        <v>0</v>
      </c>
      <c r="FL23" s="234">
        <v>0</v>
      </c>
    </row>
    <row r="24" spans="1:168" ht="16.5" customHeight="1">
      <c r="A24" s="217"/>
      <c r="B24" s="236" t="s">
        <v>151</v>
      </c>
      <c r="C24" s="233"/>
      <c r="D24" s="234">
        <v>0</v>
      </c>
      <c r="E24" s="234">
        <v>0</v>
      </c>
      <c r="F24" s="234">
        <v>0</v>
      </c>
      <c r="G24" s="234">
        <v>0</v>
      </c>
      <c r="H24" s="235">
        <v>0</v>
      </c>
      <c r="I24" s="235">
        <v>0</v>
      </c>
      <c r="J24" s="234">
        <v>0</v>
      </c>
      <c r="K24" s="235">
        <v>0</v>
      </c>
      <c r="L24" s="235">
        <v>0</v>
      </c>
      <c r="M24" s="234">
        <v>0</v>
      </c>
      <c r="N24" s="235">
        <v>0</v>
      </c>
      <c r="O24" s="235">
        <v>0</v>
      </c>
      <c r="P24" s="234">
        <v>0</v>
      </c>
      <c r="Q24" s="235">
        <v>0</v>
      </c>
      <c r="R24" s="235">
        <v>0</v>
      </c>
      <c r="S24" s="234">
        <v>0</v>
      </c>
      <c r="T24" s="234">
        <v>0</v>
      </c>
      <c r="U24" s="235">
        <v>0</v>
      </c>
      <c r="V24" s="234">
        <v>0</v>
      </c>
      <c r="W24" s="235">
        <v>0</v>
      </c>
      <c r="X24" s="234">
        <v>0</v>
      </c>
      <c r="Y24" s="234">
        <v>0</v>
      </c>
      <c r="Z24" s="235">
        <v>0</v>
      </c>
      <c r="AA24" s="234">
        <v>0</v>
      </c>
      <c r="AB24" s="234">
        <v>0</v>
      </c>
      <c r="AC24" s="235">
        <v>0</v>
      </c>
      <c r="AD24" s="234">
        <v>0</v>
      </c>
      <c r="AE24" s="234">
        <v>0</v>
      </c>
      <c r="AF24" s="235">
        <v>0</v>
      </c>
      <c r="AG24" s="234">
        <v>0</v>
      </c>
      <c r="AH24" s="234">
        <v>0</v>
      </c>
      <c r="AI24" s="235">
        <v>0</v>
      </c>
      <c r="AJ24" s="234">
        <v>0</v>
      </c>
      <c r="AK24" s="234">
        <v>0</v>
      </c>
      <c r="AL24" s="235">
        <v>0</v>
      </c>
      <c r="AM24" s="234">
        <v>0</v>
      </c>
      <c r="AN24" s="234">
        <v>0</v>
      </c>
      <c r="AO24" s="235">
        <v>0</v>
      </c>
      <c r="AP24" s="234">
        <v>0</v>
      </c>
      <c r="AQ24" s="234">
        <v>0</v>
      </c>
      <c r="AR24" s="235">
        <v>0</v>
      </c>
      <c r="AS24" s="234">
        <v>0</v>
      </c>
      <c r="AT24" s="234">
        <v>0</v>
      </c>
      <c r="AU24" s="235">
        <v>0</v>
      </c>
      <c r="AV24" s="234">
        <v>0</v>
      </c>
      <c r="AW24" s="234">
        <v>0</v>
      </c>
      <c r="AX24" s="235">
        <v>0</v>
      </c>
      <c r="AY24" s="234">
        <v>0</v>
      </c>
      <c r="AZ24" s="234">
        <v>0</v>
      </c>
      <c r="BA24" s="235">
        <v>0</v>
      </c>
      <c r="BB24" s="234">
        <v>0</v>
      </c>
      <c r="BC24" s="234">
        <v>0</v>
      </c>
      <c r="BD24" s="235">
        <v>0</v>
      </c>
      <c r="BE24" s="234">
        <v>0</v>
      </c>
      <c r="BF24" s="234">
        <v>0</v>
      </c>
      <c r="BG24" s="235">
        <v>0</v>
      </c>
      <c r="BH24" s="234">
        <v>0</v>
      </c>
      <c r="BI24" s="234">
        <v>0</v>
      </c>
      <c r="BJ24" s="235">
        <v>0</v>
      </c>
      <c r="BK24" s="234">
        <v>0</v>
      </c>
      <c r="BL24" s="234">
        <v>0</v>
      </c>
      <c r="BM24" s="235">
        <v>0</v>
      </c>
      <c r="BN24" s="234">
        <v>0</v>
      </c>
      <c r="BO24" s="234">
        <v>0</v>
      </c>
      <c r="BP24" s="235">
        <v>0</v>
      </c>
      <c r="BQ24" s="234">
        <v>0</v>
      </c>
      <c r="BR24" s="234">
        <v>0</v>
      </c>
      <c r="BS24" s="235">
        <v>0</v>
      </c>
      <c r="BT24" s="234">
        <v>0</v>
      </c>
      <c r="BU24" s="234">
        <v>0</v>
      </c>
      <c r="BV24" s="235">
        <v>0</v>
      </c>
      <c r="BW24" s="234">
        <v>0</v>
      </c>
      <c r="BX24" s="234">
        <v>0</v>
      </c>
      <c r="BY24" s="235">
        <v>0</v>
      </c>
      <c r="BZ24" s="234">
        <v>0</v>
      </c>
      <c r="CA24" s="234">
        <v>0</v>
      </c>
      <c r="CB24" s="235">
        <v>0</v>
      </c>
      <c r="CC24" s="234">
        <v>0</v>
      </c>
      <c r="CD24" s="234">
        <v>0</v>
      </c>
      <c r="CE24" s="235">
        <v>0</v>
      </c>
      <c r="CF24" s="234">
        <v>0</v>
      </c>
      <c r="CG24" s="234">
        <v>0</v>
      </c>
      <c r="CH24" s="235">
        <v>0</v>
      </c>
      <c r="CI24" s="234">
        <v>0</v>
      </c>
      <c r="CJ24" s="234">
        <v>0</v>
      </c>
      <c r="CK24" s="235">
        <v>0</v>
      </c>
      <c r="CL24" s="234">
        <v>0</v>
      </c>
      <c r="CM24" s="234">
        <v>0</v>
      </c>
      <c r="CN24" s="235">
        <v>0</v>
      </c>
      <c r="CO24" s="234">
        <v>0</v>
      </c>
      <c r="CP24" s="234">
        <v>0</v>
      </c>
      <c r="CQ24" s="235">
        <v>0</v>
      </c>
      <c r="CR24" s="234">
        <v>0</v>
      </c>
      <c r="CS24" s="234">
        <v>0</v>
      </c>
      <c r="CT24" s="235">
        <v>0</v>
      </c>
      <c r="CU24" s="234">
        <v>0</v>
      </c>
      <c r="CV24" s="234">
        <v>0</v>
      </c>
      <c r="CW24" s="235">
        <v>0</v>
      </c>
      <c r="CX24" s="234">
        <v>0</v>
      </c>
      <c r="CY24" s="234">
        <v>0</v>
      </c>
      <c r="CZ24" s="235">
        <v>0</v>
      </c>
      <c r="DA24" s="234">
        <v>0</v>
      </c>
      <c r="DB24" s="234">
        <v>0</v>
      </c>
      <c r="DC24" s="235">
        <v>0</v>
      </c>
      <c r="DD24" s="234">
        <v>0</v>
      </c>
      <c r="DE24" s="234">
        <v>0</v>
      </c>
      <c r="DF24" s="235">
        <v>0</v>
      </c>
      <c r="DG24" s="234">
        <v>0</v>
      </c>
      <c r="DH24" s="234">
        <v>0</v>
      </c>
      <c r="DI24" s="235">
        <v>0</v>
      </c>
      <c r="DJ24" s="234">
        <v>0</v>
      </c>
      <c r="DK24" s="234">
        <v>0</v>
      </c>
      <c r="DL24" s="235">
        <v>0</v>
      </c>
      <c r="DM24" s="234">
        <v>0</v>
      </c>
      <c r="DN24" s="234">
        <v>0</v>
      </c>
      <c r="DO24" s="235">
        <v>0</v>
      </c>
      <c r="DP24" s="234">
        <v>0</v>
      </c>
      <c r="DQ24" s="234">
        <v>0</v>
      </c>
      <c r="DR24" s="235">
        <v>0</v>
      </c>
      <c r="DS24" s="234">
        <v>0</v>
      </c>
      <c r="DT24" s="234">
        <v>0</v>
      </c>
      <c r="DU24" s="235">
        <v>0</v>
      </c>
      <c r="DV24" s="234">
        <v>0</v>
      </c>
      <c r="DW24" s="234">
        <v>0</v>
      </c>
      <c r="DX24" s="235">
        <v>0</v>
      </c>
      <c r="DY24" s="234">
        <v>0</v>
      </c>
      <c r="DZ24" s="234">
        <v>0</v>
      </c>
      <c r="EA24" s="235">
        <v>0</v>
      </c>
      <c r="EB24" s="234">
        <v>0</v>
      </c>
      <c r="EC24" s="234">
        <v>0</v>
      </c>
      <c r="ED24" s="235">
        <v>0</v>
      </c>
      <c r="EE24" s="234">
        <v>0</v>
      </c>
      <c r="EF24" s="234">
        <v>0</v>
      </c>
      <c r="EG24" s="235">
        <v>0</v>
      </c>
      <c r="EH24" s="234">
        <v>0</v>
      </c>
      <c r="EI24" s="234">
        <v>0</v>
      </c>
      <c r="EJ24" s="235">
        <v>0</v>
      </c>
      <c r="EK24" s="234">
        <v>0</v>
      </c>
      <c r="EL24" s="234">
        <v>0</v>
      </c>
      <c r="EM24" s="235">
        <v>0</v>
      </c>
      <c r="EN24" s="234">
        <v>0</v>
      </c>
      <c r="EO24" s="234">
        <v>0</v>
      </c>
      <c r="EP24" s="235">
        <v>0</v>
      </c>
      <c r="EQ24" s="234">
        <v>0</v>
      </c>
      <c r="ER24" s="234">
        <v>0</v>
      </c>
      <c r="ES24" s="235">
        <v>0</v>
      </c>
      <c r="ET24" s="234">
        <v>0</v>
      </c>
      <c r="EU24" s="234">
        <v>0</v>
      </c>
      <c r="EV24" s="235">
        <v>0</v>
      </c>
      <c r="EW24" s="234">
        <v>0</v>
      </c>
      <c r="EX24" s="234">
        <v>0</v>
      </c>
      <c r="EY24" s="235">
        <v>0</v>
      </c>
      <c r="EZ24" s="234">
        <v>0</v>
      </c>
      <c r="FA24" s="234">
        <v>0</v>
      </c>
      <c r="FB24" s="235">
        <v>0</v>
      </c>
      <c r="FC24" s="234">
        <v>0</v>
      </c>
      <c r="FD24" s="234">
        <v>0</v>
      </c>
      <c r="FE24" s="235">
        <v>0</v>
      </c>
      <c r="FF24" s="234">
        <v>0</v>
      </c>
      <c r="FG24" s="234">
        <v>0</v>
      </c>
      <c r="FH24" s="235">
        <v>0</v>
      </c>
      <c r="FI24" s="234">
        <v>0</v>
      </c>
      <c r="FJ24" s="234">
        <v>0</v>
      </c>
      <c r="FK24" s="235">
        <v>0</v>
      </c>
      <c r="FL24" s="234">
        <v>0</v>
      </c>
    </row>
    <row r="25" spans="1:168" ht="16.5" customHeight="1">
      <c r="A25" s="217"/>
      <c r="B25" s="236" t="s">
        <v>152</v>
      </c>
      <c r="C25" s="233"/>
      <c r="D25" s="234">
        <v>116</v>
      </c>
      <c r="E25" s="234">
        <v>74</v>
      </c>
      <c r="F25" s="234">
        <v>42</v>
      </c>
      <c r="G25" s="234">
        <v>45</v>
      </c>
      <c r="H25" s="235">
        <v>25</v>
      </c>
      <c r="I25" s="235">
        <v>20</v>
      </c>
      <c r="J25" s="234">
        <v>35</v>
      </c>
      <c r="K25" s="235">
        <v>27</v>
      </c>
      <c r="L25" s="235">
        <v>8</v>
      </c>
      <c r="M25" s="234">
        <v>36</v>
      </c>
      <c r="N25" s="235">
        <v>22</v>
      </c>
      <c r="O25" s="235">
        <v>14</v>
      </c>
      <c r="P25" s="234">
        <v>0</v>
      </c>
      <c r="Q25" s="235">
        <v>0</v>
      </c>
      <c r="R25" s="235">
        <v>0</v>
      </c>
      <c r="S25" s="234">
        <v>27</v>
      </c>
      <c r="T25" s="234">
        <v>11</v>
      </c>
      <c r="U25" s="235">
        <v>16</v>
      </c>
      <c r="V25" s="234">
        <v>11</v>
      </c>
      <c r="W25" s="234">
        <v>3</v>
      </c>
      <c r="X25" s="234">
        <v>8</v>
      </c>
      <c r="Y25" s="234">
        <v>4</v>
      </c>
      <c r="Z25" s="234">
        <v>2</v>
      </c>
      <c r="AA25" s="234">
        <v>2</v>
      </c>
      <c r="AB25" s="234">
        <v>12</v>
      </c>
      <c r="AC25" s="234">
        <v>6</v>
      </c>
      <c r="AD25" s="234">
        <v>6</v>
      </c>
      <c r="AE25" s="234">
        <v>0</v>
      </c>
      <c r="AF25" s="234">
        <v>0</v>
      </c>
      <c r="AG25" s="234">
        <v>0</v>
      </c>
      <c r="AH25" s="234">
        <v>0</v>
      </c>
      <c r="AI25" s="235">
        <v>0</v>
      </c>
      <c r="AJ25" s="234">
        <v>0</v>
      </c>
      <c r="AK25" s="234">
        <v>0</v>
      </c>
      <c r="AL25" s="235">
        <v>0</v>
      </c>
      <c r="AM25" s="234">
        <v>0</v>
      </c>
      <c r="AN25" s="234">
        <v>0</v>
      </c>
      <c r="AO25" s="235">
        <v>0</v>
      </c>
      <c r="AP25" s="234">
        <v>0</v>
      </c>
      <c r="AQ25" s="234">
        <v>0</v>
      </c>
      <c r="AR25" s="235">
        <v>0</v>
      </c>
      <c r="AS25" s="234">
        <v>0</v>
      </c>
      <c r="AT25" s="234">
        <v>0</v>
      </c>
      <c r="AU25" s="235">
        <v>0</v>
      </c>
      <c r="AV25" s="234">
        <v>0</v>
      </c>
      <c r="AW25" s="234">
        <v>0</v>
      </c>
      <c r="AX25" s="235">
        <v>0</v>
      </c>
      <c r="AY25" s="234">
        <v>0</v>
      </c>
      <c r="AZ25" s="234">
        <v>0</v>
      </c>
      <c r="BA25" s="235">
        <v>0</v>
      </c>
      <c r="BB25" s="234">
        <v>0</v>
      </c>
      <c r="BC25" s="234">
        <v>0</v>
      </c>
      <c r="BD25" s="235">
        <v>0</v>
      </c>
      <c r="BE25" s="234">
        <v>0</v>
      </c>
      <c r="BF25" s="234">
        <v>0</v>
      </c>
      <c r="BG25" s="235">
        <v>0</v>
      </c>
      <c r="BH25" s="234">
        <v>0</v>
      </c>
      <c r="BI25" s="234">
        <v>0</v>
      </c>
      <c r="BJ25" s="235">
        <v>0</v>
      </c>
      <c r="BK25" s="234">
        <v>0</v>
      </c>
      <c r="BL25" s="234">
        <v>0</v>
      </c>
      <c r="BM25" s="235">
        <v>0</v>
      </c>
      <c r="BN25" s="234">
        <v>0</v>
      </c>
      <c r="BO25" s="234">
        <v>0</v>
      </c>
      <c r="BP25" s="235">
        <v>0</v>
      </c>
      <c r="BQ25" s="234">
        <v>0</v>
      </c>
      <c r="BR25" s="234">
        <v>0</v>
      </c>
      <c r="BS25" s="235">
        <v>0</v>
      </c>
      <c r="BT25" s="234">
        <v>0</v>
      </c>
      <c r="BU25" s="234">
        <v>0</v>
      </c>
      <c r="BV25" s="235">
        <v>0</v>
      </c>
      <c r="BW25" s="234">
        <v>0</v>
      </c>
      <c r="BX25" s="234">
        <v>0</v>
      </c>
      <c r="BY25" s="235">
        <v>0</v>
      </c>
      <c r="BZ25" s="234">
        <v>0</v>
      </c>
      <c r="CA25" s="234">
        <v>0</v>
      </c>
      <c r="CB25" s="235">
        <v>0</v>
      </c>
      <c r="CC25" s="234">
        <v>0</v>
      </c>
      <c r="CD25" s="234">
        <v>0</v>
      </c>
      <c r="CE25" s="235">
        <v>0</v>
      </c>
      <c r="CF25" s="234">
        <v>0</v>
      </c>
      <c r="CG25" s="234">
        <v>0</v>
      </c>
      <c r="CH25" s="235">
        <v>0</v>
      </c>
      <c r="CI25" s="234">
        <v>0</v>
      </c>
      <c r="CJ25" s="234">
        <v>0</v>
      </c>
      <c r="CK25" s="235">
        <v>0</v>
      </c>
      <c r="CL25" s="234">
        <v>0</v>
      </c>
      <c r="CM25" s="234">
        <v>0</v>
      </c>
      <c r="CN25" s="235">
        <v>0</v>
      </c>
      <c r="CO25" s="234">
        <v>0</v>
      </c>
      <c r="CP25" s="234">
        <v>0</v>
      </c>
      <c r="CQ25" s="235">
        <v>0</v>
      </c>
      <c r="CR25" s="234">
        <v>0</v>
      </c>
      <c r="CS25" s="234">
        <v>0</v>
      </c>
      <c r="CT25" s="235">
        <v>0</v>
      </c>
      <c r="CU25" s="234">
        <v>0</v>
      </c>
      <c r="CV25" s="234">
        <v>0</v>
      </c>
      <c r="CW25" s="235">
        <v>0</v>
      </c>
      <c r="CX25" s="234">
        <v>0</v>
      </c>
      <c r="CY25" s="234">
        <v>0</v>
      </c>
      <c r="CZ25" s="235">
        <v>0</v>
      </c>
      <c r="DA25" s="234">
        <v>0</v>
      </c>
      <c r="DB25" s="234">
        <v>0</v>
      </c>
      <c r="DC25" s="235">
        <v>0</v>
      </c>
      <c r="DD25" s="234">
        <v>0</v>
      </c>
      <c r="DE25" s="234">
        <v>0</v>
      </c>
      <c r="DF25" s="235">
        <v>0</v>
      </c>
      <c r="DG25" s="234">
        <v>0</v>
      </c>
      <c r="DH25" s="234">
        <v>0</v>
      </c>
      <c r="DI25" s="235">
        <v>0</v>
      </c>
      <c r="DJ25" s="234">
        <v>0</v>
      </c>
      <c r="DK25" s="234">
        <v>0</v>
      </c>
      <c r="DL25" s="235">
        <v>0</v>
      </c>
      <c r="DM25" s="234">
        <v>0</v>
      </c>
      <c r="DN25" s="234">
        <v>0</v>
      </c>
      <c r="DO25" s="235">
        <v>0</v>
      </c>
      <c r="DP25" s="234">
        <v>0</v>
      </c>
      <c r="DQ25" s="234">
        <v>0</v>
      </c>
      <c r="DR25" s="235">
        <v>0</v>
      </c>
      <c r="DS25" s="234">
        <v>0</v>
      </c>
      <c r="DT25" s="234">
        <v>0</v>
      </c>
      <c r="DU25" s="235">
        <v>0</v>
      </c>
      <c r="DV25" s="234">
        <v>0</v>
      </c>
      <c r="DW25" s="234">
        <v>0</v>
      </c>
      <c r="DX25" s="235">
        <v>0</v>
      </c>
      <c r="DY25" s="234">
        <v>0</v>
      </c>
      <c r="DZ25" s="234">
        <v>0</v>
      </c>
      <c r="EA25" s="235">
        <v>0</v>
      </c>
      <c r="EB25" s="234">
        <v>0</v>
      </c>
      <c r="EC25" s="234">
        <v>0</v>
      </c>
      <c r="ED25" s="235">
        <v>0</v>
      </c>
      <c r="EE25" s="234">
        <v>0</v>
      </c>
      <c r="EF25" s="234">
        <v>0</v>
      </c>
      <c r="EG25" s="235">
        <v>0</v>
      </c>
      <c r="EH25" s="234">
        <v>0</v>
      </c>
      <c r="EI25" s="234">
        <v>89</v>
      </c>
      <c r="EJ25" s="235">
        <v>63</v>
      </c>
      <c r="EK25" s="234">
        <v>26</v>
      </c>
      <c r="EL25" s="234">
        <v>34</v>
      </c>
      <c r="EM25" s="234">
        <v>22</v>
      </c>
      <c r="EN25" s="234">
        <v>12</v>
      </c>
      <c r="EO25" s="234">
        <v>31</v>
      </c>
      <c r="EP25" s="234">
        <v>25</v>
      </c>
      <c r="EQ25" s="234">
        <v>6</v>
      </c>
      <c r="ER25" s="234">
        <v>24</v>
      </c>
      <c r="ES25" s="234">
        <v>16</v>
      </c>
      <c r="ET25" s="234">
        <v>8</v>
      </c>
      <c r="EU25" s="234">
        <v>0</v>
      </c>
      <c r="EV25" s="234">
        <v>0</v>
      </c>
      <c r="EW25" s="234">
        <v>0</v>
      </c>
      <c r="EX25" s="234">
        <v>0</v>
      </c>
      <c r="EY25" s="235">
        <v>0</v>
      </c>
      <c r="EZ25" s="234">
        <v>0</v>
      </c>
      <c r="FA25" s="234">
        <v>0</v>
      </c>
      <c r="FB25" s="235">
        <v>0</v>
      </c>
      <c r="FC25" s="234">
        <v>0</v>
      </c>
      <c r="FD25" s="234">
        <v>0</v>
      </c>
      <c r="FE25" s="235">
        <v>0</v>
      </c>
      <c r="FF25" s="234">
        <v>0</v>
      </c>
      <c r="FG25" s="234">
        <v>0</v>
      </c>
      <c r="FH25" s="235">
        <v>0</v>
      </c>
      <c r="FI25" s="234">
        <v>0</v>
      </c>
      <c r="FJ25" s="234">
        <v>0</v>
      </c>
      <c r="FK25" s="235">
        <v>0</v>
      </c>
      <c r="FL25" s="234">
        <v>0</v>
      </c>
    </row>
    <row r="26" spans="1:168" ht="16.5" customHeight="1">
      <c r="A26" s="217"/>
      <c r="B26" s="236" t="s">
        <v>153</v>
      </c>
      <c r="C26" s="233"/>
      <c r="D26" s="234">
        <v>0</v>
      </c>
      <c r="E26" s="234">
        <v>0</v>
      </c>
      <c r="F26" s="234">
        <v>0</v>
      </c>
      <c r="G26" s="234">
        <v>0</v>
      </c>
      <c r="H26" s="235">
        <v>0</v>
      </c>
      <c r="I26" s="235">
        <v>0</v>
      </c>
      <c r="J26" s="234">
        <v>0</v>
      </c>
      <c r="K26" s="235">
        <v>0</v>
      </c>
      <c r="L26" s="235">
        <v>0</v>
      </c>
      <c r="M26" s="234">
        <v>0</v>
      </c>
      <c r="N26" s="235">
        <v>0</v>
      </c>
      <c r="O26" s="235">
        <v>0</v>
      </c>
      <c r="P26" s="234">
        <v>0</v>
      </c>
      <c r="Q26" s="235">
        <v>0</v>
      </c>
      <c r="R26" s="235">
        <v>0</v>
      </c>
      <c r="S26" s="234">
        <v>0</v>
      </c>
      <c r="T26" s="234">
        <v>0</v>
      </c>
      <c r="U26" s="235">
        <v>0</v>
      </c>
      <c r="V26" s="234">
        <v>0</v>
      </c>
      <c r="W26" s="235">
        <v>0</v>
      </c>
      <c r="X26" s="234">
        <v>0</v>
      </c>
      <c r="Y26" s="234">
        <v>0</v>
      </c>
      <c r="Z26" s="235">
        <v>0</v>
      </c>
      <c r="AA26" s="234">
        <v>0</v>
      </c>
      <c r="AB26" s="234">
        <v>0</v>
      </c>
      <c r="AC26" s="235">
        <v>0</v>
      </c>
      <c r="AD26" s="234">
        <v>0</v>
      </c>
      <c r="AE26" s="234">
        <v>0</v>
      </c>
      <c r="AF26" s="235">
        <v>0</v>
      </c>
      <c r="AG26" s="234">
        <v>0</v>
      </c>
      <c r="AH26" s="234">
        <v>0</v>
      </c>
      <c r="AI26" s="235">
        <v>0</v>
      </c>
      <c r="AJ26" s="234">
        <v>0</v>
      </c>
      <c r="AK26" s="234">
        <v>0</v>
      </c>
      <c r="AL26" s="235">
        <v>0</v>
      </c>
      <c r="AM26" s="234">
        <v>0</v>
      </c>
      <c r="AN26" s="234">
        <v>0</v>
      </c>
      <c r="AO26" s="235">
        <v>0</v>
      </c>
      <c r="AP26" s="234">
        <v>0</v>
      </c>
      <c r="AQ26" s="234">
        <v>0</v>
      </c>
      <c r="AR26" s="235">
        <v>0</v>
      </c>
      <c r="AS26" s="234">
        <v>0</v>
      </c>
      <c r="AT26" s="234">
        <v>0</v>
      </c>
      <c r="AU26" s="235">
        <v>0</v>
      </c>
      <c r="AV26" s="234">
        <v>0</v>
      </c>
      <c r="AW26" s="234">
        <v>0</v>
      </c>
      <c r="AX26" s="235">
        <v>0</v>
      </c>
      <c r="AY26" s="234">
        <v>0</v>
      </c>
      <c r="AZ26" s="234">
        <v>0</v>
      </c>
      <c r="BA26" s="235">
        <v>0</v>
      </c>
      <c r="BB26" s="234">
        <v>0</v>
      </c>
      <c r="BC26" s="234">
        <v>0</v>
      </c>
      <c r="BD26" s="235">
        <v>0</v>
      </c>
      <c r="BE26" s="234">
        <v>0</v>
      </c>
      <c r="BF26" s="234">
        <v>0</v>
      </c>
      <c r="BG26" s="235">
        <v>0</v>
      </c>
      <c r="BH26" s="234">
        <v>0</v>
      </c>
      <c r="BI26" s="234">
        <v>0</v>
      </c>
      <c r="BJ26" s="235">
        <v>0</v>
      </c>
      <c r="BK26" s="234">
        <v>0</v>
      </c>
      <c r="BL26" s="234">
        <v>0</v>
      </c>
      <c r="BM26" s="235">
        <v>0</v>
      </c>
      <c r="BN26" s="234">
        <v>0</v>
      </c>
      <c r="BO26" s="234">
        <v>0</v>
      </c>
      <c r="BP26" s="235">
        <v>0</v>
      </c>
      <c r="BQ26" s="234">
        <v>0</v>
      </c>
      <c r="BR26" s="234">
        <v>0</v>
      </c>
      <c r="BS26" s="235">
        <v>0</v>
      </c>
      <c r="BT26" s="234">
        <v>0</v>
      </c>
      <c r="BU26" s="234">
        <v>0</v>
      </c>
      <c r="BV26" s="235">
        <v>0</v>
      </c>
      <c r="BW26" s="234">
        <v>0</v>
      </c>
      <c r="BX26" s="234">
        <v>0</v>
      </c>
      <c r="BY26" s="235">
        <v>0</v>
      </c>
      <c r="BZ26" s="234">
        <v>0</v>
      </c>
      <c r="CA26" s="234">
        <v>0</v>
      </c>
      <c r="CB26" s="235">
        <v>0</v>
      </c>
      <c r="CC26" s="234">
        <v>0</v>
      </c>
      <c r="CD26" s="234">
        <v>0</v>
      </c>
      <c r="CE26" s="235">
        <v>0</v>
      </c>
      <c r="CF26" s="234">
        <v>0</v>
      </c>
      <c r="CG26" s="234">
        <v>0</v>
      </c>
      <c r="CH26" s="235">
        <v>0</v>
      </c>
      <c r="CI26" s="234">
        <v>0</v>
      </c>
      <c r="CJ26" s="234">
        <v>0</v>
      </c>
      <c r="CK26" s="235">
        <v>0</v>
      </c>
      <c r="CL26" s="234">
        <v>0</v>
      </c>
      <c r="CM26" s="234">
        <v>0</v>
      </c>
      <c r="CN26" s="235">
        <v>0</v>
      </c>
      <c r="CO26" s="234">
        <v>0</v>
      </c>
      <c r="CP26" s="234">
        <v>0</v>
      </c>
      <c r="CQ26" s="235">
        <v>0</v>
      </c>
      <c r="CR26" s="234">
        <v>0</v>
      </c>
      <c r="CS26" s="234">
        <v>0</v>
      </c>
      <c r="CT26" s="235">
        <v>0</v>
      </c>
      <c r="CU26" s="234">
        <v>0</v>
      </c>
      <c r="CV26" s="234">
        <v>0</v>
      </c>
      <c r="CW26" s="235">
        <v>0</v>
      </c>
      <c r="CX26" s="234">
        <v>0</v>
      </c>
      <c r="CY26" s="234">
        <v>0</v>
      </c>
      <c r="CZ26" s="235">
        <v>0</v>
      </c>
      <c r="DA26" s="234">
        <v>0</v>
      </c>
      <c r="DB26" s="234">
        <v>0</v>
      </c>
      <c r="DC26" s="235">
        <v>0</v>
      </c>
      <c r="DD26" s="234">
        <v>0</v>
      </c>
      <c r="DE26" s="234">
        <v>0</v>
      </c>
      <c r="DF26" s="235">
        <v>0</v>
      </c>
      <c r="DG26" s="234">
        <v>0</v>
      </c>
      <c r="DH26" s="234">
        <v>0</v>
      </c>
      <c r="DI26" s="235">
        <v>0</v>
      </c>
      <c r="DJ26" s="234">
        <v>0</v>
      </c>
      <c r="DK26" s="234">
        <v>0</v>
      </c>
      <c r="DL26" s="235">
        <v>0</v>
      </c>
      <c r="DM26" s="234">
        <v>0</v>
      </c>
      <c r="DN26" s="234">
        <v>0</v>
      </c>
      <c r="DO26" s="235">
        <v>0</v>
      </c>
      <c r="DP26" s="234">
        <v>0</v>
      </c>
      <c r="DQ26" s="234">
        <v>0</v>
      </c>
      <c r="DR26" s="235">
        <v>0</v>
      </c>
      <c r="DS26" s="234">
        <v>0</v>
      </c>
      <c r="DT26" s="234">
        <v>0</v>
      </c>
      <c r="DU26" s="235">
        <v>0</v>
      </c>
      <c r="DV26" s="234">
        <v>0</v>
      </c>
      <c r="DW26" s="234">
        <v>0</v>
      </c>
      <c r="DX26" s="235">
        <v>0</v>
      </c>
      <c r="DY26" s="234">
        <v>0</v>
      </c>
      <c r="DZ26" s="234">
        <v>0</v>
      </c>
      <c r="EA26" s="235">
        <v>0</v>
      </c>
      <c r="EB26" s="234">
        <v>0</v>
      </c>
      <c r="EC26" s="234">
        <v>0</v>
      </c>
      <c r="ED26" s="235">
        <v>0</v>
      </c>
      <c r="EE26" s="234">
        <v>0</v>
      </c>
      <c r="EF26" s="234">
        <v>0</v>
      </c>
      <c r="EG26" s="235">
        <v>0</v>
      </c>
      <c r="EH26" s="234">
        <v>0</v>
      </c>
      <c r="EI26" s="234">
        <v>0</v>
      </c>
      <c r="EJ26" s="235">
        <v>0</v>
      </c>
      <c r="EK26" s="234">
        <v>0</v>
      </c>
      <c r="EL26" s="234">
        <v>0</v>
      </c>
      <c r="EM26" s="235">
        <v>0</v>
      </c>
      <c r="EN26" s="234">
        <v>0</v>
      </c>
      <c r="EO26" s="234">
        <v>0</v>
      </c>
      <c r="EP26" s="235">
        <v>0</v>
      </c>
      <c r="EQ26" s="234">
        <v>0</v>
      </c>
      <c r="ER26" s="234">
        <v>0</v>
      </c>
      <c r="ES26" s="235">
        <v>0</v>
      </c>
      <c r="ET26" s="234">
        <v>0</v>
      </c>
      <c r="EU26" s="234">
        <v>0</v>
      </c>
      <c r="EV26" s="235">
        <v>0</v>
      </c>
      <c r="EW26" s="234">
        <v>0</v>
      </c>
      <c r="EX26" s="234">
        <v>0</v>
      </c>
      <c r="EY26" s="235">
        <v>0</v>
      </c>
      <c r="EZ26" s="234">
        <v>0</v>
      </c>
      <c r="FA26" s="234">
        <v>0</v>
      </c>
      <c r="FB26" s="235">
        <v>0</v>
      </c>
      <c r="FC26" s="234">
        <v>0</v>
      </c>
      <c r="FD26" s="234">
        <v>0</v>
      </c>
      <c r="FE26" s="235">
        <v>0</v>
      </c>
      <c r="FF26" s="234">
        <v>0</v>
      </c>
      <c r="FG26" s="234">
        <v>0</v>
      </c>
      <c r="FH26" s="235">
        <v>0</v>
      </c>
      <c r="FI26" s="234">
        <v>0</v>
      </c>
      <c r="FJ26" s="234">
        <v>0</v>
      </c>
      <c r="FK26" s="235">
        <v>0</v>
      </c>
      <c r="FL26" s="234">
        <v>0</v>
      </c>
    </row>
    <row r="27" spans="1:168" ht="16.5" customHeight="1">
      <c r="A27" s="217"/>
      <c r="B27" s="236" t="s">
        <v>154</v>
      </c>
      <c r="C27" s="233"/>
      <c r="D27" s="234">
        <v>284</v>
      </c>
      <c r="E27" s="234">
        <v>174</v>
      </c>
      <c r="F27" s="234">
        <v>110</v>
      </c>
      <c r="G27" s="234">
        <v>103</v>
      </c>
      <c r="H27" s="235">
        <v>61</v>
      </c>
      <c r="I27" s="235">
        <v>42</v>
      </c>
      <c r="J27" s="234">
        <v>92</v>
      </c>
      <c r="K27" s="235">
        <v>63</v>
      </c>
      <c r="L27" s="235">
        <v>29</v>
      </c>
      <c r="M27" s="234">
        <v>89</v>
      </c>
      <c r="N27" s="235">
        <v>50</v>
      </c>
      <c r="O27" s="235">
        <v>39</v>
      </c>
      <c r="P27" s="234">
        <v>0</v>
      </c>
      <c r="Q27" s="235">
        <v>0</v>
      </c>
      <c r="R27" s="235">
        <v>0</v>
      </c>
      <c r="S27" s="234">
        <v>209</v>
      </c>
      <c r="T27" s="234">
        <v>128</v>
      </c>
      <c r="U27" s="235">
        <v>81</v>
      </c>
      <c r="V27" s="234">
        <v>79</v>
      </c>
      <c r="W27" s="234">
        <v>48</v>
      </c>
      <c r="X27" s="234">
        <v>31</v>
      </c>
      <c r="Y27" s="234">
        <v>66</v>
      </c>
      <c r="Z27" s="234">
        <v>45</v>
      </c>
      <c r="AA27" s="234">
        <v>21</v>
      </c>
      <c r="AB27" s="234">
        <v>64</v>
      </c>
      <c r="AC27" s="234">
        <v>35</v>
      </c>
      <c r="AD27" s="234">
        <v>29</v>
      </c>
      <c r="AE27" s="234">
        <v>0</v>
      </c>
      <c r="AF27" s="234">
        <v>0</v>
      </c>
      <c r="AG27" s="234">
        <v>0</v>
      </c>
      <c r="AH27" s="234">
        <v>0</v>
      </c>
      <c r="AI27" s="235">
        <v>0</v>
      </c>
      <c r="AJ27" s="234">
        <v>0</v>
      </c>
      <c r="AK27" s="234">
        <v>0</v>
      </c>
      <c r="AL27" s="235">
        <v>0</v>
      </c>
      <c r="AM27" s="234">
        <v>0</v>
      </c>
      <c r="AN27" s="234">
        <v>0</v>
      </c>
      <c r="AO27" s="235">
        <v>0</v>
      </c>
      <c r="AP27" s="234">
        <v>0</v>
      </c>
      <c r="AQ27" s="234">
        <v>0</v>
      </c>
      <c r="AR27" s="235">
        <v>0</v>
      </c>
      <c r="AS27" s="234">
        <v>0</v>
      </c>
      <c r="AT27" s="234">
        <v>0</v>
      </c>
      <c r="AU27" s="235">
        <v>0</v>
      </c>
      <c r="AV27" s="234">
        <v>0</v>
      </c>
      <c r="AW27" s="234">
        <v>0</v>
      </c>
      <c r="AX27" s="235">
        <v>0</v>
      </c>
      <c r="AY27" s="234">
        <v>0</v>
      </c>
      <c r="AZ27" s="234">
        <v>0</v>
      </c>
      <c r="BA27" s="235">
        <v>0</v>
      </c>
      <c r="BB27" s="234">
        <v>0</v>
      </c>
      <c r="BC27" s="234">
        <v>0</v>
      </c>
      <c r="BD27" s="235">
        <v>0</v>
      </c>
      <c r="BE27" s="234">
        <v>0</v>
      </c>
      <c r="BF27" s="234">
        <v>0</v>
      </c>
      <c r="BG27" s="235">
        <v>0</v>
      </c>
      <c r="BH27" s="234">
        <v>0</v>
      </c>
      <c r="BI27" s="234">
        <v>0</v>
      </c>
      <c r="BJ27" s="235">
        <v>0</v>
      </c>
      <c r="BK27" s="234">
        <v>0</v>
      </c>
      <c r="BL27" s="234">
        <v>0</v>
      </c>
      <c r="BM27" s="235">
        <v>0</v>
      </c>
      <c r="BN27" s="234">
        <v>0</v>
      </c>
      <c r="BO27" s="234">
        <v>0</v>
      </c>
      <c r="BP27" s="235">
        <v>0</v>
      </c>
      <c r="BQ27" s="234">
        <v>0</v>
      </c>
      <c r="BR27" s="234">
        <v>0</v>
      </c>
      <c r="BS27" s="235">
        <v>0</v>
      </c>
      <c r="BT27" s="234">
        <v>0</v>
      </c>
      <c r="BU27" s="234">
        <v>0</v>
      </c>
      <c r="BV27" s="235">
        <v>0</v>
      </c>
      <c r="BW27" s="234">
        <v>0</v>
      </c>
      <c r="BX27" s="234">
        <v>0</v>
      </c>
      <c r="BY27" s="235">
        <v>0</v>
      </c>
      <c r="BZ27" s="234">
        <v>0</v>
      </c>
      <c r="CA27" s="234">
        <v>0</v>
      </c>
      <c r="CB27" s="235">
        <v>0</v>
      </c>
      <c r="CC27" s="234">
        <v>0</v>
      </c>
      <c r="CD27" s="234">
        <v>0</v>
      </c>
      <c r="CE27" s="235">
        <v>0</v>
      </c>
      <c r="CF27" s="234">
        <v>0</v>
      </c>
      <c r="CG27" s="234">
        <v>0</v>
      </c>
      <c r="CH27" s="235">
        <v>0</v>
      </c>
      <c r="CI27" s="234">
        <v>0</v>
      </c>
      <c r="CJ27" s="234">
        <v>0</v>
      </c>
      <c r="CK27" s="235">
        <v>0</v>
      </c>
      <c r="CL27" s="234">
        <v>0</v>
      </c>
      <c r="CM27" s="234">
        <v>0</v>
      </c>
      <c r="CN27" s="235">
        <v>0</v>
      </c>
      <c r="CO27" s="234">
        <v>0</v>
      </c>
      <c r="CP27" s="234">
        <v>0</v>
      </c>
      <c r="CQ27" s="235">
        <v>0</v>
      </c>
      <c r="CR27" s="234">
        <v>0</v>
      </c>
      <c r="CS27" s="234">
        <v>0</v>
      </c>
      <c r="CT27" s="235">
        <v>0</v>
      </c>
      <c r="CU27" s="234">
        <v>0</v>
      </c>
      <c r="CV27" s="234">
        <v>0</v>
      </c>
      <c r="CW27" s="235">
        <v>0</v>
      </c>
      <c r="CX27" s="234">
        <v>0</v>
      </c>
      <c r="CY27" s="234">
        <v>0</v>
      </c>
      <c r="CZ27" s="235">
        <v>0</v>
      </c>
      <c r="DA27" s="234">
        <v>0</v>
      </c>
      <c r="DB27" s="234">
        <v>0</v>
      </c>
      <c r="DC27" s="235">
        <v>0</v>
      </c>
      <c r="DD27" s="234">
        <v>0</v>
      </c>
      <c r="DE27" s="234">
        <v>0</v>
      </c>
      <c r="DF27" s="235">
        <v>0</v>
      </c>
      <c r="DG27" s="234">
        <v>0</v>
      </c>
      <c r="DH27" s="234">
        <v>0</v>
      </c>
      <c r="DI27" s="235">
        <v>0</v>
      </c>
      <c r="DJ27" s="234">
        <v>0</v>
      </c>
      <c r="DK27" s="234">
        <v>0</v>
      </c>
      <c r="DL27" s="235">
        <v>0</v>
      </c>
      <c r="DM27" s="234">
        <v>0</v>
      </c>
      <c r="DN27" s="234">
        <v>0</v>
      </c>
      <c r="DO27" s="235">
        <v>0</v>
      </c>
      <c r="DP27" s="234">
        <v>0</v>
      </c>
      <c r="DQ27" s="234">
        <v>0</v>
      </c>
      <c r="DR27" s="235">
        <v>0</v>
      </c>
      <c r="DS27" s="234">
        <v>0</v>
      </c>
      <c r="DT27" s="234">
        <v>0</v>
      </c>
      <c r="DU27" s="235">
        <v>0</v>
      </c>
      <c r="DV27" s="234">
        <v>0</v>
      </c>
      <c r="DW27" s="234">
        <v>0</v>
      </c>
      <c r="DX27" s="235">
        <v>0</v>
      </c>
      <c r="DY27" s="234">
        <v>0</v>
      </c>
      <c r="DZ27" s="234">
        <v>0</v>
      </c>
      <c r="EA27" s="235">
        <v>0</v>
      </c>
      <c r="EB27" s="234">
        <v>0</v>
      </c>
      <c r="EC27" s="234">
        <v>0</v>
      </c>
      <c r="ED27" s="235">
        <v>0</v>
      </c>
      <c r="EE27" s="234">
        <v>0</v>
      </c>
      <c r="EF27" s="234">
        <v>0</v>
      </c>
      <c r="EG27" s="235">
        <v>0</v>
      </c>
      <c r="EH27" s="234">
        <v>0</v>
      </c>
      <c r="EI27" s="234">
        <v>75</v>
      </c>
      <c r="EJ27" s="235">
        <v>46</v>
      </c>
      <c r="EK27" s="234">
        <v>29</v>
      </c>
      <c r="EL27" s="234">
        <v>24</v>
      </c>
      <c r="EM27" s="234">
        <v>13</v>
      </c>
      <c r="EN27" s="234">
        <v>11</v>
      </c>
      <c r="EO27" s="234">
        <v>26</v>
      </c>
      <c r="EP27" s="234">
        <v>18</v>
      </c>
      <c r="EQ27" s="234">
        <v>8</v>
      </c>
      <c r="ER27" s="234">
        <v>25</v>
      </c>
      <c r="ES27" s="234">
        <v>15</v>
      </c>
      <c r="ET27" s="234">
        <v>10</v>
      </c>
      <c r="EU27" s="234">
        <v>0</v>
      </c>
      <c r="EV27" s="234">
        <v>0</v>
      </c>
      <c r="EW27" s="234">
        <v>0</v>
      </c>
      <c r="EX27" s="234">
        <v>0</v>
      </c>
      <c r="EY27" s="235">
        <v>0</v>
      </c>
      <c r="EZ27" s="234">
        <v>0</v>
      </c>
      <c r="FA27" s="234">
        <v>0</v>
      </c>
      <c r="FB27" s="235">
        <v>0</v>
      </c>
      <c r="FC27" s="234">
        <v>0</v>
      </c>
      <c r="FD27" s="234">
        <v>0</v>
      </c>
      <c r="FE27" s="235">
        <v>0</v>
      </c>
      <c r="FF27" s="234">
        <v>0</v>
      </c>
      <c r="FG27" s="234">
        <v>0</v>
      </c>
      <c r="FH27" s="235">
        <v>0</v>
      </c>
      <c r="FI27" s="234">
        <v>0</v>
      </c>
      <c r="FJ27" s="234">
        <v>0</v>
      </c>
      <c r="FK27" s="235">
        <v>0</v>
      </c>
      <c r="FL27" s="234">
        <v>0</v>
      </c>
    </row>
    <row r="28" spans="1:168" ht="16.5" customHeight="1">
      <c r="A28" s="217"/>
      <c r="B28" s="236" t="s">
        <v>155</v>
      </c>
      <c r="C28" s="233"/>
      <c r="D28" s="234">
        <v>121</v>
      </c>
      <c r="E28" s="234">
        <v>56</v>
      </c>
      <c r="F28" s="234">
        <v>65</v>
      </c>
      <c r="G28" s="234">
        <v>41</v>
      </c>
      <c r="H28" s="235">
        <v>15</v>
      </c>
      <c r="I28" s="235">
        <v>26</v>
      </c>
      <c r="J28" s="234">
        <v>53</v>
      </c>
      <c r="K28" s="235">
        <v>28</v>
      </c>
      <c r="L28" s="235">
        <v>25</v>
      </c>
      <c r="M28" s="234">
        <v>27</v>
      </c>
      <c r="N28" s="235">
        <v>13</v>
      </c>
      <c r="O28" s="235">
        <v>14</v>
      </c>
      <c r="P28" s="234">
        <v>0</v>
      </c>
      <c r="Q28" s="235">
        <v>0</v>
      </c>
      <c r="R28" s="235">
        <v>0</v>
      </c>
      <c r="S28" s="234">
        <v>121</v>
      </c>
      <c r="T28" s="234">
        <v>56</v>
      </c>
      <c r="U28" s="235">
        <v>65</v>
      </c>
      <c r="V28" s="234">
        <v>41</v>
      </c>
      <c r="W28" s="234">
        <v>15</v>
      </c>
      <c r="X28" s="234">
        <v>26</v>
      </c>
      <c r="Y28" s="234">
        <v>53</v>
      </c>
      <c r="Z28" s="234">
        <v>28</v>
      </c>
      <c r="AA28" s="234">
        <v>25</v>
      </c>
      <c r="AB28" s="234">
        <v>27</v>
      </c>
      <c r="AC28" s="234">
        <v>13</v>
      </c>
      <c r="AD28" s="234">
        <v>14</v>
      </c>
      <c r="AE28" s="234">
        <v>0</v>
      </c>
      <c r="AF28" s="234">
        <v>0</v>
      </c>
      <c r="AG28" s="234">
        <v>0</v>
      </c>
      <c r="AH28" s="234">
        <v>0</v>
      </c>
      <c r="AI28" s="235">
        <v>0</v>
      </c>
      <c r="AJ28" s="234">
        <v>0</v>
      </c>
      <c r="AK28" s="234">
        <v>0</v>
      </c>
      <c r="AL28" s="235">
        <v>0</v>
      </c>
      <c r="AM28" s="234">
        <v>0</v>
      </c>
      <c r="AN28" s="234">
        <v>0</v>
      </c>
      <c r="AO28" s="235">
        <v>0</v>
      </c>
      <c r="AP28" s="234">
        <v>0</v>
      </c>
      <c r="AQ28" s="234">
        <v>0</v>
      </c>
      <c r="AR28" s="235">
        <v>0</v>
      </c>
      <c r="AS28" s="234">
        <v>0</v>
      </c>
      <c r="AT28" s="234">
        <v>0</v>
      </c>
      <c r="AU28" s="235">
        <v>0</v>
      </c>
      <c r="AV28" s="234">
        <v>0</v>
      </c>
      <c r="AW28" s="234">
        <v>0</v>
      </c>
      <c r="AX28" s="235">
        <v>0</v>
      </c>
      <c r="AY28" s="234">
        <v>0</v>
      </c>
      <c r="AZ28" s="234">
        <v>0</v>
      </c>
      <c r="BA28" s="235">
        <v>0</v>
      </c>
      <c r="BB28" s="234">
        <v>0</v>
      </c>
      <c r="BC28" s="234">
        <v>0</v>
      </c>
      <c r="BD28" s="235">
        <v>0</v>
      </c>
      <c r="BE28" s="234">
        <v>0</v>
      </c>
      <c r="BF28" s="234">
        <v>0</v>
      </c>
      <c r="BG28" s="235">
        <v>0</v>
      </c>
      <c r="BH28" s="234">
        <v>0</v>
      </c>
      <c r="BI28" s="234">
        <v>0</v>
      </c>
      <c r="BJ28" s="235">
        <v>0</v>
      </c>
      <c r="BK28" s="234">
        <v>0</v>
      </c>
      <c r="BL28" s="234">
        <v>0</v>
      </c>
      <c r="BM28" s="235">
        <v>0</v>
      </c>
      <c r="BN28" s="234">
        <v>0</v>
      </c>
      <c r="BO28" s="234">
        <v>0</v>
      </c>
      <c r="BP28" s="235">
        <v>0</v>
      </c>
      <c r="BQ28" s="234">
        <v>0</v>
      </c>
      <c r="BR28" s="234">
        <v>0</v>
      </c>
      <c r="BS28" s="235">
        <v>0</v>
      </c>
      <c r="BT28" s="234">
        <v>0</v>
      </c>
      <c r="BU28" s="234">
        <v>0</v>
      </c>
      <c r="BV28" s="235">
        <v>0</v>
      </c>
      <c r="BW28" s="234">
        <v>0</v>
      </c>
      <c r="BX28" s="234">
        <v>0</v>
      </c>
      <c r="BY28" s="235">
        <v>0</v>
      </c>
      <c r="BZ28" s="234">
        <v>0</v>
      </c>
      <c r="CA28" s="234">
        <v>0</v>
      </c>
      <c r="CB28" s="235">
        <v>0</v>
      </c>
      <c r="CC28" s="234">
        <v>0</v>
      </c>
      <c r="CD28" s="234">
        <v>0</v>
      </c>
      <c r="CE28" s="235">
        <v>0</v>
      </c>
      <c r="CF28" s="234">
        <v>0</v>
      </c>
      <c r="CG28" s="234">
        <v>0</v>
      </c>
      <c r="CH28" s="235">
        <v>0</v>
      </c>
      <c r="CI28" s="234">
        <v>0</v>
      </c>
      <c r="CJ28" s="234">
        <v>0</v>
      </c>
      <c r="CK28" s="235">
        <v>0</v>
      </c>
      <c r="CL28" s="234">
        <v>0</v>
      </c>
      <c r="CM28" s="234">
        <v>0</v>
      </c>
      <c r="CN28" s="235">
        <v>0</v>
      </c>
      <c r="CO28" s="234">
        <v>0</v>
      </c>
      <c r="CP28" s="234">
        <v>0</v>
      </c>
      <c r="CQ28" s="235">
        <v>0</v>
      </c>
      <c r="CR28" s="234">
        <v>0</v>
      </c>
      <c r="CS28" s="234">
        <v>0</v>
      </c>
      <c r="CT28" s="235">
        <v>0</v>
      </c>
      <c r="CU28" s="234">
        <v>0</v>
      </c>
      <c r="CV28" s="234">
        <v>0</v>
      </c>
      <c r="CW28" s="235">
        <v>0</v>
      </c>
      <c r="CX28" s="234">
        <v>0</v>
      </c>
      <c r="CY28" s="234">
        <v>0</v>
      </c>
      <c r="CZ28" s="235">
        <v>0</v>
      </c>
      <c r="DA28" s="234">
        <v>0</v>
      </c>
      <c r="DB28" s="234">
        <v>0</v>
      </c>
      <c r="DC28" s="235">
        <v>0</v>
      </c>
      <c r="DD28" s="234">
        <v>0</v>
      </c>
      <c r="DE28" s="234">
        <v>0</v>
      </c>
      <c r="DF28" s="235">
        <v>0</v>
      </c>
      <c r="DG28" s="234">
        <v>0</v>
      </c>
      <c r="DH28" s="234">
        <v>0</v>
      </c>
      <c r="DI28" s="235">
        <v>0</v>
      </c>
      <c r="DJ28" s="234">
        <v>0</v>
      </c>
      <c r="DK28" s="234">
        <v>0</v>
      </c>
      <c r="DL28" s="235">
        <v>0</v>
      </c>
      <c r="DM28" s="234">
        <v>0</v>
      </c>
      <c r="DN28" s="234">
        <v>0</v>
      </c>
      <c r="DO28" s="235">
        <v>0</v>
      </c>
      <c r="DP28" s="234">
        <v>0</v>
      </c>
      <c r="DQ28" s="234">
        <v>0</v>
      </c>
      <c r="DR28" s="235">
        <v>0</v>
      </c>
      <c r="DS28" s="234">
        <v>0</v>
      </c>
      <c r="DT28" s="234">
        <v>0</v>
      </c>
      <c r="DU28" s="235">
        <v>0</v>
      </c>
      <c r="DV28" s="234">
        <v>0</v>
      </c>
      <c r="DW28" s="234">
        <v>0</v>
      </c>
      <c r="DX28" s="235">
        <v>0</v>
      </c>
      <c r="DY28" s="234">
        <v>0</v>
      </c>
      <c r="DZ28" s="234">
        <v>0</v>
      </c>
      <c r="EA28" s="235">
        <v>0</v>
      </c>
      <c r="EB28" s="234">
        <v>0</v>
      </c>
      <c r="EC28" s="234">
        <v>0</v>
      </c>
      <c r="ED28" s="235">
        <v>0</v>
      </c>
      <c r="EE28" s="234">
        <v>0</v>
      </c>
      <c r="EF28" s="234">
        <v>0</v>
      </c>
      <c r="EG28" s="235">
        <v>0</v>
      </c>
      <c r="EH28" s="234">
        <v>0</v>
      </c>
      <c r="EI28" s="234">
        <v>0</v>
      </c>
      <c r="EJ28" s="235">
        <v>0</v>
      </c>
      <c r="EK28" s="234">
        <v>0</v>
      </c>
      <c r="EL28" s="234">
        <v>0</v>
      </c>
      <c r="EM28" s="235">
        <v>0</v>
      </c>
      <c r="EN28" s="234">
        <v>0</v>
      </c>
      <c r="EO28" s="234">
        <v>0</v>
      </c>
      <c r="EP28" s="235">
        <v>0</v>
      </c>
      <c r="EQ28" s="234">
        <v>0</v>
      </c>
      <c r="ER28" s="234">
        <v>0</v>
      </c>
      <c r="ES28" s="235">
        <v>0</v>
      </c>
      <c r="ET28" s="234">
        <v>0</v>
      </c>
      <c r="EU28" s="234">
        <v>0</v>
      </c>
      <c r="EV28" s="235">
        <v>0</v>
      </c>
      <c r="EW28" s="234">
        <v>0</v>
      </c>
      <c r="EX28" s="234">
        <v>0</v>
      </c>
      <c r="EY28" s="235">
        <v>0</v>
      </c>
      <c r="EZ28" s="234">
        <v>0</v>
      </c>
      <c r="FA28" s="234">
        <v>0</v>
      </c>
      <c r="FB28" s="235">
        <v>0</v>
      </c>
      <c r="FC28" s="234">
        <v>0</v>
      </c>
      <c r="FD28" s="234">
        <v>0</v>
      </c>
      <c r="FE28" s="235">
        <v>0</v>
      </c>
      <c r="FF28" s="234">
        <v>0</v>
      </c>
      <c r="FG28" s="234">
        <v>0</v>
      </c>
      <c r="FH28" s="235">
        <v>0</v>
      </c>
      <c r="FI28" s="234">
        <v>0</v>
      </c>
      <c r="FJ28" s="234">
        <v>0</v>
      </c>
      <c r="FK28" s="235">
        <v>0</v>
      </c>
      <c r="FL28" s="234">
        <v>0</v>
      </c>
    </row>
    <row r="29" spans="1:168" ht="16.5" customHeight="1">
      <c r="A29" s="217"/>
      <c r="B29" s="236" t="s">
        <v>156</v>
      </c>
      <c r="C29" s="233"/>
      <c r="D29" s="234">
        <v>0</v>
      </c>
      <c r="E29" s="234">
        <v>0</v>
      </c>
      <c r="F29" s="234">
        <v>0</v>
      </c>
      <c r="G29" s="234">
        <v>0</v>
      </c>
      <c r="H29" s="235">
        <v>0</v>
      </c>
      <c r="I29" s="235">
        <v>0</v>
      </c>
      <c r="J29" s="234">
        <v>0</v>
      </c>
      <c r="K29" s="235">
        <v>0</v>
      </c>
      <c r="L29" s="235">
        <v>0</v>
      </c>
      <c r="M29" s="234">
        <v>0</v>
      </c>
      <c r="N29" s="235">
        <v>0</v>
      </c>
      <c r="O29" s="235">
        <v>0</v>
      </c>
      <c r="P29" s="234">
        <v>0</v>
      </c>
      <c r="Q29" s="235">
        <v>0</v>
      </c>
      <c r="R29" s="235">
        <v>0</v>
      </c>
      <c r="S29" s="234">
        <v>0</v>
      </c>
      <c r="T29" s="234">
        <v>0</v>
      </c>
      <c r="U29" s="235">
        <v>0</v>
      </c>
      <c r="V29" s="234">
        <v>0</v>
      </c>
      <c r="W29" s="235">
        <v>0</v>
      </c>
      <c r="X29" s="234">
        <v>0</v>
      </c>
      <c r="Y29" s="234">
        <v>0</v>
      </c>
      <c r="Z29" s="235">
        <v>0</v>
      </c>
      <c r="AA29" s="234">
        <v>0</v>
      </c>
      <c r="AB29" s="234">
        <v>0</v>
      </c>
      <c r="AC29" s="235">
        <v>0</v>
      </c>
      <c r="AD29" s="234">
        <v>0</v>
      </c>
      <c r="AE29" s="234">
        <v>0</v>
      </c>
      <c r="AF29" s="235">
        <v>0</v>
      </c>
      <c r="AG29" s="234">
        <v>0</v>
      </c>
      <c r="AH29" s="234">
        <v>0</v>
      </c>
      <c r="AI29" s="235">
        <v>0</v>
      </c>
      <c r="AJ29" s="234">
        <v>0</v>
      </c>
      <c r="AK29" s="234">
        <v>0</v>
      </c>
      <c r="AL29" s="235">
        <v>0</v>
      </c>
      <c r="AM29" s="234">
        <v>0</v>
      </c>
      <c r="AN29" s="234">
        <v>0</v>
      </c>
      <c r="AO29" s="235">
        <v>0</v>
      </c>
      <c r="AP29" s="234">
        <v>0</v>
      </c>
      <c r="AQ29" s="234">
        <v>0</v>
      </c>
      <c r="AR29" s="235">
        <v>0</v>
      </c>
      <c r="AS29" s="234">
        <v>0</v>
      </c>
      <c r="AT29" s="234">
        <v>0</v>
      </c>
      <c r="AU29" s="235">
        <v>0</v>
      </c>
      <c r="AV29" s="234">
        <v>0</v>
      </c>
      <c r="AW29" s="234">
        <v>0</v>
      </c>
      <c r="AX29" s="235">
        <v>0</v>
      </c>
      <c r="AY29" s="234">
        <v>0</v>
      </c>
      <c r="AZ29" s="234">
        <v>0</v>
      </c>
      <c r="BA29" s="235">
        <v>0</v>
      </c>
      <c r="BB29" s="234">
        <v>0</v>
      </c>
      <c r="BC29" s="234">
        <v>0</v>
      </c>
      <c r="BD29" s="235">
        <v>0</v>
      </c>
      <c r="BE29" s="234">
        <v>0</v>
      </c>
      <c r="BF29" s="234">
        <v>0</v>
      </c>
      <c r="BG29" s="235">
        <v>0</v>
      </c>
      <c r="BH29" s="234">
        <v>0</v>
      </c>
      <c r="BI29" s="234">
        <v>0</v>
      </c>
      <c r="BJ29" s="235">
        <v>0</v>
      </c>
      <c r="BK29" s="234">
        <v>0</v>
      </c>
      <c r="BL29" s="234">
        <v>0</v>
      </c>
      <c r="BM29" s="235">
        <v>0</v>
      </c>
      <c r="BN29" s="234">
        <v>0</v>
      </c>
      <c r="BO29" s="234">
        <v>0</v>
      </c>
      <c r="BP29" s="235">
        <v>0</v>
      </c>
      <c r="BQ29" s="234">
        <v>0</v>
      </c>
      <c r="BR29" s="234">
        <v>0</v>
      </c>
      <c r="BS29" s="235">
        <v>0</v>
      </c>
      <c r="BT29" s="234">
        <v>0</v>
      </c>
      <c r="BU29" s="234">
        <v>0</v>
      </c>
      <c r="BV29" s="235">
        <v>0</v>
      </c>
      <c r="BW29" s="234">
        <v>0</v>
      </c>
      <c r="BX29" s="234">
        <v>0</v>
      </c>
      <c r="BY29" s="235">
        <v>0</v>
      </c>
      <c r="BZ29" s="234">
        <v>0</v>
      </c>
      <c r="CA29" s="234">
        <v>0</v>
      </c>
      <c r="CB29" s="235">
        <v>0</v>
      </c>
      <c r="CC29" s="234">
        <v>0</v>
      </c>
      <c r="CD29" s="234">
        <v>0</v>
      </c>
      <c r="CE29" s="235">
        <v>0</v>
      </c>
      <c r="CF29" s="234">
        <v>0</v>
      </c>
      <c r="CG29" s="234">
        <v>0</v>
      </c>
      <c r="CH29" s="235">
        <v>0</v>
      </c>
      <c r="CI29" s="234">
        <v>0</v>
      </c>
      <c r="CJ29" s="234">
        <v>0</v>
      </c>
      <c r="CK29" s="235">
        <v>0</v>
      </c>
      <c r="CL29" s="234">
        <v>0</v>
      </c>
      <c r="CM29" s="234">
        <v>0</v>
      </c>
      <c r="CN29" s="235">
        <v>0</v>
      </c>
      <c r="CO29" s="234">
        <v>0</v>
      </c>
      <c r="CP29" s="234">
        <v>0</v>
      </c>
      <c r="CQ29" s="235">
        <v>0</v>
      </c>
      <c r="CR29" s="234">
        <v>0</v>
      </c>
      <c r="CS29" s="234">
        <v>0</v>
      </c>
      <c r="CT29" s="235">
        <v>0</v>
      </c>
      <c r="CU29" s="234">
        <v>0</v>
      </c>
      <c r="CV29" s="234">
        <v>0</v>
      </c>
      <c r="CW29" s="235">
        <v>0</v>
      </c>
      <c r="CX29" s="234">
        <v>0</v>
      </c>
      <c r="CY29" s="234">
        <v>0</v>
      </c>
      <c r="CZ29" s="235">
        <v>0</v>
      </c>
      <c r="DA29" s="234">
        <v>0</v>
      </c>
      <c r="DB29" s="234">
        <v>0</v>
      </c>
      <c r="DC29" s="235">
        <v>0</v>
      </c>
      <c r="DD29" s="234">
        <v>0</v>
      </c>
      <c r="DE29" s="234">
        <v>0</v>
      </c>
      <c r="DF29" s="235">
        <v>0</v>
      </c>
      <c r="DG29" s="234">
        <v>0</v>
      </c>
      <c r="DH29" s="234">
        <v>0</v>
      </c>
      <c r="DI29" s="235">
        <v>0</v>
      </c>
      <c r="DJ29" s="234">
        <v>0</v>
      </c>
      <c r="DK29" s="234">
        <v>0</v>
      </c>
      <c r="DL29" s="235">
        <v>0</v>
      </c>
      <c r="DM29" s="234">
        <v>0</v>
      </c>
      <c r="DN29" s="234">
        <v>0</v>
      </c>
      <c r="DO29" s="235">
        <v>0</v>
      </c>
      <c r="DP29" s="234">
        <v>0</v>
      </c>
      <c r="DQ29" s="234">
        <v>0</v>
      </c>
      <c r="DR29" s="235">
        <v>0</v>
      </c>
      <c r="DS29" s="234">
        <v>0</v>
      </c>
      <c r="DT29" s="234">
        <v>0</v>
      </c>
      <c r="DU29" s="235">
        <v>0</v>
      </c>
      <c r="DV29" s="234">
        <v>0</v>
      </c>
      <c r="DW29" s="234">
        <v>0</v>
      </c>
      <c r="DX29" s="235">
        <v>0</v>
      </c>
      <c r="DY29" s="234">
        <v>0</v>
      </c>
      <c r="DZ29" s="234">
        <v>0</v>
      </c>
      <c r="EA29" s="235">
        <v>0</v>
      </c>
      <c r="EB29" s="234">
        <v>0</v>
      </c>
      <c r="EC29" s="234">
        <v>0</v>
      </c>
      <c r="ED29" s="235">
        <v>0</v>
      </c>
      <c r="EE29" s="234">
        <v>0</v>
      </c>
      <c r="EF29" s="234">
        <v>0</v>
      </c>
      <c r="EG29" s="235">
        <v>0</v>
      </c>
      <c r="EH29" s="234">
        <v>0</v>
      </c>
      <c r="EI29" s="234">
        <v>0</v>
      </c>
      <c r="EJ29" s="235">
        <v>0</v>
      </c>
      <c r="EK29" s="234">
        <v>0</v>
      </c>
      <c r="EL29" s="234">
        <v>0</v>
      </c>
      <c r="EM29" s="235">
        <v>0</v>
      </c>
      <c r="EN29" s="234">
        <v>0</v>
      </c>
      <c r="EO29" s="234">
        <v>0</v>
      </c>
      <c r="EP29" s="235">
        <v>0</v>
      </c>
      <c r="EQ29" s="234">
        <v>0</v>
      </c>
      <c r="ER29" s="234">
        <v>0</v>
      </c>
      <c r="ES29" s="235">
        <v>0</v>
      </c>
      <c r="ET29" s="234">
        <v>0</v>
      </c>
      <c r="EU29" s="234">
        <v>0</v>
      </c>
      <c r="EV29" s="235">
        <v>0</v>
      </c>
      <c r="EW29" s="234">
        <v>0</v>
      </c>
      <c r="EX29" s="234">
        <v>0</v>
      </c>
      <c r="EY29" s="235">
        <v>0</v>
      </c>
      <c r="EZ29" s="234">
        <v>0</v>
      </c>
      <c r="FA29" s="234">
        <v>0</v>
      </c>
      <c r="FB29" s="235">
        <v>0</v>
      </c>
      <c r="FC29" s="234">
        <v>0</v>
      </c>
      <c r="FD29" s="234">
        <v>0</v>
      </c>
      <c r="FE29" s="235">
        <v>0</v>
      </c>
      <c r="FF29" s="234">
        <v>0</v>
      </c>
      <c r="FG29" s="234">
        <v>0</v>
      </c>
      <c r="FH29" s="235">
        <v>0</v>
      </c>
      <c r="FI29" s="234">
        <v>0</v>
      </c>
      <c r="FJ29" s="234">
        <v>0</v>
      </c>
      <c r="FK29" s="235">
        <v>0</v>
      </c>
      <c r="FL29" s="234">
        <v>0</v>
      </c>
    </row>
    <row r="30" spans="1:168" ht="16.5" customHeight="1">
      <c r="A30" s="217"/>
      <c r="B30" s="236" t="s">
        <v>157</v>
      </c>
      <c r="C30" s="233"/>
      <c r="D30" s="234">
        <v>232</v>
      </c>
      <c r="E30" s="234">
        <v>129</v>
      </c>
      <c r="F30" s="234">
        <v>103</v>
      </c>
      <c r="G30" s="234">
        <v>86</v>
      </c>
      <c r="H30" s="235">
        <v>45</v>
      </c>
      <c r="I30" s="235">
        <v>41</v>
      </c>
      <c r="J30" s="234">
        <v>59</v>
      </c>
      <c r="K30" s="235">
        <v>33</v>
      </c>
      <c r="L30" s="235">
        <v>26</v>
      </c>
      <c r="M30" s="234">
        <v>87</v>
      </c>
      <c r="N30" s="235">
        <v>51</v>
      </c>
      <c r="O30" s="235">
        <v>36</v>
      </c>
      <c r="P30" s="234">
        <v>0</v>
      </c>
      <c r="Q30" s="235">
        <v>0</v>
      </c>
      <c r="R30" s="235">
        <v>0</v>
      </c>
      <c r="S30" s="234">
        <v>232</v>
      </c>
      <c r="T30" s="234">
        <v>129</v>
      </c>
      <c r="U30" s="235">
        <v>103</v>
      </c>
      <c r="V30" s="234">
        <v>86</v>
      </c>
      <c r="W30" s="234">
        <v>45</v>
      </c>
      <c r="X30" s="234">
        <v>41</v>
      </c>
      <c r="Y30" s="234">
        <v>59</v>
      </c>
      <c r="Z30" s="234">
        <v>33</v>
      </c>
      <c r="AA30" s="234">
        <v>26</v>
      </c>
      <c r="AB30" s="234">
        <v>87</v>
      </c>
      <c r="AC30" s="234">
        <v>51</v>
      </c>
      <c r="AD30" s="234">
        <v>36</v>
      </c>
      <c r="AE30" s="234">
        <v>0</v>
      </c>
      <c r="AF30" s="234">
        <v>0</v>
      </c>
      <c r="AG30" s="234">
        <v>0</v>
      </c>
      <c r="AH30" s="234">
        <v>0</v>
      </c>
      <c r="AI30" s="235">
        <v>0</v>
      </c>
      <c r="AJ30" s="234">
        <v>0</v>
      </c>
      <c r="AK30" s="234">
        <v>0</v>
      </c>
      <c r="AL30" s="235">
        <v>0</v>
      </c>
      <c r="AM30" s="234">
        <v>0</v>
      </c>
      <c r="AN30" s="234">
        <v>0</v>
      </c>
      <c r="AO30" s="235">
        <v>0</v>
      </c>
      <c r="AP30" s="234">
        <v>0</v>
      </c>
      <c r="AQ30" s="234">
        <v>0</v>
      </c>
      <c r="AR30" s="235">
        <v>0</v>
      </c>
      <c r="AS30" s="234">
        <v>0</v>
      </c>
      <c r="AT30" s="234">
        <v>0</v>
      </c>
      <c r="AU30" s="235">
        <v>0</v>
      </c>
      <c r="AV30" s="234">
        <v>0</v>
      </c>
      <c r="AW30" s="234">
        <v>0</v>
      </c>
      <c r="AX30" s="235">
        <v>0</v>
      </c>
      <c r="AY30" s="234">
        <v>0</v>
      </c>
      <c r="AZ30" s="234">
        <v>0</v>
      </c>
      <c r="BA30" s="235">
        <v>0</v>
      </c>
      <c r="BB30" s="234">
        <v>0</v>
      </c>
      <c r="BC30" s="234">
        <v>0</v>
      </c>
      <c r="BD30" s="235">
        <v>0</v>
      </c>
      <c r="BE30" s="234">
        <v>0</v>
      </c>
      <c r="BF30" s="234">
        <v>0</v>
      </c>
      <c r="BG30" s="235">
        <v>0</v>
      </c>
      <c r="BH30" s="234">
        <v>0</v>
      </c>
      <c r="BI30" s="234">
        <v>0</v>
      </c>
      <c r="BJ30" s="235">
        <v>0</v>
      </c>
      <c r="BK30" s="234">
        <v>0</v>
      </c>
      <c r="BL30" s="234">
        <v>0</v>
      </c>
      <c r="BM30" s="235">
        <v>0</v>
      </c>
      <c r="BN30" s="234">
        <v>0</v>
      </c>
      <c r="BO30" s="234">
        <v>0</v>
      </c>
      <c r="BP30" s="235">
        <v>0</v>
      </c>
      <c r="BQ30" s="234">
        <v>0</v>
      </c>
      <c r="BR30" s="234">
        <v>0</v>
      </c>
      <c r="BS30" s="235">
        <v>0</v>
      </c>
      <c r="BT30" s="234">
        <v>0</v>
      </c>
      <c r="BU30" s="234">
        <v>0</v>
      </c>
      <c r="BV30" s="235">
        <v>0</v>
      </c>
      <c r="BW30" s="234">
        <v>0</v>
      </c>
      <c r="BX30" s="234">
        <v>0</v>
      </c>
      <c r="BY30" s="235">
        <v>0</v>
      </c>
      <c r="BZ30" s="234">
        <v>0</v>
      </c>
      <c r="CA30" s="234">
        <v>0</v>
      </c>
      <c r="CB30" s="235">
        <v>0</v>
      </c>
      <c r="CC30" s="234">
        <v>0</v>
      </c>
      <c r="CD30" s="234">
        <v>0</v>
      </c>
      <c r="CE30" s="235">
        <v>0</v>
      </c>
      <c r="CF30" s="234">
        <v>0</v>
      </c>
      <c r="CG30" s="234">
        <v>0</v>
      </c>
      <c r="CH30" s="235">
        <v>0</v>
      </c>
      <c r="CI30" s="234">
        <v>0</v>
      </c>
      <c r="CJ30" s="234">
        <v>0</v>
      </c>
      <c r="CK30" s="235">
        <v>0</v>
      </c>
      <c r="CL30" s="234">
        <v>0</v>
      </c>
      <c r="CM30" s="234">
        <v>0</v>
      </c>
      <c r="CN30" s="235">
        <v>0</v>
      </c>
      <c r="CO30" s="234">
        <v>0</v>
      </c>
      <c r="CP30" s="234">
        <v>0</v>
      </c>
      <c r="CQ30" s="235">
        <v>0</v>
      </c>
      <c r="CR30" s="234">
        <v>0</v>
      </c>
      <c r="CS30" s="234">
        <v>0</v>
      </c>
      <c r="CT30" s="235">
        <v>0</v>
      </c>
      <c r="CU30" s="234">
        <v>0</v>
      </c>
      <c r="CV30" s="234">
        <v>0</v>
      </c>
      <c r="CW30" s="235">
        <v>0</v>
      </c>
      <c r="CX30" s="234">
        <v>0</v>
      </c>
      <c r="CY30" s="234">
        <v>0</v>
      </c>
      <c r="CZ30" s="235">
        <v>0</v>
      </c>
      <c r="DA30" s="234">
        <v>0</v>
      </c>
      <c r="DB30" s="234">
        <v>0</v>
      </c>
      <c r="DC30" s="235">
        <v>0</v>
      </c>
      <c r="DD30" s="234">
        <v>0</v>
      </c>
      <c r="DE30" s="234">
        <v>0</v>
      </c>
      <c r="DF30" s="235">
        <v>0</v>
      </c>
      <c r="DG30" s="234">
        <v>0</v>
      </c>
      <c r="DH30" s="234">
        <v>0</v>
      </c>
      <c r="DI30" s="235">
        <v>0</v>
      </c>
      <c r="DJ30" s="234">
        <v>0</v>
      </c>
      <c r="DK30" s="234">
        <v>0</v>
      </c>
      <c r="DL30" s="235">
        <v>0</v>
      </c>
      <c r="DM30" s="234">
        <v>0</v>
      </c>
      <c r="DN30" s="234">
        <v>0</v>
      </c>
      <c r="DO30" s="235">
        <v>0</v>
      </c>
      <c r="DP30" s="234">
        <v>0</v>
      </c>
      <c r="DQ30" s="234">
        <v>0</v>
      </c>
      <c r="DR30" s="235">
        <v>0</v>
      </c>
      <c r="DS30" s="234">
        <v>0</v>
      </c>
      <c r="DT30" s="234">
        <v>0</v>
      </c>
      <c r="DU30" s="235">
        <v>0</v>
      </c>
      <c r="DV30" s="234">
        <v>0</v>
      </c>
      <c r="DW30" s="234">
        <v>0</v>
      </c>
      <c r="DX30" s="235">
        <v>0</v>
      </c>
      <c r="DY30" s="234">
        <v>0</v>
      </c>
      <c r="DZ30" s="234">
        <v>0</v>
      </c>
      <c r="EA30" s="235">
        <v>0</v>
      </c>
      <c r="EB30" s="234">
        <v>0</v>
      </c>
      <c r="EC30" s="234">
        <v>0</v>
      </c>
      <c r="ED30" s="235">
        <v>0</v>
      </c>
      <c r="EE30" s="234">
        <v>0</v>
      </c>
      <c r="EF30" s="234">
        <v>0</v>
      </c>
      <c r="EG30" s="235">
        <v>0</v>
      </c>
      <c r="EH30" s="234">
        <v>0</v>
      </c>
      <c r="EI30" s="234">
        <v>0</v>
      </c>
      <c r="EJ30" s="235">
        <v>0</v>
      </c>
      <c r="EK30" s="234">
        <v>0</v>
      </c>
      <c r="EL30" s="234">
        <v>0</v>
      </c>
      <c r="EM30" s="235">
        <v>0</v>
      </c>
      <c r="EN30" s="234">
        <v>0</v>
      </c>
      <c r="EO30" s="234">
        <v>0</v>
      </c>
      <c r="EP30" s="235">
        <v>0</v>
      </c>
      <c r="EQ30" s="234">
        <v>0</v>
      </c>
      <c r="ER30" s="234">
        <v>0</v>
      </c>
      <c r="ES30" s="235">
        <v>0</v>
      </c>
      <c r="ET30" s="234">
        <v>0</v>
      </c>
      <c r="EU30" s="234">
        <v>0</v>
      </c>
      <c r="EV30" s="235">
        <v>0</v>
      </c>
      <c r="EW30" s="234">
        <v>0</v>
      </c>
      <c r="EX30" s="234">
        <v>0</v>
      </c>
      <c r="EY30" s="235">
        <v>0</v>
      </c>
      <c r="EZ30" s="234">
        <v>0</v>
      </c>
      <c r="FA30" s="234">
        <v>0</v>
      </c>
      <c r="FB30" s="235">
        <v>0</v>
      </c>
      <c r="FC30" s="234">
        <v>0</v>
      </c>
      <c r="FD30" s="234">
        <v>0</v>
      </c>
      <c r="FE30" s="235">
        <v>0</v>
      </c>
      <c r="FF30" s="234">
        <v>0</v>
      </c>
      <c r="FG30" s="234">
        <v>0</v>
      </c>
      <c r="FH30" s="235">
        <v>0</v>
      </c>
      <c r="FI30" s="234">
        <v>0</v>
      </c>
      <c r="FJ30" s="234">
        <v>0</v>
      </c>
      <c r="FK30" s="235">
        <v>0</v>
      </c>
      <c r="FL30" s="234">
        <v>0</v>
      </c>
    </row>
    <row r="31" spans="1:168" ht="16.5" customHeight="1">
      <c r="A31" s="217"/>
      <c r="B31" s="236" t="s">
        <v>158</v>
      </c>
      <c r="C31" s="233"/>
      <c r="D31" s="234">
        <v>0</v>
      </c>
      <c r="E31" s="234">
        <v>0</v>
      </c>
      <c r="F31" s="234">
        <v>0</v>
      </c>
      <c r="G31" s="234">
        <v>0</v>
      </c>
      <c r="H31" s="235">
        <v>0</v>
      </c>
      <c r="I31" s="235">
        <v>0</v>
      </c>
      <c r="J31" s="234">
        <v>0</v>
      </c>
      <c r="K31" s="235">
        <v>0</v>
      </c>
      <c r="L31" s="235">
        <v>0</v>
      </c>
      <c r="M31" s="234">
        <v>0</v>
      </c>
      <c r="N31" s="235">
        <v>0</v>
      </c>
      <c r="O31" s="235">
        <v>0</v>
      </c>
      <c r="P31" s="234">
        <v>0</v>
      </c>
      <c r="Q31" s="235">
        <v>0</v>
      </c>
      <c r="R31" s="235">
        <v>0</v>
      </c>
      <c r="S31" s="234">
        <v>0</v>
      </c>
      <c r="T31" s="234">
        <v>0</v>
      </c>
      <c r="U31" s="235">
        <v>0</v>
      </c>
      <c r="V31" s="234">
        <v>0</v>
      </c>
      <c r="W31" s="235">
        <v>0</v>
      </c>
      <c r="X31" s="234">
        <v>0</v>
      </c>
      <c r="Y31" s="234">
        <v>0</v>
      </c>
      <c r="Z31" s="235">
        <v>0</v>
      </c>
      <c r="AA31" s="234">
        <v>0</v>
      </c>
      <c r="AB31" s="234">
        <v>0</v>
      </c>
      <c r="AC31" s="235">
        <v>0</v>
      </c>
      <c r="AD31" s="234">
        <v>0</v>
      </c>
      <c r="AE31" s="234">
        <v>0</v>
      </c>
      <c r="AF31" s="235">
        <v>0</v>
      </c>
      <c r="AG31" s="234">
        <v>0</v>
      </c>
      <c r="AH31" s="234">
        <v>0</v>
      </c>
      <c r="AI31" s="235">
        <v>0</v>
      </c>
      <c r="AJ31" s="234">
        <v>0</v>
      </c>
      <c r="AK31" s="234">
        <v>0</v>
      </c>
      <c r="AL31" s="235">
        <v>0</v>
      </c>
      <c r="AM31" s="234">
        <v>0</v>
      </c>
      <c r="AN31" s="234">
        <v>0</v>
      </c>
      <c r="AO31" s="235">
        <v>0</v>
      </c>
      <c r="AP31" s="234">
        <v>0</v>
      </c>
      <c r="AQ31" s="234">
        <v>0</v>
      </c>
      <c r="AR31" s="235">
        <v>0</v>
      </c>
      <c r="AS31" s="234">
        <v>0</v>
      </c>
      <c r="AT31" s="234">
        <v>0</v>
      </c>
      <c r="AU31" s="235">
        <v>0</v>
      </c>
      <c r="AV31" s="234">
        <v>0</v>
      </c>
      <c r="AW31" s="234">
        <v>0</v>
      </c>
      <c r="AX31" s="235">
        <v>0</v>
      </c>
      <c r="AY31" s="234">
        <v>0</v>
      </c>
      <c r="AZ31" s="234">
        <v>0</v>
      </c>
      <c r="BA31" s="235">
        <v>0</v>
      </c>
      <c r="BB31" s="234">
        <v>0</v>
      </c>
      <c r="BC31" s="234">
        <v>0</v>
      </c>
      <c r="BD31" s="235">
        <v>0</v>
      </c>
      <c r="BE31" s="234">
        <v>0</v>
      </c>
      <c r="BF31" s="234">
        <v>0</v>
      </c>
      <c r="BG31" s="235">
        <v>0</v>
      </c>
      <c r="BH31" s="234">
        <v>0</v>
      </c>
      <c r="BI31" s="234">
        <v>0</v>
      </c>
      <c r="BJ31" s="235">
        <v>0</v>
      </c>
      <c r="BK31" s="234">
        <v>0</v>
      </c>
      <c r="BL31" s="234">
        <v>0</v>
      </c>
      <c r="BM31" s="235">
        <v>0</v>
      </c>
      <c r="BN31" s="234">
        <v>0</v>
      </c>
      <c r="BO31" s="234">
        <v>0</v>
      </c>
      <c r="BP31" s="235">
        <v>0</v>
      </c>
      <c r="BQ31" s="234">
        <v>0</v>
      </c>
      <c r="BR31" s="234">
        <v>0</v>
      </c>
      <c r="BS31" s="235">
        <v>0</v>
      </c>
      <c r="BT31" s="234">
        <v>0</v>
      </c>
      <c r="BU31" s="234">
        <v>0</v>
      </c>
      <c r="BV31" s="235">
        <v>0</v>
      </c>
      <c r="BW31" s="234">
        <v>0</v>
      </c>
      <c r="BX31" s="234">
        <v>0</v>
      </c>
      <c r="BY31" s="235">
        <v>0</v>
      </c>
      <c r="BZ31" s="234">
        <v>0</v>
      </c>
      <c r="CA31" s="234">
        <v>0</v>
      </c>
      <c r="CB31" s="235">
        <v>0</v>
      </c>
      <c r="CC31" s="234">
        <v>0</v>
      </c>
      <c r="CD31" s="234">
        <v>0</v>
      </c>
      <c r="CE31" s="235">
        <v>0</v>
      </c>
      <c r="CF31" s="234">
        <v>0</v>
      </c>
      <c r="CG31" s="234">
        <v>0</v>
      </c>
      <c r="CH31" s="235">
        <v>0</v>
      </c>
      <c r="CI31" s="234">
        <v>0</v>
      </c>
      <c r="CJ31" s="234">
        <v>0</v>
      </c>
      <c r="CK31" s="235">
        <v>0</v>
      </c>
      <c r="CL31" s="234">
        <v>0</v>
      </c>
      <c r="CM31" s="234">
        <v>0</v>
      </c>
      <c r="CN31" s="235">
        <v>0</v>
      </c>
      <c r="CO31" s="234">
        <v>0</v>
      </c>
      <c r="CP31" s="234">
        <v>0</v>
      </c>
      <c r="CQ31" s="235">
        <v>0</v>
      </c>
      <c r="CR31" s="234">
        <v>0</v>
      </c>
      <c r="CS31" s="234">
        <v>0</v>
      </c>
      <c r="CT31" s="235">
        <v>0</v>
      </c>
      <c r="CU31" s="234">
        <v>0</v>
      </c>
      <c r="CV31" s="234">
        <v>0</v>
      </c>
      <c r="CW31" s="235">
        <v>0</v>
      </c>
      <c r="CX31" s="234">
        <v>0</v>
      </c>
      <c r="CY31" s="234">
        <v>0</v>
      </c>
      <c r="CZ31" s="235">
        <v>0</v>
      </c>
      <c r="DA31" s="234">
        <v>0</v>
      </c>
      <c r="DB31" s="234">
        <v>0</v>
      </c>
      <c r="DC31" s="235">
        <v>0</v>
      </c>
      <c r="DD31" s="234">
        <v>0</v>
      </c>
      <c r="DE31" s="234">
        <v>0</v>
      </c>
      <c r="DF31" s="235">
        <v>0</v>
      </c>
      <c r="DG31" s="234">
        <v>0</v>
      </c>
      <c r="DH31" s="234">
        <v>0</v>
      </c>
      <c r="DI31" s="235">
        <v>0</v>
      </c>
      <c r="DJ31" s="234">
        <v>0</v>
      </c>
      <c r="DK31" s="234">
        <v>0</v>
      </c>
      <c r="DL31" s="235">
        <v>0</v>
      </c>
      <c r="DM31" s="234">
        <v>0</v>
      </c>
      <c r="DN31" s="234">
        <v>0</v>
      </c>
      <c r="DO31" s="235">
        <v>0</v>
      </c>
      <c r="DP31" s="234">
        <v>0</v>
      </c>
      <c r="DQ31" s="234">
        <v>0</v>
      </c>
      <c r="DR31" s="235">
        <v>0</v>
      </c>
      <c r="DS31" s="234">
        <v>0</v>
      </c>
      <c r="DT31" s="234">
        <v>0</v>
      </c>
      <c r="DU31" s="235">
        <v>0</v>
      </c>
      <c r="DV31" s="234">
        <v>0</v>
      </c>
      <c r="DW31" s="234">
        <v>0</v>
      </c>
      <c r="DX31" s="235">
        <v>0</v>
      </c>
      <c r="DY31" s="234">
        <v>0</v>
      </c>
      <c r="DZ31" s="234">
        <v>0</v>
      </c>
      <c r="EA31" s="235">
        <v>0</v>
      </c>
      <c r="EB31" s="234">
        <v>0</v>
      </c>
      <c r="EC31" s="234">
        <v>0</v>
      </c>
      <c r="ED31" s="235">
        <v>0</v>
      </c>
      <c r="EE31" s="234">
        <v>0</v>
      </c>
      <c r="EF31" s="234">
        <v>0</v>
      </c>
      <c r="EG31" s="235">
        <v>0</v>
      </c>
      <c r="EH31" s="234">
        <v>0</v>
      </c>
      <c r="EI31" s="234">
        <v>0</v>
      </c>
      <c r="EJ31" s="235">
        <v>0</v>
      </c>
      <c r="EK31" s="234">
        <v>0</v>
      </c>
      <c r="EL31" s="234">
        <v>0</v>
      </c>
      <c r="EM31" s="235">
        <v>0</v>
      </c>
      <c r="EN31" s="234">
        <v>0</v>
      </c>
      <c r="EO31" s="234">
        <v>0</v>
      </c>
      <c r="EP31" s="235">
        <v>0</v>
      </c>
      <c r="EQ31" s="234">
        <v>0</v>
      </c>
      <c r="ER31" s="234">
        <v>0</v>
      </c>
      <c r="ES31" s="235">
        <v>0</v>
      </c>
      <c r="ET31" s="234">
        <v>0</v>
      </c>
      <c r="EU31" s="234">
        <v>0</v>
      </c>
      <c r="EV31" s="235">
        <v>0</v>
      </c>
      <c r="EW31" s="234">
        <v>0</v>
      </c>
      <c r="EX31" s="234">
        <v>0</v>
      </c>
      <c r="EY31" s="235">
        <v>0</v>
      </c>
      <c r="EZ31" s="234">
        <v>0</v>
      </c>
      <c r="FA31" s="234">
        <v>0</v>
      </c>
      <c r="FB31" s="235">
        <v>0</v>
      </c>
      <c r="FC31" s="234">
        <v>0</v>
      </c>
      <c r="FD31" s="234">
        <v>0</v>
      </c>
      <c r="FE31" s="235">
        <v>0</v>
      </c>
      <c r="FF31" s="234">
        <v>0</v>
      </c>
      <c r="FG31" s="234">
        <v>0</v>
      </c>
      <c r="FH31" s="235">
        <v>0</v>
      </c>
      <c r="FI31" s="234">
        <v>0</v>
      </c>
      <c r="FJ31" s="234">
        <v>0</v>
      </c>
      <c r="FK31" s="235">
        <v>0</v>
      </c>
      <c r="FL31" s="234">
        <v>0</v>
      </c>
    </row>
    <row r="32" spans="1:168" ht="16.5" customHeight="1">
      <c r="A32" s="217"/>
      <c r="B32" s="236" t="s">
        <v>159</v>
      </c>
      <c r="C32" s="233"/>
      <c r="D32" s="234">
        <v>0</v>
      </c>
      <c r="E32" s="234">
        <v>0</v>
      </c>
      <c r="F32" s="234">
        <v>0</v>
      </c>
      <c r="G32" s="234">
        <v>0</v>
      </c>
      <c r="H32" s="235">
        <v>0</v>
      </c>
      <c r="I32" s="235">
        <v>0</v>
      </c>
      <c r="J32" s="234">
        <v>0</v>
      </c>
      <c r="K32" s="235">
        <v>0</v>
      </c>
      <c r="L32" s="235">
        <v>0</v>
      </c>
      <c r="M32" s="234">
        <v>0</v>
      </c>
      <c r="N32" s="235">
        <v>0</v>
      </c>
      <c r="O32" s="235">
        <v>0</v>
      </c>
      <c r="P32" s="234">
        <v>0</v>
      </c>
      <c r="Q32" s="235">
        <v>0</v>
      </c>
      <c r="R32" s="235">
        <v>0</v>
      </c>
      <c r="S32" s="234">
        <v>0</v>
      </c>
      <c r="T32" s="234">
        <v>0</v>
      </c>
      <c r="U32" s="235">
        <v>0</v>
      </c>
      <c r="V32" s="234">
        <v>0</v>
      </c>
      <c r="W32" s="235">
        <v>0</v>
      </c>
      <c r="X32" s="234">
        <v>0</v>
      </c>
      <c r="Y32" s="234">
        <v>0</v>
      </c>
      <c r="Z32" s="235">
        <v>0</v>
      </c>
      <c r="AA32" s="234">
        <v>0</v>
      </c>
      <c r="AB32" s="234">
        <v>0</v>
      </c>
      <c r="AC32" s="235">
        <v>0</v>
      </c>
      <c r="AD32" s="234">
        <v>0</v>
      </c>
      <c r="AE32" s="234">
        <v>0</v>
      </c>
      <c r="AF32" s="235">
        <v>0</v>
      </c>
      <c r="AG32" s="234">
        <v>0</v>
      </c>
      <c r="AH32" s="234">
        <v>0</v>
      </c>
      <c r="AI32" s="235">
        <v>0</v>
      </c>
      <c r="AJ32" s="234">
        <v>0</v>
      </c>
      <c r="AK32" s="234">
        <v>0</v>
      </c>
      <c r="AL32" s="235">
        <v>0</v>
      </c>
      <c r="AM32" s="234">
        <v>0</v>
      </c>
      <c r="AN32" s="234">
        <v>0</v>
      </c>
      <c r="AO32" s="235">
        <v>0</v>
      </c>
      <c r="AP32" s="234">
        <v>0</v>
      </c>
      <c r="AQ32" s="234">
        <v>0</v>
      </c>
      <c r="AR32" s="235">
        <v>0</v>
      </c>
      <c r="AS32" s="234">
        <v>0</v>
      </c>
      <c r="AT32" s="234">
        <v>0</v>
      </c>
      <c r="AU32" s="235">
        <v>0</v>
      </c>
      <c r="AV32" s="234">
        <v>0</v>
      </c>
      <c r="AW32" s="234">
        <v>0</v>
      </c>
      <c r="AX32" s="235">
        <v>0</v>
      </c>
      <c r="AY32" s="234">
        <v>0</v>
      </c>
      <c r="AZ32" s="234">
        <v>0</v>
      </c>
      <c r="BA32" s="235">
        <v>0</v>
      </c>
      <c r="BB32" s="234">
        <v>0</v>
      </c>
      <c r="BC32" s="234">
        <v>0</v>
      </c>
      <c r="BD32" s="235">
        <v>0</v>
      </c>
      <c r="BE32" s="234">
        <v>0</v>
      </c>
      <c r="BF32" s="234">
        <v>0</v>
      </c>
      <c r="BG32" s="235">
        <v>0</v>
      </c>
      <c r="BH32" s="234">
        <v>0</v>
      </c>
      <c r="BI32" s="234">
        <v>0</v>
      </c>
      <c r="BJ32" s="235">
        <v>0</v>
      </c>
      <c r="BK32" s="234">
        <v>0</v>
      </c>
      <c r="BL32" s="234">
        <v>0</v>
      </c>
      <c r="BM32" s="235">
        <v>0</v>
      </c>
      <c r="BN32" s="234">
        <v>0</v>
      </c>
      <c r="BO32" s="234">
        <v>0</v>
      </c>
      <c r="BP32" s="235">
        <v>0</v>
      </c>
      <c r="BQ32" s="234">
        <v>0</v>
      </c>
      <c r="BR32" s="234">
        <v>0</v>
      </c>
      <c r="BS32" s="235">
        <v>0</v>
      </c>
      <c r="BT32" s="234">
        <v>0</v>
      </c>
      <c r="BU32" s="234">
        <v>0</v>
      </c>
      <c r="BV32" s="235">
        <v>0</v>
      </c>
      <c r="BW32" s="234">
        <v>0</v>
      </c>
      <c r="BX32" s="234">
        <v>0</v>
      </c>
      <c r="BY32" s="235">
        <v>0</v>
      </c>
      <c r="BZ32" s="234">
        <v>0</v>
      </c>
      <c r="CA32" s="234">
        <v>0</v>
      </c>
      <c r="CB32" s="235">
        <v>0</v>
      </c>
      <c r="CC32" s="234">
        <v>0</v>
      </c>
      <c r="CD32" s="234">
        <v>0</v>
      </c>
      <c r="CE32" s="235">
        <v>0</v>
      </c>
      <c r="CF32" s="234">
        <v>0</v>
      </c>
      <c r="CG32" s="234">
        <v>0</v>
      </c>
      <c r="CH32" s="235">
        <v>0</v>
      </c>
      <c r="CI32" s="234">
        <v>0</v>
      </c>
      <c r="CJ32" s="234">
        <v>0</v>
      </c>
      <c r="CK32" s="235">
        <v>0</v>
      </c>
      <c r="CL32" s="234">
        <v>0</v>
      </c>
      <c r="CM32" s="234">
        <v>0</v>
      </c>
      <c r="CN32" s="235">
        <v>0</v>
      </c>
      <c r="CO32" s="234">
        <v>0</v>
      </c>
      <c r="CP32" s="234">
        <v>0</v>
      </c>
      <c r="CQ32" s="235">
        <v>0</v>
      </c>
      <c r="CR32" s="234">
        <v>0</v>
      </c>
      <c r="CS32" s="234">
        <v>0</v>
      </c>
      <c r="CT32" s="235">
        <v>0</v>
      </c>
      <c r="CU32" s="234">
        <v>0</v>
      </c>
      <c r="CV32" s="234">
        <v>0</v>
      </c>
      <c r="CW32" s="235">
        <v>0</v>
      </c>
      <c r="CX32" s="234">
        <v>0</v>
      </c>
      <c r="CY32" s="234">
        <v>0</v>
      </c>
      <c r="CZ32" s="235">
        <v>0</v>
      </c>
      <c r="DA32" s="234">
        <v>0</v>
      </c>
      <c r="DB32" s="234">
        <v>0</v>
      </c>
      <c r="DC32" s="235">
        <v>0</v>
      </c>
      <c r="DD32" s="234">
        <v>0</v>
      </c>
      <c r="DE32" s="234">
        <v>0</v>
      </c>
      <c r="DF32" s="235">
        <v>0</v>
      </c>
      <c r="DG32" s="234">
        <v>0</v>
      </c>
      <c r="DH32" s="234">
        <v>0</v>
      </c>
      <c r="DI32" s="235">
        <v>0</v>
      </c>
      <c r="DJ32" s="234">
        <v>0</v>
      </c>
      <c r="DK32" s="234">
        <v>0</v>
      </c>
      <c r="DL32" s="235">
        <v>0</v>
      </c>
      <c r="DM32" s="234">
        <v>0</v>
      </c>
      <c r="DN32" s="234">
        <v>0</v>
      </c>
      <c r="DO32" s="235">
        <v>0</v>
      </c>
      <c r="DP32" s="234">
        <v>0</v>
      </c>
      <c r="DQ32" s="234">
        <v>0</v>
      </c>
      <c r="DR32" s="235">
        <v>0</v>
      </c>
      <c r="DS32" s="234">
        <v>0</v>
      </c>
      <c r="DT32" s="234">
        <v>0</v>
      </c>
      <c r="DU32" s="235">
        <v>0</v>
      </c>
      <c r="DV32" s="234">
        <v>0</v>
      </c>
      <c r="DW32" s="234">
        <v>0</v>
      </c>
      <c r="DX32" s="235">
        <v>0</v>
      </c>
      <c r="DY32" s="234">
        <v>0</v>
      </c>
      <c r="DZ32" s="234">
        <v>0</v>
      </c>
      <c r="EA32" s="235">
        <v>0</v>
      </c>
      <c r="EB32" s="234">
        <v>0</v>
      </c>
      <c r="EC32" s="234">
        <v>0</v>
      </c>
      <c r="ED32" s="235">
        <v>0</v>
      </c>
      <c r="EE32" s="234">
        <v>0</v>
      </c>
      <c r="EF32" s="234">
        <v>0</v>
      </c>
      <c r="EG32" s="235">
        <v>0</v>
      </c>
      <c r="EH32" s="234">
        <v>0</v>
      </c>
      <c r="EI32" s="234">
        <v>0</v>
      </c>
      <c r="EJ32" s="235">
        <v>0</v>
      </c>
      <c r="EK32" s="234">
        <v>0</v>
      </c>
      <c r="EL32" s="234">
        <v>0</v>
      </c>
      <c r="EM32" s="235">
        <v>0</v>
      </c>
      <c r="EN32" s="234">
        <v>0</v>
      </c>
      <c r="EO32" s="234">
        <v>0</v>
      </c>
      <c r="EP32" s="235">
        <v>0</v>
      </c>
      <c r="EQ32" s="234">
        <v>0</v>
      </c>
      <c r="ER32" s="234">
        <v>0</v>
      </c>
      <c r="ES32" s="235">
        <v>0</v>
      </c>
      <c r="ET32" s="234">
        <v>0</v>
      </c>
      <c r="EU32" s="234">
        <v>0</v>
      </c>
      <c r="EV32" s="235">
        <v>0</v>
      </c>
      <c r="EW32" s="234">
        <v>0</v>
      </c>
      <c r="EX32" s="234">
        <v>0</v>
      </c>
      <c r="EY32" s="235">
        <v>0</v>
      </c>
      <c r="EZ32" s="234">
        <v>0</v>
      </c>
      <c r="FA32" s="234">
        <v>0</v>
      </c>
      <c r="FB32" s="235">
        <v>0</v>
      </c>
      <c r="FC32" s="234">
        <v>0</v>
      </c>
      <c r="FD32" s="234">
        <v>0</v>
      </c>
      <c r="FE32" s="235">
        <v>0</v>
      </c>
      <c r="FF32" s="234">
        <v>0</v>
      </c>
      <c r="FG32" s="234">
        <v>0</v>
      </c>
      <c r="FH32" s="235">
        <v>0</v>
      </c>
      <c r="FI32" s="234">
        <v>0</v>
      </c>
      <c r="FJ32" s="234">
        <v>0</v>
      </c>
      <c r="FK32" s="235">
        <v>0</v>
      </c>
      <c r="FL32" s="234">
        <v>0</v>
      </c>
    </row>
    <row r="33" spans="1:168" ht="16.5" customHeight="1">
      <c r="A33" s="217"/>
      <c r="B33" s="236" t="s">
        <v>160</v>
      </c>
      <c r="C33" s="233"/>
      <c r="D33" s="234">
        <v>946</v>
      </c>
      <c r="E33" s="234">
        <v>482</v>
      </c>
      <c r="F33" s="234">
        <v>464</v>
      </c>
      <c r="G33" s="234">
        <v>317</v>
      </c>
      <c r="H33" s="235">
        <v>163</v>
      </c>
      <c r="I33" s="235">
        <v>154</v>
      </c>
      <c r="J33" s="234">
        <v>317</v>
      </c>
      <c r="K33" s="235">
        <v>167</v>
      </c>
      <c r="L33" s="235">
        <v>150</v>
      </c>
      <c r="M33" s="234">
        <v>312</v>
      </c>
      <c r="N33" s="235">
        <v>152</v>
      </c>
      <c r="O33" s="235">
        <v>160</v>
      </c>
      <c r="P33" s="234">
        <v>0</v>
      </c>
      <c r="Q33" s="235">
        <v>0</v>
      </c>
      <c r="R33" s="235">
        <v>0</v>
      </c>
      <c r="S33" s="234">
        <v>946</v>
      </c>
      <c r="T33" s="234">
        <v>482</v>
      </c>
      <c r="U33" s="235">
        <v>464</v>
      </c>
      <c r="V33" s="234">
        <v>317</v>
      </c>
      <c r="W33" s="234">
        <v>163</v>
      </c>
      <c r="X33" s="234">
        <v>154</v>
      </c>
      <c r="Y33" s="234">
        <v>317</v>
      </c>
      <c r="Z33" s="234">
        <v>167</v>
      </c>
      <c r="AA33" s="234">
        <v>150</v>
      </c>
      <c r="AB33" s="234">
        <v>312</v>
      </c>
      <c r="AC33" s="234">
        <v>152</v>
      </c>
      <c r="AD33" s="234">
        <v>160</v>
      </c>
      <c r="AE33" s="234">
        <v>0</v>
      </c>
      <c r="AF33" s="234">
        <v>0</v>
      </c>
      <c r="AG33" s="234">
        <v>0</v>
      </c>
      <c r="AH33" s="234">
        <v>0</v>
      </c>
      <c r="AI33" s="235">
        <v>0</v>
      </c>
      <c r="AJ33" s="234">
        <v>0</v>
      </c>
      <c r="AK33" s="234">
        <v>0</v>
      </c>
      <c r="AL33" s="235">
        <v>0</v>
      </c>
      <c r="AM33" s="234">
        <v>0</v>
      </c>
      <c r="AN33" s="234">
        <v>0</v>
      </c>
      <c r="AO33" s="235">
        <v>0</v>
      </c>
      <c r="AP33" s="234">
        <v>0</v>
      </c>
      <c r="AQ33" s="234">
        <v>0</v>
      </c>
      <c r="AR33" s="235">
        <v>0</v>
      </c>
      <c r="AS33" s="234">
        <v>0</v>
      </c>
      <c r="AT33" s="234">
        <v>0</v>
      </c>
      <c r="AU33" s="235">
        <v>0</v>
      </c>
      <c r="AV33" s="234">
        <v>0</v>
      </c>
      <c r="AW33" s="234">
        <v>0</v>
      </c>
      <c r="AX33" s="235">
        <v>0</v>
      </c>
      <c r="AY33" s="234">
        <v>0</v>
      </c>
      <c r="AZ33" s="234">
        <v>0</v>
      </c>
      <c r="BA33" s="235">
        <v>0</v>
      </c>
      <c r="BB33" s="234">
        <v>0</v>
      </c>
      <c r="BC33" s="234">
        <v>0</v>
      </c>
      <c r="BD33" s="235">
        <v>0</v>
      </c>
      <c r="BE33" s="234">
        <v>0</v>
      </c>
      <c r="BF33" s="234">
        <v>0</v>
      </c>
      <c r="BG33" s="235">
        <v>0</v>
      </c>
      <c r="BH33" s="234">
        <v>0</v>
      </c>
      <c r="BI33" s="234">
        <v>0</v>
      </c>
      <c r="BJ33" s="235">
        <v>0</v>
      </c>
      <c r="BK33" s="234">
        <v>0</v>
      </c>
      <c r="BL33" s="234">
        <v>0</v>
      </c>
      <c r="BM33" s="235">
        <v>0</v>
      </c>
      <c r="BN33" s="234">
        <v>0</v>
      </c>
      <c r="BO33" s="234">
        <v>0</v>
      </c>
      <c r="BP33" s="235">
        <v>0</v>
      </c>
      <c r="BQ33" s="234">
        <v>0</v>
      </c>
      <c r="BR33" s="234">
        <v>0</v>
      </c>
      <c r="BS33" s="235">
        <v>0</v>
      </c>
      <c r="BT33" s="234">
        <v>0</v>
      </c>
      <c r="BU33" s="234">
        <v>0</v>
      </c>
      <c r="BV33" s="235">
        <v>0</v>
      </c>
      <c r="BW33" s="234">
        <v>0</v>
      </c>
      <c r="BX33" s="234">
        <v>0</v>
      </c>
      <c r="BY33" s="235">
        <v>0</v>
      </c>
      <c r="BZ33" s="234">
        <v>0</v>
      </c>
      <c r="CA33" s="234">
        <v>0</v>
      </c>
      <c r="CB33" s="235">
        <v>0</v>
      </c>
      <c r="CC33" s="234">
        <v>0</v>
      </c>
      <c r="CD33" s="234">
        <v>0</v>
      </c>
      <c r="CE33" s="235">
        <v>0</v>
      </c>
      <c r="CF33" s="234">
        <v>0</v>
      </c>
      <c r="CG33" s="234">
        <v>0</v>
      </c>
      <c r="CH33" s="235">
        <v>0</v>
      </c>
      <c r="CI33" s="234">
        <v>0</v>
      </c>
      <c r="CJ33" s="234">
        <v>0</v>
      </c>
      <c r="CK33" s="235">
        <v>0</v>
      </c>
      <c r="CL33" s="234">
        <v>0</v>
      </c>
      <c r="CM33" s="234">
        <v>0</v>
      </c>
      <c r="CN33" s="235">
        <v>0</v>
      </c>
      <c r="CO33" s="234">
        <v>0</v>
      </c>
      <c r="CP33" s="234">
        <v>0</v>
      </c>
      <c r="CQ33" s="235">
        <v>0</v>
      </c>
      <c r="CR33" s="234">
        <v>0</v>
      </c>
      <c r="CS33" s="234">
        <v>0</v>
      </c>
      <c r="CT33" s="235">
        <v>0</v>
      </c>
      <c r="CU33" s="234">
        <v>0</v>
      </c>
      <c r="CV33" s="234">
        <v>0</v>
      </c>
      <c r="CW33" s="235">
        <v>0</v>
      </c>
      <c r="CX33" s="234">
        <v>0</v>
      </c>
      <c r="CY33" s="234">
        <v>0</v>
      </c>
      <c r="CZ33" s="235">
        <v>0</v>
      </c>
      <c r="DA33" s="234">
        <v>0</v>
      </c>
      <c r="DB33" s="234">
        <v>0</v>
      </c>
      <c r="DC33" s="235">
        <v>0</v>
      </c>
      <c r="DD33" s="234">
        <v>0</v>
      </c>
      <c r="DE33" s="234">
        <v>0</v>
      </c>
      <c r="DF33" s="235">
        <v>0</v>
      </c>
      <c r="DG33" s="234">
        <v>0</v>
      </c>
      <c r="DH33" s="234">
        <v>0</v>
      </c>
      <c r="DI33" s="235">
        <v>0</v>
      </c>
      <c r="DJ33" s="234">
        <v>0</v>
      </c>
      <c r="DK33" s="234">
        <v>0</v>
      </c>
      <c r="DL33" s="235">
        <v>0</v>
      </c>
      <c r="DM33" s="234">
        <v>0</v>
      </c>
      <c r="DN33" s="234">
        <v>0</v>
      </c>
      <c r="DO33" s="235">
        <v>0</v>
      </c>
      <c r="DP33" s="234">
        <v>0</v>
      </c>
      <c r="DQ33" s="234">
        <v>0</v>
      </c>
      <c r="DR33" s="235">
        <v>0</v>
      </c>
      <c r="DS33" s="234">
        <v>0</v>
      </c>
      <c r="DT33" s="234">
        <v>0</v>
      </c>
      <c r="DU33" s="235">
        <v>0</v>
      </c>
      <c r="DV33" s="234">
        <v>0</v>
      </c>
      <c r="DW33" s="234">
        <v>0</v>
      </c>
      <c r="DX33" s="235">
        <v>0</v>
      </c>
      <c r="DY33" s="234">
        <v>0</v>
      </c>
      <c r="DZ33" s="234">
        <v>0</v>
      </c>
      <c r="EA33" s="235">
        <v>0</v>
      </c>
      <c r="EB33" s="234">
        <v>0</v>
      </c>
      <c r="EC33" s="234">
        <v>0</v>
      </c>
      <c r="ED33" s="235">
        <v>0</v>
      </c>
      <c r="EE33" s="234">
        <v>0</v>
      </c>
      <c r="EF33" s="234">
        <v>0</v>
      </c>
      <c r="EG33" s="235">
        <v>0</v>
      </c>
      <c r="EH33" s="234">
        <v>0</v>
      </c>
      <c r="EI33" s="234">
        <v>0</v>
      </c>
      <c r="EJ33" s="235">
        <v>0</v>
      </c>
      <c r="EK33" s="234">
        <v>0</v>
      </c>
      <c r="EL33" s="234">
        <v>0</v>
      </c>
      <c r="EM33" s="235">
        <v>0</v>
      </c>
      <c r="EN33" s="234">
        <v>0</v>
      </c>
      <c r="EO33" s="234">
        <v>0</v>
      </c>
      <c r="EP33" s="235">
        <v>0</v>
      </c>
      <c r="EQ33" s="234">
        <v>0</v>
      </c>
      <c r="ER33" s="234">
        <v>0</v>
      </c>
      <c r="ES33" s="235">
        <v>0</v>
      </c>
      <c r="ET33" s="234">
        <v>0</v>
      </c>
      <c r="EU33" s="234">
        <v>0</v>
      </c>
      <c r="EV33" s="235">
        <v>0</v>
      </c>
      <c r="EW33" s="234">
        <v>0</v>
      </c>
      <c r="EX33" s="234">
        <v>0</v>
      </c>
      <c r="EY33" s="235">
        <v>0</v>
      </c>
      <c r="EZ33" s="234">
        <v>0</v>
      </c>
      <c r="FA33" s="234">
        <v>0</v>
      </c>
      <c r="FB33" s="235">
        <v>0</v>
      </c>
      <c r="FC33" s="234">
        <v>0</v>
      </c>
      <c r="FD33" s="234">
        <v>0</v>
      </c>
      <c r="FE33" s="235">
        <v>0</v>
      </c>
      <c r="FF33" s="234">
        <v>0</v>
      </c>
      <c r="FG33" s="234">
        <v>0</v>
      </c>
      <c r="FH33" s="235">
        <v>0</v>
      </c>
      <c r="FI33" s="234">
        <v>0</v>
      </c>
      <c r="FJ33" s="234">
        <v>0</v>
      </c>
      <c r="FK33" s="235">
        <v>0</v>
      </c>
      <c r="FL33" s="234">
        <v>0</v>
      </c>
    </row>
    <row r="34" spans="1:168" ht="16.5" customHeight="1">
      <c r="A34" s="217"/>
      <c r="B34" s="236" t="s">
        <v>161</v>
      </c>
      <c r="C34" s="233"/>
      <c r="D34" s="234">
        <v>424</v>
      </c>
      <c r="E34" s="234">
        <v>197</v>
      </c>
      <c r="F34" s="234">
        <v>227</v>
      </c>
      <c r="G34" s="234">
        <v>149</v>
      </c>
      <c r="H34" s="235">
        <v>70</v>
      </c>
      <c r="I34" s="235">
        <v>79</v>
      </c>
      <c r="J34" s="234">
        <v>124</v>
      </c>
      <c r="K34" s="235">
        <v>44</v>
      </c>
      <c r="L34" s="235">
        <v>80</v>
      </c>
      <c r="M34" s="234">
        <v>151</v>
      </c>
      <c r="N34" s="235">
        <v>83</v>
      </c>
      <c r="O34" s="235">
        <v>68</v>
      </c>
      <c r="P34" s="234">
        <v>0</v>
      </c>
      <c r="Q34" s="235">
        <v>0</v>
      </c>
      <c r="R34" s="235">
        <v>0</v>
      </c>
      <c r="S34" s="234">
        <v>0</v>
      </c>
      <c r="T34" s="234">
        <v>0</v>
      </c>
      <c r="U34" s="235">
        <v>0</v>
      </c>
      <c r="V34" s="234">
        <v>0</v>
      </c>
      <c r="W34" s="234">
        <v>0</v>
      </c>
      <c r="X34" s="234">
        <v>0</v>
      </c>
      <c r="Y34" s="234">
        <v>0</v>
      </c>
      <c r="Z34" s="234">
        <v>0</v>
      </c>
      <c r="AA34" s="234">
        <v>0</v>
      </c>
      <c r="AB34" s="234">
        <v>0</v>
      </c>
      <c r="AC34" s="234">
        <v>0</v>
      </c>
      <c r="AD34" s="234">
        <v>0</v>
      </c>
      <c r="AE34" s="234">
        <v>0</v>
      </c>
      <c r="AF34" s="234">
        <v>0</v>
      </c>
      <c r="AG34" s="234">
        <v>0</v>
      </c>
      <c r="AH34" s="234">
        <v>0</v>
      </c>
      <c r="AI34" s="235">
        <v>0</v>
      </c>
      <c r="AJ34" s="234">
        <v>0</v>
      </c>
      <c r="AK34" s="234">
        <v>0</v>
      </c>
      <c r="AL34" s="235">
        <v>0</v>
      </c>
      <c r="AM34" s="234">
        <v>0</v>
      </c>
      <c r="AN34" s="234">
        <v>0</v>
      </c>
      <c r="AO34" s="235">
        <v>0</v>
      </c>
      <c r="AP34" s="234">
        <v>0</v>
      </c>
      <c r="AQ34" s="234">
        <v>0</v>
      </c>
      <c r="AR34" s="235">
        <v>0</v>
      </c>
      <c r="AS34" s="234">
        <v>0</v>
      </c>
      <c r="AT34" s="234">
        <v>0</v>
      </c>
      <c r="AU34" s="235">
        <v>0</v>
      </c>
      <c r="AV34" s="234">
        <v>0</v>
      </c>
      <c r="AW34" s="234">
        <v>0</v>
      </c>
      <c r="AX34" s="235">
        <v>0</v>
      </c>
      <c r="AY34" s="234">
        <v>0</v>
      </c>
      <c r="AZ34" s="234">
        <v>0</v>
      </c>
      <c r="BA34" s="235">
        <v>0</v>
      </c>
      <c r="BB34" s="234">
        <v>0</v>
      </c>
      <c r="BC34" s="234">
        <v>0</v>
      </c>
      <c r="BD34" s="235">
        <v>0</v>
      </c>
      <c r="BE34" s="234">
        <v>0</v>
      </c>
      <c r="BF34" s="234">
        <v>0</v>
      </c>
      <c r="BG34" s="235">
        <v>0</v>
      </c>
      <c r="BH34" s="234">
        <v>0</v>
      </c>
      <c r="BI34" s="234">
        <v>0</v>
      </c>
      <c r="BJ34" s="235">
        <v>0</v>
      </c>
      <c r="BK34" s="234">
        <v>0</v>
      </c>
      <c r="BL34" s="234">
        <v>0</v>
      </c>
      <c r="BM34" s="235">
        <v>0</v>
      </c>
      <c r="BN34" s="234">
        <v>0</v>
      </c>
      <c r="BO34" s="234">
        <v>0</v>
      </c>
      <c r="BP34" s="235">
        <v>0</v>
      </c>
      <c r="BQ34" s="234">
        <v>0</v>
      </c>
      <c r="BR34" s="234">
        <v>0</v>
      </c>
      <c r="BS34" s="235">
        <v>0</v>
      </c>
      <c r="BT34" s="234">
        <v>0</v>
      </c>
      <c r="BU34" s="234">
        <v>0</v>
      </c>
      <c r="BV34" s="235">
        <v>0</v>
      </c>
      <c r="BW34" s="234">
        <v>0</v>
      </c>
      <c r="BX34" s="234">
        <v>0</v>
      </c>
      <c r="BY34" s="235">
        <v>0</v>
      </c>
      <c r="BZ34" s="234">
        <v>0</v>
      </c>
      <c r="CA34" s="234">
        <v>0</v>
      </c>
      <c r="CB34" s="235">
        <v>0</v>
      </c>
      <c r="CC34" s="234">
        <v>0</v>
      </c>
      <c r="CD34" s="234">
        <v>0</v>
      </c>
      <c r="CE34" s="235">
        <v>0</v>
      </c>
      <c r="CF34" s="234">
        <v>0</v>
      </c>
      <c r="CG34" s="234">
        <v>0</v>
      </c>
      <c r="CH34" s="235">
        <v>0</v>
      </c>
      <c r="CI34" s="234">
        <v>0</v>
      </c>
      <c r="CJ34" s="234">
        <v>0</v>
      </c>
      <c r="CK34" s="235">
        <v>0</v>
      </c>
      <c r="CL34" s="234">
        <v>0</v>
      </c>
      <c r="CM34" s="234">
        <v>0</v>
      </c>
      <c r="CN34" s="235">
        <v>0</v>
      </c>
      <c r="CO34" s="234">
        <v>0</v>
      </c>
      <c r="CP34" s="234">
        <v>0</v>
      </c>
      <c r="CQ34" s="235">
        <v>0</v>
      </c>
      <c r="CR34" s="234">
        <v>0</v>
      </c>
      <c r="CS34" s="234">
        <v>0</v>
      </c>
      <c r="CT34" s="235">
        <v>0</v>
      </c>
      <c r="CU34" s="234">
        <v>0</v>
      </c>
      <c r="CV34" s="234">
        <v>0</v>
      </c>
      <c r="CW34" s="235">
        <v>0</v>
      </c>
      <c r="CX34" s="234">
        <v>0</v>
      </c>
      <c r="CY34" s="234">
        <v>0</v>
      </c>
      <c r="CZ34" s="235">
        <v>0</v>
      </c>
      <c r="DA34" s="234">
        <v>0</v>
      </c>
      <c r="DB34" s="234">
        <v>0</v>
      </c>
      <c r="DC34" s="235">
        <v>0</v>
      </c>
      <c r="DD34" s="234">
        <v>0</v>
      </c>
      <c r="DE34" s="234">
        <v>0</v>
      </c>
      <c r="DF34" s="235">
        <v>0</v>
      </c>
      <c r="DG34" s="234">
        <v>0</v>
      </c>
      <c r="DH34" s="234">
        <v>0</v>
      </c>
      <c r="DI34" s="235">
        <v>0</v>
      </c>
      <c r="DJ34" s="234">
        <v>0</v>
      </c>
      <c r="DK34" s="234">
        <v>0</v>
      </c>
      <c r="DL34" s="235">
        <v>0</v>
      </c>
      <c r="DM34" s="234">
        <v>0</v>
      </c>
      <c r="DN34" s="234">
        <v>0</v>
      </c>
      <c r="DO34" s="235">
        <v>0</v>
      </c>
      <c r="DP34" s="234">
        <v>0</v>
      </c>
      <c r="DQ34" s="234">
        <v>0</v>
      </c>
      <c r="DR34" s="235">
        <v>0</v>
      </c>
      <c r="DS34" s="234">
        <v>0</v>
      </c>
      <c r="DT34" s="234">
        <v>0</v>
      </c>
      <c r="DU34" s="235">
        <v>0</v>
      </c>
      <c r="DV34" s="234">
        <v>0</v>
      </c>
      <c r="DW34" s="234">
        <v>0</v>
      </c>
      <c r="DX34" s="235">
        <v>0</v>
      </c>
      <c r="DY34" s="234">
        <v>0</v>
      </c>
      <c r="DZ34" s="234">
        <v>0</v>
      </c>
      <c r="EA34" s="235">
        <v>0</v>
      </c>
      <c r="EB34" s="234">
        <v>0</v>
      </c>
      <c r="EC34" s="234">
        <v>0</v>
      </c>
      <c r="ED34" s="235">
        <v>0</v>
      </c>
      <c r="EE34" s="234">
        <v>0</v>
      </c>
      <c r="EF34" s="234">
        <v>0</v>
      </c>
      <c r="EG34" s="235">
        <v>0</v>
      </c>
      <c r="EH34" s="234">
        <v>0</v>
      </c>
      <c r="EI34" s="234">
        <v>0</v>
      </c>
      <c r="EJ34" s="235">
        <v>0</v>
      </c>
      <c r="EK34" s="234">
        <v>0</v>
      </c>
      <c r="EL34" s="234">
        <v>0</v>
      </c>
      <c r="EM34" s="235">
        <v>0</v>
      </c>
      <c r="EN34" s="234">
        <v>0</v>
      </c>
      <c r="EO34" s="234">
        <v>0</v>
      </c>
      <c r="EP34" s="235">
        <v>0</v>
      </c>
      <c r="EQ34" s="234">
        <v>0</v>
      </c>
      <c r="ER34" s="234">
        <v>0</v>
      </c>
      <c r="ES34" s="235">
        <v>0</v>
      </c>
      <c r="ET34" s="234">
        <v>0</v>
      </c>
      <c r="EU34" s="234">
        <v>0</v>
      </c>
      <c r="EV34" s="235">
        <v>0</v>
      </c>
      <c r="EW34" s="234">
        <v>0</v>
      </c>
      <c r="EX34" s="234">
        <v>424</v>
      </c>
      <c r="EY34" s="235">
        <v>197</v>
      </c>
      <c r="EZ34" s="234">
        <v>227</v>
      </c>
      <c r="FA34" s="234">
        <v>149</v>
      </c>
      <c r="FB34" s="234">
        <v>70</v>
      </c>
      <c r="FC34" s="234">
        <v>79</v>
      </c>
      <c r="FD34" s="234">
        <v>124</v>
      </c>
      <c r="FE34" s="234">
        <v>44</v>
      </c>
      <c r="FF34" s="234">
        <v>80</v>
      </c>
      <c r="FG34" s="234">
        <v>151</v>
      </c>
      <c r="FH34" s="234">
        <v>83</v>
      </c>
      <c r="FI34" s="234">
        <v>68</v>
      </c>
      <c r="FJ34" s="234">
        <v>0</v>
      </c>
      <c r="FK34" s="234">
        <v>0</v>
      </c>
      <c r="FL34" s="234">
        <v>0</v>
      </c>
    </row>
    <row r="35" spans="1:168" ht="16.5" customHeight="1">
      <c r="A35" s="217"/>
      <c r="B35" s="236" t="s">
        <v>162</v>
      </c>
      <c r="C35" s="233"/>
      <c r="D35" s="234">
        <v>657</v>
      </c>
      <c r="E35" s="234">
        <v>370</v>
      </c>
      <c r="F35" s="234">
        <v>287</v>
      </c>
      <c r="G35" s="234">
        <v>172</v>
      </c>
      <c r="H35" s="235">
        <v>88</v>
      </c>
      <c r="I35" s="235">
        <v>84</v>
      </c>
      <c r="J35" s="234">
        <v>242</v>
      </c>
      <c r="K35" s="235">
        <v>134</v>
      </c>
      <c r="L35" s="235">
        <v>108</v>
      </c>
      <c r="M35" s="234">
        <v>243</v>
      </c>
      <c r="N35" s="235">
        <v>148</v>
      </c>
      <c r="O35" s="235">
        <v>95</v>
      </c>
      <c r="P35" s="234">
        <v>0</v>
      </c>
      <c r="Q35" s="235">
        <v>0</v>
      </c>
      <c r="R35" s="235">
        <v>0</v>
      </c>
      <c r="S35" s="234">
        <v>657</v>
      </c>
      <c r="T35" s="234">
        <v>370</v>
      </c>
      <c r="U35" s="235">
        <v>287</v>
      </c>
      <c r="V35" s="234">
        <v>172</v>
      </c>
      <c r="W35" s="234">
        <v>88</v>
      </c>
      <c r="X35" s="234">
        <v>84</v>
      </c>
      <c r="Y35" s="234">
        <v>242</v>
      </c>
      <c r="Z35" s="234">
        <v>134</v>
      </c>
      <c r="AA35" s="234">
        <v>108</v>
      </c>
      <c r="AB35" s="234">
        <v>243</v>
      </c>
      <c r="AC35" s="234">
        <v>148</v>
      </c>
      <c r="AD35" s="234">
        <v>95</v>
      </c>
      <c r="AE35" s="234">
        <v>0</v>
      </c>
      <c r="AF35" s="234">
        <v>0</v>
      </c>
      <c r="AG35" s="234">
        <v>0</v>
      </c>
      <c r="AH35" s="234">
        <v>0</v>
      </c>
      <c r="AI35" s="235">
        <v>0</v>
      </c>
      <c r="AJ35" s="234">
        <v>0</v>
      </c>
      <c r="AK35" s="234">
        <v>0</v>
      </c>
      <c r="AL35" s="235">
        <v>0</v>
      </c>
      <c r="AM35" s="234">
        <v>0</v>
      </c>
      <c r="AN35" s="234">
        <v>0</v>
      </c>
      <c r="AO35" s="235">
        <v>0</v>
      </c>
      <c r="AP35" s="234">
        <v>0</v>
      </c>
      <c r="AQ35" s="234">
        <v>0</v>
      </c>
      <c r="AR35" s="235">
        <v>0</v>
      </c>
      <c r="AS35" s="234">
        <v>0</v>
      </c>
      <c r="AT35" s="234">
        <v>0</v>
      </c>
      <c r="AU35" s="235">
        <v>0</v>
      </c>
      <c r="AV35" s="234">
        <v>0</v>
      </c>
      <c r="AW35" s="234">
        <v>0</v>
      </c>
      <c r="AX35" s="235">
        <v>0</v>
      </c>
      <c r="AY35" s="234">
        <v>0</v>
      </c>
      <c r="AZ35" s="234">
        <v>0</v>
      </c>
      <c r="BA35" s="235">
        <v>0</v>
      </c>
      <c r="BB35" s="234">
        <v>0</v>
      </c>
      <c r="BC35" s="234">
        <v>0</v>
      </c>
      <c r="BD35" s="235">
        <v>0</v>
      </c>
      <c r="BE35" s="234">
        <v>0</v>
      </c>
      <c r="BF35" s="234">
        <v>0</v>
      </c>
      <c r="BG35" s="235">
        <v>0</v>
      </c>
      <c r="BH35" s="234">
        <v>0</v>
      </c>
      <c r="BI35" s="234">
        <v>0</v>
      </c>
      <c r="BJ35" s="235">
        <v>0</v>
      </c>
      <c r="BK35" s="234">
        <v>0</v>
      </c>
      <c r="BL35" s="234">
        <v>0</v>
      </c>
      <c r="BM35" s="235">
        <v>0</v>
      </c>
      <c r="BN35" s="234">
        <v>0</v>
      </c>
      <c r="BO35" s="234">
        <v>0</v>
      </c>
      <c r="BP35" s="235">
        <v>0</v>
      </c>
      <c r="BQ35" s="234">
        <v>0</v>
      </c>
      <c r="BR35" s="234">
        <v>0</v>
      </c>
      <c r="BS35" s="235">
        <v>0</v>
      </c>
      <c r="BT35" s="234">
        <v>0</v>
      </c>
      <c r="BU35" s="234">
        <v>0</v>
      </c>
      <c r="BV35" s="235">
        <v>0</v>
      </c>
      <c r="BW35" s="234">
        <v>0</v>
      </c>
      <c r="BX35" s="234">
        <v>0</v>
      </c>
      <c r="BY35" s="235">
        <v>0</v>
      </c>
      <c r="BZ35" s="234">
        <v>0</v>
      </c>
      <c r="CA35" s="234">
        <v>0</v>
      </c>
      <c r="CB35" s="235">
        <v>0</v>
      </c>
      <c r="CC35" s="234">
        <v>0</v>
      </c>
      <c r="CD35" s="234">
        <v>0</v>
      </c>
      <c r="CE35" s="235">
        <v>0</v>
      </c>
      <c r="CF35" s="234">
        <v>0</v>
      </c>
      <c r="CG35" s="234">
        <v>0</v>
      </c>
      <c r="CH35" s="235">
        <v>0</v>
      </c>
      <c r="CI35" s="234">
        <v>0</v>
      </c>
      <c r="CJ35" s="234">
        <v>0</v>
      </c>
      <c r="CK35" s="235">
        <v>0</v>
      </c>
      <c r="CL35" s="234">
        <v>0</v>
      </c>
      <c r="CM35" s="234">
        <v>0</v>
      </c>
      <c r="CN35" s="235">
        <v>0</v>
      </c>
      <c r="CO35" s="234">
        <v>0</v>
      </c>
      <c r="CP35" s="234">
        <v>0</v>
      </c>
      <c r="CQ35" s="235">
        <v>0</v>
      </c>
      <c r="CR35" s="234">
        <v>0</v>
      </c>
      <c r="CS35" s="234">
        <v>0</v>
      </c>
      <c r="CT35" s="235">
        <v>0</v>
      </c>
      <c r="CU35" s="234">
        <v>0</v>
      </c>
      <c r="CV35" s="234">
        <v>0</v>
      </c>
      <c r="CW35" s="235">
        <v>0</v>
      </c>
      <c r="CX35" s="234">
        <v>0</v>
      </c>
      <c r="CY35" s="234">
        <v>0</v>
      </c>
      <c r="CZ35" s="235">
        <v>0</v>
      </c>
      <c r="DA35" s="234">
        <v>0</v>
      </c>
      <c r="DB35" s="234">
        <v>0</v>
      </c>
      <c r="DC35" s="235">
        <v>0</v>
      </c>
      <c r="DD35" s="234">
        <v>0</v>
      </c>
      <c r="DE35" s="234">
        <v>0</v>
      </c>
      <c r="DF35" s="235">
        <v>0</v>
      </c>
      <c r="DG35" s="234">
        <v>0</v>
      </c>
      <c r="DH35" s="234">
        <v>0</v>
      </c>
      <c r="DI35" s="235">
        <v>0</v>
      </c>
      <c r="DJ35" s="234">
        <v>0</v>
      </c>
      <c r="DK35" s="234">
        <v>0</v>
      </c>
      <c r="DL35" s="235">
        <v>0</v>
      </c>
      <c r="DM35" s="234">
        <v>0</v>
      </c>
      <c r="DN35" s="234">
        <v>0</v>
      </c>
      <c r="DO35" s="235">
        <v>0</v>
      </c>
      <c r="DP35" s="234">
        <v>0</v>
      </c>
      <c r="DQ35" s="234">
        <v>0</v>
      </c>
      <c r="DR35" s="235">
        <v>0</v>
      </c>
      <c r="DS35" s="234">
        <v>0</v>
      </c>
      <c r="DT35" s="234">
        <v>0</v>
      </c>
      <c r="DU35" s="235">
        <v>0</v>
      </c>
      <c r="DV35" s="234">
        <v>0</v>
      </c>
      <c r="DW35" s="234">
        <v>0</v>
      </c>
      <c r="DX35" s="235">
        <v>0</v>
      </c>
      <c r="DY35" s="234">
        <v>0</v>
      </c>
      <c r="DZ35" s="234">
        <v>0</v>
      </c>
      <c r="EA35" s="235">
        <v>0</v>
      </c>
      <c r="EB35" s="234">
        <v>0</v>
      </c>
      <c r="EC35" s="234">
        <v>0</v>
      </c>
      <c r="ED35" s="235">
        <v>0</v>
      </c>
      <c r="EE35" s="234">
        <v>0</v>
      </c>
      <c r="EF35" s="234">
        <v>0</v>
      </c>
      <c r="EG35" s="235">
        <v>0</v>
      </c>
      <c r="EH35" s="234">
        <v>0</v>
      </c>
      <c r="EI35" s="234">
        <v>0</v>
      </c>
      <c r="EJ35" s="235">
        <v>0</v>
      </c>
      <c r="EK35" s="234">
        <v>0</v>
      </c>
      <c r="EL35" s="234">
        <v>0</v>
      </c>
      <c r="EM35" s="235">
        <v>0</v>
      </c>
      <c r="EN35" s="234">
        <v>0</v>
      </c>
      <c r="EO35" s="234">
        <v>0</v>
      </c>
      <c r="EP35" s="235">
        <v>0</v>
      </c>
      <c r="EQ35" s="234">
        <v>0</v>
      </c>
      <c r="ER35" s="234">
        <v>0</v>
      </c>
      <c r="ES35" s="235">
        <v>0</v>
      </c>
      <c r="ET35" s="234">
        <v>0</v>
      </c>
      <c r="EU35" s="234">
        <v>0</v>
      </c>
      <c r="EV35" s="235">
        <v>0</v>
      </c>
      <c r="EW35" s="234">
        <v>0</v>
      </c>
      <c r="EX35" s="234">
        <v>0</v>
      </c>
      <c r="EY35" s="235">
        <v>0</v>
      </c>
      <c r="EZ35" s="234">
        <v>0</v>
      </c>
      <c r="FA35" s="234">
        <v>0</v>
      </c>
      <c r="FB35" s="235">
        <v>0</v>
      </c>
      <c r="FC35" s="234">
        <v>0</v>
      </c>
      <c r="FD35" s="234">
        <v>0</v>
      </c>
      <c r="FE35" s="235">
        <v>0</v>
      </c>
      <c r="FF35" s="234">
        <v>0</v>
      </c>
      <c r="FG35" s="234">
        <v>0</v>
      </c>
      <c r="FH35" s="235">
        <v>0</v>
      </c>
      <c r="FI35" s="234">
        <v>0</v>
      </c>
      <c r="FJ35" s="234">
        <v>0</v>
      </c>
      <c r="FK35" s="235">
        <v>0</v>
      </c>
      <c r="FL35" s="234">
        <v>0</v>
      </c>
    </row>
    <row r="36" spans="1:168" ht="16.5" customHeight="1">
      <c r="A36" s="217"/>
      <c r="B36" s="236" t="s">
        <v>163</v>
      </c>
      <c r="C36" s="233"/>
      <c r="D36" s="234">
        <v>820</v>
      </c>
      <c r="E36" s="234">
        <v>391</v>
      </c>
      <c r="F36" s="234">
        <v>429</v>
      </c>
      <c r="G36" s="234">
        <v>275</v>
      </c>
      <c r="H36" s="235">
        <v>127</v>
      </c>
      <c r="I36" s="235">
        <v>148</v>
      </c>
      <c r="J36" s="234">
        <v>272</v>
      </c>
      <c r="K36" s="235">
        <v>136</v>
      </c>
      <c r="L36" s="235">
        <v>136</v>
      </c>
      <c r="M36" s="234">
        <v>273</v>
      </c>
      <c r="N36" s="235">
        <v>128</v>
      </c>
      <c r="O36" s="235">
        <v>145</v>
      </c>
      <c r="P36" s="234">
        <v>0</v>
      </c>
      <c r="Q36" s="235">
        <v>0</v>
      </c>
      <c r="R36" s="235">
        <v>0</v>
      </c>
      <c r="S36" s="234">
        <v>820</v>
      </c>
      <c r="T36" s="234">
        <v>391</v>
      </c>
      <c r="U36" s="235">
        <v>429</v>
      </c>
      <c r="V36" s="234">
        <v>275</v>
      </c>
      <c r="W36" s="234">
        <v>127</v>
      </c>
      <c r="X36" s="234">
        <v>148</v>
      </c>
      <c r="Y36" s="234">
        <v>272</v>
      </c>
      <c r="Z36" s="234">
        <v>136</v>
      </c>
      <c r="AA36" s="234">
        <v>136</v>
      </c>
      <c r="AB36" s="234">
        <v>273</v>
      </c>
      <c r="AC36" s="234">
        <v>128</v>
      </c>
      <c r="AD36" s="234">
        <v>145</v>
      </c>
      <c r="AE36" s="234">
        <v>0</v>
      </c>
      <c r="AF36" s="234">
        <v>0</v>
      </c>
      <c r="AG36" s="234">
        <v>0</v>
      </c>
      <c r="AH36" s="234">
        <v>0</v>
      </c>
      <c r="AI36" s="235">
        <v>0</v>
      </c>
      <c r="AJ36" s="234">
        <v>0</v>
      </c>
      <c r="AK36" s="234">
        <v>0</v>
      </c>
      <c r="AL36" s="235">
        <v>0</v>
      </c>
      <c r="AM36" s="234">
        <v>0</v>
      </c>
      <c r="AN36" s="234">
        <v>0</v>
      </c>
      <c r="AO36" s="235">
        <v>0</v>
      </c>
      <c r="AP36" s="234">
        <v>0</v>
      </c>
      <c r="AQ36" s="234">
        <v>0</v>
      </c>
      <c r="AR36" s="235">
        <v>0</v>
      </c>
      <c r="AS36" s="234">
        <v>0</v>
      </c>
      <c r="AT36" s="234">
        <v>0</v>
      </c>
      <c r="AU36" s="235">
        <v>0</v>
      </c>
      <c r="AV36" s="234">
        <v>0</v>
      </c>
      <c r="AW36" s="234">
        <v>0</v>
      </c>
      <c r="AX36" s="235">
        <v>0</v>
      </c>
      <c r="AY36" s="234">
        <v>0</v>
      </c>
      <c r="AZ36" s="234">
        <v>0</v>
      </c>
      <c r="BA36" s="235">
        <v>0</v>
      </c>
      <c r="BB36" s="234">
        <v>0</v>
      </c>
      <c r="BC36" s="234">
        <v>0</v>
      </c>
      <c r="BD36" s="235">
        <v>0</v>
      </c>
      <c r="BE36" s="234">
        <v>0</v>
      </c>
      <c r="BF36" s="234">
        <v>0</v>
      </c>
      <c r="BG36" s="235">
        <v>0</v>
      </c>
      <c r="BH36" s="234">
        <v>0</v>
      </c>
      <c r="BI36" s="234">
        <v>0</v>
      </c>
      <c r="BJ36" s="235">
        <v>0</v>
      </c>
      <c r="BK36" s="234">
        <v>0</v>
      </c>
      <c r="BL36" s="234">
        <v>0</v>
      </c>
      <c r="BM36" s="235">
        <v>0</v>
      </c>
      <c r="BN36" s="234">
        <v>0</v>
      </c>
      <c r="BO36" s="234">
        <v>0</v>
      </c>
      <c r="BP36" s="235">
        <v>0</v>
      </c>
      <c r="BQ36" s="234">
        <v>0</v>
      </c>
      <c r="BR36" s="234">
        <v>0</v>
      </c>
      <c r="BS36" s="235">
        <v>0</v>
      </c>
      <c r="BT36" s="234">
        <v>0</v>
      </c>
      <c r="BU36" s="234">
        <v>0</v>
      </c>
      <c r="BV36" s="235">
        <v>0</v>
      </c>
      <c r="BW36" s="234">
        <v>0</v>
      </c>
      <c r="BX36" s="234">
        <v>0</v>
      </c>
      <c r="BY36" s="235">
        <v>0</v>
      </c>
      <c r="BZ36" s="234">
        <v>0</v>
      </c>
      <c r="CA36" s="234">
        <v>0</v>
      </c>
      <c r="CB36" s="235">
        <v>0</v>
      </c>
      <c r="CC36" s="234">
        <v>0</v>
      </c>
      <c r="CD36" s="234">
        <v>0</v>
      </c>
      <c r="CE36" s="235">
        <v>0</v>
      </c>
      <c r="CF36" s="234">
        <v>0</v>
      </c>
      <c r="CG36" s="234">
        <v>0</v>
      </c>
      <c r="CH36" s="235">
        <v>0</v>
      </c>
      <c r="CI36" s="234">
        <v>0</v>
      </c>
      <c r="CJ36" s="234">
        <v>0</v>
      </c>
      <c r="CK36" s="235">
        <v>0</v>
      </c>
      <c r="CL36" s="234">
        <v>0</v>
      </c>
      <c r="CM36" s="234">
        <v>0</v>
      </c>
      <c r="CN36" s="235">
        <v>0</v>
      </c>
      <c r="CO36" s="234">
        <v>0</v>
      </c>
      <c r="CP36" s="234">
        <v>0</v>
      </c>
      <c r="CQ36" s="235">
        <v>0</v>
      </c>
      <c r="CR36" s="234">
        <v>0</v>
      </c>
      <c r="CS36" s="234">
        <v>0</v>
      </c>
      <c r="CT36" s="235">
        <v>0</v>
      </c>
      <c r="CU36" s="234">
        <v>0</v>
      </c>
      <c r="CV36" s="234">
        <v>0</v>
      </c>
      <c r="CW36" s="235">
        <v>0</v>
      </c>
      <c r="CX36" s="234">
        <v>0</v>
      </c>
      <c r="CY36" s="234">
        <v>0</v>
      </c>
      <c r="CZ36" s="235">
        <v>0</v>
      </c>
      <c r="DA36" s="234">
        <v>0</v>
      </c>
      <c r="DB36" s="234">
        <v>0</v>
      </c>
      <c r="DC36" s="235">
        <v>0</v>
      </c>
      <c r="DD36" s="234">
        <v>0</v>
      </c>
      <c r="DE36" s="234">
        <v>0</v>
      </c>
      <c r="DF36" s="235">
        <v>0</v>
      </c>
      <c r="DG36" s="234">
        <v>0</v>
      </c>
      <c r="DH36" s="234">
        <v>0</v>
      </c>
      <c r="DI36" s="235">
        <v>0</v>
      </c>
      <c r="DJ36" s="234">
        <v>0</v>
      </c>
      <c r="DK36" s="234">
        <v>0</v>
      </c>
      <c r="DL36" s="235">
        <v>0</v>
      </c>
      <c r="DM36" s="234">
        <v>0</v>
      </c>
      <c r="DN36" s="234">
        <v>0</v>
      </c>
      <c r="DO36" s="235">
        <v>0</v>
      </c>
      <c r="DP36" s="234">
        <v>0</v>
      </c>
      <c r="DQ36" s="234">
        <v>0</v>
      </c>
      <c r="DR36" s="235">
        <v>0</v>
      </c>
      <c r="DS36" s="234">
        <v>0</v>
      </c>
      <c r="DT36" s="234">
        <v>0</v>
      </c>
      <c r="DU36" s="235">
        <v>0</v>
      </c>
      <c r="DV36" s="234">
        <v>0</v>
      </c>
      <c r="DW36" s="234">
        <v>0</v>
      </c>
      <c r="DX36" s="235">
        <v>0</v>
      </c>
      <c r="DY36" s="234">
        <v>0</v>
      </c>
      <c r="DZ36" s="234">
        <v>0</v>
      </c>
      <c r="EA36" s="235">
        <v>0</v>
      </c>
      <c r="EB36" s="234">
        <v>0</v>
      </c>
      <c r="EC36" s="234">
        <v>0</v>
      </c>
      <c r="ED36" s="235">
        <v>0</v>
      </c>
      <c r="EE36" s="234">
        <v>0</v>
      </c>
      <c r="EF36" s="234">
        <v>0</v>
      </c>
      <c r="EG36" s="235">
        <v>0</v>
      </c>
      <c r="EH36" s="234">
        <v>0</v>
      </c>
      <c r="EI36" s="234">
        <v>0</v>
      </c>
      <c r="EJ36" s="235">
        <v>0</v>
      </c>
      <c r="EK36" s="234">
        <v>0</v>
      </c>
      <c r="EL36" s="234">
        <v>0</v>
      </c>
      <c r="EM36" s="235">
        <v>0</v>
      </c>
      <c r="EN36" s="234">
        <v>0</v>
      </c>
      <c r="EO36" s="234">
        <v>0</v>
      </c>
      <c r="EP36" s="235">
        <v>0</v>
      </c>
      <c r="EQ36" s="234">
        <v>0</v>
      </c>
      <c r="ER36" s="234">
        <v>0</v>
      </c>
      <c r="ES36" s="235">
        <v>0</v>
      </c>
      <c r="ET36" s="234">
        <v>0</v>
      </c>
      <c r="EU36" s="234">
        <v>0</v>
      </c>
      <c r="EV36" s="235">
        <v>0</v>
      </c>
      <c r="EW36" s="234">
        <v>0</v>
      </c>
      <c r="EX36" s="234">
        <v>0</v>
      </c>
      <c r="EY36" s="235">
        <v>0</v>
      </c>
      <c r="EZ36" s="234">
        <v>0</v>
      </c>
      <c r="FA36" s="234">
        <v>0</v>
      </c>
      <c r="FB36" s="235">
        <v>0</v>
      </c>
      <c r="FC36" s="234">
        <v>0</v>
      </c>
      <c r="FD36" s="234">
        <v>0</v>
      </c>
      <c r="FE36" s="235">
        <v>0</v>
      </c>
      <c r="FF36" s="234">
        <v>0</v>
      </c>
      <c r="FG36" s="234">
        <v>0</v>
      </c>
      <c r="FH36" s="235">
        <v>0</v>
      </c>
      <c r="FI36" s="234">
        <v>0</v>
      </c>
      <c r="FJ36" s="234">
        <v>0</v>
      </c>
      <c r="FK36" s="235">
        <v>0</v>
      </c>
      <c r="FL36" s="234">
        <v>0</v>
      </c>
    </row>
    <row r="37" spans="1:168" ht="16.5" customHeight="1">
      <c r="A37" s="217"/>
      <c r="B37" s="236" t="s">
        <v>164</v>
      </c>
      <c r="C37" s="233"/>
      <c r="D37" s="234">
        <v>0</v>
      </c>
      <c r="E37" s="234">
        <v>0</v>
      </c>
      <c r="F37" s="234">
        <v>0</v>
      </c>
      <c r="G37" s="234">
        <v>0</v>
      </c>
      <c r="H37" s="235">
        <v>0</v>
      </c>
      <c r="I37" s="235">
        <v>0</v>
      </c>
      <c r="J37" s="234">
        <v>0</v>
      </c>
      <c r="K37" s="235">
        <v>0</v>
      </c>
      <c r="L37" s="235">
        <v>0</v>
      </c>
      <c r="M37" s="234">
        <v>0</v>
      </c>
      <c r="N37" s="235">
        <v>0</v>
      </c>
      <c r="O37" s="235">
        <v>0</v>
      </c>
      <c r="P37" s="234">
        <v>0</v>
      </c>
      <c r="Q37" s="235">
        <v>0</v>
      </c>
      <c r="R37" s="235">
        <v>0</v>
      </c>
      <c r="S37" s="234">
        <v>0</v>
      </c>
      <c r="T37" s="234">
        <v>0</v>
      </c>
      <c r="U37" s="235">
        <v>0</v>
      </c>
      <c r="V37" s="234">
        <v>0</v>
      </c>
      <c r="W37" s="235">
        <v>0</v>
      </c>
      <c r="X37" s="234">
        <v>0</v>
      </c>
      <c r="Y37" s="234">
        <v>0</v>
      </c>
      <c r="Z37" s="235">
        <v>0</v>
      </c>
      <c r="AA37" s="234">
        <v>0</v>
      </c>
      <c r="AB37" s="234">
        <v>0</v>
      </c>
      <c r="AC37" s="235">
        <v>0</v>
      </c>
      <c r="AD37" s="234">
        <v>0</v>
      </c>
      <c r="AE37" s="234">
        <v>0</v>
      </c>
      <c r="AF37" s="235">
        <v>0</v>
      </c>
      <c r="AG37" s="234">
        <v>0</v>
      </c>
      <c r="AH37" s="234">
        <v>0</v>
      </c>
      <c r="AI37" s="235">
        <v>0</v>
      </c>
      <c r="AJ37" s="234">
        <v>0</v>
      </c>
      <c r="AK37" s="234">
        <v>0</v>
      </c>
      <c r="AL37" s="235">
        <v>0</v>
      </c>
      <c r="AM37" s="234">
        <v>0</v>
      </c>
      <c r="AN37" s="234">
        <v>0</v>
      </c>
      <c r="AO37" s="235">
        <v>0</v>
      </c>
      <c r="AP37" s="234">
        <v>0</v>
      </c>
      <c r="AQ37" s="234">
        <v>0</v>
      </c>
      <c r="AR37" s="235">
        <v>0</v>
      </c>
      <c r="AS37" s="234">
        <v>0</v>
      </c>
      <c r="AT37" s="234">
        <v>0</v>
      </c>
      <c r="AU37" s="235">
        <v>0</v>
      </c>
      <c r="AV37" s="234">
        <v>0</v>
      </c>
      <c r="AW37" s="234">
        <v>0</v>
      </c>
      <c r="AX37" s="235">
        <v>0</v>
      </c>
      <c r="AY37" s="234">
        <v>0</v>
      </c>
      <c r="AZ37" s="234">
        <v>0</v>
      </c>
      <c r="BA37" s="235">
        <v>0</v>
      </c>
      <c r="BB37" s="234">
        <v>0</v>
      </c>
      <c r="BC37" s="234">
        <v>0</v>
      </c>
      <c r="BD37" s="235">
        <v>0</v>
      </c>
      <c r="BE37" s="234">
        <v>0</v>
      </c>
      <c r="BF37" s="234">
        <v>0</v>
      </c>
      <c r="BG37" s="235">
        <v>0</v>
      </c>
      <c r="BH37" s="234">
        <v>0</v>
      </c>
      <c r="BI37" s="234">
        <v>0</v>
      </c>
      <c r="BJ37" s="235">
        <v>0</v>
      </c>
      <c r="BK37" s="234">
        <v>0</v>
      </c>
      <c r="BL37" s="234">
        <v>0</v>
      </c>
      <c r="BM37" s="235">
        <v>0</v>
      </c>
      <c r="BN37" s="234">
        <v>0</v>
      </c>
      <c r="BO37" s="234">
        <v>0</v>
      </c>
      <c r="BP37" s="235">
        <v>0</v>
      </c>
      <c r="BQ37" s="234">
        <v>0</v>
      </c>
      <c r="BR37" s="234">
        <v>0</v>
      </c>
      <c r="BS37" s="235">
        <v>0</v>
      </c>
      <c r="BT37" s="234">
        <v>0</v>
      </c>
      <c r="BU37" s="234">
        <v>0</v>
      </c>
      <c r="BV37" s="235">
        <v>0</v>
      </c>
      <c r="BW37" s="234">
        <v>0</v>
      </c>
      <c r="BX37" s="234">
        <v>0</v>
      </c>
      <c r="BY37" s="235">
        <v>0</v>
      </c>
      <c r="BZ37" s="234">
        <v>0</v>
      </c>
      <c r="CA37" s="234">
        <v>0</v>
      </c>
      <c r="CB37" s="235">
        <v>0</v>
      </c>
      <c r="CC37" s="234">
        <v>0</v>
      </c>
      <c r="CD37" s="234">
        <v>0</v>
      </c>
      <c r="CE37" s="235">
        <v>0</v>
      </c>
      <c r="CF37" s="234">
        <v>0</v>
      </c>
      <c r="CG37" s="234">
        <v>0</v>
      </c>
      <c r="CH37" s="235">
        <v>0</v>
      </c>
      <c r="CI37" s="234">
        <v>0</v>
      </c>
      <c r="CJ37" s="234">
        <v>0</v>
      </c>
      <c r="CK37" s="235">
        <v>0</v>
      </c>
      <c r="CL37" s="234">
        <v>0</v>
      </c>
      <c r="CM37" s="234">
        <v>0</v>
      </c>
      <c r="CN37" s="235">
        <v>0</v>
      </c>
      <c r="CO37" s="234">
        <v>0</v>
      </c>
      <c r="CP37" s="234">
        <v>0</v>
      </c>
      <c r="CQ37" s="235">
        <v>0</v>
      </c>
      <c r="CR37" s="234">
        <v>0</v>
      </c>
      <c r="CS37" s="234">
        <v>0</v>
      </c>
      <c r="CT37" s="235">
        <v>0</v>
      </c>
      <c r="CU37" s="234">
        <v>0</v>
      </c>
      <c r="CV37" s="234">
        <v>0</v>
      </c>
      <c r="CW37" s="235">
        <v>0</v>
      </c>
      <c r="CX37" s="234">
        <v>0</v>
      </c>
      <c r="CY37" s="234">
        <v>0</v>
      </c>
      <c r="CZ37" s="235">
        <v>0</v>
      </c>
      <c r="DA37" s="234">
        <v>0</v>
      </c>
      <c r="DB37" s="234">
        <v>0</v>
      </c>
      <c r="DC37" s="235">
        <v>0</v>
      </c>
      <c r="DD37" s="234">
        <v>0</v>
      </c>
      <c r="DE37" s="234">
        <v>0</v>
      </c>
      <c r="DF37" s="235">
        <v>0</v>
      </c>
      <c r="DG37" s="234">
        <v>0</v>
      </c>
      <c r="DH37" s="234">
        <v>0</v>
      </c>
      <c r="DI37" s="235">
        <v>0</v>
      </c>
      <c r="DJ37" s="234">
        <v>0</v>
      </c>
      <c r="DK37" s="234">
        <v>0</v>
      </c>
      <c r="DL37" s="235">
        <v>0</v>
      </c>
      <c r="DM37" s="234">
        <v>0</v>
      </c>
      <c r="DN37" s="234">
        <v>0</v>
      </c>
      <c r="DO37" s="235">
        <v>0</v>
      </c>
      <c r="DP37" s="234">
        <v>0</v>
      </c>
      <c r="DQ37" s="234">
        <v>0</v>
      </c>
      <c r="DR37" s="235">
        <v>0</v>
      </c>
      <c r="DS37" s="234">
        <v>0</v>
      </c>
      <c r="DT37" s="234">
        <v>0</v>
      </c>
      <c r="DU37" s="235">
        <v>0</v>
      </c>
      <c r="DV37" s="234">
        <v>0</v>
      </c>
      <c r="DW37" s="234">
        <v>0</v>
      </c>
      <c r="DX37" s="235">
        <v>0</v>
      </c>
      <c r="DY37" s="234">
        <v>0</v>
      </c>
      <c r="DZ37" s="234">
        <v>0</v>
      </c>
      <c r="EA37" s="235">
        <v>0</v>
      </c>
      <c r="EB37" s="234">
        <v>0</v>
      </c>
      <c r="EC37" s="234">
        <v>0</v>
      </c>
      <c r="ED37" s="235">
        <v>0</v>
      </c>
      <c r="EE37" s="234">
        <v>0</v>
      </c>
      <c r="EF37" s="234">
        <v>0</v>
      </c>
      <c r="EG37" s="235">
        <v>0</v>
      </c>
      <c r="EH37" s="234">
        <v>0</v>
      </c>
      <c r="EI37" s="234">
        <v>0</v>
      </c>
      <c r="EJ37" s="235">
        <v>0</v>
      </c>
      <c r="EK37" s="234">
        <v>0</v>
      </c>
      <c r="EL37" s="234">
        <v>0</v>
      </c>
      <c r="EM37" s="235">
        <v>0</v>
      </c>
      <c r="EN37" s="234">
        <v>0</v>
      </c>
      <c r="EO37" s="234">
        <v>0</v>
      </c>
      <c r="EP37" s="235">
        <v>0</v>
      </c>
      <c r="EQ37" s="234">
        <v>0</v>
      </c>
      <c r="ER37" s="234">
        <v>0</v>
      </c>
      <c r="ES37" s="235">
        <v>0</v>
      </c>
      <c r="ET37" s="234">
        <v>0</v>
      </c>
      <c r="EU37" s="234">
        <v>0</v>
      </c>
      <c r="EV37" s="235">
        <v>0</v>
      </c>
      <c r="EW37" s="234">
        <v>0</v>
      </c>
      <c r="EX37" s="234">
        <v>0</v>
      </c>
      <c r="EY37" s="235">
        <v>0</v>
      </c>
      <c r="EZ37" s="234">
        <v>0</v>
      </c>
      <c r="FA37" s="234">
        <v>0</v>
      </c>
      <c r="FB37" s="235">
        <v>0</v>
      </c>
      <c r="FC37" s="234">
        <v>0</v>
      </c>
      <c r="FD37" s="234">
        <v>0</v>
      </c>
      <c r="FE37" s="235">
        <v>0</v>
      </c>
      <c r="FF37" s="234">
        <v>0</v>
      </c>
      <c r="FG37" s="234">
        <v>0</v>
      </c>
      <c r="FH37" s="235">
        <v>0</v>
      </c>
      <c r="FI37" s="234">
        <v>0</v>
      </c>
      <c r="FJ37" s="234">
        <v>0</v>
      </c>
      <c r="FK37" s="235">
        <v>0</v>
      </c>
      <c r="FL37" s="234">
        <v>0</v>
      </c>
    </row>
    <row r="38" spans="1:168" ht="16.5" customHeight="1">
      <c r="A38" s="217"/>
      <c r="B38" s="236" t="s">
        <v>165</v>
      </c>
      <c r="C38" s="233"/>
      <c r="D38" s="234">
        <v>924</v>
      </c>
      <c r="E38" s="234">
        <v>450</v>
      </c>
      <c r="F38" s="234">
        <v>474</v>
      </c>
      <c r="G38" s="234">
        <v>315</v>
      </c>
      <c r="H38" s="235">
        <v>148</v>
      </c>
      <c r="I38" s="235">
        <v>167</v>
      </c>
      <c r="J38" s="234">
        <v>308</v>
      </c>
      <c r="K38" s="235">
        <v>150</v>
      </c>
      <c r="L38" s="235">
        <v>158</v>
      </c>
      <c r="M38" s="234">
        <v>301</v>
      </c>
      <c r="N38" s="235">
        <v>152</v>
      </c>
      <c r="O38" s="235">
        <v>149</v>
      </c>
      <c r="P38" s="234">
        <v>0</v>
      </c>
      <c r="Q38" s="235">
        <v>0</v>
      </c>
      <c r="R38" s="235">
        <v>0</v>
      </c>
      <c r="S38" s="234">
        <v>924</v>
      </c>
      <c r="T38" s="234">
        <v>450</v>
      </c>
      <c r="U38" s="235">
        <v>474</v>
      </c>
      <c r="V38" s="234">
        <v>315</v>
      </c>
      <c r="W38" s="234">
        <v>148</v>
      </c>
      <c r="X38" s="234">
        <v>167</v>
      </c>
      <c r="Y38" s="234">
        <v>308</v>
      </c>
      <c r="Z38" s="234">
        <v>150</v>
      </c>
      <c r="AA38" s="234">
        <v>158</v>
      </c>
      <c r="AB38" s="234">
        <v>301</v>
      </c>
      <c r="AC38" s="234">
        <v>152</v>
      </c>
      <c r="AD38" s="234">
        <v>149</v>
      </c>
      <c r="AE38" s="234">
        <v>0</v>
      </c>
      <c r="AF38" s="234">
        <v>0</v>
      </c>
      <c r="AG38" s="234">
        <v>0</v>
      </c>
      <c r="AH38" s="234">
        <v>0</v>
      </c>
      <c r="AI38" s="235">
        <v>0</v>
      </c>
      <c r="AJ38" s="234">
        <v>0</v>
      </c>
      <c r="AK38" s="234">
        <v>0</v>
      </c>
      <c r="AL38" s="235">
        <v>0</v>
      </c>
      <c r="AM38" s="234">
        <v>0</v>
      </c>
      <c r="AN38" s="234">
        <v>0</v>
      </c>
      <c r="AO38" s="235">
        <v>0</v>
      </c>
      <c r="AP38" s="234">
        <v>0</v>
      </c>
      <c r="AQ38" s="234">
        <v>0</v>
      </c>
      <c r="AR38" s="235">
        <v>0</v>
      </c>
      <c r="AS38" s="234">
        <v>0</v>
      </c>
      <c r="AT38" s="234">
        <v>0</v>
      </c>
      <c r="AU38" s="235">
        <v>0</v>
      </c>
      <c r="AV38" s="234">
        <v>0</v>
      </c>
      <c r="AW38" s="234">
        <v>0</v>
      </c>
      <c r="AX38" s="235">
        <v>0</v>
      </c>
      <c r="AY38" s="234">
        <v>0</v>
      </c>
      <c r="AZ38" s="234">
        <v>0</v>
      </c>
      <c r="BA38" s="235">
        <v>0</v>
      </c>
      <c r="BB38" s="234">
        <v>0</v>
      </c>
      <c r="BC38" s="234">
        <v>0</v>
      </c>
      <c r="BD38" s="235">
        <v>0</v>
      </c>
      <c r="BE38" s="234">
        <v>0</v>
      </c>
      <c r="BF38" s="234">
        <v>0</v>
      </c>
      <c r="BG38" s="235">
        <v>0</v>
      </c>
      <c r="BH38" s="234">
        <v>0</v>
      </c>
      <c r="BI38" s="234">
        <v>0</v>
      </c>
      <c r="BJ38" s="235">
        <v>0</v>
      </c>
      <c r="BK38" s="234">
        <v>0</v>
      </c>
      <c r="BL38" s="234">
        <v>0</v>
      </c>
      <c r="BM38" s="235">
        <v>0</v>
      </c>
      <c r="BN38" s="234">
        <v>0</v>
      </c>
      <c r="BO38" s="234">
        <v>0</v>
      </c>
      <c r="BP38" s="235">
        <v>0</v>
      </c>
      <c r="BQ38" s="234">
        <v>0</v>
      </c>
      <c r="BR38" s="234">
        <v>0</v>
      </c>
      <c r="BS38" s="235">
        <v>0</v>
      </c>
      <c r="BT38" s="234">
        <v>0</v>
      </c>
      <c r="BU38" s="234">
        <v>0</v>
      </c>
      <c r="BV38" s="235">
        <v>0</v>
      </c>
      <c r="BW38" s="234">
        <v>0</v>
      </c>
      <c r="BX38" s="234">
        <v>0</v>
      </c>
      <c r="BY38" s="235">
        <v>0</v>
      </c>
      <c r="BZ38" s="234">
        <v>0</v>
      </c>
      <c r="CA38" s="234">
        <v>0</v>
      </c>
      <c r="CB38" s="235">
        <v>0</v>
      </c>
      <c r="CC38" s="234">
        <v>0</v>
      </c>
      <c r="CD38" s="234">
        <v>0</v>
      </c>
      <c r="CE38" s="235">
        <v>0</v>
      </c>
      <c r="CF38" s="234">
        <v>0</v>
      </c>
      <c r="CG38" s="234">
        <v>0</v>
      </c>
      <c r="CH38" s="235">
        <v>0</v>
      </c>
      <c r="CI38" s="234">
        <v>0</v>
      </c>
      <c r="CJ38" s="234">
        <v>0</v>
      </c>
      <c r="CK38" s="235">
        <v>0</v>
      </c>
      <c r="CL38" s="234">
        <v>0</v>
      </c>
      <c r="CM38" s="234">
        <v>0</v>
      </c>
      <c r="CN38" s="235">
        <v>0</v>
      </c>
      <c r="CO38" s="234">
        <v>0</v>
      </c>
      <c r="CP38" s="234">
        <v>0</v>
      </c>
      <c r="CQ38" s="235">
        <v>0</v>
      </c>
      <c r="CR38" s="234">
        <v>0</v>
      </c>
      <c r="CS38" s="234">
        <v>0</v>
      </c>
      <c r="CT38" s="235">
        <v>0</v>
      </c>
      <c r="CU38" s="234">
        <v>0</v>
      </c>
      <c r="CV38" s="234">
        <v>0</v>
      </c>
      <c r="CW38" s="235">
        <v>0</v>
      </c>
      <c r="CX38" s="234">
        <v>0</v>
      </c>
      <c r="CY38" s="234">
        <v>0</v>
      </c>
      <c r="CZ38" s="235">
        <v>0</v>
      </c>
      <c r="DA38" s="234">
        <v>0</v>
      </c>
      <c r="DB38" s="234">
        <v>0</v>
      </c>
      <c r="DC38" s="235">
        <v>0</v>
      </c>
      <c r="DD38" s="234">
        <v>0</v>
      </c>
      <c r="DE38" s="234">
        <v>0</v>
      </c>
      <c r="DF38" s="235">
        <v>0</v>
      </c>
      <c r="DG38" s="234">
        <v>0</v>
      </c>
      <c r="DH38" s="234">
        <v>0</v>
      </c>
      <c r="DI38" s="235">
        <v>0</v>
      </c>
      <c r="DJ38" s="234">
        <v>0</v>
      </c>
      <c r="DK38" s="234">
        <v>0</v>
      </c>
      <c r="DL38" s="235">
        <v>0</v>
      </c>
      <c r="DM38" s="234">
        <v>0</v>
      </c>
      <c r="DN38" s="234">
        <v>0</v>
      </c>
      <c r="DO38" s="235">
        <v>0</v>
      </c>
      <c r="DP38" s="234">
        <v>0</v>
      </c>
      <c r="DQ38" s="234">
        <v>0</v>
      </c>
      <c r="DR38" s="235">
        <v>0</v>
      </c>
      <c r="DS38" s="234">
        <v>0</v>
      </c>
      <c r="DT38" s="234">
        <v>0</v>
      </c>
      <c r="DU38" s="235">
        <v>0</v>
      </c>
      <c r="DV38" s="234">
        <v>0</v>
      </c>
      <c r="DW38" s="234">
        <v>0</v>
      </c>
      <c r="DX38" s="235">
        <v>0</v>
      </c>
      <c r="DY38" s="234">
        <v>0</v>
      </c>
      <c r="DZ38" s="234">
        <v>0</v>
      </c>
      <c r="EA38" s="235">
        <v>0</v>
      </c>
      <c r="EB38" s="234">
        <v>0</v>
      </c>
      <c r="EC38" s="234">
        <v>0</v>
      </c>
      <c r="ED38" s="235">
        <v>0</v>
      </c>
      <c r="EE38" s="234">
        <v>0</v>
      </c>
      <c r="EF38" s="234">
        <v>0</v>
      </c>
      <c r="EG38" s="235">
        <v>0</v>
      </c>
      <c r="EH38" s="234">
        <v>0</v>
      </c>
      <c r="EI38" s="234">
        <v>0</v>
      </c>
      <c r="EJ38" s="235">
        <v>0</v>
      </c>
      <c r="EK38" s="234">
        <v>0</v>
      </c>
      <c r="EL38" s="234">
        <v>0</v>
      </c>
      <c r="EM38" s="235">
        <v>0</v>
      </c>
      <c r="EN38" s="234">
        <v>0</v>
      </c>
      <c r="EO38" s="234">
        <v>0</v>
      </c>
      <c r="EP38" s="235">
        <v>0</v>
      </c>
      <c r="EQ38" s="234">
        <v>0</v>
      </c>
      <c r="ER38" s="234">
        <v>0</v>
      </c>
      <c r="ES38" s="235">
        <v>0</v>
      </c>
      <c r="ET38" s="234">
        <v>0</v>
      </c>
      <c r="EU38" s="234">
        <v>0</v>
      </c>
      <c r="EV38" s="235">
        <v>0</v>
      </c>
      <c r="EW38" s="234">
        <v>0</v>
      </c>
      <c r="EX38" s="234">
        <v>0</v>
      </c>
      <c r="EY38" s="235">
        <v>0</v>
      </c>
      <c r="EZ38" s="234">
        <v>0</v>
      </c>
      <c r="FA38" s="234">
        <v>0</v>
      </c>
      <c r="FB38" s="235">
        <v>0</v>
      </c>
      <c r="FC38" s="234">
        <v>0</v>
      </c>
      <c r="FD38" s="234">
        <v>0</v>
      </c>
      <c r="FE38" s="235">
        <v>0</v>
      </c>
      <c r="FF38" s="234">
        <v>0</v>
      </c>
      <c r="FG38" s="234">
        <v>0</v>
      </c>
      <c r="FH38" s="235">
        <v>0</v>
      </c>
      <c r="FI38" s="234">
        <v>0</v>
      </c>
      <c r="FJ38" s="234">
        <v>0</v>
      </c>
      <c r="FK38" s="235">
        <v>0</v>
      </c>
      <c r="FL38" s="234">
        <v>0</v>
      </c>
    </row>
    <row r="39" spans="1:168" ht="16.5" customHeight="1">
      <c r="A39" s="217"/>
      <c r="B39" s="236" t="s">
        <v>166</v>
      </c>
      <c r="C39" s="233"/>
      <c r="D39" s="234">
        <v>952</v>
      </c>
      <c r="E39" s="234">
        <v>507</v>
      </c>
      <c r="F39" s="234">
        <v>445</v>
      </c>
      <c r="G39" s="234">
        <v>321</v>
      </c>
      <c r="H39" s="235">
        <v>162</v>
      </c>
      <c r="I39" s="235">
        <v>159</v>
      </c>
      <c r="J39" s="234">
        <v>321</v>
      </c>
      <c r="K39" s="235">
        <v>174</v>
      </c>
      <c r="L39" s="235">
        <v>147</v>
      </c>
      <c r="M39" s="234">
        <v>310</v>
      </c>
      <c r="N39" s="235">
        <v>171</v>
      </c>
      <c r="O39" s="235">
        <v>139</v>
      </c>
      <c r="P39" s="234">
        <v>0</v>
      </c>
      <c r="Q39" s="235">
        <v>0</v>
      </c>
      <c r="R39" s="235">
        <v>0</v>
      </c>
      <c r="S39" s="234">
        <v>952</v>
      </c>
      <c r="T39" s="234">
        <v>507</v>
      </c>
      <c r="U39" s="235">
        <v>445</v>
      </c>
      <c r="V39" s="234">
        <v>321</v>
      </c>
      <c r="W39" s="234">
        <v>162</v>
      </c>
      <c r="X39" s="234">
        <v>159</v>
      </c>
      <c r="Y39" s="234">
        <v>321</v>
      </c>
      <c r="Z39" s="234">
        <v>174</v>
      </c>
      <c r="AA39" s="234">
        <v>147</v>
      </c>
      <c r="AB39" s="234">
        <v>310</v>
      </c>
      <c r="AC39" s="234">
        <v>171</v>
      </c>
      <c r="AD39" s="234">
        <v>139</v>
      </c>
      <c r="AE39" s="234">
        <v>0</v>
      </c>
      <c r="AF39" s="234">
        <v>0</v>
      </c>
      <c r="AG39" s="234">
        <v>0</v>
      </c>
      <c r="AH39" s="234">
        <v>0</v>
      </c>
      <c r="AI39" s="235">
        <v>0</v>
      </c>
      <c r="AJ39" s="234">
        <v>0</v>
      </c>
      <c r="AK39" s="234">
        <v>0</v>
      </c>
      <c r="AL39" s="235">
        <v>0</v>
      </c>
      <c r="AM39" s="234">
        <v>0</v>
      </c>
      <c r="AN39" s="234">
        <v>0</v>
      </c>
      <c r="AO39" s="235">
        <v>0</v>
      </c>
      <c r="AP39" s="234">
        <v>0</v>
      </c>
      <c r="AQ39" s="234">
        <v>0</v>
      </c>
      <c r="AR39" s="235">
        <v>0</v>
      </c>
      <c r="AS39" s="234">
        <v>0</v>
      </c>
      <c r="AT39" s="234">
        <v>0</v>
      </c>
      <c r="AU39" s="235">
        <v>0</v>
      </c>
      <c r="AV39" s="234">
        <v>0</v>
      </c>
      <c r="AW39" s="234">
        <v>0</v>
      </c>
      <c r="AX39" s="235">
        <v>0</v>
      </c>
      <c r="AY39" s="234">
        <v>0</v>
      </c>
      <c r="AZ39" s="234">
        <v>0</v>
      </c>
      <c r="BA39" s="235">
        <v>0</v>
      </c>
      <c r="BB39" s="234">
        <v>0</v>
      </c>
      <c r="BC39" s="234">
        <v>0</v>
      </c>
      <c r="BD39" s="235">
        <v>0</v>
      </c>
      <c r="BE39" s="234">
        <v>0</v>
      </c>
      <c r="BF39" s="234">
        <v>0</v>
      </c>
      <c r="BG39" s="235">
        <v>0</v>
      </c>
      <c r="BH39" s="234">
        <v>0</v>
      </c>
      <c r="BI39" s="234">
        <v>0</v>
      </c>
      <c r="BJ39" s="235">
        <v>0</v>
      </c>
      <c r="BK39" s="234">
        <v>0</v>
      </c>
      <c r="BL39" s="234">
        <v>0</v>
      </c>
      <c r="BM39" s="235">
        <v>0</v>
      </c>
      <c r="BN39" s="234">
        <v>0</v>
      </c>
      <c r="BO39" s="234">
        <v>0</v>
      </c>
      <c r="BP39" s="235">
        <v>0</v>
      </c>
      <c r="BQ39" s="234">
        <v>0</v>
      </c>
      <c r="BR39" s="234">
        <v>0</v>
      </c>
      <c r="BS39" s="235">
        <v>0</v>
      </c>
      <c r="BT39" s="234">
        <v>0</v>
      </c>
      <c r="BU39" s="234">
        <v>0</v>
      </c>
      <c r="BV39" s="235">
        <v>0</v>
      </c>
      <c r="BW39" s="234">
        <v>0</v>
      </c>
      <c r="BX39" s="234">
        <v>0</v>
      </c>
      <c r="BY39" s="235">
        <v>0</v>
      </c>
      <c r="BZ39" s="234">
        <v>0</v>
      </c>
      <c r="CA39" s="234">
        <v>0</v>
      </c>
      <c r="CB39" s="235">
        <v>0</v>
      </c>
      <c r="CC39" s="234">
        <v>0</v>
      </c>
      <c r="CD39" s="234">
        <v>0</v>
      </c>
      <c r="CE39" s="235">
        <v>0</v>
      </c>
      <c r="CF39" s="234">
        <v>0</v>
      </c>
      <c r="CG39" s="234">
        <v>0</v>
      </c>
      <c r="CH39" s="235">
        <v>0</v>
      </c>
      <c r="CI39" s="234">
        <v>0</v>
      </c>
      <c r="CJ39" s="234">
        <v>0</v>
      </c>
      <c r="CK39" s="235">
        <v>0</v>
      </c>
      <c r="CL39" s="234">
        <v>0</v>
      </c>
      <c r="CM39" s="234">
        <v>0</v>
      </c>
      <c r="CN39" s="235">
        <v>0</v>
      </c>
      <c r="CO39" s="234">
        <v>0</v>
      </c>
      <c r="CP39" s="234">
        <v>0</v>
      </c>
      <c r="CQ39" s="235">
        <v>0</v>
      </c>
      <c r="CR39" s="234">
        <v>0</v>
      </c>
      <c r="CS39" s="234">
        <v>0</v>
      </c>
      <c r="CT39" s="235">
        <v>0</v>
      </c>
      <c r="CU39" s="234">
        <v>0</v>
      </c>
      <c r="CV39" s="234">
        <v>0</v>
      </c>
      <c r="CW39" s="235">
        <v>0</v>
      </c>
      <c r="CX39" s="234">
        <v>0</v>
      </c>
      <c r="CY39" s="234">
        <v>0</v>
      </c>
      <c r="CZ39" s="235">
        <v>0</v>
      </c>
      <c r="DA39" s="234">
        <v>0</v>
      </c>
      <c r="DB39" s="234">
        <v>0</v>
      </c>
      <c r="DC39" s="235">
        <v>0</v>
      </c>
      <c r="DD39" s="234">
        <v>0</v>
      </c>
      <c r="DE39" s="234">
        <v>0</v>
      </c>
      <c r="DF39" s="235">
        <v>0</v>
      </c>
      <c r="DG39" s="234">
        <v>0</v>
      </c>
      <c r="DH39" s="234">
        <v>0</v>
      </c>
      <c r="DI39" s="235">
        <v>0</v>
      </c>
      <c r="DJ39" s="234">
        <v>0</v>
      </c>
      <c r="DK39" s="234">
        <v>0</v>
      </c>
      <c r="DL39" s="235">
        <v>0</v>
      </c>
      <c r="DM39" s="234">
        <v>0</v>
      </c>
      <c r="DN39" s="234">
        <v>0</v>
      </c>
      <c r="DO39" s="235">
        <v>0</v>
      </c>
      <c r="DP39" s="234">
        <v>0</v>
      </c>
      <c r="DQ39" s="234">
        <v>0</v>
      </c>
      <c r="DR39" s="235">
        <v>0</v>
      </c>
      <c r="DS39" s="234">
        <v>0</v>
      </c>
      <c r="DT39" s="234">
        <v>0</v>
      </c>
      <c r="DU39" s="235">
        <v>0</v>
      </c>
      <c r="DV39" s="234">
        <v>0</v>
      </c>
      <c r="DW39" s="234">
        <v>0</v>
      </c>
      <c r="DX39" s="235">
        <v>0</v>
      </c>
      <c r="DY39" s="234">
        <v>0</v>
      </c>
      <c r="DZ39" s="234">
        <v>0</v>
      </c>
      <c r="EA39" s="235">
        <v>0</v>
      </c>
      <c r="EB39" s="234">
        <v>0</v>
      </c>
      <c r="EC39" s="234">
        <v>0</v>
      </c>
      <c r="ED39" s="235">
        <v>0</v>
      </c>
      <c r="EE39" s="234">
        <v>0</v>
      </c>
      <c r="EF39" s="234">
        <v>0</v>
      </c>
      <c r="EG39" s="235">
        <v>0</v>
      </c>
      <c r="EH39" s="234">
        <v>0</v>
      </c>
      <c r="EI39" s="234">
        <v>0</v>
      </c>
      <c r="EJ39" s="235">
        <v>0</v>
      </c>
      <c r="EK39" s="234">
        <v>0</v>
      </c>
      <c r="EL39" s="234">
        <v>0</v>
      </c>
      <c r="EM39" s="235">
        <v>0</v>
      </c>
      <c r="EN39" s="234">
        <v>0</v>
      </c>
      <c r="EO39" s="234">
        <v>0</v>
      </c>
      <c r="EP39" s="235">
        <v>0</v>
      </c>
      <c r="EQ39" s="234">
        <v>0</v>
      </c>
      <c r="ER39" s="234">
        <v>0</v>
      </c>
      <c r="ES39" s="235">
        <v>0</v>
      </c>
      <c r="ET39" s="234">
        <v>0</v>
      </c>
      <c r="EU39" s="234">
        <v>0</v>
      </c>
      <c r="EV39" s="235">
        <v>0</v>
      </c>
      <c r="EW39" s="234">
        <v>0</v>
      </c>
      <c r="EX39" s="234">
        <v>0</v>
      </c>
      <c r="EY39" s="235">
        <v>0</v>
      </c>
      <c r="EZ39" s="234">
        <v>0</v>
      </c>
      <c r="FA39" s="234">
        <v>0</v>
      </c>
      <c r="FB39" s="235">
        <v>0</v>
      </c>
      <c r="FC39" s="234">
        <v>0</v>
      </c>
      <c r="FD39" s="234">
        <v>0</v>
      </c>
      <c r="FE39" s="235">
        <v>0</v>
      </c>
      <c r="FF39" s="234">
        <v>0</v>
      </c>
      <c r="FG39" s="234">
        <v>0</v>
      </c>
      <c r="FH39" s="235">
        <v>0</v>
      </c>
      <c r="FI39" s="234">
        <v>0</v>
      </c>
      <c r="FJ39" s="234">
        <v>0</v>
      </c>
      <c r="FK39" s="235">
        <v>0</v>
      </c>
      <c r="FL39" s="234">
        <v>0</v>
      </c>
    </row>
    <row r="40" spans="1:168" ht="16.5" customHeight="1">
      <c r="A40" s="217"/>
      <c r="B40" s="236" t="s">
        <v>167</v>
      </c>
      <c r="C40" s="233"/>
      <c r="D40" s="234">
        <v>1451</v>
      </c>
      <c r="E40" s="234">
        <v>688</v>
      </c>
      <c r="F40" s="234">
        <v>763</v>
      </c>
      <c r="G40" s="234">
        <v>490</v>
      </c>
      <c r="H40" s="235">
        <v>215</v>
      </c>
      <c r="I40" s="235">
        <v>275</v>
      </c>
      <c r="J40" s="234">
        <v>488</v>
      </c>
      <c r="K40" s="235">
        <v>232</v>
      </c>
      <c r="L40" s="235">
        <v>256</v>
      </c>
      <c r="M40" s="234">
        <v>473</v>
      </c>
      <c r="N40" s="235">
        <v>241</v>
      </c>
      <c r="O40" s="235">
        <v>232</v>
      </c>
      <c r="P40" s="234">
        <v>0</v>
      </c>
      <c r="Q40" s="235">
        <v>0</v>
      </c>
      <c r="R40" s="235">
        <v>0</v>
      </c>
      <c r="S40" s="234">
        <v>752</v>
      </c>
      <c r="T40" s="234">
        <v>409</v>
      </c>
      <c r="U40" s="235">
        <v>343</v>
      </c>
      <c r="V40" s="234">
        <v>253</v>
      </c>
      <c r="W40" s="234">
        <v>121</v>
      </c>
      <c r="X40" s="234">
        <v>132</v>
      </c>
      <c r="Y40" s="234">
        <v>257</v>
      </c>
      <c r="Z40" s="234">
        <v>135</v>
      </c>
      <c r="AA40" s="234">
        <v>122</v>
      </c>
      <c r="AB40" s="234">
        <v>242</v>
      </c>
      <c r="AC40" s="234">
        <v>153</v>
      </c>
      <c r="AD40" s="234">
        <v>89</v>
      </c>
      <c r="AE40" s="234">
        <v>0</v>
      </c>
      <c r="AF40" s="234">
        <v>0</v>
      </c>
      <c r="AG40" s="234">
        <v>0</v>
      </c>
      <c r="AH40" s="234">
        <v>0</v>
      </c>
      <c r="AI40" s="235">
        <v>0</v>
      </c>
      <c r="AJ40" s="234">
        <v>0</v>
      </c>
      <c r="AK40" s="234">
        <v>0</v>
      </c>
      <c r="AL40" s="235">
        <v>0</v>
      </c>
      <c r="AM40" s="234">
        <v>0</v>
      </c>
      <c r="AN40" s="234">
        <v>0</v>
      </c>
      <c r="AO40" s="235">
        <v>0</v>
      </c>
      <c r="AP40" s="234">
        <v>0</v>
      </c>
      <c r="AQ40" s="234">
        <v>0</v>
      </c>
      <c r="AR40" s="235">
        <v>0</v>
      </c>
      <c r="AS40" s="234">
        <v>0</v>
      </c>
      <c r="AT40" s="234">
        <v>0</v>
      </c>
      <c r="AU40" s="235">
        <v>0</v>
      </c>
      <c r="AV40" s="234">
        <v>0</v>
      </c>
      <c r="AW40" s="234">
        <v>0</v>
      </c>
      <c r="AX40" s="235">
        <v>0</v>
      </c>
      <c r="AY40" s="234">
        <v>0</v>
      </c>
      <c r="AZ40" s="234">
        <v>0</v>
      </c>
      <c r="BA40" s="235">
        <v>0</v>
      </c>
      <c r="BB40" s="234">
        <v>0</v>
      </c>
      <c r="BC40" s="234">
        <v>0</v>
      </c>
      <c r="BD40" s="235">
        <v>0</v>
      </c>
      <c r="BE40" s="234">
        <v>0</v>
      </c>
      <c r="BF40" s="234">
        <v>0</v>
      </c>
      <c r="BG40" s="235">
        <v>0</v>
      </c>
      <c r="BH40" s="234">
        <v>0</v>
      </c>
      <c r="BI40" s="234">
        <v>0</v>
      </c>
      <c r="BJ40" s="235">
        <v>0</v>
      </c>
      <c r="BK40" s="234">
        <v>0</v>
      </c>
      <c r="BL40" s="234">
        <v>0</v>
      </c>
      <c r="BM40" s="235">
        <v>0</v>
      </c>
      <c r="BN40" s="234">
        <v>0</v>
      </c>
      <c r="BO40" s="234">
        <v>0</v>
      </c>
      <c r="BP40" s="235">
        <v>0</v>
      </c>
      <c r="BQ40" s="234">
        <v>0</v>
      </c>
      <c r="BR40" s="234">
        <v>0</v>
      </c>
      <c r="BS40" s="235">
        <v>0</v>
      </c>
      <c r="BT40" s="234">
        <v>0</v>
      </c>
      <c r="BU40" s="234">
        <v>0</v>
      </c>
      <c r="BV40" s="235">
        <v>0</v>
      </c>
      <c r="BW40" s="234">
        <v>0</v>
      </c>
      <c r="BX40" s="234">
        <v>0</v>
      </c>
      <c r="BY40" s="235">
        <v>0</v>
      </c>
      <c r="BZ40" s="234">
        <v>0</v>
      </c>
      <c r="CA40" s="234">
        <v>0</v>
      </c>
      <c r="CB40" s="235">
        <v>0</v>
      </c>
      <c r="CC40" s="234">
        <v>0</v>
      </c>
      <c r="CD40" s="234">
        <v>0</v>
      </c>
      <c r="CE40" s="235">
        <v>0</v>
      </c>
      <c r="CF40" s="234">
        <v>0</v>
      </c>
      <c r="CG40" s="234">
        <v>0</v>
      </c>
      <c r="CH40" s="235">
        <v>0</v>
      </c>
      <c r="CI40" s="234">
        <v>0</v>
      </c>
      <c r="CJ40" s="234">
        <v>0</v>
      </c>
      <c r="CK40" s="235">
        <v>0</v>
      </c>
      <c r="CL40" s="234">
        <v>0</v>
      </c>
      <c r="CM40" s="234">
        <v>0</v>
      </c>
      <c r="CN40" s="235">
        <v>0</v>
      </c>
      <c r="CO40" s="234">
        <v>0</v>
      </c>
      <c r="CP40" s="234">
        <v>0</v>
      </c>
      <c r="CQ40" s="235">
        <v>0</v>
      </c>
      <c r="CR40" s="234">
        <v>0</v>
      </c>
      <c r="CS40" s="234">
        <v>0</v>
      </c>
      <c r="CT40" s="235">
        <v>0</v>
      </c>
      <c r="CU40" s="234">
        <v>0</v>
      </c>
      <c r="CV40" s="234">
        <v>0</v>
      </c>
      <c r="CW40" s="235">
        <v>0</v>
      </c>
      <c r="CX40" s="234">
        <v>0</v>
      </c>
      <c r="CY40" s="234">
        <v>0</v>
      </c>
      <c r="CZ40" s="235">
        <v>0</v>
      </c>
      <c r="DA40" s="234">
        <v>0</v>
      </c>
      <c r="DB40" s="234">
        <v>0</v>
      </c>
      <c r="DC40" s="235">
        <v>0</v>
      </c>
      <c r="DD40" s="234">
        <v>0</v>
      </c>
      <c r="DE40" s="234">
        <v>0</v>
      </c>
      <c r="DF40" s="235">
        <v>0</v>
      </c>
      <c r="DG40" s="234">
        <v>0</v>
      </c>
      <c r="DH40" s="234">
        <v>0</v>
      </c>
      <c r="DI40" s="235">
        <v>0</v>
      </c>
      <c r="DJ40" s="234">
        <v>0</v>
      </c>
      <c r="DK40" s="234">
        <v>0</v>
      </c>
      <c r="DL40" s="235">
        <v>0</v>
      </c>
      <c r="DM40" s="234">
        <v>0</v>
      </c>
      <c r="DN40" s="234">
        <v>0</v>
      </c>
      <c r="DO40" s="235">
        <v>0</v>
      </c>
      <c r="DP40" s="234">
        <v>0</v>
      </c>
      <c r="DQ40" s="234">
        <v>0</v>
      </c>
      <c r="DR40" s="235">
        <v>0</v>
      </c>
      <c r="DS40" s="234">
        <v>0</v>
      </c>
      <c r="DT40" s="234">
        <v>0</v>
      </c>
      <c r="DU40" s="235">
        <v>0</v>
      </c>
      <c r="DV40" s="234">
        <v>0</v>
      </c>
      <c r="DW40" s="234">
        <v>0</v>
      </c>
      <c r="DX40" s="235">
        <v>0</v>
      </c>
      <c r="DY40" s="234">
        <v>0</v>
      </c>
      <c r="DZ40" s="234">
        <v>0</v>
      </c>
      <c r="EA40" s="235">
        <v>0</v>
      </c>
      <c r="EB40" s="234">
        <v>0</v>
      </c>
      <c r="EC40" s="234">
        <v>0</v>
      </c>
      <c r="ED40" s="235">
        <v>0</v>
      </c>
      <c r="EE40" s="234">
        <v>0</v>
      </c>
      <c r="EF40" s="234">
        <v>0</v>
      </c>
      <c r="EG40" s="235">
        <v>0</v>
      </c>
      <c r="EH40" s="234">
        <v>0</v>
      </c>
      <c r="EI40" s="234">
        <v>699</v>
      </c>
      <c r="EJ40" s="235">
        <v>279</v>
      </c>
      <c r="EK40" s="234">
        <v>420</v>
      </c>
      <c r="EL40" s="234">
        <v>237</v>
      </c>
      <c r="EM40" s="234">
        <v>94</v>
      </c>
      <c r="EN40" s="234">
        <v>143</v>
      </c>
      <c r="EO40" s="234">
        <v>231</v>
      </c>
      <c r="EP40" s="234">
        <v>97</v>
      </c>
      <c r="EQ40" s="234">
        <v>134</v>
      </c>
      <c r="ER40" s="234">
        <v>231</v>
      </c>
      <c r="ES40" s="234">
        <v>88</v>
      </c>
      <c r="ET40" s="234">
        <v>143</v>
      </c>
      <c r="EU40" s="234">
        <v>0</v>
      </c>
      <c r="EV40" s="234">
        <v>0</v>
      </c>
      <c r="EW40" s="234">
        <v>0</v>
      </c>
      <c r="EX40" s="234">
        <v>0</v>
      </c>
      <c r="EY40" s="235">
        <v>0</v>
      </c>
      <c r="EZ40" s="234">
        <v>0</v>
      </c>
      <c r="FA40" s="234">
        <v>0</v>
      </c>
      <c r="FB40" s="235">
        <v>0</v>
      </c>
      <c r="FC40" s="234">
        <v>0</v>
      </c>
      <c r="FD40" s="234">
        <v>0</v>
      </c>
      <c r="FE40" s="235">
        <v>0</v>
      </c>
      <c r="FF40" s="234">
        <v>0</v>
      </c>
      <c r="FG40" s="234">
        <v>0</v>
      </c>
      <c r="FH40" s="235">
        <v>0</v>
      </c>
      <c r="FI40" s="234">
        <v>0</v>
      </c>
      <c r="FJ40" s="234">
        <v>0</v>
      </c>
      <c r="FK40" s="235">
        <v>0</v>
      </c>
      <c r="FL40" s="234">
        <v>0</v>
      </c>
    </row>
    <row r="41" spans="1:168" ht="16.5" customHeight="1">
      <c r="A41" s="217"/>
      <c r="B41" s="236" t="s">
        <v>168</v>
      </c>
      <c r="C41" s="233"/>
      <c r="D41" s="234">
        <v>0</v>
      </c>
      <c r="E41" s="234">
        <v>0</v>
      </c>
      <c r="F41" s="234">
        <v>0</v>
      </c>
      <c r="G41" s="234">
        <v>0</v>
      </c>
      <c r="H41" s="235">
        <v>0</v>
      </c>
      <c r="I41" s="235">
        <v>0</v>
      </c>
      <c r="J41" s="234">
        <v>0</v>
      </c>
      <c r="K41" s="235">
        <v>0</v>
      </c>
      <c r="L41" s="235">
        <v>0</v>
      </c>
      <c r="M41" s="234">
        <v>0</v>
      </c>
      <c r="N41" s="235">
        <v>0</v>
      </c>
      <c r="O41" s="235">
        <v>0</v>
      </c>
      <c r="P41" s="234">
        <v>0</v>
      </c>
      <c r="Q41" s="235">
        <v>0</v>
      </c>
      <c r="R41" s="235">
        <v>0</v>
      </c>
      <c r="S41" s="234">
        <v>0</v>
      </c>
      <c r="T41" s="234">
        <v>0</v>
      </c>
      <c r="U41" s="235">
        <v>0</v>
      </c>
      <c r="V41" s="234">
        <v>0</v>
      </c>
      <c r="W41" s="235">
        <v>0</v>
      </c>
      <c r="X41" s="234">
        <v>0</v>
      </c>
      <c r="Y41" s="234">
        <v>0</v>
      </c>
      <c r="Z41" s="235">
        <v>0</v>
      </c>
      <c r="AA41" s="234">
        <v>0</v>
      </c>
      <c r="AB41" s="234">
        <v>0</v>
      </c>
      <c r="AC41" s="235">
        <v>0</v>
      </c>
      <c r="AD41" s="234">
        <v>0</v>
      </c>
      <c r="AE41" s="234">
        <v>0</v>
      </c>
      <c r="AF41" s="235">
        <v>0</v>
      </c>
      <c r="AG41" s="234">
        <v>0</v>
      </c>
      <c r="AH41" s="234">
        <v>0</v>
      </c>
      <c r="AI41" s="235">
        <v>0</v>
      </c>
      <c r="AJ41" s="234">
        <v>0</v>
      </c>
      <c r="AK41" s="234">
        <v>0</v>
      </c>
      <c r="AL41" s="235">
        <v>0</v>
      </c>
      <c r="AM41" s="234">
        <v>0</v>
      </c>
      <c r="AN41" s="234">
        <v>0</v>
      </c>
      <c r="AO41" s="235">
        <v>0</v>
      </c>
      <c r="AP41" s="234">
        <v>0</v>
      </c>
      <c r="AQ41" s="234">
        <v>0</v>
      </c>
      <c r="AR41" s="235">
        <v>0</v>
      </c>
      <c r="AS41" s="234">
        <v>0</v>
      </c>
      <c r="AT41" s="234">
        <v>0</v>
      </c>
      <c r="AU41" s="235">
        <v>0</v>
      </c>
      <c r="AV41" s="234">
        <v>0</v>
      </c>
      <c r="AW41" s="234">
        <v>0</v>
      </c>
      <c r="AX41" s="235">
        <v>0</v>
      </c>
      <c r="AY41" s="234">
        <v>0</v>
      </c>
      <c r="AZ41" s="234">
        <v>0</v>
      </c>
      <c r="BA41" s="235">
        <v>0</v>
      </c>
      <c r="BB41" s="234">
        <v>0</v>
      </c>
      <c r="BC41" s="234">
        <v>0</v>
      </c>
      <c r="BD41" s="235">
        <v>0</v>
      </c>
      <c r="BE41" s="234">
        <v>0</v>
      </c>
      <c r="BF41" s="234">
        <v>0</v>
      </c>
      <c r="BG41" s="235">
        <v>0</v>
      </c>
      <c r="BH41" s="234">
        <v>0</v>
      </c>
      <c r="BI41" s="234">
        <v>0</v>
      </c>
      <c r="BJ41" s="235">
        <v>0</v>
      </c>
      <c r="BK41" s="234">
        <v>0</v>
      </c>
      <c r="BL41" s="234">
        <v>0</v>
      </c>
      <c r="BM41" s="235">
        <v>0</v>
      </c>
      <c r="BN41" s="234">
        <v>0</v>
      </c>
      <c r="BO41" s="234">
        <v>0</v>
      </c>
      <c r="BP41" s="235">
        <v>0</v>
      </c>
      <c r="BQ41" s="234">
        <v>0</v>
      </c>
      <c r="BR41" s="234">
        <v>0</v>
      </c>
      <c r="BS41" s="235">
        <v>0</v>
      </c>
      <c r="BT41" s="234">
        <v>0</v>
      </c>
      <c r="BU41" s="234">
        <v>0</v>
      </c>
      <c r="BV41" s="235">
        <v>0</v>
      </c>
      <c r="BW41" s="234">
        <v>0</v>
      </c>
      <c r="BX41" s="234">
        <v>0</v>
      </c>
      <c r="BY41" s="235">
        <v>0</v>
      </c>
      <c r="BZ41" s="234">
        <v>0</v>
      </c>
      <c r="CA41" s="234">
        <v>0</v>
      </c>
      <c r="CB41" s="235">
        <v>0</v>
      </c>
      <c r="CC41" s="234">
        <v>0</v>
      </c>
      <c r="CD41" s="234">
        <v>0</v>
      </c>
      <c r="CE41" s="235">
        <v>0</v>
      </c>
      <c r="CF41" s="234">
        <v>0</v>
      </c>
      <c r="CG41" s="234">
        <v>0</v>
      </c>
      <c r="CH41" s="235">
        <v>0</v>
      </c>
      <c r="CI41" s="234">
        <v>0</v>
      </c>
      <c r="CJ41" s="234">
        <v>0</v>
      </c>
      <c r="CK41" s="235">
        <v>0</v>
      </c>
      <c r="CL41" s="234">
        <v>0</v>
      </c>
      <c r="CM41" s="234">
        <v>0</v>
      </c>
      <c r="CN41" s="235">
        <v>0</v>
      </c>
      <c r="CO41" s="234">
        <v>0</v>
      </c>
      <c r="CP41" s="234">
        <v>0</v>
      </c>
      <c r="CQ41" s="235">
        <v>0</v>
      </c>
      <c r="CR41" s="234">
        <v>0</v>
      </c>
      <c r="CS41" s="234">
        <v>0</v>
      </c>
      <c r="CT41" s="235">
        <v>0</v>
      </c>
      <c r="CU41" s="234">
        <v>0</v>
      </c>
      <c r="CV41" s="234">
        <v>0</v>
      </c>
      <c r="CW41" s="235">
        <v>0</v>
      </c>
      <c r="CX41" s="234">
        <v>0</v>
      </c>
      <c r="CY41" s="234">
        <v>0</v>
      </c>
      <c r="CZ41" s="235">
        <v>0</v>
      </c>
      <c r="DA41" s="234">
        <v>0</v>
      </c>
      <c r="DB41" s="234">
        <v>0</v>
      </c>
      <c r="DC41" s="235">
        <v>0</v>
      </c>
      <c r="DD41" s="234">
        <v>0</v>
      </c>
      <c r="DE41" s="234">
        <v>0</v>
      </c>
      <c r="DF41" s="235">
        <v>0</v>
      </c>
      <c r="DG41" s="234">
        <v>0</v>
      </c>
      <c r="DH41" s="234">
        <v>0</v>
      </c>
      <c r="DI41" s="235">
        <v>0</v>
      </c>
      <c r="DJ41" s="234">
        <v>0</v>
      </c>
      <c r="DK41" s="234">
        <v>0</v>
      </c>
      <c r="DL41" s="235">
        <v>0</v>
      </c>
      <c r="DM41" s="234">
        <v>0</v>
      </c>
      <c r="DN41" s="234">
        <v>0</v>
      </c>
      <c r="DO41" s="235">
        <v>0</v>
      </c>
      <c r="DP41" s="234">
        <v>0</v>
      </c>
      <c r="DQ41" s="234">
        <v>0</v>
      </c>
      <c r="DR41" s="235">
        <v>0</v>
      </c>
      <c r="DS41" s="234">
        <v>0</v>
      </c>
      <c r="DT41" s="234">
        <v>0</v>
      </c>
      <c r="DU41" s="235">
        <v>0</v>
      </c>
      <c r="DV41" s="234">
        <v>0</v>
      </c>
      <c r="DW41" s="234">
        <v>0</v>
      </c>
      <c r="DX41" s="235">
        <v>0</v>
      </c>
      <c r="DY41" s="234">
        <v>0</v>
      </c>
      <c r="DZ41" s="234">
        <v>0</v>
      </c>
      <c r="EA41" s="235">
        <v>0</v>
      </c>
      <c r="EB41" s="234">
        <v>0</v>
      </c>
      <c r="EC41" s="234">
        <v>0</v>
      </c>
      <c r="ED41" s="235">
        <v>0</v>
      </c>
      <c r="EE41" s="234">
        <v>0</v>
      </c>
      <c r="EF41" s="234">
        <v>0</v>
      </c>
      <c r="EG41" s="235">
        <v>0</v>
      </c>
      <c r="EH41" s="234">
        <v>0</v>
      </c>
      <c r="EI41" s="234">
        <v>0</v>
      </c>
      <c r="EJ41" s="235">
        <v>0</v>
      </c>
      <c r="EK41" s="234">
        <v>0</v>
      </c>
      <c r="EL41" s="234">
        <v>0</v>
      </c>
      <c r="EM41" s="235">
        <v>0</v>
      </c>
      <c r="EN41" s="234">
        <v>0</v>
      </c>
      <c r="EO41" s="234">
        <v>0</v>
      </c>
      <c r="EP41" s="235">
        <v>0</v>
      </c>
      <c r="EQ41" s="234">
        <v>0</v>
      </c>
      <c r="ER41" s="234">
        <v>0</v>
      </c>
      <c r="ES41" s="235">
        <v>0</v>
      </c>
      <c r="ET41" s="234">
        <v>0</v>
      </c>
      <c r="EU41" s="234">
        <v>0</v>
      </c>
      <c r="EV41" s="235">
        <v>0</v>
      </c>
      <c r="EW41" s="234">
        <v>0</v>
      </c>
      <c r="EX41" s="234">
        <v>0</v>
      </c>
      <c r="EY41" s="235">
        <v>0</v>
      </c>
      <c r="EZ41" s="234">
        <v>0</v>
      </c>
      <c r="FA41" s="234">
        <v>0</v>
      </c>
      <c r="FB41" s="235">
        <v>0</v>
      </c>
      <c r="FC41" s="234">
        <v>0</v>
      </c>
      <c r="FD41" s="234">
        <v>0</v>
      </c>
      <c r="FE41" s="235">
        <v>0</v>
      </c>
      <c r="FF41" s="234">
        <v>0</v>
      </c>
      <c r="FG41" s="234">
        <v>0</v>
      </c>
      <c r="FH41" s="235">
        <v>0</v>
      </c>
      <c r="FI41" s="234">
        <v>0</v>
      </c>
      <c r="FJ41" s="234">
        <v>0</v>
      </c>
      <c r="FK41" s="235">
        <v>0</v>
      </c>
      <c r="FL41" s="234">
        <v>0</v>
      </c>
    </row>
    <row r="42" spans="1:168" ht="16.5" customHeight="1">
      <c r="A42" s="217"/>
      <c r="B42" s="236" t="s">
        <v>169</v>
      </c>
      <c r="C42" s="233"/>
      <c r="D42" s="234">
        <v>0</v>
      </c>
      <c r="E42" s="234">
        <v>0</v>
      </c>
      <c r="F42" s="234">
        <v>0</v>
      </c>
      <c r="G42" s="234">
        <v>0</v>
      </c>
      <c r="H42" s="235">
        <v>0</v>
      </c>
      <c r="I42" s="235">
        <v>0</v>
      </c>
      <c r="J42" s="234">
        <v>0</v>
      </c>
      <c r="K42" s="235">
        <v>0</v>
      </c>
      <c r="L42" s="235">
        <v>0</v>
      </c>
      <c r="M42" s="234">
        <v>0</v>
      </c>
      <c r="N42" s="235">
        <v>0</v>
      </c>
      <c r="O42" s="235">
        <v>0</v>
      </c>
      <c r="P42" s="234">
        <v>0</v>
      </c>
      <c r="Q42" s="235">
        <v>0</v>
      </c>
      <c r="R42" s="235">
        <v>0</v>
      </c>
      <c r="S42" s="234">
        <v>0</v>
      </c>
      <c r="T42" s="234">
        <v>0</v>
      </c>
      <c r="U42" s="235">
        <v>0</v>
      </c>
      <c r="V42" s="234">
        <v>0</v>
      </c>
      <c r="W42" s="235">
        <v>0</v>
      </c>
      <c r="X42" s="234">
        <v>0</v>
      </c>
      <c r="Y42" s="234">
        <v>0</v>
      </c>
      <c r="Z42" s="235">
        <v>0</v>
      </c>
      <c r="AA42" s="234">
        <v>0</v>
      </c>
      <c r="AB42" s="234">
        <v>0</v>
      </c>
      <c r="AC42" s="235">
        <v>0</v>
      </c>
      <c r="AD42" s="234">
        <v>0</v>
      </c>
      <c r="AE42" s="234">
        <v>0</v>
      </c>
      <c r="AF42" s="235">
        <v>0</v>
      </c>
      <c r="AG42" s="234">
        <v>0</v>
      </c>
      <c r="AH42" s="234">
        <v>0</v>
      </c>
      <c r="AI42" s="235">
        <v>0</v>
      </c>
      <c r="AJ42" s="234">
        <v>0</v>
      </c>
      <c r="AK42" s="234">
        <v>0</v>
      </c>
      <c r="AL42" s="235">
        <v>0</v>
      </c>
      <c r="AM42" s="234">
        <v>0</v>
      </c>
      <c r="AN42" s="234">
        <v>0</v>
      </c>
      <c r="AO42" s="235">
        <v>0</v>
      </c>
      <c r="AP42" s="234">
        <v>0</v>
      </c>
      <c r="AQ42" s="234">
        <v>0</v>
      </c>
      <c r="AR42" s="235">
        <v>0</v>
      </c>
      <c r="AS42" s="234">
        <v>0</v>
      </c>
      <c r="AT42" s="234">
        <v>0</v>
      </c>
      <c r="AU42" s="235">
        <v>0</v>
      </c>
      <c r="AV42" s="234">
        <v>0</v>
      </c>
      <c r="AW42" s="234">
        <v>0</v>
      </c>
      <c r="AX42" s="235">
        <v>0</v>
      </c>
      <c r="AY42" s="234">
        <v>0</v>
      </c>
      <c r="AZ42" s="234">
        <v>0</v>
      </c>
      <c r="BA42" s="235">
        <v>0</v>
      </c>
      <c r="BB42" s="234">
        <v>0</v>
      </c>
      <c r="BC42" s="234">
        <v>0</v>
      </c>
      <c r="BD42" s="235">
        <v>0</v>
      </c>
      <c r="BE42" s="234">
        <v>0</v>
      </c>
      <c r="BF42" s="234">
        <v>0</v>
      </c>
      <c r="BG42" s="235">
        <v>0</v>
      </c>
      <c r="BH42" s="234">
        <v>0</v>
      </c>
      <c r="BI42" s="234">
        <v>0</v>
      </c>
      <c r="BJ42" s="235">
        <v>0</v>
      </c>
      <c r="BK42" s="234">
        <v>0</v>
      </c>
      <c r="BL42" s="234">
        <v>0</v>
      </c>
      <c r="BM42" s="235">
        <v>0</v>
      </c>
      <c r="BN42" s="234">
        <v>0</v>
      </c>
      <c r="BO42" s="234">
        <v>0</v>
      </c>
      <c r="BP42" s="235">
        <v>0</v>
      </c>
      <c r="BQ42" s="234">
        <v>0</v>
      </c>
      <c r="BR42" s="234">
        <v>0</v>
      </c>
      <c r="BS42" s="235">
        <v>0</v>
      </c>
      <c r="BT42" s="234">
        <v>0</v>
      </c>
      <c r="BU42" s="234">
        <v>0</v>
      </c>
      <c r="BV42" s="235">
        <v>0</v>
      </c>
      <c r="BW42" s="234">
        <v>0</v>
      </c>
      <c r="BX42" s="234">
        <v>0</v>
      </c>
      <c r="BY42" s="235">
        <v>0</v>
      </c>
      <c r="BZ42" s="234">
        <v>0</v>
      </c>
      <c r="CA42" s="234">
        <v>0</v>
      </c>
      <c r="CB42" s="235">
        <v>0</v>
      </c>
      <c r="CC42" s="234">
        <v>0</v>
      </c>
      <c r="CD42" s="234">
        <v>0</v>
      </c>
      <c r="CE42" s="235">
        <v>0</v>
      </c>
      <c r="CF42" s="234">
        <v>0</v>
      </c>
      <c r="CG42" s="234">
        <v>0</v>
      </c>
      <c r="CH42" s="235">
        <v>0</v>
      </c>
      <c r="CI42" s="234">
        <v>0</v>
      </c>
      <c r="CJ42" s="234">
        <v>0</v>
      </c>
      <c r="CK42" s="235">
        <v>0</v>
      </c>
      <c r="CL42" s="234">
        <v>0</v>
      </c>
      <c r="CM42" s="234">
        <v>0</v>
      </c>
      <c r="CN42" s="235">
        <v>0</v>
      </c>
      <c r="CO42" s="234">
        <v>0</v>
      </c>
      <c r="CP42" s="234">
        <v>0</v>
      </c>
      <c r="CQ42" s="235">
        <v>0</v>
      </c>
      <c r="CR42" s="234">
        <v>0</v>
      </c>
      <c r="CS42" s="234">
        <v>0</v>
      </c>
      <c r="CT42" s="235">
        <v>0</v>
      </c>
      <c r="CU42" s="234">
        <v>0</v>
      </c>
      <c r="CV42" s="234">
        <v>0</v>
      </c>
      <c r="CW42" s="235">
        <v>0</v>
      </c>
      <c r="CX42" s="234">
        <v>0</v>
      </c>
      <c r="CY42" s="234">
        <v>0</v>
      </c>
      <c r="CZ42" s="235">
        <v>0</v>
      </c>
      <c r="DA42" s="234">
        <v>0</v>
      </c>
      <c r="DB42" s="234">
        <v>0</v>
      </c>
      <c r="DC42" s="235">
        <v>0</v>
      </c>
      <c r="DD42" s="234">
        <v>0</v>
      </c>
      <c r="DE42" s="234">
        <v>0</v>
      </c>
      <c r="DF42" s="235">
        <v>0</v>
      </c>
      <c r="DG42" s="234">
        <v>0</v>
      </c>
      <c r="DH42" s="234">
        <v>0</v>
      </c>
      <c r="DI42" s="235">
        <v>0</v>
      </c>
      <c r="DJ42" s="234">
        <v>0</v>
      </c>
      <c r="DK42" s="234">
        <v>0</v>
      </c>
      <c r="DL42" s="235">
        <v>0</v>
      </c>
      <c r="DM42" s="234">
        <v>0</v>
      </c>
      <c r="DN42" s="234">
        <v>0</v>
      </c>
      <c r="DO42" s="235">
        <v>0</v>
      </c>
      <c r="DP42" s="234">
        <v>0</v>
      </c>
      <c r="DQ42" s="234">
        <v>0</v>
      </c>
      <c r="DR42" s="235">
        <v>0</v>
      </c>
      <c r="DS42" s="234">
        <v>0</v>
      </c>
      <c r="DT42" s="234">
        <v>0</v>
      </c>
      <c r="DU42" s="235">
        <v>0</v>
      </c>
      <c r="DV42" s="234">
        <v>0</v>
      </c>
      <c r="DW42" s="234">
        <v>0</v>
      </c>
      <c r="DX42" s="235">
        <v>0</v>
      </c>
      <c r="DY42" s="234">
        <v>0</v>
      </c>
      <c r="DZ42" s="234">
        <v>0</v>
      </c>
      <c r="EA42" s="235">
        <v>0</v>
      </c>
      <c r="EB42" s="234">
        <v>0</v>
      </c>
      <c r="EC42" s="234">
        <v>0</v>
      </c>
      <c r="ED42" s="235">
        <v>0</v>
      </c>
      <c r="EE42" s="234">
        <v>0</v>
      </c>
      <c r="EF42" s="234">
        <v>0</v>
      </c>
      <c r="EG42" s="235">
        <v>0</v>
      </c>
      <c r="EH42" s="234">
        <v>0</v>
      </c>
      <c r="EI42" s="234">
        <v>0</v>
      </c>
      <c r="EJ42" s="235">
        <v>0</v>
      </c>
      <c r="EK42" s="234">
        <v>0</v>
      </c>
      <c r="EL42" s="234">
        <v>0</v>
      </c>
      <c r="EM42" s="235">
        <v>0</v>
      </c>
      <c r="EN42" s="234">
        <v>0</v>
      </c>
      <c r="EO42" s="234">
        <v>0</v>
      </c>
      <c r="EP42" s="235">
        <v>0</v>
      </c>
      <c r="EQ42" s="234">
        <v>0</v>
      </c>
      <c r="ER42" s="234">
        <v>0</v>
      </c>
      <c r="ES42" s="235">
        <v>0</v>
      </c>
      <c r="ET42" s="234">
        <v>0</v>
      </c>
      <c r="EU42" s="234">
        <v>0</v>
      </c>
      <c r="EV42" s="235">
        <v>0</v>
      </c>
      <c r="EW42" s="234">
        <v>0</v>
      </c>
      <c r="EX42" s="234">
        <v>0</v>
      </c>
      <c r="EY42" s="235">
        <v>0</v>
      </c>
      <c r="EZ42" s="234">
        <v>0</v>
      </c>
      <c r="FA42" s="234">
        <v>0</v>
      </c>
      <c r="FB42" s="235">
        <v>0</v>
      </c>
      <c r="FC42" s="234">
        <v>0</v>
      </c>
      <c r="FD42" s="234">
        <v>0</v>
      </c>
      <c r="FE42" s="235">
        <v>0</v>
      </c>
      <c r="FF42" s="234">
        <v>0</v>
      </c>
      <c r="FG42" s="234">
        <v>0</v>
      </c>
      <c r="FH42" s="235">
        <v>0</v>
      </c>
      <c r="FI42" s="234">
        <v>0</v>
      </c>
      <c r="FJ42" s="234">
        <v>0</v>
      </c>
      <c r="FK42" s="235">
        <v>0</v>
      </c>
      <c r="FL42" s="234">
        <v>0</v>
      </c>
    </row>
    <row r="43" spans="1:168" ht="16.5" customHeight="1">
      <c r="A43" s="217"/>
      <c r="B43" s="236" t="s">
        <v>170</v>
      </c>
      <c r="C43" s="233"/>
      <c r="D43" s="234">
        <v>0</v>
      </c>
      <c r="E43" s="234">
        <v>0</v>
      </c>
      <c r="F43" s="234">
        <v>0</v>
      </c>
      <c r="G43" s="234">
        <v>0</v>
      </c>
      <c r="H43" s="235">
        <v>0</v>
      </c>
      <c r="I43" s="235">
        <v>0</v>
      </c>
      <c r="J43" s="234">
        <v>0</v>
      </c>
      <c r="K43" s="235">
        <v>0</v>
      </c>
      <c r="L43" s="235">
        <v>0</v>
      </c>
      <c r="M43" s="234">
        <v>0</v>
      </c>
      <c r="N43" s="235">
        <v>0</v>
      </c>
      <c r="O43" s="235">
        <v>0</v>
      </c>
      <c r="P43" s="234">
        <v>0</v>
      </c>
      <c r="Q43" s="235">
        <v>0</v>
      </c>
      <c r="R43" s="235">
        <v>0</v>
      </c>
      <c r="S43" s="234">
        <v>0</v>
      </c>
      <c r="T43" s="234">
        <v>0</v>
      </c>
      <c r="U43" s="235">
        <v>0</v>
      </c>
      <c r="V43" s="234">
        <v>0</v>
      </c>
      <c r="W43" s="235">
        <v>0</v>
      </c>
      <c r="X43" s="234">
        <v>0</v>
      </c>
      <c r="Y43" s="234">
        <v>0</v>
      </c>
      <c r="Z43" s="235">
        <v>0</v>
      </c>
      <c r="AA43" s="234">
        <v>0</v>
      </c>
      <c r="AB43" s="234">
        <v>0</v>
      </c>
      <c r="AC43" s="235">
        <v>0</v>
      </c>
      <c r="AD43" s="234">
        <v>0</v>
      </c>
      <c r="AE43" s="234">
        <v>0</v>
      </c>
      <c r="AF43" s="235">
        <v>0</v>
      </c>
      <c r="AG43" s="234">
        <v>0</v>
      </c>
      <c r="AH43" s="234">
        <v>0</v>
      </c>
      <c r="AI43" s="235">
        <v>0</v>
      </c>
      <c r="AJ43" s="234">
        <v>0</v>
      </c>
      <c r="AK43" s="234">
        <v>0</v>
      </c>
      <c r="AL43" s="235">
        <v>0</v>
      </c>
      <c r="AM43" s="234">
        <v>0</v>
      </c>
      <c r="AN43" s="234">
        <v>0</v>
      </c>
      <c r="AO43" s="235">
        <v>0</v>
      </c>
      <c r="AP43" s="234">
        <v>0</v>
      </c>
      <c r="AQ43" s="234">
        <v>0</v>
      </c>
      <c r="AR43" s="235">
        <v>0</v>
      </c>
      <c r="AS43" s="234">
        <v>0</v>
      </c>
      <c r="AT43" s="234">
        <v>0</v>
      </c>
      <c r="AU43" s="235">
        <v>0</v>
      </c>
      <c r="AV43" s="234">
        <v>0</v>
      </c>
      <c r="AW43" s="234">
        <v>0</v>
      </c>
      <c r="AX43" s="235">
        <v>0</v>
      </c>
      <c r="AY43" s="234">
        <v>0</v>
      </c>
      <c r="AZ43" s="234">
        <v>0</v>
      </c>
      <c r="BA43" s="235">
        <v>0</v>
      </c>
      <c r="BB43" s="234">
        <v>0</v>
      </c>
      <c r="BC43" s="234">
        <v>0</v>
      </c>
      <c r="BD43" s="235">
        <v>0</v>
      </c>
      <c r="BE43" s="234">
        <v>0</v>
      </c>
      <c r="BF43" s="234">
        <v>0</v>
      </c>
      <c r="BG43" s="235">
        <v>0</v>
      </c>
      <c r="BH43" s="234">
        <v>0</v>
      </c>
      <c r="BI43" s="234">
        <v>0</v>
      </c>
      <c r="BJ43" s="235">
        <v>0</v>
      </c>
      <c r="BK43" s="234">
        <v>0</v>
      </c>
      <c r="BL43" s="234">
        <v>0</v>
      </c>
      <c r="BM43" s="235">
        <v>0</v>
      </c>
      <c r="BN43" s="234">
        <v>0</v>
      </c>
      <c r="BO43" s="234">
        <v>0</v>
      </c>
      <c r="BP43" s="235">
        <v>0</v>
      </c>
      <c r="BQ43" s="234">
        <v>0</v>
      </c>
      <c r="BR43" s="234">
        <v>0</v>
      </c>
      <c r="BS43" s="235">
        <v>0</v>
      </c>
      <c r="BT43" s="234">
        <v>0</v>
      </c>
      <c r="BU43" s="234">
        <v>0</v>
      </c>
      <c r="BV43" s="235">
        <v>0</v>
      </c>
      <c r="BW43" s="234">
        <v>0</v>
      </c>
      <c r="BX43" s="234">
        <v>0</v>
      </c>
      <c r="BY43" s="235">
        <v>0</v>
      </c>
      <c r="BZ43" s="234">
        <v>0</v>
      </c>
      <c r="CA43" s="234">
        <v>0</v>
      </c>
      <c r="CB43" s="235">
        <v>0</v>
      </c>
      <c r="CC43" s="234">
        <v>0</v>
      </c>
      <c r="CD43" s="234">
        <v>0</v>
      </c>
      <c r="CE43" s="235">
        <v>0</v>
      </c>
      <c r="CF43" s="234">
        <v>0</v>
      </c>
      <c r="CG43" s="234">
        <v>0</v>
      </c>
      <c r="CH43" s="235">
        <v>0</v>
      </c>
      <c r="CI43" s="234">
        <v>0</v>
      </c>
      <c r="CJ43" s="234">
        <v>0</v>
      </c>
      <c r="CK43" s="235">
        <v>0</v>
      </c>
      <c r="CL43" s="234">
        <v>0</v>
      </c>
      <c r="CM43" s="234">
        <v>0</v>
      </c>
      <c r="CN43" s="235">
        <v>0</v>
      </c>
      <c r="CO43" s="234">
        <v>0</v>
      </c>
      <c r="CP43" s="234">
        <v>0</v>
      </c>
      <c r="CQ43" s="235">
        <v>0</v>
      </c>
      <c r="CR43" s="234">
        <v>0</v>
      </c>
      <c r="CS43" s="234">
        <v>0</v>
      </c>
      <c r="CT43" s="235">
        <v>0</v>
      </c>
      <c r="CU43" s="234">
        <v>0</v>
      </c>
      <c r="CV43" s="234">
        <v>0</v>
      </c>
      <c r="CW43" s="235">
        <v>0</v>
      </c>
      <c r="CX43" s="234">
        <v>0</v>
      </c>
      <c r="CY43" s="234">
        <v>0</v>
      </c>
      <c r="CZ43" s="235">
        <v>0</v>
      </c>
      <c r="DA43" s="234">
        <v>0</v>
      </c>
      <c r="DB43" s="234">
        <v>0</v>
      </c>
      <c r="DC43" s="235">
        <v>0</v>
      </c>
      <c r="DD43" s="234">
        <v>0</v>
      </c>
      <c r="DE43" s="234">
        <v>0</v>
      </c>
      <c r="DF43" s="235">
        <v>0</v>
      </c>
      <c r="DG43" s="234">
        <v>0</v>
      </c>
      <c r="DH43" s="234">
        <v>0</v>
      </c>
      <c r="DI43" s="235">
        <v>0</v>
      </c>
      <c r="DJ43" s="234">
        <v>0</v>
      </c>
      <c r="DK43" s="234">
        <v>0</v>
      </c>
      <c r="DL43" s="235">
        <v>0</v>
      </c>
      <c r="DM43" s="234">
        <v>0</v>
      </c>
      <c r="DN43" s="234">
        <v>0</v>
      </c>
      <c r="DO43" s="235">
        <v>0</v>
      </c>
      <c r="DP43" s="234">
        <v>0</v>
      </c>
      <c r="DQ43" s="234">
        <v>0</v>
      </c>
      <c r="DR43" s="235">
        <v>0</v>
      </c>
      <c r="DS43" s="234">
        <v>0</v>
      </c>
      <c r="DT43" s="234">
        <v>0</v>
      </c>
      <c r="DU43" s="235">
        <v>0</v>
      </c>
      <c r="DV43" s="234">
        <v>0</v>
      </c>
      <c r="DW43" s="234">
        <v>0</v>
      </c>
      <c r="DX43" s="235">
        <v>0</v>
      </c>
      <c r="DY43" s="234">
        <v>0</v>
      </c>
      <c r="DZ43" s="234">
        <v>0</v>
      </c>
      <c r="EA43" s="235">
        <v>0</v>
      </c>
      <c r="EB43" s="234">
        <v>0</v>
      </c>
      <c r="EC43" s="234">
        <v>0</v>
      </c>
      <c r="ED43" s="235">
        <v>0</v>
      </c>
      <c r="EE43" s="234">
        <v>0</v>
      </c>
      <c r="EF43" s="234">
        <v>0</v>
      </c>
      <c r="EG43" s="235">
        <v>0</v>
      </c>
      <c r="EH43" s="234">
        <v>0</v>
      </c>
      <c r="EI43" s="234">
        <v>0</v>
      </c>
      <c r="EJ43" s="235">
        <v>0</v>
      </c>
      <c r="EK43" s="234">
        <v>0</v>
      </c>
      <c r="EL43" s="234">
        <v>0</v>
      </c>
      <c r="EM43" s="235">
        <v>0</v>
      </c>
      <c r="EN43" s="234">
        <v>0</v>
      </c>
      <c r="EO43" s="234">
        <v>0</v>
      </c>
      <c r="EP43" s="235">
        <v>0</v>
      </c>
      <c r="EQ43" s="234">
        <v>0</v>
      </c>
      <c r="ER43" s="234">
        <v>0</v>
      </c>
      <c r="ES43" s="235">
        <v>0</v>
      </c>
      <c r="ET43" s="234">
        <v>0</v>
      </c>
      <c r="EU43" s="234">
        <v>0</v>
      </c>
      <c r="EV43" s="235">
        <v>0</v>
      </c>
      <c r="EW43" s="234">
        <v>0</v>
      </c>
      <c r="EX43" s="234">
        <v>0</v>
      </c>
      <c r="EY43" s="235">
        <v>0</v>
      </c>
      <c r="EZ43" s="234">
        <v>0</v>
      </c>
      <c r="FA43" s="234">
        <v>0</v>
      </c>
      <c r="FB43" s="235">
        <v>0</v>
      </c>
      <c r="FC43" s="234">
        <v>0</v>
      </c>
      <c r="FD43" s="234">
        <v>0</v>
      </c>
      <c r="FE43" s="235">
        <v>0</v>
      </c>
      <c r="FF43" s="234">
        <v>0</v>
      </c>
      <c r="FG43" s="234">
        <v>0</v>
      </c>
      <c r="FH43" s="235">
        <v>0</v>
      </c>
      <c r="FI43" s="234">
        <v>0</v>
      </c>
      <c r="FJ43" s="234">
        <v>0</v>
      </c>
      <c r="FK43" s="235">
        <v>0</v>
      </c>
      <c r="FL43" s="234">
        <v>0</v>
      </c>
    </row>
    <row r="44" spans="1:168" ht="16.5" customHeight="1">
      <c r="A44" s="217"/>
      <c r="B44" s="236" t="s">
        <v>171</v>
      </c>
      <c r="C44" s="233"/>
      <c r="D44" s="234">
        <v>0</v>
      </c>
      <c r="E44" s="234">
        <v>0</v>
      </c>
      <c r="F44" s="234">
        <v>0</v>
      </c>
      <c r="G44" s="234">
        <v>0</v>
      </c>
      <c r="H44" s="235">
        <v>0</v>
      </c>
      <c r="I44" s="235">
        <v>0</v>
      </c>
      <c r="J44" s="234">
        <v>0</v>
      </c>
      <c r="K44" s="235">
        <v>0</v>
      </c>
      <c r="L44" s="235">
        <v>0</v>
      </c>
      <c r="M44" s="234">
        <v>0</v>
      </c>
      <c r="N44" s="235">
        <v>0</v>
      </c>
      <c r="O44" s="235">
        <v>0</v>
      </c>
      <c r="P44" s="234">
        <v>0</v>
      </c>
      <c r="Q44" s="235">
        <v>0</v>
      </c>
      <c r="R44" s="235">
        <v>0</v>
      </c>
      <c r="S44" s="234">
        <v>0</v>
      </c>
      <c r="T44" s="234">
        <v>0</v>
      </c>
      <c r="U44" s="235">
        <v>0</v>
      </c>
      <c r="V44" s="234">
        <v>0</v>
      </c>
      <c r="W44" s="235">
        <v>0</v>
      </c>
      <c r="X44" s="234">
        <v>0</v>
      </c>
      <c r="Y44" s="234">
        <v>0</v>
      </c>
      <c r="Z44" s="235">
        <v>0</v>
      </c>
      <c r="AA44" s="234">
        <v>0</v>
      </c>
      <c r="AB44" s="234">
        <v>0</v>
      </c>
      <c r="AC44" s="235">
        <v>0</v>
      </c>
      <c r="AD44" s="234">
        <v>0</v>
      </c>
      <c r="AE44" s="234">
        <v>0</v>
      </c>
      <c r="AF44" s="235">
        <v>0</v>
      </c>
      <c r="AG44" s="234">
        <v>0</v>
      </c>
      <c r="AH44" s="234">
        <v>0</v>
      </c>
      <c r="AI44" s="235">
        <v>0</v>
      </c>
      <c r="AJ44" s="234">
        <v>0</v>
      </c>
      <c r="AK44" s="234">
        <v>0</v>
      </c>
      <c r="AL44" s="235">
        <v>0</v>
      </c>
      <c r="AM44" s="234">
        <v>0</v>
      </c>
      <c r="AN44" s="234">
        <v>0</v>
      </c>
      <c r="AO44" s="235">
        <v>0</v>
      </c>
      <c r="AP44" s="234">
        <v>0</v>
      </c>
      <c r="AQ44" s="234">
        <v>0</v>
      </c>
      <c r="AR44" s="235">
        <v>0</v>
      </c>
      <c r="AS44" s="234">
        <v>0</v>
      </c>
      <c r="AT44" s="234">
        <v>0</v>
      </c>
      <c r="AU44" s="235">
        <v>0</v>
      </c>
      <c r="AV44" s="234">
        <v>0</v>
      </c>
      <c r="AW44" s="234">
        <v>0</v>
      </c>
      <c r="AX44" s="235">
        <v>0</v>
      </c>
      <c r="AY44" s="234">
        <v>0</v>
      </c>
      <c r="AZ44" s="234">
        <v>0</v>
      </c>
      <c r="BA44" s="235">
        <v>0</v>
      </c>
      <c r="BB44" s="234">
        <v>0</v>
      </c>
      <c r="BC44" s="234">
        <v>0</v>
      </c>
      <c r="BD44" s="235">
        <v>0</v>
      </c>
      <c r="BE44" s="234">
        <v>0</v>
      </c>
      <c r="BF44" s="234">
        <v>0</v>
      </c>
      <c r="BG44" s="235">
        <v>0</v>
      </c>
      <c r="BH44" s="234">
        <v>0</v>
      </c>
      <c r="BI44" s="234">
        <v>0</v>
      </c>
      <c r="BJ44" s="235">
        <v>0</v>
      </c>
      <c r="BK44" s="234">
        <v>0</v>
      </c>
      <c r="BL44" s="234">
        <v>0</v>
      </c>
      <c r="BM44" s="235">
        <v>0</v>
      </c>
      <c r="BN44" s="234">
        <v>0</v>
      </c>
      <c r="BO44" s="234">
        <v>0</v>
      </c>
      <c r="BP44" s="235">
        <v>0</v>
      </c>
      <c r="BQ44" s="234">
        <v>0</v>
      </c>
      <c r="BR44" s="234">
        <v>0</v>
      </c>
      <c r="BS44" s="235">
        <v>0</v>
      </c>
      <c r="BT44" s="234">
        <v>0</v>
      </c>
      <c r="BU44" s="234">
        <v>0</v>
      </c>
      <c r="BV44" s="235">
        <v>0</v>
      </c>
      <c r="BW44" s="234">
        <v>0</v>
      </c>
      <c r="BX44" s="234">
        <v>0</v>
      </c>
      <c r="BY44" s="235">
        <v>0</v>
      </c>
      <c r="BZ44" s="234">
        <v>0</v>
      </c>
      <c r="CA44" s="234">
        <v>0</v>
      </c>
      <c r="CB44" s="235">
        <v>0</v>
      </c>
      <c r="CC44" s="234">
        <v>0</v>
      </c>
      <c r="CD44" s="234">
        <v>0</v>
      </c>
      <c r="CE44" s="235">
        <v>0</v>
      </c>
      <c r="CF44" s="234">
        <v>0</v>
      </c>
      <c r="CG44" s="234">
        <v>0</v>
      </c>
      <c r="CH44" s="235">
        <v>0</v>
      </c>
      <c r="CI44" s="234">
        <v>0</v>
      </c>
      <c r="CJ44" s="234">
        <v>0</v>
      </c>
      <c r="CK44" s="235">
        <v>0</v>
      </c>
      <c r="CL44" s="234">
        <v>0</v>
      </c>
      <c r="CM44" s="234">
        <v>0</v>
      </c>
      <c r="CN44" s="235">
        <v>0</v>
      </c>
      <c r="CO44" s="234">
        <v>0</v>
      </c>
      <c r="CP44" s="234">
        <v>0</v>
      </c>
      <c r="CQ44" s="235">
        <v>0</v>
      </c>
      <c r="CR44" s="234">
        <v>0</v>
      </c>
      <c r="CS44" s="234">
        <v>0</v>
      </c>
      <c r="CT44" s="235">
        <v>0</v>
      </c>
      <c r="CU44" s="234">
        <v>0</v>
      </c>
      <c r="CV44" s="234">
        <v>0</v>
      </c>
      <c r="CW44" s="235">
        <v>0</v>
      </c>
      <c r="CX44" s="234">
        <v>0</v>
      </c>
      <c r="CY44" s="234">
        <v>0</v>
      </c>
      <c r="CZ44" s="235">
        <v>0</v>
      </c>
      <c r="DA44" s="234">
        <v>0</v>
      </c>
      <c r="DB44" s="234">
        <v>0</v>
      </c>
      <c r="DC44" s="235">
        <v>0</v>
      </c>
      <c r="DD44" s="234">
        <v>0</v>
      </c>
      <c r="DE44" s="234">
        <v>0</v>
      </c>
      <c r="DF44" s="235">
        <v>0</v>
      </c>
      <c r="DG44" s="234">
        <v>0</v>
      </c>
      <c r="DH44" s="234">
        <v>0</v>
      </c>
      <c r="DI44" s="235">
        <v>0</v>
      </c>
      <c r="DJ44" s="234">
        <v>0</v>
      </c>
      <c r="DK44" s="234">
        <v>0</v>
      </c>
      <c r="DL44" s="235">
        <v>0</v>
      </c>
      <c r="DM44" s="234">
        <v>0</v>
      </c>
      <c r="DN44" s="234">
        <v>0</v>
      </c>
      <c r="DO44" s="235">
        <v>0</v>
      </c>
      <c r="DP44" s="234">
        <v>0</v>
      </c>
      <c r="DQ44" s="234">
        <v>0</v>
      </c>
      <c r="DR44" s="235">
        <v>0</v>
      </c>
      <c r="DS44" s="234">
        <v>0</v>
      </c>
      <c r="DT44" s="234">
        <v>0</v>
      </c>
      <c r="DU44" s="235">
        <v>0</v>
      </c>
      <c r="DV44" s="234">
        <v>0</v>
      </c>
      <c r="DW44" s="234">
        <v>0</v>
      </c>
      <c r="DX44" s="235">
        <v>0</v>
      </c>
      <c r="DY44" s="234">
        <v>0</v>
      </c>
      <c r="DZ44" s="234">
        <v>0</v>
      </c>
      <c r="EA44" s="235">
        <v>0</v>
      </c>
      <c r="EB44" s="234">
        <v>0</v>
      </c>
      <c r="EC44" s="234">
        <v>0</v>
      </c>
      <c r="ED44" s="235">
        <v>0</v>
      </c>
      <c r="EE44" s="234">
        <v>0</v>
      </c>
      <c r="EF44" s="234">
        <v>0</v>
      </c>
      <c r="EG44" s="235">
        <v>0</v>
      </c>
      <c r="EH44" s="234">
        <v>0</v>
      </c>
      <c r="EI44" s="234">
        <v>0</v>
      </c>
      <c r="EJ44" s="235">
        <v>0</v>
      </c>
      <c r="EK44" s="234">
        <v>0</v>
      </c>
      <c r="EL44" s="234">
        <v>0</v>
      </c>
      <c r="EM44" s="235">
        <v>0</v>
      </c>
      <c r="EN44" s="234">
        <v>0</v>
      </c>
      <c r="EO44" s="234">
        <v>0</v>
      </c>
      <c r="EP44" s="235">
        <v>0</v>
      </c>
      <c r="EQ44" s="234">
        <v>0</v>
      </c>
      <c r="ER44" s="234">
        <v>0</v>
      </c>
      <c r="ES44" s="235">
        <v>0</v>
      </c>
      <c r="ET44" s="234">
        <v>0</v>
      </c>
      <c r="EU44" s="234">
        <v>0</v>
      </c>
      <c r="EV44" s="235">
        <v>0</v>
      </c>
      <c r="EW44" s="234">
        <v>0</v>
      </c>
      <c r="EX44" s="234">
        <v>0</v>
      </c>
      <c r="EY44" s="235">
        <v>0</v>
      </c>
      <c r="EZ44" s="234">
        <v>0</v>
      </c>
      <c r="FA44" s="234">
        <v>0</v>
      </c>
      <c r="FB44" s="235">
        <v>0</v>
      </c>
      <c r="FC44" s="234">
        <v>0</v>
      </c>
      <c r="FD44" s="234">
        <v>0</v>
      </c>
      <c r="FE44" s="235">
        <v>0</v>
      </c>
      <c r="FF44" s="234">
        <v>0</v>
      </c>
      <c r="FG44" s="234">
        <v>0</v>
      </c>
      <c r="FH44" s="235">
        <v>0</v>
      </c>
      <c r="FI44" s="234">
        <v>0</v>
      </c>
      <c r="FJ44" s="234">
        <v>0</v>
      </c>
      <c r="FK44" s="235">
        <v>0</v>
      </c>
      <c r="FL44" s="234">
        <v>0</v>
      </c>
    </row>
    <row r="45" spans="1:168" ht="16.5" customHeight="1">
      <c r="A45" s="217"/>
      <c r="B45" s="236" t="s">
        <v>172</v>
      </c>
      <c r="C45" s="233"/>
      <c r="D45" s="234">
        <v>0</v>
      </c>
      <c r="E45" s="234">
        <v>0</v>
      </c>
      <c r="F45" s="234">
        <v>0</v>
      </c>
      <c r="G45" s="234">
        <v>0</v>
      </c>
      <c r="H45" s="235">
        <v>0</v>
      </c>
      <c r="I45" s="235">
        <v>0</v>
      </c>
      <c r="J45" s="234">
        <v>0</v>
      </c>
      <c r="K45" s="235">
        <v>0</v>
      </c>
      <c r="L45" s="235">
        <v>0</v>
      </c>
      <c r="M45" s="234">
        <v>0</v>
      </c>
      <c r="N45" s="235">
        <v>0</v>
      </c>
      <c r="O45" s="235">
        <v>0</v>
      </c>
      <c r="P45" s="234">
        <v>0</v>
      </c>
      <c r="Q45" s="235">
        <v>0</v>
      </c>
      <c r="R45" s="235">
        <v>0</v>
      </c>
      <c r="S45" s="234">
        <v>0</v>
      </c>
      <c r="T45" s="234">
        <v>0</v>
      </c>
      <c r="U45" s="235">
        <v>0</v>
      </c>
      <c r="V45" s="234">
        <v>0</v>
      </c>
      <c r="W45" s="235">
        <v>0</v>
      </c>
      <c r="X45" s="234">
        <v>0</v>
      </c>
      <c r="Y45" s="234">
        <v>0</v>
      </c>
      <c r="Z45" s="235">
        <v>0</v>
      </c>
      <c r="AA45" s="234">
        <v>0</v>
      </c>
      <c r="AB45" s="234">
        <v>0</v>
      </c>
      <c r="AC45" s="235">
        <v>0</v>
      </c>
      <c r="AD45" s="234">
        <v>0</v>
      </c>
      <c r="AE45" s="234">
        <v>0</v>
      </c>
      <c r="AF45" s="235">
        <v>0</v>
      </c>
      <c r="AG45" s="234">
        <v>0</v>
      </c>
      <c r="AH45" s="234">
        <v>0</v>
      </c>
      <c r="AI45" s="235">
        <v>0</v>
      </c>
      <c r="AJ45" s="234">
        <v>0</v>
      </c>
      <c r="AK45" s="234">
        <v>0</v>
      </c>
      <c r="AL45" s="235">
        <v>0</v>
      </c>
      <c r="AM45" s="234">
        <v>0</v>
      </c>
      <c r="AN45" s="234">
        <v>0</v>
      </c>
      <c r="AO45" s="235">
        <v>0</v>
      </c>
      <c r="AP45" s="234">
        <v>0</v>
      </c>
      <c r="AQ45" s="234">
        <v>0</v>
      </c>
      <c r="AR45" s="235">
        <v>0</v>
      </c>
      <c r="AS45" s="234">
        <v>0</v>
      </c>
      <c r="AT45" s="234">
        <v>0</v>
      </c>
      <c r="AU45" s="235">
        <v>0</v>
      </c>
      <c r="AV45" s="234">
        <v>0</v>
      </c>
      <c r="AW45" s="234">
        <v>0</v>
      </c>
      <c r="AX45" s="235">
        <v>0</v>
      </c>
      <c r="AY45" s="234">
        <v>0</v>
      </c>
      <c r="AZ45" s="234">
        <v>0</v>
      </c>
      <c r="BA45" s="235">
        <v>0</v>
      </c>
      <c r="BB45" s="234">
        <v>0</v>
      </c>
      <c r="BC45" s="234">
        <v>0</v>
      </c>
      <c r="BD45" s="235">
        <v>0</v>
      </c>
      <c r="BE45" s="234">
        <v>0</v>
      </c>
      <c r="BF45" s="234">
        <v>0</v>
      </c>
      <c r="BG45" s="235">
        <v>0</v>
      </c>
      <c r="BH45" s="234">
        <v>0</v>
      </c>
      <c r="BI45" s="234">
        <v>0</v>
      </c>
      <c r="BJ45" s="235">
        <v>0</v>
      </c>
      <c r="BK45" s="234">
        <v>0</v>
      </c>
      <c r="BL45" s="234">
        <v>0</v>
      </c>
      <c r="BM45" s="235">
        <v>0</v>
      </c>
      <c r="BN45" s="234">
        <v>0</v>
      </c>
      <c r="BO45" s="234">
        <v>0</v>
      </c>
      <c r="BP45" s="235">
        <v>0</v>
      </c>
      <c r="BQ45" s="234">
        <v>0</v>
      </c>
      <c r="BR45" s="234">
        <v>0</v>
      </c>
      <c r="BS45" s="235">
        <v>0</v>
      </c>
      <c r="BT45" s="234">
        <v>0</v>
      </c>
      <c r="BU45" s="234">
        <v>0</v>
      </c>
      <c r="BV45" s="235">
        <v>0</v>
      </c>
      <c r="BW45" s="234">
        <v>0</v>
      </c>
      <c r="BX45" s="234">
        <v>0</v>
      </c>
      <c r="BY45" s="235">
        <v>0</v>
      </c>
      <c r="BZ45" s="234">
        <v>0</v>
      </c>
      <c r="CA45" s="234">
        <v>0</v>
      </c>
      <c r="CB45" s="235">
        <v>0</v>
      </c>
      <c r="CC45" s="234">
        <v>0</v>
      </c>
      <c r="CD45" s="234">
        <v>0</v>
      </c>
      <c r="CE45" s="235">
        <v>0</v>
      </c>
      <c r="CF45" s="234">
        <v>0</v>
      </c>
      <c r="CG45" s="234">
        <v>0</v>
      </c>
      <c r="CH45" s="235">
        <v>0</v>
      </c>
      <c r="CI45" s="234">
        <v>0</v>
      </c>
      <c r="CJ45" s="234">
        <v>0</v>
      </c>
      <c r="CK45" s="235">
        <v>0</v>
      </c>
      <c r="CL45" s="234">
        <v>0</v>
      </c>
      <c r="CM45" s="234">
        <v>0</v>
      </c>
      <c r="CN45" s="235">
        <v>0</v>
      </c>
      <c r="CO45" s="234">
        <v>0</v>
      </c>
      <c r="CP45" s="234">
        <v>0</v>
      </c>
      <c r="CQ45" s="235">
        <v>0</v>
      </c>
      <c r="CR45" s="234">
        <v>0</v>
      </c>
      <c r="CS45" s="234">
        <v>0</v>
      </c>
      <c r="CT45" s="235">
        <v>0</v>
      </c>
      <c r="CU45" s="234">
        <v>0</v>
      </c>
      <c r="CV45" s="234">
        <v>0</v>
      </c>
      <c r="CW45" s="235">
        <v>0</v>
      </c>
      <c r="CX45" s="234">
        <v>0</v>
      </c>
      <c r="CY45" s="234">
        <v>0</v>
      </c>
      <c r="CZ45" s="235">
        <v>0</v>
      </c>
      <c r="DA45" s="234">
        <v>0</v>
      </c>
      <c r="DB45" s="234">
        <v>0</v>
      </c>
      <c r="DC45" s="235">
        <v>0</v>
      </c>
      <c r="DD45" s="234">
        <v>0</v>
      </c>
      <c r="DE45" s="234">
        <v>0</v>
      </c>
      <c r="DF45" s="235">
        <v>0</v>
      </c>
      <c r="DG45" s="234">
        <v>0</v>
      </c>
      <c r="DH45" s="234">
        <v>0</v>
      </c>
      <c r="DI45" s="235">
        <v>0</v>
      </c>
      <c r="DJ45" s="234">
        <v>0</v>
      </c>
      <c r="DK45" s="234">
        <v>0</v>
      </c>
      <c r="DL45" s="235">
        <v>0</v>
      </c>
      <c r="DM45" s="234">
        <v>0</v>
      </c>
      <c r="DN45" s="234">
        <v>0</v>
      </c>
      <c r="DO45" s="235">
        <v>0</v>
      </c>
      <c r="DP45" s="234">
        <v>0</v>
      </c>
      <c r="DQ45" s="234">
        <v>0</v>
      </c>
      <c r="DR45" s="235">
        <v>0</v>
      </c>
      <c r="DS45" s="234">
        <v>0</v>
      </c>
      <c r="DT45" s="234">
        <v>0</v>
      </c>
      <c r="DU45" s="235">
        <v>0</v>
      </c>
      <c r="DV45" s="234">
        <v>0</v>
      </c>
      <c r="DW45" s="234">
        <v>0</v>
      </c>
      <c r="DX45" s="235">
        <v>0</v>
      </c>
      <c r="DY45" s="234">
        <v>0</v>
      </c>
      <c r="DZ45" s="234">
        <v>0</v>
      </c>
      <c r="EA45" s="235">
        <v>0</v>
      </c>
      <c r="EB45" s="234">
        <v>0</v>
      </c>
      <c r="EC45" s="234">
        <v>0</v>
      </c>
      <c r="ED45" s="235">
        <v>0</v>
      </c>
      <c r="EE45" s="234">
        <v>0</v>
      </c>
      <c r="EF45" s="234">
        <v>0</v>
      </c>
      <c r="EG45" s="235">
        <v>0</v>
      </c>
      <c r="EH45" s="234">
        <v>0</v>
      </c>
      <c r="EI45" s="234">
        <v>0</v>
      </c>
      <c r="EJ45" s="235">
        <v>0</v>
      </c>
      <c r="EK45" s="234">
        <v>0</v>
      </c>
      <c r="EL45" s="234">
        <v>0</v>
      </c>
      <c r="EM45" s="235">
        <v>0</v>
      </c>
      <c r="EN45" s="234">
        <v>0</v>
      </c>
      <c r="EO45" s="234">
        <v>0</v>
      </c>
      <c r="EP45" s="235">
        <v>0</v>
      </c>
      <c r="EQ45" s="234">
        <v>0</v>
      </c>
      <c r="ER45" s="234">
        <v>0</v>
      </c>
      <c r="ES45" s="235">
        <v>0</v>
      </c>
      <c r="ET45" s="234">
        <v>0</v>
      </c>
      <c r="EU45" s="234">
        <v>0</v>
      </c>
      <c r="EV45" s="235">
        <v>0</v>
      </c>
      <c r="EW45" s="234">
        <v>0</v>
      </c>
      <c r="EX45" s="234">
        <v>0</v>
      </c>
      <c r="EY45" s="235">
        <v>0</v>
      </c>
      <c r="EZ45" s="234">
        <v>0</v>
      </c>
      <c r="FA45" s="234">
        <v>0</v>
      </c>
      <c r="FB45" s="235">
        <v>0</v>
      </c>
      <c r="FC45" s="234">
        <v>0</v>
      </c>
      <c r="FD45" s="234">
        <v>0</v>
      </c>
      <c r="FE45" s="235">
        <v>0</v>
      </c>
      <c r="FF45" s="234">
        <v>0</v>
      </c>
      <c r="FG45" s="234">
        <v>0</v>
      </c>
      <c r="FH45" s="235">
        <v>0</v>
      </c>
      <c r="FI45" s="234">
        <v>0</v>
      </c>
      <c r="FJ45" s="234">
        <v>0</v>
      </c>
      <c r="FK45" s="235">
        <v>0</v>
      </c>
      <c r="FL45" s="234">
        <v>0</v>
      </c>
    </row>
    <row r="46" spans="1:168" ht="16.5" customHeight="1">
      <c r="A46" s="217"/>
      <c r="B46" s="236" t="s">
        <v>173</v>
      </c>
      <c r="C46" s="233"/>
      <c r="D46" s="234">
        <v>0</v>
      </c>
      <c r="E46" s="234">
        <v>0</v>
      </c>
      <c r="F46" s="234">
        <v>0</v>
      </c>
      <c r="G46" s="234">
        <v>0</v>
      </c>
      <c r="H46" s="235">
        <v>0</v>
      </c>
      <c r="I46" s="235">
        <v>0</v>
      </c>
      <c r="J46" s="234">
        <v>0</v>
      </c>
      <c r="K46" s="235">
        <v>0</v>
      </c>
      <c r="L46" s="235">
        <v>0</v>
      </c>
      <c r="M46" s="234">
        <v>0</v>
      </c>
      <c r="N46" s="235">
        <v>0</v>
      </c>
      <c r="O46" s="235">
        <v>0</v>
      </c>
      <c r="P46" s="234">
        <v>0</v>
      </c>
      <c r="Q46" s="235">
        <v>0</v>
      </c>
      <c r="R46" s="235">
        <v>0</v>
      </c>
      <c r="S46" s="234">
        <v>0</v>
      </c>
      <c r="T46" s="234">
        <v>0</v>
      </c>
      <c r="U46" s="235">
        <v>0</v>
      </c>
      <c r="V46" s="234">
        <v>0</v>
      </c>
      <c r="W46" s="235">
        <v>0</v>
      </c>
      <c r="X46" s="234">
        <v>0</v>
      </c>
      <c r="Y46" s="234">
        <v>0</v>
      </c>
      <c r="Z46" s="235">
        <v>0</v>
      </c>
      <c r="AA46" s="234">
        <v>0</v>
      </c>
      <c r="AB46" s="234">
        <v>0</v>
      </c>
      <c r="AC46" s="235">
        <v>0</v>
      </c>
      <c r="AD46" s="234">
        <v>0</v>
      </c>
      <c r="AE46" s="234">
        <v>0</v>
      </c>
      <c r="AF46" s="235">
        <v>0</v>
      </c>
      <c r="AG46" s="234">
        <v>0</v>
      </c>
      <c r="AH46" s="234">
        <v>0</v>
      </c>
      <c r="AI46" s="235">
        <v>0</v>
      </c>
      <c r="AJ46" s="234">
        <v>0</v>
      </c>
      <c r="AK46" s="234">
        <v>0</v>
      </c>
      <c r="AL46" s="235">
        <v>0</v>
      </c>
      <c r="AM46" s="234">
        <v>0</v>
      </c>
      <c r="AN46" s="234">
        <v>0</v>
      </c>
      <c r="AO46" s="235">
        <v>0</v>
      </c>
      <c r="AP46" s="234">
        <v>0</v>
      </c>
      <c r="AQ46" s="234">
        <v>0</v>
      </c>
      <c r="AR46" s="235">
        <v>0</v>
      </c>
      <c r="AS46" s="234">
        <v>0</v>
      </c>
      <c r="AT46" s="234">
        <v>0</v>
      </c>
      <c r="AU46" s="235">
        <v>0</v>
      </c>
      <c r="AV46" s="234">
        <v>0</v>
      </c>
      <c r="AW46" s="234">
        <v>0</v>
      </c>
      <c r="AX46" s="235">
        <v>0</v>
      </c>
      <c r="AY46" s="234">
        <v>0</v>
      </c>
      <c r="AZ46" s="234">
        <v>0</v>
      </c>
      <c r="BA46" s="235">
        <v>0</v>
      </c>
      <c r="BB46" s="234">
        <v>0</v>
      </c>
      <c r="BC46" s="234">
        <v>0</v>
      </c>
      <c r="BD46" s="235">
        <v>0</v>
      </c>
      <c r="BE46" s="234">
        <v>0</v>
      </c>
      <c r="BF46" s="234">
        <v>0</v>
      </c>
      <c r="BG46" s="235">
        <v>0</v>
      </c>
      <c r="BH46" s="234">
        <v>0</v>
      </c>
      <c r="BI46" s="234">
        <v>0</v>
      </c>
      <c r="BJ46" s="235">
        <v>0</v>
      </c>
      <c r="BK46" s="234">
        <v>0</v>
      </c>
      <c r="BL46" s="234">
        <v>0</v>
      </c>
      <c r="BM46" s="235">
        <v>0</v>
      </c>
      <c r="BN46" s="234">
        <v>0</v>
      </c>
      <c r="BO46" s="234">
        <v>0</v>
      </c>
      <c r="BP46" s="235">
        <v>0</v>
      </c>
      <c r="BQ46" s="234">
        <v>0</v>
      </c>
      <c r="BR46" s="234">
        <v>0</v>
      </c>
      <c r="BS46" s="235">
        <v>0</v>
      </c>
      <c r="BT46" s="234">
        <v>0</v>
      </c>
      <c r="BU46" s="234">
        <v>0</v>
      </c>
      <c r="BV46" s="235">
        <v>0</v>
      </c>
      <c r="BW46" s="234">
        <v>0</v>
      </c>
      <c r="BX46" s="234">
        <v>0</v>
      </c>
      <c r="BY46" s="235">
        <v>0</v>
      </c>
      <c r="BZ46" s="234">
        <v>0</v>
      </c>
      <c r="CA46" s="234">
        <v>0</v>
      </c>
      <c r="CB46" s="235">
        <v>0</v>
      </c>
      <c r="CC46" s="234">
        <v>0</v>
      </c>
      <c r="CD46" s="234">
        <v>0</v>
      </c>
      <c r="CE46" s="235">
        <v>0</v>
      </c>
      <c r="CF46" s="234">
        <v>0</v>
      </c>
      <c r="CG46" s="234">
        <v>0</v>
      </c>
      <c r="CH46" s="235">
        <v>0</v>
      </c>
      <c r="CI46" s="234">
        <v>0</v>
      </c>
      <c r="CJ46" s="234">
        <v>0</v>
      </c>
      <c r="CK46" s="235">
        <v>0</v>
      </c>
      <c r="CL46" s="234">
        <v>0</v>
      </c>
      <c r="CM46" s="234">
        <v>0</v>
      </c>
      <c r="CN46" s="235">
        <v>0</v>
      </c>
      <c r="CO46" s="234">
        <v>0</v>
      </c>
      <c r="CP46" s="234">
        <v>0</v>
      </c>
      <c r="CQ46" s="235">
        <v>0</v>
      </c>
      <c r="CR46" s="234">
        <v>0</v>
      </c>
      <c r="CS46" s="234">
        <v>0</v>
      </c>
      <c r="CT46" s="235">
        <v>0</v>
      </c>
      <c r="CU46" s="234">
        <v>0</v>
      </c>
      <c r="CV46" s="234">
        <v>0</v>
      </c>
      <c r="CW46" s="235">
        <v>0</v>
      </c>
      <c r="CX46" s="234">
        <v>0</v>
      </c>
      <c r="CY46" s="234">
        <v>0</v>
      </c>
      <c r="CZ46" s="235">
        <v>0</v>
      </c>
      <c r="DA46" s="234">
        <v>0</v>
      </c>
      <c r="DB46" s="234">
        <v>0</v>
      </c>
      <c r="DC46" s="235">
        <v>0</v>
      </c>
      <c r="DD46" s="234">
        <v>0</v>
      </c>
      <c r="DE46" s="234">
        <v>0</v>
      </c>
      <c r="DF46" s="235">
        <v>0</v>
      </c>
      <c r="DG46" s="234">
        <v>0</v>
      </c>
      <c r="DH46" s="234">
        <v>0</v>
      </c>
      <c r="DI46" s="235">
        <v>0</v>
      </c>
      <c r="DJ46" s="234">
        <v>0</v>
      </c>
      <c r="DK46" s="234">
        <v>0</v>
      </c>
      <c r="DL46" s="235">
        <v>0</v>
      </c>
      <c r="DM46" s="234">
        <v>0</v>
      </c>
      <c r="DN46" s="234">
        <v>0</v>
      </c>
      <c r="DO46" s="235">
        <v>0</v>
      </c>
      <c r="DP46" s="234">
        <v>0</v>
      </c>
      <c r="DQ46" s="234">
        <v>0</v>
      </c>
      <c r="DR46" s="235">
        <v>0</v>
      </c>
      <c r="DS46" s="234">
        <v>0</v>
      </c>
      <c r="DT46" s="234">
        <v>0</v>
      </c>
      <c r="DU46" s="235">
        <v>0</v>
      </c>
      <c r="DV46" s="234">
        <v>0</v>
      </c>
      <c r="DW46" s="234">
        <v>0</v>
      </c>
      <c r="DX46" s="235">
        <v>0</v>
      </c>
      <c r="DY46" s="234">
        <v>0</v>
      </c>
      <c r="DZ46" s="234">
        <v>0</v>
      </c>
      <c r="EA46" s="235">
        <v>0</v>
      </c>
      <c r="EB46" s="234">
        <v>0</v>
      </c>
      <c r="EC46" s="234">
        <v>0</v>
      </c>
      <c r="ED46" s="235">
        <v>0</v>
      </c>
      <c r="EE46" s="234">
        <v>0</v>
      </c>
      <c r="EF46" s="234">
        <v>0</v>
      </c>
      <c r="EG46" s="235">
        <v>0</v>
      </c>
      <c r="EH46" s="234">
        <v>0</v>
      </c>
      <c r="EI46" s="234">
        <v>0</v>
      </c>
      <c r="EJ46" s="235">
        <v>0</v>
      </c>
      <c r="EK46" s="234">
        <v>0</v>
      </c>
      <c r="EL46" s="234">
        <v>0</v>
      </c>
      <c r="EM46" s="235">
        <v>0</v>
      </c>
      <c r="EN46" s="234">
        <v>0</v>
      </c>
      <c r="EO46" s="234">
        <v>0</v>
      </c>
      <c r="EP46" s="235">
        <v>0</v>
      </c>
      <c r="EQ46" s="234">
        <v>0</v>
      </c>
      <c r="ER46" s="234">
        <v>0</v>
      </c>
      <c r="ES46" s="235">
        <v>0</v>
      </c>
      <c r="ET46" s="234">
        <v>0</v>
      </c>
      <c r="EU46" s="234">
        <v>0</v>
      </c>
      <c r="EV46" s="235">
        <v>0</v>
      </c>
      <c r="EW46" s="234">
        <v>0</v>
      </c>
      <c r="EX46" s="234">
        <v>0</v>
      </c>
      <c r="EY46" s="235">
        <v>0</v>
      </c>
      <c r="EZ46" s="234">
        <v>0</v>
      </c>
      <c r="FA46" s="234">
        <v>0</v>
      </c>
      <c r="FB46" s="235">
        <v>0</v>
      </c>
      <c r="FC46" s="234">
        <v>0</v>
      </c>
      <c r="FD46" s="234">
        <v>0</v>
      </c>
      <c r="FE46" s="235">
        <v>0</v>
      </c>
      <c r="FF46" s="234">
        <v>0</v>
      </c>
      <c r="FG46" s="234">
        <v>0</v>
      </c>
      <c r="FH46" s="235">
        <v>0</v>
      </c>
      <c r="FI46" s="234">
        <v>0</v>
      </c>
      <c r="FJ46" s="234">
        <v>0</v>
      </c>
      <c r="FK46" s="235">
        <v>0</v>
      </c>
      <c r="FL46" s="234">
        <v>0</v>
      </c>
    </row>
    <row r="47" spans="1:168" ht="16.5" customHeight="1">
      <c r="A47" s="217"/>
      <c r="B47" s="236" t="s">
        <v>174</v>
      </c>
      <c r="C47" s="233"/>
      <c r="D47" s="234">
        <v>0</v>
      </c>
      <c r="E47" s="234">
        <v>0</v>
      </c>
      <c r="F47" s="234">
        <v>0</v>
      </c>
      <c r="G47" s="234">
        <v>0</v>
      </c>
      <c r="H47" s="235">
        <v>0</v>
      </c>
      <c r="I47" s="235">
        <v>0</v>
      </c>
      <c r="J47" s="234">
        <v>0</v>
      </c>
      <c r="K47" s="235">
        <v>0</v>
      </c>
      <c r="L47" s="235">
        <v>0</v>
      </c>
      <c r="M47" s="234">
        <v>0</v>
      </c>
      <c r="N47" s="235">
        <v>0</v>
      </c>
      <c r="O47" s="235">
        <v>0</v>
      </c>
      <c r="P47" s="234">
        <v>0</v>
      </c>
      <c r="Q47" s="235">
        <v>0</v>
      </c>
      <c r="R47" s="235">
        <v>0</v>
      </c>
      <c r="S47" s="234">
        <v>0</v>
      </c>
      <c r="T47" s="234">
        <v>0</v>
      </c>
      <c r="U47" s="235">
        <v>0</v>
      </c>
      <c r="V47" s="234">
        <v>0</v>
      </c>
      <c r="W47" s="235">
        <v>0</v>
      </c>
      <c r="X47" s="234">
        <v>0</v>
      </c>
      <c r="Y47" s="234">
        <v>0</v>
      </c>
      <c r="Z47" s="235">
        <v>0</v>
      </c>
      <c r="AA47" s="234">
        <v>0</v>
      </c>
      <c r="AB47" s="234">
        <v>0</v>
      </c>
      <c r="AC47" s="235">
        <v>0</v>
      </c>
      <c r="AD47" s="234">
        <v>0</v>
      </c>
      <c r="AE47" s="234">
        <v>0</v>
      </c>
      <c r="AF47" s="235">
        <v>0</v>
      </c>
      <c r="AG47" s="234">
        <v>0</v>
      </c>
      <c r="AH47" s="234">
        <v>0</v>
      </c>
      <c r="AI47" s="235">
        <v>0</v>
      </c>
      <c r="AJ47" s="234">
        <v>0</v>
      </c>
      <c r="AK47" s="234">
        <v>0</v>
      </c>
      <c r="AL47" s="235">
        <v>0</v>
      </c>
      <c r="AM47" s="234">
        <v>0</v>
      </c>
      <c r="AN47" s="234">
        <v>0</v>
      </c>
      <c r="AO47" s="235">
        <v>0</v>
      </c>
      <c r="AP47" s="234">
        <v>0</v>
      </c>
      <c r="AQ47" s="234">
        <v>0</v>
      </c>
      <c r="AR47" s="235">
        <v>0</v>
      </c>
      <c r="AS47" s="234">
        <v>0</v>
      </c>
      <c r="AT47" s="234">
        <v>0</v>
      </c>
      <c r="AU47" s="235">
        <v>0</v>
      </c>
      <c r="AV47" s="234">
        <v>0</v>
      </c>
      <c r="AW47" s="234">
        <v>0</v>
      </c>
      <c r="AX47" s="235">
        <v>0</v>
      </c>
      <c r="AY47" s="234">
        <v>0</v>
      </c>
      <c r="AZ47" s="234">
        <v>0</v>
      </c>
      <c r="BA47" s="235">
        <v>0</v>
      </c>
      <c r="BB47" s="234">
        <v>0</v>
      </c>
      <c r="BC47" s="234">
        <v>0</v>
      </c>
      <c r="BD47" s="235">
        <v>0</v>
      </c>
      <c r="BE47" s="234">
        <v>0</v>
      </c>
      <c r="BF47" s="234">
        <v>0</v>
      </c>
      <c r="BG47" s="235">
        <v>0</v>
      </c>
      <c r="BH47" s="234">
        <v>0</v>
      </c>
      <c r="BI47" s="234">
        <v>0</v>
      </c>
      <c r="BJ47" s="235">
        <v>0</v>
      </c>
      <c r="BK47" s="234">
        <v>0</v>
      </c>
      <c r="BL47" s="234">
        <v>0</v>
      </c>
      <c r="BM47" s="235">
        <v>0</v>
      </c>
      <c r="BN47" s="234">
        <v>0</v>
      </c>
      <c r="BO47" s="234">
        <v>0</v>
      </c>
      <c r="BP47" s="235">
        <v>0</v>
      </c>
      <c r="BQ47" s="234">
        <v>0</v>
      </c>
      <c r="BR47" s="234">
        <v>0</v>
      </c>
      <c r="BS47" s="235">
        <v>0</v>
      </c>
      <c r="BT47" s="234">
        <v>0</v>
      </c>
      <c r="BU47" s="234">
        <v>0</v>
      </c>
      <c r="BV47" s="235">
        <v>0</v>
      </c>
      <c r="BW47" s="234">
        <v>0</v>
      </c>
      <c r="BX47" s="234">
        <v>0</v>
      </c>
      <c r="BY47" s="235">
        <v>0</v>
      </c>
      <c r="BZ47" s="234">
        <v>0</v>
      </c>
      <c r="CA47" s="234">
        <v>0</v>
      </c>
      <c r="CB47" s="235">
        <v>0</v>
      </c>
      <c r="CC47" s="234">
        <v>0</v>
      </c>
      <c r="CD47" s="234">
        <v>0</v>
      </c>
      <c r="CE47" s="235">
        <v>0</v>
      </c>
      <c r="CF47" s="234">
        <v>0</v>
      </c>
      <c r="CG47" s="234">
        <v>0</v>
      </c>
      <c r="CH47" s="235">
        <v>0</v>
      </c>
      <c r="CI47" s="234">
        <v>0</v>
      </c>
      <c r="CJ47" s="234">
        <v>0</v>
      </c>
      <c r="CK47" s="235">
        <v>0</v>
      </c>
      <c r="CL47" s="234">
        <v>0</v>
      </c>
      <c r="CM47" s="234">
        <v>0</v>
      </c>
      <c r="CN47" s="235">
        <v>0</v>
      </c>
      <c r="CO47" s="234">
        <v>0</v>
      </c>
      <c r="CP47" s="234">
        <v>0</v>
      </c>
      <c r="CQ47" s="235">
        <v>0</v>
      </c>
      <c r="CR47" s="234">
        <v>0</v>
      </c>
      <c r="CS47" s="234">
        <v>0</v>
      </c>
      <c r="CT47" s="235">
        <v>0</v>
      </c>
      <c r="CU47" s="234">
        <v>0</v>
      </c>
      <c r="CV47" s="234">
        <v>0</v>
      </c>
      <c r="CW47" s="235">
        <v>0</v>
      </c>
      <c r="CX47" s="234">
        <v>0</v>
      </c>
      <c r="CY47" s="234">
        <v>0</v>
      </c>
      <c r="CZ47" s="235">
        <v>0</v>
      </c>
      <c r="DA47" s="234">
        <v>0</v>
      </c>
      <c r="DB47" s="234">
        <v>0</v>
      </c>
      <c r="DC47" s="235">
        <v>0</v>
      </c>
      <c r="DD47" s="234">
        <v>0</v>
      </c>
      <c r="DE47" s="234">
        <v>0</v>
      </c>
      <c r="DF47" s="235">
        <v>0</v>
      </c>
      <c r="DG47" s="234">
        <v>0</v>
      </c>
      <c r="DH47" s="234">
        <v>0</v>
      </c>
      <c r="DI47" s="235">
        <v>0</v>
      </c>
      <c r="DJ47" s="234">
        <v>0</v>
      </c>
      <c r="DK47" s="234">
        <v>0</v>
      </c>
      <c r="DL47" s="235">
        <v>0</v>
      </c>
      <c r="DM47" s="234">
        <v>0</v>
      </c>
      <c r="DN47" s="234">
        <v>0</v>
      </c>
      <c r="DO47" s="235">
        <v>0</v>
      </c>
      <c r="DP47" s="234">
        <v>0</v>
      </c>
      <c r="DQ47" s="234">
        <v>0</v>
      </c>
      <c r="DR47" s="235">
        <v>0</v>
      </c>
      <c r="DS47" s="234">
        <v>0</v>
      </c>
      <c r="DT47" s="234">
        <v>0</v>
      </c>
      <c r="DU47" s="235">
        <v>0</v>
      </c>
      <c r="DV47" s="234">
        <v>0</v>
      </c>
      <c r="DW47" s="234">
        <v>0</v>
      </c>
      <c r="DX47" s="235">
        <v>0</v>
      </c>
      <c r="DY47" s="234">
        <v>0</v>
      </c>
      <c r="DZ47" s="234">
        <v>0</v>
      </c>
      <c r="EA47" s="235">
        <v>0</v>
      </c>
      <c r="EB47" s="234">
        <v>0</v>
      </c>
      <c r="EC47" s="234">
        <v>0</v>
      </c>
      <c r="ED47" s="235">
        <v>0</v>
      </c>
      <c r="EE47" s="234">
        <v>0</v>
      </c>
      <c r="EF47" s="234">
        <v>0</v>
      </c>
      <c r="EG47" s="235">
        <v>0</v>
      </c>
      <c r="EH47" s="234">
        <v>0</v>
      </c>
      <c r="EI47" s="234">
        <v>0</v>
      </c>
      <c r="EJ47" s="235">
        <v>0</v>
      </c>
      <c r="EK47" s="234">
        <v>0</v>
      </c>
      <c r="EL47" s="234">
        <v>0</v>
      </c>
      <c r="EM47" s="235">
        <v>0</v>
      </c>
      <c r="EN47" s="234">
        <v>0</v>
      </c>
      <c r="EO47" s="234">
        <v>0</v>
      </c>
      <c r="EP47" s="235">
        <v>0</v>
      </c>
      <c r="EQ47" s="234">
        <v>0</v>
      </c>
      <c r="ER47" s="234">
        <v>0</v>
      </c>
      <c r="ES47" s="235">
        <v>0</v>
      </c>
      <c r="ET47" s="234">
        <v>0</v>
      </c>
      <c r="EU47" s="234">
        <v>0</v>
      </c>
      <c r="EV47" s="235">
        <v>0</v>
      </c>
      <c r="EW47" s="234">
        <v>0</v>
      </c>
      <c r="EX47" s="234">
        <v>0</v>
      </c>
      <c r="EY47" s="235">
        <v>0</v>
      </c>
      <c r="EZ47" s="234">
        <v>0</v>
      </c>
      <c r="FA47" s="234">
        <v>0</v>
      </c>
      <c r="FB47" s="235">
        <v>0</v>
      </c>
      <c r="FC47" s="234">
        <v>0</v>
      </c>
      <c r="FD47" s="234">
        <v>0</v>
      </c>
      <c r="FE47" s="235">
        <v>0</v>
      </c>
      <c r="FF47" s="234">
        <v>0</v>
      </c>
      <c r="FG47" s="234">
        <v>0</v>
      </c>
      <c r="FH47" s="235">
        <v>0</v>
      </c>
      <c r="FI47" s="234">
        <v>0</v>
      </c>
      <c r="FJ47" s="234">
        <v>0</v>
      </c>
      <c r="FK47" s="235">
        <v>0</v>
      </c>
      <c r="FL47" s="234">
        <v>0</v>
      </c>
    </row>
    <row r="48" spans="1:168" ht="16.5" customHeight="1">
      <c r="A48" s="217"/>
      <c r="B48" s="236" t="s">
        <v>175</v>
      </c>
      <c r="C48" s="233"/>
      <c r="D48" s="234">
        <v>0</v>
      </c>
      <c r="E48" s="234">
        <v>0</v>
      </c>
      <c r="F48" s="234">
        <v>0</v>
      </c>
      <c r="G48" s="234">
        <v>0</v>
      </c>
      <c r="H48" s="235">
        <v>0</v>
      </c>
      <c r="I48" s="235">
        <v>0</v>
      </c>
      <c r="J48" s="234">
        <v>0</v>
      </c>
      <c r="K48" s="235">
        <v>0</v>
      </c>
      <c r="L48" s="235">
        <v>0</v>
      </c>
      <c r="M48" s="234">
        <v>0</v>
      </c>
      <c r="N48" s="235">
        <v>0</v>
      </c>
      <c r="O48" s="235">
        <v>0</v>
      </c>
      <c r="P48" s="234">
        <v>0</v>
      </c>
      <c r="Q48" s="235">
        <v>0</v>
      </c>
      <c r="R48" s="235">
        <v>0</v>
      </c>
      <c r="S48" s="234">
        <v>0</v>
      </c>
      <c r="T48" s="234">
        <v>0</v>
      </c>
      <c r="U48" s="235">
        <v>0</v>
      </c>
      <c r="V48" s="234">
        <v>0</v>
      </c>
      <c r="W48" s="235">
        <v>0</v>
      </c>
      <c r="X48" s="234">
        <v>0</v>
      </c>
      <c r="Y48" s="234">
        <v>0</v>
      </c>
      <c r="Z48" s="235">
        <v>0</v>
      </c>
      <c r="AA48" s="234">
        <v>0</v>
      </c>
      <c r="AB48" s="234">
        <v>0</v>
      </c>
      <c r="AC48" s="235">
        <v>0</v>
      </c>
      <c r="AD48" s="234">
        <v>0</v>
      </c>
      <c r="AE48" s="234">
        <v>0</v>
      </c>
      <c r="AF48" s="235">
        <v>0</v>
      </c>
      <c r="AG48" s="234">
        <v>0</v>
      </c>
      <c r="AH48" s="234">
        <v>0</v>
      </c>
      <c r="AI48" s="235">
        <v>0</v>
      </c>
      <c r="AJ48" s="234">
        <v>0</v>
      </c>
      <c r="AK48" s="234">
        <v>0</v>
      </c>
      <c r="AL48" s="235">
        <v>0</v>
      </c>
      <c r="AM48" s="234">
        <v>0</v>
      </c>
      <c r="AN48" s="234">
        <v>0</v>
      </c>
      <c r="AO48" s="235">
        <v>0</v>
      </c>
      <c r="AP48" s="234">
        <v>0</v>
      </c>
      <c r="AQ48" s="234">
        <v>0</v>
      </c>
      <c r="AR48" s="235">
        <v>0</v>
      </c>
      <c r="AS48" s="234">
        <v>0</v>
      </c>
      <c r="AT48" s="234">
        <v>0</v>
      </c>
      <c r="AU48" s="235">
        <v>0</v>
      </c>
      <c r="AV48" s="234">
        <v>0</v>
      </c>
      <c r="AW48" s="234">
        <v>0</v>
      </c>
      <c r="AX48" s="235">
        <v>0</v>
      </c>
      <c r="AY48" s="234">
        <v>0</v>
      </c>
      <c r="AZ48" s="234">
        <v>0</v>
      </c>
      <c r="BA48" s="235">
        <v>0</v>
      </c>
      <c r="BB48" s="234">
        <v>0</v>
      </c>
      <c r="BC48" s="234">
        <v>0</v>
      </c>
      <c r="BD48" s="235">
        <v>0</v>
      </c>
      <c r="BE48" s="234">
        <v>0</v>
      </c>
      <c r="BF48" s="234">
        <v>0</v>
      </c>
      <c r="BG48" s="235">
        <v>0</v>
      </c>
      <c r="BH48" s="234">
        <v>0</v>
      </c>
      <c r="BI48" s="234">
        <v>0</v>
      </c>
      <c r="BJ48" s="235">
        <v>0</v>
      </c>
      <c r="BK48" s="234">
        <v>0</v>
      </c>
      <c r="BL48" s="234">
        <v>0</v>
      </c>
      <c r="BM48" s="235">
        <v>0</v>
      </c>
      <c r="BN48" s="234">
        <v>0</v>
      </c>
      <c r="BO48" s="234">
        <v>0</v>
      </c>
      <c r="BP48" s="235">
        <v>0</v>
      </c>
      <c r="BQ48" s="234">
        <v>0</v>
      </c>
      <c r="BR48" s="234">
        <v>0</v>
      </c>
      <c r="BS48" s="235">
        <v>0</v>
      </c>
      <c r="BT48" s="234">
        <v>0</v>
      </c>
      <c r="BU48" s="234">
        <v>0</v>
      </c>
      <c r="BV48" s="235">
        <v>0</v>
      </c>
      <c r="BW48" s="234">
        <v>0</v>
      </c>
      <c r="BX48" s="234">
        <v>0</v>
      </c>
      <c r="BY48" s="235">
        <v>0</v>
      </c>
      <c r="BZ48" s="234">
        <v>0</v>
      </c>
      <c r="CA48" s="234">
        <v>0</v>
      </c>
      <c r="CB48" s="235">
        <v>0</v>
      </c>
      <c r="CC48" s="234">
        <v>0</v>
      </c>
      <c r="CD48" s="234">
        <v>0</v>
      </c>
      <c r="CE48" s="235">
        <v>0</v>
      </c>
      <c r="CF48" s="234">
        <v>0</v>
      </c>
      <c r="CG48" s="234">
        <v>0</v>
      </c>
      <c r="CH48" s="235">
        <v>0</v>
      </c>
      <c r="CI48" s="234">
        <v>0</v>
      </c>
      <c r="CJ48" s="234">
        <v>0</v>
      </c>
      <c r="CK48" s="235">
        <v>0</v>
      </c>
      <c r="CL48" s="234">
        <v>0</v>
      </c>
      <c r="CM48" s="234">
        <v>0</v>
      </c>
      <c r="CN48" s="235">
        <v>0</v>
      </c>
      <c r="CO48" s="234">
        <v>0</v>
      </c>
      <c r="CP48" s="234">
        <v>0</v>
      </c>
      <c r="CQ48" s="235">
        <v>0</v>
      </c>
      <c r="CR48" s="234">
        <v>0</v>
      </c>
      <c r="CS48" s="234">
        <v>0</v>
      </c>
      <c r="CT48" s="235">
        <v>0</v>
      </c>
      <c r="CU48" s="234">
        <v>0</v>
      </c>
      <c r="CV48" s="234">
        <v>0</v>
      </c>
      <c r="CW48" s="235">
        <v>0</v>
      </c>
      <c r="CX48" s="234">
        <v>0</v>
      </c>
      <c r="CY48" s="234">
        <v>0</v>
      </c>
      <c r="CZ48" s="235">
        <v>0</v>
      </c>
      <c r="DA48" s="234">
        <v>0</v>
      </c>
      <c r="DB48" s="234">
        <v>0</v>
      </c>
      <c r="DC48" s="235">
        <v>0</v>
      </c>
      <c r="DD48" s="234">
        <v>0</v>
      </c>
      <c r="DE48" s="234">
        <v>0</v>
      </c>
      <c r="DF48" s="235">
        <v>0</v>
      </c>
      <c r="DG48" s="234">
        <v>0</v>
      </c>
      <c r="DH48" s="234">
        <v>0</v>
      </c>
      <c r="DI48" s="235">
        <v>0</v>
      </c>
      <c r="DJ48" s="234">
        <v>0</v>
      </c>
      <c r="DK48" s="234">
        <v>0</v>
      </c>
      <c r="DL48" s="235">
        <v>0</v>
      </c>
      <c r="DM48" s="234">
        <v>0</v>
      </c>
      <c r="DN48" s="234">
        <v>0</v>
      </c>
      <c r="DO48" s="235">
        <v>0</v>
      </c>
      <c r="DP48" s="234">
        <v>0</v>
      </c>
      <c r="DQ48" s="234">
        <v>0</v>
      </c>
      <c r="DR48" s="235">
        <v>0</v>
      </c>
      <c r="DS48" s="234">
        <v>0</v>
      </c>
      <c r="DT48" s="234">
        <v>0</v>
      </c>
      <c r="DU48" s="235">
        <v>0</v>
      </c>
      <c r="DV48" s="234">
        <v>0</v>
      </c>
      <c r="DW48" s="234">
        <v>0</v>
      </c>
      <c r="DX48" s="235">
        <v>0</v>
      </c>
      <c r="DY48" s="234">
        <v>0</v>
      </c>
      <c r="DZ48" s="234">
        <v>0</v>
      </c>
      <c r="EA48" s="235">
        <v>0</v>
      </c>
      <c r="EB48" s="234">
        <v>0</v>
      </c>
      <c r="EC48" s="234">
        <v>0</v>
      </c>
      <c r="ED48" s="235">
        <v>0</v>
      </c>
      <c r="EE48" s="234">
        <v>0</v>
      </c>
      <c r="EF48" s="234">
        <v>0</v>
      </c>
      <c r="EG48" s="235">
        <v>0</v>
      </c>
      <c r="EH48" s="234">
        <v>0</v>
      </c>
      <c r="EI48" s="234">
        <v>0</v>
      </c>
      <c r="EJ48" s="235">
        <v>0</v>
      </c>
      <c r="EK48" s="234">
        <v>0</v>
      </c>
      <c r="EL48" s="234">
        <v>0</v>
      </c>
      <c r="EM48" s="235">
        <v>0</v>
      </c>
      <c r="EN48" s="234">
        <v>0</v>
      </c>
      <c r="EO48" s="234">
        <v>0</v>
      </c>
      <c r="EP48" s="235">
        <v>0</v>
      </c>
      <c r="EQ48" s="234">
        <v>0</v>
      </c>
      <c r="ER48" s="234">
        <v>0</v>
      </c>
      <c r="ES48" s="235">
        <v>0</v>
      </c>
      <c r="ET48" s="234">
        <v>0</v>
      </c>
      <c r="EU48" s="234">
        <v>0</v>
      </c>
      <c r="EV48" s="235">
        <v>0</v>
      </c>
      <c r="EW48" s="234">
        <v>0</v>
      </c>
      <c r="EX48" s="234">
        <v>0</v>
      </c>
      <c r="EY48" s="235">
        <v>0</v>
      </c>
      <c r="EZ48" s="234">
        <v>0</v>
      </c>
      <c r="FA48" s="234">
        <v>0</v>
      </c>
      <c r="FB48" s="235">
        <v>0</v>
      </c>
      <c r="FC48" s="234">
        <v>0</v>
      </c>
      <c r="FD48" s="234">
        <v>0</v>
      </c>
      <c r="FE48" s="235">
        <v>0</v>
      </c>
      <c r="FF48" s="234">
        <v>0</v>
      </c>
      <c r="FG48" s="234">
        <v>0</v>
      </c>
      <c r="FH48" s="235">
        <v>0</v>
      </c>
      <c r="FI48" s="234">
        <v>0</v>
      </c>
      <c r="FJ48" s="234">
        <v>0</v>
      </c>
      <c r="FK48" s="235">
        <v>0</v>
      </c>
      <c r="FL48" s="234">
        <v>0</v>
      </c>
    </row>
    <row r="49" spans="1:168" ht="16.5" customHeight="1">
      <c r="A49" s="217"/>
      <c r="B49" s="236" t="s">
        <v>176</v>
      </c>
      <c r="C49" s="233"/>
      <c r="D49" s="234">
        <v>174</v>
      </c>
      <c r="E49" s="234">
        <v>101</v>
      </c>
      <c r="F49" s="234">
        <v>73</v>
      </c>
      <c r="G49" s="234">
        <v>73</v>
      </c>
      <c r="H49" s="235">
        <v>41</v>
      </c>
      <c r="I49" s="235">
        <v>32</v>
      </c>
      <c r="J49" s="234">
        <v>48</v>
      </c>
      <c r="K49" s="235">
        <v>31</v>
      </c>
      <c r="L49" s="235">
        <v>17</v>
      </c>
      <c r="M49" s="234">
        <v>53</v>
      </c>
      <c r="N49" s="235">
        <v>29</v>
      </c>
      <c r="O49" s="235">
        <v>24</v>
      </c>
      <c r="P49" s="234">
        <v>0</v>
      </c>
      <c r="Q49" s="235">
        <v>0</v>
      </c>
      <c r="R49" s="235">
        <v>0</v>
      </c>
      <c r="S49" s="234">
        <v>119</v>
      </c>
      <c r="T49" s="234">
        <v>60</v>
      </c>
      <c r="U49" s="235">
        <v>59</v>
      </c>
      <c r="V49" s="234">
        <v>54</v>
      </c>
      <c r="W49" s="234">
        <v>30</v>
      </c>
      <c r="X49" s="234">
        <v>24</v>
      </c>
      <c r="Y49" s="234">
        <v>26</v>
      </c>
      <c r="Z49" s="234">
        <v>12</v>
      </c>
      <c r="AA49" s="234">
        <v>14</v>
      </c>
      <c r="AB49" s="234">
        <v>39</v>
      </c>
      <c r="AC49" s="234">
        <v>18</v>
      </c>
      <c r="AD49" s="234">
        <v>21</v>
      </c>
      <c r="AE49" s="234">
        <v>0</v>
      </c>
      <c r="AF49" s="234">
        <v>0</v>
      </c>
      <c r="AG49" s="234">
        <v>0</v>
      </c>
      <c r="AH49" s="234">
        <v>55</v>
      </c>
      <c r="AI49" s="235">
        <v>41</v>
      </c>
      <c r="AJ49" s="234">
        <v>14</v>
      </c>
      <c r="AK49" s="234">
        <v>19</v>
      </c>
      <c r="AL49" s="234">
        <v>11</v>
      </c>
      <c r="AM49" s="234">
        <v>8</v>
      </c>
      <c r="AN49" s="234">
        <v>22</v>
      </c>
      <c r="AO49" s="234">
        <v>19</v>
      </c>
      <c r="AP49" s="234">
        <v>3</v>
      </c>
      <c r="AQ49" s="234">
        <v>14</v>
      </c>
      <c r="AR49" s="234">
        <v>11</v>
      </c>
      <c r="AS49" s="234">
        <v>3</v>
      </c>
      <c r="AT49" s="234">
        <v>0</v>
      </c>
      <c r="AU49" s="234">
        <v>0</v>
      </c>
      <c r="AV49" s="234">
        <v>0</v>
      </c>
      <c r="AW49" s="234">
        <v>0</v>
      </c>
      <c r="AX49" s="235">
        <v>0</v>
      </c>
      <c r="AY49" s="234">
        <v>0</v>
      </c>
      <c r="AZ49" s="234">
        <v>0</v>
      </c>
      <c r="BA49" s="235">
        <v>0</v>
      </c>
      <c r="BB49" s="234">
        <v>0</v>
      </c>
      <c r="BC49" s="234">
        <v>0</v>
      </c>
      <c r="BD49" s="235">
        <v>0</v>
      </c>
      <c r="BE49" s="234">
        <v>0</v>
      </c>
      <c r="BF49" s="234">
        <v>0</v>
      </c>
      <c r="BG49" s="235">
        <v>0</v>
      </c>
      <c r="BH49" s="234">
        <v>0</v>
      </c>
      <c r="BI49" s="234">
        <v>0</v>
      </c>
      <c r="BJ49" s="235">
        <v>0</v>
      </c>
      <c r="BK49" s="234">
        <v>0</v>
      </c>
      <c r="BL49" s="234">
        <v>0</v>
      </c>
      <c r="BM49" s="235">
        <v>0</v>
      </c>
      <c r="BN49" s="234">
        <v>0</v>
      </c>
      <c r="BO49" s="234">
        <v>0</v>
      </c>
      <c r="BP49" s="235">
        <v>0</v>
      </c>
      <c r="BQ49" s="234">
        <v>0</v>
      </c>
      <c r="BR49" s="234">
        <v>0</v>
      </c>
      <c r="BS49" s="235">
        <v>0</v>
      </c>
      <c r="BT49" s="234">
        <v>0</v>
      </c>
      <c r="BU49" s="234">
        <v>0</v>
      </c>
      <c r="BV49" s="235">
        <v>0</v>
      </c>
      <c r="BW49" s="234">
        <v>0</v>
      </c>
      <c r="BX49" s="234">
        <v>0</v>
      </c>
      <c r="BY49" s="235">
        <v>0</v>
      </c>
      <c r="BZ49" s="234">
        <v>0</v>
      </c>
      <c r="CA49" s="234">
        <v>0</v>
      </c>
      <c r="CB49" s="235">
        <v>0</v>
      </c>
      <c r="CC49" s="234">
        <v>0</v>
      </c>
      <c r="CD49" s="234">
        <v>0</v>
      </c>
      <c r="CE49" s="235">
        <v>0</v>
      </c>
      <c r="CF49" s="234">
        <v>0</v>
      </c>
      <c r="CG49" s="234">
        <v>0</v>
      </c>
      <c r="CH49" s="235">
        <v>0</v>
      </c>
      <c r="CI49" s="234">
        <v>0</v>
      </c>
      <c r="CJ49" s="234">
        <v>0</v>
      </c>
      <c r="CK49" s="235">
        <v>0</v>
      </c>
      <c r="CL49" s="234">
        <v>0</v>
      </c>
      <c r="CM49" s="234">
        <v>0</v>
      </c>
      <c r="CN49" s="235">
        <v>0</v>
      </c>
      <c r="CO49" s="234">
        <v>0</v>
      </c>
      <c r="CP49" s="234">
        <v>0</v>
      </c>
      <c r="CQ49" s="235">
        <v>0</v>
      </c>
      <c r="CR49" s="234">
        <v>0</v>
      </c>
      <c r="CS49" s="234">
        <v>0</v>
      </c>
      <c r="CT49" s="235">
        <v>0</v>
      </c>
      <c r="CU49" s="234">
        <v>0</v>
      </c>
      <c r="CV49" s="234">
        <v>0</v>
      </c>
      <c r="CW49" s="235">
        <v>0</v>
      </c>
      <c r="CX49" s="234">
        <v>0</v>
      </c>
      <c r="CY49" s="234">
        <v>0</v>
      </c>
      <c r="CZ49" s="235">
        <v>0</v>
      </c>
      <c r="DA49" s="234">
        <v>0</v>
      </c>
      <c r="DB49" s="234">
        <v>0</v>
      </c>
      <c r="DC49" s="235">
        <v>0</v>
      </c>
      <c r="DD49" s="234">
        <v>0</v>
      </c>
      <c r="DE49" s="234">
        <v>0</v>
      </c>
      <c r="DF49" s="235">
        <v>0</v>
      </c>
      <c r="DG49" s="234">
        <v>0</v>
      </c>
      <c r="DH49" s="234">
        <v>0</v>
      </c>
      <c r="DI49" s="235">
        <v>0</v>
      </c>
      <c r="DJ49" s="234">
        <v>0</v>
      </c>
      <c r="DK49" s="234">
        <v>0</v>
      </c>
      <c r="DL49" s="235">
        <v>0</v>
      </c>
      <c r="DM49" s="234">
        <v>0</v>
      </c>
      <c r="DN49" s="234">
        <v>0</v>
      </c>
      <c r="DO49" s="235">
        <v>0</v>
      </c>
      <c r="DP49" s="234">
        <v>0</v>
      </c>
      <c r="DQ49" s="234">
        <v>0</v>
      </c>
      <c r="DR49" s="235">
        <v>0</v>
      </c>
      <c r="DS49" s="234">
        <v>0</v>
      </c>
      <c r="DT49" s="234">
        <v>0</v>
      </c>
      <c r="DU49" s="235">
        <v>0</v>
      </c>
      <c r="DV49" s="234">
        <v>0</v>
      </c>
      <c r="DW49" s="234">
        <v>0</v>
      </c>
      <c r="DX49" s="235">
        <v>0</v>
      </c>
      <c r="DY49" s="234">
        <v>0</v>
      </c>
      <c r="DZ49" s="234">
        <v>0</v>
      </c>
      <c r="EA49" s="235">
        <v>0</v>
      </c>
      <c r="EB49" s="234">
        <v>0</v>
      </c>
      <c r="EC49" s="234">
        <v>0</v>
      </c>
      <c r="ED49" s="235">
        <v>0</v>
      </c>
      <c r="EE49" s="234">
        <v>0</v>
      </c>
      <c r="EF49" s="234">
        <v>0</v>
      </c>
      <c r="EG49" s="235">
        <v>0</v>
      </c>
      <c r="EH49" s="234">
        <v>0</v>
      </c>
      <c r="EI49" s="234">
        <v>0</v>
      </c>
      <c r="EJ49" s="235">
        <v>0</v>
      </c>
      <c r="EK49" s="234">
        <v>0</v>
      </c>
      <c r="EL49" s="234">
        <v>0</v>
      </c>
      <c r="EM49" s="235">
        <v>0</v>
      </c>
      <c r="EN49" s="234">
        <v>0</v>
      </c>
      <c r="EO49" s="234">
        <v>0</v>
      </c>
      <c r="EP49" s="235">
        <v>0</v>
      </c>
      <c r="EQ49" s="234">
        <v>0</v>
      </c>
      <c r="ER49" s="234">
        <v>0</v>
      </c>
      <c r="ES49" s="235">
        <v>0</v>
      </c>
      <c r="ET49" s="234">
        <v>0</v>
      </c>
      <c r="EU49" s="234">
        <v>0</v>
      </c>
      <c r="EV49" s="235">
        <v>0</v>
      </c>
      <c r="EW49" s="234">
        <v>0</v>
      </c>
      <c r="EX49" s="234">
        <v>0</v>
      </c>
      <c r="EY49" s="235">
        <v>0</v>
      </c>
      <c r="EZ49" s="234">
        <v>0</v>
      </c>
      <c r="FA49" s="234">
        <v>0</v>
      </c>
      <c r="FB49" s="235">
        <v>0</v>
      </c>
      <c r="FC49" s="234">
        <v>0</v>
      </c>
      <c r="FD49" s="234">
        <v>0</v>
      </c>
      <c r="FE49" s="235">
        <v>0</v>
      </c>
      <c r="FF49" s="234">
        <v>0</v>
      </c>
      <c r="FG49" s="234">
        <v>0</v>
      </c>
      <c r="FH49" s="235">
        <v>0</v>
      </c>
      <c r="FI49" s="234">
        <v>0</v>
      </c>
      <c r="FJ49" s="234">
        <v>0</v>
      </c>
      <c r="FK49" s="235">
        <v>0</v>
      </c>
      <c r="FL49" s="234">
        <v>0</v>
      </c>
    </row>
    <row r="50" spans="1:168" ht="16.5" customHeight="1">
      <c r="A50" s="217"/>
      <c r="B50" s="236" t="s">
        <v>177</v>
      </c>
      <c r="C50" s="233"/>
      <c r="D50" s="234">
        <v>1331</v>
      </c>
      <c r="E50" s="234">
        <v>647</v>
      </c>
      <c r="F50" s="234">
        <v>684</v>
      </c>
      <c r="G50" s="234">
        <v>496</v>
      </c>
      <c r="H50" s="235">
        <v>250</v>
      </c>
      <c r="I50" s="235">
        <v>246</v>
      </c>
      <c r="J50" s="234">
        <v>423</v>
      </c>
      <c r="K50" s="235">
        <v>202</v>
      </c>
      <c r="L50" s="235">
        <v>221</v>
      </c>
      <c r="M50" s="234">
        <v>412</v>
      </c>
      <c r="N50" s="235">
        <v>195</v>
      </c>
      <c r="O50" s="235">
        <v>217</v>
      </c>
      <c r="P50" s="234">
        <v>0</v>
      </c>
      <c r="Q50" s="235">
        <v>0</v>
      </c>
      <c r="R50" s="235">
        <v>0</v>
      </c>
      <c r="S50" s="234">
        <v>242</v>
      </c>
      <c r="T50" s="234">
        <v>91</v>
      </c>
      <c r="U50" s="235">
        <v>151</v>
      </c>
      <c r="V50" s="234">
        <v>80</v>
      </c>
      <c r="W50" s="234">
        <v>31</v>
      </c>
      <c r="X50" s="234">
        <v>49</v>
      </c>
      <c r="Y50" s="234">
        <v>82</v>
      </c>
      <c r="Z50" s="234">
        <v>29</v>
      </c>
      <c r="AA50" s="234">
        <v>53</v>
      </c>
      <c r="AB50" s="234">
        <v>80</v>
      </c>
      <c r="AC50" s="234">
        <v>31</v>
      </c>
      <c r="AD50" s="234">
        <v>49</v>
      </c>
      <c r="AE50" s="234">
        <v>0</v>
      </c>
      <c r="AF50" s="234">
        <v>0</v>
      </c>
      <c r="AG50" s="234">
        <v>0</v>
      </c>
      <c r="AH50" s="234">
        <v>0</v>
      </c>
      <c r="AI50" s="235">
        <v>0</v>
      </c>
      <c r="AJ50" s="234">
        <v>0</v>
      </c>
      <c r="AK50" s="234">
        <v>0</v>
      </c>
      <c r="AL50" s="235">
        <v>0</v>
      </c>
      <c r="AM50" s="234">
        <v>0</v>
      </c>
      <c r="AN50" s="234">
        <v>0</v>
      </c>
      <c r="AO50" s="235">
        <v>0</v>
      </c>
      <c r="AP50" s="234">
        <v>0</v>
      </c>
      <c r="AQ50" s="234">
        <v>0</v>
      </c>
      <c r="AR50" s="235">
        <v>0</v>
      </c>
      <c r="AS50" s="234">
        <v>0</v>
      </c>
      <c r="AT50" s="234">
        <v>0</v>
      </c>
      <c r="AU50" s="235">
        <v>0</v>
      </c>
      <c r="AV50" s="234">
        <v>0</v>
      </c>
      <c r="AW50" s="234">
        <v>229</v>
      </c>
      <c r="AX50" s="235">
        <v>222</v>
      </c>
      <c r="AY50" s="234">
        <v>7</v>
      </c>
      <c r="AZ50" s="234">
        <v>100</v>
      </c>
      <c r="BA50" s="234">
        <v>97</v>
      </c>
      <c r="BB50" s="234">
        <v>3</v>
      </c>
      <c r="BC50" s="234">
        <v>56</v>
      </c>
      <c r="BD50" s="234">
        <v>55</v>
      </c>
      <c r="BE50" s="234">
        <v>1</v>
      </c>
      <c r="BF50" s="234">
        <v>73</v>
      </c>
      <c r="BG50" s="234">
        <v>70</v>
      </c>
      <c r="BH50" s="234">
        <v>3</v>
      </c>
      <c r="BI50" s="234">
        <v>0</v>
      </c>
      <c r="BJ50" s="234">
        <v>0</v>
      </c>
      <c r="BK50" s="234">
        <v>0</v>
      </c>
      <c r="BL50" s="234">
        <v>396</v>
      </c>
      <c r="BM50" s="235">
        <v>148</v>
      </c>
      <c r="BN50" s="234">
        <v>248</v>
      </c>
      <c r="BO50" s="234">
        <v>154</v>
      </c>
      <c r="BP50" s="234">
        <v>52</v>
      </c>
      <c r="BQ50" s="234">
        <v>102</v>
      </c>
      <c r="BR50" s="234">
        <v>127</v>
      </c>
      <c r="BS50" s="234">
        <v>54</v>
      </c>
      <c r="BT50" s="234">
        <v>73</v>
      </c>
      <c r="BU50" s="234">
        <v>115</v>
      </c>
      <c r="BV50" s="234">
        <v>42</v>
      </c>
      <c r="BW50" s="234">
        <v>73</v>
      </c>
      <c r="BX50" s="234">
        <v>0</v>
      </c>
      <c r="BY50" s="234">
        <v>0</v>
      </c>
      <c r="BZ50" s="234">
        <v>0</v>
      </c>
      <c r="CA50" s="234">
        <v>0</v>
      </c>
      <c r="CB50" s="235">
        <v>0</v>
      </c>
      <c r="CC50" s="234">
        <v>0</v>
      </c>
      <c r="CD50" s="234">
        <v>0</v>
      </c>
      <c r="CE50" s="235">
        <v>0</v>
      </c>
      <c r="CF50" s="234">
        <v>0</v>
      </c>
      <c r="CG50" s="234">
        <v>0</v>
      </c>
      <c r="CH50" s="235">
        <v>0</v>
      </c>
      <c r="CI50" s="234">
        <v>0</v>
      </c>
      <c r="CJ50" s="234">
        <v>0</v>
      </c>
      <c r="CK50" s="235">
        <v>0</v>
      </c>
      <c r="CL50" s="234">
        <v>0</v>
      </c>
      <c r="CM50" s="234">
        <v>0</v>
      </c>
      <c r="CN50" s="235">
        <v>0</v>
      </c>
      <c r="CO50" s="234">
        <v>0</v>
      </c>
      <c r="CP50" s="234">
        <v>0</v>
      </c>
      <c r="CQ50" s="235">
        <v>0</v>
      </c>
      <c r="CR50" s="234">
        <v>0</v>
      </c>
      <c r="CS50" s="234">
        <v>0</v>
      </c>
      <c r="CT50" s="235">
        <v>0</v>
      </c>
      <c r="CU50" s="234">
        <v>0</v>
      </c>
      <c r="CV50" s="234">
        <v>0</v>
      </c>
      <c r="CW50" s="235">
        <v>0</v>
      </c>
      <c r="CX50" s="234">
        <v>0</v>
      </c>
      <c r="CY50" s="234">
        <v>0</v>
      </c>
      <c r="CZ50" s="235">
        <v>0</v>
      </c>
      <c r="DA50" s="234">
        <v>0</v>
      </c>
      <c r="DB50" s="234">
        <v>0</v>
      </c>
      <c r="DC50" s="235">
        <v>0</v>
      </c>
      <c r="DD50" s="234">
        <v>0</v>
      </c>
      <c r="DE50" s="234">
        <v>0</v>
      </c>
      <c r="DF50" s="235">
        <v>0</v>
      </c>
      <c r="DG50" s="234">
        <v>0</v>
      </c>
      <c r="DH50" s="234">
        <v>0</v>
      </c>
      <c r="DI50" s="235">
        <v>0</v>
      </c>
      <c r="DJ50" s="234">
        <v>0</v>
      </c>
      <c r="DK50" s="234">
        <v>0</v>
      </c>
      <c r="DL50" s="235">
        <v>0</v>
      </c>
      <c r="DM50" s="234">
        <v>0</v>
      </c>
      <c r="DN50" s="234">
        <v>0</v>
      </c>
      <c r="DO50" s="235">
        <v>0</v>
      </c>
      <c r="DP50" s="234">
        <v>0</v>
      </c>
      <c r="DQ50" s="234">
        <v>0</v>
      </c>
      <c r="DR50" s="235">
        <v>0</v>
      </c>
      <c r="DS50" s="234">
        <v>0</v>
      </c>
      <c r="DT50" s="234">
        <v>0</v>
      </c>
      <c r="DU50" s="235">
        <v>0</v>
      </c>
      <c r="DV50" s="234">
        <v>0</v>
      </c>
      <c r="DW50" s="234">
        <v>0</v>
      </c>
      <c r="DX50" s="235">
        <v>0</v>
      </c>
      <c r="DY50" s="234">
        <v>0</v>
      </c>
      <c r="DZ50" s="234">
        <v>0</v>
      </c>
      <c r="EA50" s="235">
        <v>0</v>
      </c>
      <c r="EB50" s="234">
        <v>0</v>
      </c>
      <c r="EC50" s="234">
        <v>0</v>
      </c>
      <c r="ED50" s="235">
        <v>0</v>
      </c>
      <c r="EE50" s="234">
        <v>0</v>
      </c>
      <c r="EF50" s="234">
        <v>0</v>
      </c>
      <c r="EG50" s="235">
        <v>0</v>
      </c>
      <c r="EH50" s="234">
        <v>0</v>
      </c>
      <c r="EI50" s="234">
        <v>464</v>
      </c>
      <c r="EJ50" s="235">
        <v>186</v>
      </c>
      <c r="EK50" s="234">
        <v>278</v>
      </c>
      <c r="EL50" s="234">
        <v>162</v>
      </c>
      <c r="EM50" s="234">
        <v>70</v>
      </c>
      <c r="EN50" s="234">
        <v>92</v>
      </c>
      <c r="EO50" s="234">
        <v>158</v>
      </c>
      <c r="EP50" s="234">
        <v>64</v>
      </c>
      <c r="EQ50" s="234">
        <v>94</v>
      </c>
      <c r="ER50" s="234">
        <v>144</v>
      </c>
      <c r="ES50" s="234">
        <v>52</v>
      </c>
      <c r="ET50" s="234">
        <v>92</v>
      </c>
      <c r="EU50" s="234">
        <v>0</v>
      </c>
      <c r="EV50" s="234">
        <v>0</v>
      </c>
      <c r="EW50" s="234">
        <v>0</v>
      </c>
      <c r="EX50" s="234">
        <v>0</v>
      </c>
      <c r="EY50" s="235">
        <v>0</v>
      </c>
      <c r="EZ50" s="234">
        <v>0</v>
      </c>
      <c r="FA50" s="234">
        <v>0</v>
      </c>
      <c r="FB50" s="235">
        <v>0</v>
      </c>
      <c r="FC50" s="234">
        <v>0</v>
      </c>
      <c r="FD50" s="234">
        <v>0</v>
      </c>
      <c r="FE50" s="235">
        <v>0</v>
      </c>
      <c r="FF50" s="234">
        <v>0</v>
      </c>
      <c r="FG50" s="234">
        <v>0</v>
      </c>
      <c r="FH50" s="235">
        <v>0</v>
      </c>
      <c r="FI50" s="234">
        <v>0</v>
      </c>
      <c r="FJ50" s="234">
        <v>0</v>
      </c>
      <c r="FK50" s="235">
        <v>0</v>
      </c>
      <c r="FL50" s="234">
        <v>0</v>
      </c>
    </row>
    <row r="51" spans="1:168" ht="16.5" customHeight="1">
      <c r="A51" s="217"/>
      <c r="B51" s="236" t="s">
        <v>178</v>
      </c>
      <c r="C51" s="233"/>
      <c r="D51" s="234">
        <v>0</v>
      </c>
      <c r="E51" s="234">
        <v>0</v>
      </c>
      <c r="F51" s="234">
        <v>0</v>
      </c>
      <c r="G51" s="234">
        <v>0</v>
      </c>
      <c r="H51" s="235">
        <v>0</v>
      </c>
      <c r="I51" s="235">
        <v>0</v>
      </c>
      <c r="J51" s="234">
        <v>0</v>
      </c>
      <c r="K51" s="235">
        <v>0</v>
      </c>
      <c r="L51" s="235">
        <v>0</v>
      </c>
      <c r="M51" s="234">
        <v>0</v>
      </c>
      <c r="N51" s="235">
        <v>0</v>
      </c>
      <c r="O51" s="235">
        <v>0</v>
      </c>
      <c r="P51" s="234">
        <v>0</v>
      </c>
      <c r="Q51" s="235">
        <v>0</v>
      </c>
      <c r="R51" s="235">
        <v>0</v>
      </c>
      <c r="S51" s="234">
        <v>0</v>
      </c>
      <c r="T51" s="234">
        <v>0</v>
      </c>
      <c r="U51" s="235">
        <v>0</v>
      </c>
      <c r="V51" s="234">
        <v>0</v>
      </c>
      <c r="W51" s="235">
        <v>0</v>
      </c>
      <c r="X51" s="234">
        <v>0</v>
      </c>
      <c r="Y51" s="234">
        <v>0</v>
      </c>
      <c r="Z51" s="235">
        <v>0</v>
      </c>
      <c r="AA51" s="234">
        <v>0</v>
      </c>
      <c r="AB51" s="234">
        <v>0</v>
      </c>
      <c r="AC51" s="235">
        <v>0</v>
      </c>
      <c r="AD51" s="234">
        <v>0</v>
      </c>
      <c r="AE51" s="234">
        <v>0</v>
      </c>
      <c r="AF51" s="235">
        <v>0</v>
      </c>
      <c r="AG51" s="234">
        <v>0</v>
      </c>
      <c r="AH51" s="234">
        <v>0</v>
      </c>
      <c r="AI51" s="235">
        <v>0</v>
      </c>
      <c r="AJ51" s="234">
        <v>0</v>
      </c>
      <c r="AK51" s="234">
        <v>0</v>
      </c>
      <c r="AL51" s="235">
        <v>0</v>
      </c>
      <c r="AM51" s="234">
        <v>0</v>
      </c>
      <c r="AN51" s="234">
        <v>0</v>
      </c>
      <c r="AO51" s="235">
        <v>0</v>
      </c>
      <c r="AP51" s="234">
        <v>0</v>
      </c>
      <c r="AQ51" s="234">
        <v>0</v>
      </c>
      <c r="AR51" s="235">
        <v>0</v>
      </c>
      <c r="AS51" s="234">
        <v>0</v>
      </c>
      <c r="AT51" s="234">
        <v>0</v>
      </c>
      <c r="AU51" s="235">
        <v>0</v>
      </c>
      <c r="AV51" s="234">
        <v>0</v>
      </c>
      <c r="AW51" s="234">
        <v>0</v>
      </c>
      <c r="AX51" s="235">
        <v>0</v>
      </c>
      <c r="AY51" s="234">
        <v>0</v>
      </c>
      <c r="AZ51" s="234">
        <v>0</v>
      </c>
      <c r="BA51" s="235">
        <v>0</v>
      </c>
      <c r="BB51" s="234">
        <v>0</v>
      </c>
      <c r="BC51" s="234">
        <v>0</v>
      </c>
      <c r="BD51" s="235">
        <v>0</v>
      </c>
      <c r="BE51" s="234">
        <v>0</v>
      </c>
      <c r="BF51" s="234">
        <v>0</v>
      </c>
      <c r="BG51" s="235">
        <v>0</v>
      </c>
      <c r="BH51" s="234">
        <v>0</v>
      </c>
      <c r="BI51" s="234">
        <v>0</v>
      </c>
      <c r="BJ51" s="235">
        <v>0</v>
      </c>
      <c r="BK51" s="234">
        <v>0</v>
      </c>
      <c r="BL51" s="234">
        <v>0</v>
      </c>
      <c r="BM51" s="235">
        <v>0</v>
      </c>
      <c r="BN51" s="234">
        <v>0</v>
      </c>
      <c r="BO51" s="234">
        <v>0</v>
      </c>
      <c r="BP51" s="235">
        <v>0</v>
      </c>
      <c r="BQ51" s="234">
        <v>0</v>
      </c>
      <c r="BR51" s="234">
        <v>0</v>
      </c>
      <c r="BS51" s="235">
        <v>0</v>
      </c>
      <c r="BT51" s="234">
        <v>0</v>
      </c>
      <c r="BU51" s="234">
        <v>0</v>
      </c>
      <c r="BV51" s="235">
        <v>0</v>
      </c>
      <c r="BW51" s="234">
        <v>0</v>
      </c>
      <c r="BX51" s="234">
        <v>0</v>
      </c>
      <c r="BY51" s="235">
        <v>0</v>
      </c>
      <c r="BZ51" s="234">
        <v>0</v>
      </c>
      <c r="CA51" s="234">
        <v>0</v>
      </c>
      <c r="CB51" s="235">
        <v>0</v>
      </c>
      <c r="CC51" s="234">
        <v>0</v>
      </c>
      <c r="CD51" s="234">
        <v>0</v>
      </c>
      <c r="CE51" s="235">
        <v>0</v>
      </c>
      <c r="CF51" s="234">
        <v>0</v>
      </c>
      <c r="CG51" s="234">
        <v>0</v>
      </c>
      <c r="CH51" s="235">
        <v>0</v>
      </c>
      <c r="CI51" s="234">
        <v>0</v>
      </c>
      <c r="CJ51" s="234">
        <v>0</v>
      </c>
      <c r="CK51" s="235">
        <v>0</v>
      </c>
      <c r="CL51" s="234">
        <v>0</v>
      </c>
      <c r="CM51" s="234">
        <v>0</v>
      </c>
      <c r="CN51" s="235">
        <v>0</v>
      </c>
      <c r="CO51" s="234">
        <v>0</v>
      </c>
      <c r="CP51" s="234">
        <v>0</v>
      </c>
      <c r="CQ51" s="235">
        <v>0</v>
      </c>
      <c r="CR51" s="234">
        <v>0</v>
      </c>
      <c r="CS51" s="234">
        <v>0</v>
      </c>
      <c r="CT51" s="235">
        <v>0</v>
      </c>
      <c r="CU51" s="234">
        <v>0</v>
      </c>
      <c r="CV51" s="234">
        <v>0</v>
      </c>
      <c r="CW51" s="235">
        <v>0</v>
      </c>
      <c r="CX51" s="234">
        <v>0</v>
      </c>
      <c r="CY51" s="234">
        <v>0</v>
      </c>
      <c r="CZ51" s="235">
        <v>0</v>
      </c>
      <c r="DA51" s="234">
        <v>0</v>
      </c>
      <c r="DB51" s="234">
        <v>0</v>
      </c>
      <c r="DC51" s="235">
        <v>0</v>
      </c>
      <c r="DD51" s="234">
        <v>0</v>
      </c>
      <c r="DE51" s="234">
        <v>0</v>
      </c>
      <c r="DF51" s="235">
        <v>0</v>
      </c>
      <c r="DG51" s="234">
        <v>0</v>
      </c>
      <c r="DH51" s="234">
        <v>0</v>
      </c>
      <c r="DI51" s="235">
        <v>0</v>
      </c>
      <c r="DJ51" s="234">
        <v>0</v>
      </c>
      <c r="DK51" s="234">
        <v>0</v>
      </c>
      <c r="DL51" s="235">
        <v>0</v>
      </c>
      <c r="DM51" s="234">
        <v>0</v>
      </c>
      <c r="DN51" s="234">
        <v>0</v>
      </c>
      <c r="DO51" s="235">
        <v>0</v>
      </c>
      <c r="DP51" s="234">
        <v>0</v>
      </c>
      <c r="DQ51" s="234">
        <v>0</v>
      </c>
      <c r="DR51" s="235">
        <v>0</v>
      </c>
      <c r="DS51" s="234">
        <v>0</v>
      </c>
      <c r="DT51" s="234">
        <v>0</v>
      </c>
      <c r="DU51" s="235">
        <v>0</v>
      </c>
      <c r="DV51" s="234">
        <v>0</v>
      </c>
      <c r="DW51" s="234">
        <v>0</v>
      </c>
      <c r="DX51" s="235">
        <v>0</v>
      </c>
      <c r="DY51" s="234">
        <v>0</v>
      </c>
      <c r="DZ51" s="234">
        <v>0</v>
      </c>
      <c r="EA51" s="235">
        <v>0</v>
      </c>
      <c r="EB51" s="234">
        <v>0</v>
      </c>
      <c r="EC51" s="234">
        <v>0</v>
      </c>
      <c r="ED51" s="235">
        <v>0</v>
      </c>
      <c r="EE51" s="234">
        <v>0</v>
      </c>
      <c r="EF51" s="234">
        <v>0</v>
      </c>
      <c r="EG51" s="235">
        <v>0</v>
      </c>
      <c r="EH51" s="234">
        <v>0</v>
      </c>
      <c r="EI51" s="234">
        <v>0</v>
      </c>
      <c r="EJ51" s="235">
        <v>0</v>
      </c>
      <c r="EK51" s="234">
        <v>0</v>
      </c>
      <c r="EL51" s="234">
        <v>0</v>
      </c>
      <c r="EM51" s="235">
        <v>0</v>
      </c>
      <c r="EN51" s="234">
        <v>0</v>
      </c>
      <c r="EO51" s="234">
        <v>0</v>
      </c>
      <c r="EP51" s="235">
        <v>0</v>
      </c>
      <c r="EQ51" s="234">
        <v>0</v>
      </c>
      <c r="ER51" s="234">
        <v>0</v>
      </c>
      <c r="ES51" s="235">
        <v>0</v>
      </c>
      <c r="ET51" s="234">
        <v>0</v>
      </c>
      <c r="EU51" s="234">
        <v>0</v>
      </c>
      <c r="EV51" s="235">
        <v>0</v>
      </c>
      <c r="EW51" s="234">
        <v>0</v>
      </c>
      <c r="EX51" s="234">
        <v>0</v>
      </c>
      <c r="EY51" s="235">
        <v>0</v>
      </c>
      <c r="EZ51" s="234">
        <v>0</v>
      </c>
      <c r="FA51" s="234">
        <v>0</v>
      </c>
      <c r="FB51" s="235">
        <v>0</v>
      </c>
      <c r="FC51" s="234">
        <v>0</v>
      </c>
      <c r="FD51" s="234">
        <v>0</v>
      </c>
      <c r="FE51" s="235">
        <v>0</v>
      </c>
      <c r="FF51" s="234">
        <v>0</v>
      </c>
      <c r="FG51" s="234">
        <v>0</v>
      </c>
      <c r="FH51" s="235">
        <v>0</v>
      </c>
      <c r="FI51" s="234">
        <v>0</v>
      </c>
      <c r="FJ51" s="234">
        <v>0</v>
      </c>
      <c r="FK51" s="235">
        <v>0</v>
      </c>
      <c r="FL51" s="234">
        <v>0</v>
      </c>
    </row>
    <row r="52" spans="1:168" ht="16.5" customHeight="1">
      <c r="A52" s="217"/>
      <c r="B52" s="236" t="s">
        <v>179</v>
      </c>
      <c r="C52" s="233"/>
      <c r="D52" s="234">
        <v>0</v>
      </c>
      <c r="E52" s="234">
        <v>0</v>
      </c>
      <c r="F52" s="234">
        <v>0</v>
      </c>
      <c r="G52" s="234">
        <v>0</v>
      </c>
      <c r="H52" s="235">
        <v>0</v>
      </c>
      <c r="I52" s="235">
        <v>0</v>
      </c>
      <c r="J52" s="234">
        <v>0</v>
      </c>
      <c r="K52" s="235">
        <v>0</v>
      </c>
      <c r="L52" s="235">
        <v>0</v>
      </c>
      <c r="M52" s="234">
        <v>0</v>
      </c>
      <c r="N52" s="235">
        <v>0</v>
      </c>
      <c r="O52" s="235">
        <v>0</v>
      </c>
      <c r="P52" s="234">
        <v>0</v>
      </c>
      <c r="Q52" s="235">
        <v>0</v>
      </c>
      <c r="R52" s="235">
        <v>0</v>
      </c>
      <c r="S52" s="234">
        <v>0</v>
      </c>
      <c r="T52" s="234">
        <v>0</v>
      </c>
      <c r="U52" s="235">
        <v>0</v>
      </c>
      <c r="V52" s="234">
        <v>0</v>
      </c>
      <c r="W52" s="235">
        <v>0</v>
      </c>
      <c r="X52" s="234">
        <v>0</v>
      </c>
      <c r="Y52" s="234">
        <v>0</v>
      </c>
      <c r="Z52" s="235">
        <v>0</v>
      </c>
      <c r="AA52" s="234">
        <v>0</v>
      </c>
      <c r="AB52" s="234">
        <v>0</v>
      </c>
      <c r="AC52" s="235">
        <v>0</v>
      </c>
      <c r="AD52" s="234">
        <v>0</v>
      </c>
      <c r="AE52" s="234">
        <v>0</v>
      </c>
      <c r="AF52" s="235">
        <v>0</v>
      </c>
      <c r="AG52" s="234">
        <v>0</v>
      </c>
      <c r="AH52" s="234">
        <v>0</v>
      </c>
      <c r="AI52" s="235">
        <v>0</v>
      </c>
      <c r="AJ52" s="234">
        <v>0</v>
      </c>
      <c r="AK52" s="234">
        <v>0</v>
      </c>
      <c r="AL52" s="235">
        <v>0</v>
      </c>
      <c r="AM52" s="234">
        <v>0</v>
      </c>
      <c r="AN52" s="234">
        <v>0</v>
      </c>
      <c r="AO52" s="235">
        <v>0</v>
      </c>
      <c r="AP52" s="234">
        <v>0</v>
      </c>
      <c r="AQ52" s="234">
        <v>0</v>
      </c>
      <c r="AR52" s="235">
        <v>0</v>
      </c>
      <c r="AS52" s="234">
        <v>0</v>
      </c>
      <c r="AT52" s="234">
        <v>0</v>
      </c>
      <c r="AU52" s="235">
        <v>0</v>
      </c>
      <c r="AV52" s="234">
        <v>0</v>
      </c>
      <c r="AW52" s="234">
        <v>0</v>
      </c>
      <c r="AX52" s="235">
        <v>0</v>
      </c>
      <c r="AY52" s="234">
        <v>0</v>
      </c>
      <c r="AZ52" s="234">
        <v>0</v>
      </c>
      <c r="BA52" s="235">
        <v>0</v>
      </c>
      <c r="BB52" s="234">
        <v>0</v>
      </c>
      <c r="BC52" s="234">
        <v>0</v>
      </c>
      <c r="BD52" s="235">
        <v>0</v>
      </c>
      <c r="BE52" s="234">
        <v>0</v>
      </c>
      <c r="BF52" s="234">
        <v>0</v>
      </c>
      <c r="BG52" s="235">
        <v>0</v>
      </c>
      <c r="BH52" s="234">
        <v>0</v>
      </c>
      <c r="BI52" s="234">
        <v>0</v>
      </c>
      <c r="BJ52" s="235">
        <v>0</v>
      </c>
      <c r="BK52" s="234">
        <v>0</v>
      </c>
      <c r="BL52" s="234">
        <v>0</v>
      </c>
      <c r="BM52" s="235">
        <v>0</v>
      </c>
      <c r="BN52" s="234">
        <v>0</v>
      </c>
      <c r="BO52" s="234">
        <v>0</v>
      </c>
      <c r="BP52" s="235">
        <v>0</v>
      </c>
      <c r="BQ52" s="234">
        <v>0</v>
      </c>
      <c r="BR52" s="234">
        <v>0</v>
      </c>
      <c r="BS52" s="235">
        <v>0</v>
      </c>
      <c r="BT52" s="234">
        <v>0</v>
      </c>
      <c r="BU52" s="234">
        <v>0</v>
      </c>
      <c r="BV52" s="235">
        <v>0</v>
      </c>
      <c r="BW52" s="234">
        <v>0</v>
      </c>
      <c r="BX52" s="234">
        <v>0</v>
      </c>
      <c r="BY52" s="235">
        <v>0</v>
      </c>
      <c r="BZ52" s="234">
        <v>0</v>
      </c>
      <c r="CA52" s="234">
        <v>0</v>
      </c>
      <c r="CB52" s="235">
        <v>0</v>
      </c>
      <c r="CC52" s="234">
        <v>0</v>
      </c>
      <c r="CD52" s="234">
        <v>0</v>
      </c>
      <c r="CE52" s="235">
        <v>0</v>
      </c>
      <c r="CF52" s="234">
        <v>0</v>
      </c>
      <c r="CG52" s="234">
        <v>0</v>
      </c>
      <c r="CH52" s="235">
        <v>0</v>
      </c>
      <c r="CI52" s="234">
        <v>0</v>
      </c>
      <c r="CJ52" s="234">
        <v>0</v>
      </c>
      <c r="CK52" s="235">
        <v>0</v>
      </c>
      <c r="CL52" s="234">
        <v>0</v>
      </c>
      <c r="CM52" s="234">
        <v>0</v>
      </c>
      <c r="CN52" s="235">
        <v>0</v>
      </c>
      <c r="CO52" s="234">
        <v>0</v>
      </c>
      <c r="CP52" s="234">
        <v>0</v>
      </c>
      <c r="CQ52" s="235">
        <v>0</v>
      </c>
      <c r="CR52" s="234">
        <v>0</v>
      </c>
      <c r="CS52" s="234">
        <v>0</v>
      </c>
      <c r="CT52" s="235">
        <v>0</v>
      </c>
      <c r="CU52" s="234">
        <v>0</v>
      </c>
      <c r="CV52" s="234">
        <v>0</v>
      </c>
      <c r="CW52" s="235">
        <v>0</v>
      </c>
      <c r="CX52" s="234">
        <v>0</v>
      </c>
      <c r="CY52" s="234">
        <v>0</v>
      </c>
      <c r="CZ52" s="235">
        <v>0</v>
      </c>
      <c r="DA52" s="234">
        <v>0</v>
      </c>
      <c r="DB52" s="234">
        <v>0</v>
      </c>
      <c r="DC52" s="235">
        <v>0</v>
      </c>
      <c r="DD52" s="234">
        <v>0</v>
      </c>
      <c r="DE52" s="234">
        <v>0</v>
      </c>
      <c r="DF52" s="235">
        <v>0</v>
      </c>
      <c r="DG52" s="234">
        <v>0</v>
      </c>
      <c r="DH52" s="234">
        <v>0</v>
      </c>
      <c r="DI52" s="235">
        <v>0</v>
      </c>
      <c r="DJ52" s="234">
        <v>0</v>
      </c>
      <c r="DK52" s="234">
        <v>0</v>
      </c>
      <c r="DL52" s="235">
        <v>0</v>
      </c>
      <c r="DM52" s="234">
        <v>0</v>
      </c>
      <c r="DN52" s="234">
        <v>0</v>
      </c>
      <c r="DO52" s="235">
        <v>0</v>
      </c>
      <c r="DP52" s="234">
        <v>0</v>
      </c>
      <c r="DQ52" s="234">
        <v>0</v>
      </c>
      <c r="DR52" s="235">
        <v>0</v>
      </c>
      <c r="DS52" s="234">
        <v>0</v>
      </c>
      <c r="DT52" s="234">
        <v>0</v>
      </c>
      <c r="DU52" s="235">
        <v>0</v>
      </c>
      <c r="DV52" s="234">
        <v>0</v>
      </c>
      <c r="DW52" s="234">
        <v>0</v>
      </c>
      <c r="DX52" s="235">
        <v>0</v>
      </c>
      <c r="DY52" s="234">
        <v>0</v>
      </c>
      <c r="DZ52" s="234">
        <v>0</v>
      </c>
      <c r="EA52" s="235">
        <v>0</v>
      </c>
      <c r="EB52" s="234">
        <v>0</v>
      </c>
      <c r="EC52" s="234">
        <v>0</v>
      </c>
      <c r="ED52" s="235">
        <v>0</v>
      </c>
      <c r="EE52" s="234">
        <v>0</v>
      </c>
      <c r="EF52" s="234">
        <v>0</v>
      </c>
      <c r="EG52" s="235">
        <v>0</v>
      </c>
      <c r="EH52" s="234">
        <v>0</v>
      </c>
      <c r="EI52" s="234">
        <v>0</v>
      </c>
      <c r="EJ52" s="235">
        <v>0</v>
      </c>
      <c r="EK52" s="234">
        <v>0</v>
      </c>
      <c r="EL52" s="234">
        <v>0</v>
      </c>
      <c r="EM52" s="235">
        <v>0</v>
      </c>
      <c r="EN52" s="234">
        <v>0</v>
      </c>
      <c r="EO52" s="234">
        <v>0</v>
      </c>
      <c r="EP52" s="235">
        <v>0</v>
      </c>
      <c r="EQ52" s="234">
        <v>0</v>
      </c>
      <c r="ER52" s="234">
        <v>0</v>
      </c>
      <c r="ES52" s="235">
        <v>0</v>
      </c>
      <c r="ET52" s="234">
        <v>0</v>
      </c>
      <c r="EU52" s="234">
        <v>0</v>
      </c>
      <c r="EV52" s="235">
        <v>0</v>
      </c>
      <c r="EW52" s="234">
        <v>0</v>
      </c>
      <c r="EX52" s="234">
        <v>0</v>
      </c>
      <c r="EY52" s="235">
        <v>0</v>
      </c>
      <c r="EZ52" s="234">
        <v>0</v>
      </c>
      <c r="FA52" s="234">
        <v>0</v>
      </c>
      <c r="FB52" s="235">
        <v>0</v>
      </c>
      <c r="FC52" s="234">
        <v>0</v>
      </c>
      <c r="FD52" s="234">
        <v>0</v>
      </c>
      <c r="FE52" s="235">
        <v>0</v>
      </c>
      <c r="FF52" s="234">
        <v>0</v>
      </c>
      <c r="FG52" s="234">
        <v>0</v>
      </c>
      <c r="FH52" s="235">
        <v>0</v>
      </c>
      <c r="FI52" s="234">
        <v>0</v>
      </c>
      <c r="FJ52" s="234">
        <v>0</v>
      </c>
      <c r="FK52" s="235">
        <v>0</v>
      </c>
      <c r="FL52" s="234">
        <v>0</v>
      </c>
    </row>
    <row r="53" spans="1:168" ht="16.5" customHeight="1">
      <c r="A53" s="217"/>
      <c r="B53" s="236" t="s">
        <v>180</v>
      </c>
      <c r="C53" s="233"/>
      <c r="D53" s="234">
        <v>0</v>
      </c>
      <c r="E53" s="234">
        <v>0</v>
      </c>
      <c r="F53" s="234">
        <v>0</v>
      </c>
      <c r="G53" s="234">
        <v>0</v>
      </c>
      <c r="H53" s="235">
        <v>0</v>
      </c>
      <c r="I53" s="235">
        <v>0</v>
      </c>
      <c r="J53" s="234">
        <v>0</v>
      </c>
      <c r="K53" s="235">
        <v>0</v>
      </c>
      <c r="L53" s="235">
        <v>0</v>
      </c>
      <c r="M53" s="234">
        <v>0</v>
      </c>
      <c r="N53" s="235">
        <v>0</v>
      </c>
      <c r="O53" s="235">
        <v>0</v>
      </c>
      <c r="P53" s="234">
        <v>0</v>
      </c>
      <c r="Q53" s="235">
        <v>0</v>
      </c>
      <c r="R53" s="235">
        <v>0</v>
      </c>
      <c r="S53" s="234">
        <v>0</v>
      </c>
      <c r="T53" s="234">
        <v>0</v>
      </c>
      <c r="U53" s="235">
        <v>0</v>
      </c>
      <c r="V53" s="234">
        <v>0</v>
      </c>
      <c r="W53" s="235">
        <v>0</v>
      </c>
      <c r="X53" s="234">
        <v>0</v>
      </c>
      <c r="Y53" s="234">
        <v>0</v>
      </c>
      <c r="Z53" s="235">
        <v>0</v>
      </c>
      <c r="AA53" s="234">
        <v>0</v>
      </c>
      <c r="AB53" s="234">
        <v>0</v>
      </c>
      <c r="AC53" s="235">
        <v>0</v>
      </c>
      <c r="AD53" s="234">
        <v>0</v>
      </c>
      <c r="AE53" s="234">
        <v>0</v>
      </c>
      <c r="AF53" s="235">
        <v>0</v>
      </c>
      <c r="AG53" s="234">
        <v>0</v>
      </c>
      <c r="AH53" s="234">
        <v>0</v>
      </c>
      <c r="AI53" s="235">
        <v>0</v>
      </c>
      <c r="AJ53" s="234">
        <v>0</v>
      </c>
      <c r="AK53" s="234">
        <v>0</v>
      </c>
      <c r="AL53" s="235">
        <v>0</v>
      </c>
      <c r="AM53" s="234">
        <v>0</v>
      </c>
      <c r="AN53" s="234">
        <v>0</v>
      </c>
      <c r="AO53" s="235">
        <v>0</v>
      </c>
      <c r="AP53" s="234">
        <v>0</v>
      </c>
      <c r="AQ53" s="234">
        <v>0</v>
      </c>
      <c r="AR53" s="235">
        <v>0</v>
      </c>
      <c r="AS53" s="234">
        <v>0</v>
      </c>
      <c r="AT53" s="234">
        <v>0</v>
      </c>
      <c r="AU53" s="235">
        <v>0</v>
      </c>
      <c r="AV53" s="234">
        <v>0</v>
      </c>
      <c r="AW53" s="234">
        <v>0</v>
      </c>
      <c r="AX53" s="235">
        <v>0</v>
      </c>
      <c r="AY53" s="234">
        <v>0</v>
      </c>
      <c r="AZ53" s="234">
        <v>0</v>
      </c>
      <c r="BA53" s="235">
        <v>0</v>
      </c>
      <c r="BB53" s="234">
        <v>0</v>
      </c>
      <c r="BC53" s="234">
        <v>0</v>
      </c>
      <c r="BD53" s="235">
        <v>0</v>
      </c>
      <c r="BE53" s="234">
        <v>0</v>
      </c>
      <c r="BF53" s="234">
        <v>0</v>
      </c>
      <c r="BG53" s="235">
        <v>0</v>
      </c>
      <c r="BH53" s="234">
        <v>0</v>
      </c>
      <c r="BI53" s="234">
        <v>0</v>
      </c>
      <c r="BJ53" s="235">
        <v>0</v>
      </c>
      <c r="BK53" s="234">
        <v>0</v>
      </c>
      <c r="BL53" s="234">
        <v>0</v>
      </c>
      <c r="BM53" s="235">
        <v>0</v>
      </c>
      <c r="BN53" s="234">
        <v>0</v>
      </c>
      <c r="BO53" s="234">
        <v>0</v>
      </c>
      <c r="BP53" s="235">
        <v>0</v>
      </c>
      <c r="BQ53" s="234">
        <v>0</v>
      </c>
      <c r="BR53" s="234">
        <v>0</v>
      </c>
      <c r="BS53" s="235">
        <v>0</v>
      </c>
      <c r="BT53" s="234">
        <v>0</v>
      </c>
      <c r="BU53" s="234">
        <v>0</v>
      </c>
      <c r="BV53" s="235">
        <v>0</v>
      </c>
      <c r="BW53" s="234">
        <v>0</v>
      </c>
      <c r="BX53" s="234">
        <v>0</v>
      </c>
      <c r="BY53" s="235">
        <v>0</v>
      </c>
      <c r="BZ53" s="234">
        <v>0</v>
      </c>
      <c r="CA53" s="234">
        <v>0</v>
      </c>
      <c r="CB53" s="235">
        <v>0</v>
      </c>
      <c r="CC53" s="234">
        <v>0</v>
      </c>
      <c r="CD53" s="234">
        <v>0</v>
      </c>
      <c r="CE53" s="235">
        <v>0</v>
      </c>
      <c r="CF53" s="234">
        <v>0</v>
      </c>
      <c r="CG53" s="234">
        <v>0</v>
      </c>
      <c r="CH53" s="235">
        <v>0</v>
      </c>
      <c r="CI53" s="234">
        <v>0</v>
      </c>
      <c r="CJ53" s="234">
        <v>0</v>
      </c>
      <c r="CK53" s="235">
        <v>0</v>
      </c>
      <c r="CL53" s="234">
        <v>0</v>
      </c>
      <c r="CM53" s="234">
        <v>0</v>
      </c>
      <c r="CN53" s="235">
        <v>0</v>
      </c>
      <c r="CO53" s="234">
        <v>0</v>
      </c>
      <c r="CP53" s="234">
        <v>0</v>
      </c>
      <c r="CQ53" s="235">
        <v>0</v>
      </c>
      <c r="CR53" s="234">
        <v>0</v>
      </c>
      <c r="CS53" s="234">
        <v>0</v>
      </c>
      <c r="CT53" s="235">
        <v>0</v>
      </c>
      <c r="CU53" s="234">
        <v>0</v>
      </c>
      <c r="CV53" s="234">
        <v>0</v>
      </c>
      <c r="CW53" s="235">
        <v>0</v>
      </c>
      <c r="CX53" s="234">
        <v>0</v>
      </c>
      <c r="CY53" s="234">
        <v>0</v>
      </c>
      <c r="CZ53" s="235">
        <v>0</v>
      </c>
      <c r="DA53" s="234">
        <v>0</v>
      </c>
      <c r="DB53" s="234">
        <v>0</v>
      </c>
      <c r="DC53" s="235">
        <v>0</v>
      </c>
      <c r="DD53" s="234">
        <v>0</v>
      </c>
      <c r="DE53" s="234">
        <v>0</v>
      </c>
      <c r="DF53" s="235">
        <v>0</v>
      </c>
      <c r="DG53" s="234">
        <v>0</v>
      </c>
      <c r="DH53" s="234">
        <v>0</v>
      </c>
      <c r="DI53" s="235">
        <v>0</v>
      </c>
      <c r="DJ53" s="234">
        <v>0</v>
      </c>
      <c r="DK53" s="234">
        <v>0</v>
      </c>
      <c r="DL53" s="235">
        <v>0</v>
      </c>
      <c r="DM53" s="234">
        <v>0</v>
      </c>
      <c r="DN53" s="234">
        <v>0</v>
      </c>
      <c r="DO53" s="235">
        <v>0</v>
      </c>
      <c r="DP53" s="234">
        <v>0</v>
      </c>
      <c r="DQ53" s="234">
        <v>0</v>
      </c>
      <c r="DR53" s="235">
        <v>0</v>
      </c>
      <c r="DS53" s="234">
        <v>0</v>
      </c>
      <c r="DT53" s="234">
        <v>0</v>
      </c>
      <c r="DU53" s="235">
        <v>0</v>
      </c>
      <c r="DV53" s="234">
        <v>0</v>
      </c>
      <c r="DW53" s="234">
        <v>0</v>
      </c>
      <c r="DX53" s="235">
        <v>0</v>
      </c>
      <c r="DY53" s="234">
        <v>0</v>
      </c>
      <c r="DZ53" s="234">
        <v>0</v>
      </c>
      <c r="EA53" s="235">
        <v>0</v>
      </c>
      <c r="EB53" s="234">
        <v>0</v>
      </c>
      <c r="EC53" s="234">
        <v>0</v>
      </c>
      <c r="ED53" s="235">
        <v>0</v>
      </c>
      <c r="EE53" s="234">
        <v>0</v>
      </c>
      <c r="EF53" s="234">
        <v>0</v>
      </c>
      <c r="EG53" s="235">
        <v>0</v>
      </c>
      <c r="EH53" s="234">
        <v>0</v>
      </c>
      <c r="EI53" s="234">
        <v>0</v>
      </c>
      <c r="EJ53" s="235">
        <v>0</v>
      </c>
      <c r="EK53" s="234">
        <v>0</v>
      </c>
      <c r="EL53" s="234">
        <v>0</v>
      </c>
      <c r="EM53" s="235">
        <v>0</v>
      </c>
      <c r="EN53" s="234">
        <v>0</v>
      </c>
      <c r="EO53" s="234">
        <v>0</v>
      </c>
      <c r="EP53" s="235">
        <v>0</v>
      </c>
      <c r="EQ53" s="234">
        <v>0</v>
      </c>
      <c r="ER53" s="234">
        <v>0</v>
      </c>
      <c r="ES53" s="235">
        <v>0</v>
      </c>
      <c r="ET53" s="234">
        <v>0</v>
      </c>
      <c r="EU53" s="234">
        <v>0</v>
      </c>
      <c r="EV53" s="235">
        <v>0</v>
      </c>
      <c r="EW53" s="234">
        <v>0</v>
      </c>
      <c r="EX53" s="234">
        <v>0</v>
      </c>
      <c r="EY53" s="235">
        <v>0</v>
      </c>
      <c r="EZ53" s="234">
        <v>0</v>
      </c>
      <c r="FA53" s="234">
        <v>0</v>
      </c>
      <c r="FB53" s="235">
        <v>0</v>
      </c>
      <c r="FC53" s="234">
        <v>0</v>
      </c>
      <c r="FD53" s="234">
        <v>0</v>
      </c>
      <c r="FE53" s="235">
        <v>0</v>
      </c>
      <c r="FF53" s="234">
        <v>0</v>
      </c>
      <c r="FG53" s="234">
        <v>0</v>
      </c>
      <c r="FH53" s="235">
        <v>0</v>
      </c>
      <c r="FI53" s="234">
        <v>0</v>
      </c>
      <c r="FJ53" s="234">
        <v>0</v>
      </c>
      <c r="FK53" s="235">
        <v>0</v>
      </c>
      <c r="FL53" s="234">
        <v>0</v>
      </c>
    </row>
    <row r="54" spans="1:168" ht="16.5" customHeight="1">
      <c r="A54" s="217"/>
      <c r="B54" s="237"/>
      <c r="C54" s="238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39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39"/>
      <c r="DD54" s="239"/>
      <c r="DE54" s="239"/>
      <c r="DF54" s="239"/>
      <c r="DG54" s="239"/>
      <c r="DH54" s="239"/>
      <c r="DI54" s="239"/>
      <c r="DJ54" s="239"/>
      <c r="DK54" s="239"/>
      <c r="DL54" s="239"/>
      <c r="DM54" s="239"/>
      <c r="DN54" s="239"/>
      <c r="DO54" s="239"/>
      <c r="DP54" s="239"/>
      <c r="DQ54" s="239"/>
      <c r="DR54" s="239"/>
      <c r="DS54" s="239"/>
      <c r="DT54" s="239"/>
      <c r="DU54" s="239"/>
      <c r="DV54" s="239"/>
      <c r="DW54" s="239"/>
      <c r="DX54" s="239"/>
      <c r="DY54" s="239"/>
      <c r="DZ54" s="239"/>
      <c r="EA54" s="239"/>
      <c r="EB54" s="239"/>
      <c r="EC54" s="239"/>
      <c r="ED54" s="239"/>
      <c r="EE54" s="239"/>
      <c r="EF54" s="239"/>
      <c r="EG54" s="239"/>
      <c r="EH54" s="239"/>
      <c r="EI54" s="239"/>
      <c r="EJ54" s="239"/>
      <c r="EK54" s="239"/>
      <c r="EL54" s="239"/>
      <c r="EM54" s="239"/>
      <c r="EN54" s="239"/>
      <c r="EO54" s="239"/>
      <c r="EP54" s="239"/>
      <c r="EQ54" s="239"/>
      <c r="ER54" s="239"/>
      <c r="ES54" s="239"/>
      <c r="ET54" s="239"/>
      <c r="EU54" s="239"/>
      <c r="EV54" s="239"/>
      <c r="EW54" s="239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</row>
    <row r="55" spans="1:168" ht="16.5" customHeight="1">
      <c r="A55" s="217"/>
      <c r="B55" s="228" t="s">
        <v>181</v>
      </c>
      <c r="C55" s="229"/>
      <c r="D55" s="240">
        <v>3094</v>
      </c>
      <c r="E55" s="240">
        <v>1724</v>
      </c>
      <c r="F55" s="241">
        <v>1370</v>
      </c>
      <c r="G55" s="240">
        <v>1101</v>
      </c>
      <c r="H55" s="240">
        <v>608</v>
      </c>
      <c r="I55" s="241">
        <v>493</v>
      </c>
      <c r="J55" s="240">
        <v>1029</v>
      </c>
      <c r="K55" s="240">
        <v>574</v>
      </c>
      <c r="L55" s="241">
        <v>455</v>
      </c>
      <c r="M55" s="240">
        <v>964</v>
      </c>
      <c r="N55" s="240">
        <v>542</v>
      </c>
      <c r="O55" s="241">
        <v>422</v>
      </c>
      <c r="P55" s="241">
        <v>0</v>
      </c>
      <c r="Q55" s="241">
        <v>0</v>
      </c>
      <c r="R55" s="241">
        <v>0</v>
      </c>
      <c r="S55" s="240">
        <v>3094</v>
      </c>
      <c r="T55" s="240">
        <v>1724</v>
      </c>
      <c r="U55" s="241">
        <v>1370</v>
      </c>
      <c r="V55" s="240">
        <v>1101</v>
      </c>
      <c r="W55" s="240">
        <v>608</v>
      </c>
      <c r="X55" s="241">
        <v>493</v>
      </c>
      <c r="Y55" s="240">
        <v>1029</v>
      </c>
      <c r="Z55" s="240">
        <v>574</v>
      </c>
      <c r="AA55" s="241">
        <v>455</v>
      </c>
      <c r="AB55" s="240">
        <v>964</v>
      </c>
      <c r="AC55" s="240">
        <v>542</v>
      </c>
      <c r="AD55" s="241">
        <v>422</v>
      </c>
      <c r="AE55" s="240">
        <v>0</v>
      </c>
      <c r="AF55" s="240">
        <v>0</v>
      </c>
      <c r="AG55" s="241">
        <v>0</v>
      </c>
      <c r="AH55" s="241">
        <v>0</v>
      </c>
      <c r="AI55" s="241">
        <v>0</v>
      </c>
      <c r="AJ55" s="241">
        <v>0</v>
      </c>
      <c r="AK55" s="241">
        <v>0</v>
      </c>
      <c r="AL55" s="241">
        <v>0</v>
      </c>
      <c r="AM55" s="241">
        <v>0</v>
      </c>
      <c r="AN55" s="241">
        <v>0</v>
      </c>
      <c r="AO55" s="241">
        <v>0</v>
      </c>
      <c r="AP55" s="241">
        <v>0</v>
      </c>
      <c r="AQ55" s="241">
        <v>0</v>
      </c>
      <c r="AR55" s="241">
        <v>0</v>
      </c>
      <c r="AS55" s="241">
        <v>0</v>
      </c>
      <c r="AT55" s="241">
        <v>0</v>
      </c>
      <c r="AU55" s="241">
        <v>0</v>
      </c>
      <c r="AV55" s="241">
        <v>0</v>
      </c>
      <c r="AW55" s="241">
        <v>0</v>
      </c>
      <c r="AX55" s="241">
        <v>0</v>
      </c>
      <c r="AY55" s="241">
        <v>0</v>
      </c>
      <c r="AZ55" s="241">
        <v>0</v>
      </c>
      <c r="BA55" s="241">
        <v>0</v>
      </c>
      <c r="BB55" s="241">
        <v>0</v>
      </c>
      <c r="BC55" s="241">
        <v>0</v>
      </c>
      <c r="BD55" s="241">
        <v>0</v>
      </c>
      <c r="BE55" s="241">
        <v>0</v>
      </c>
      <c r="BF55" s="241">
        <v>0</v>
      </c>
      <c r="BG55" s="241">
        <v>0</v>
      </c>
      <c r="BH55" s="241">
        <v>0</v>
      </c>
      <c r="BI55" s="241">
        <v>0</v>
      </c>
      <c r="BJ55" s="241">
        <v>0</v>
      </c>
      <c r="BK55" s="241">
        <v>0</v>
      </c>
      <c r="BL55" s="241">
        <v>0</v>
      </c>
      <c r="BM55" s="241">
        <v>0</v>
      </c>
      <c r="BN55" s="241">
        <v>0</v>
      </c>
      <c r="BO55" s="241">
        <v>0</v>
      </c>
      <c r="BP55" s="241">
        <v>0</v>
      </c>
      <c r="BQ55" s="241">
        <v>0</v>
      </c>
      <c r="BR55" s="241">
        <v>0</v>
      </c>
      <c r="BS55" s="241">
        <v>0</v>
      </c>
      <c r="BT55" s="241">
        <v>0</v>
      </c>
      <c r="BU55" s="241">
        <v>0</v>
      </c>
      <c r="BV55" s="241">
        <v>0</v>
      </c>
      <c r="BW55" s="241">
        <v>0</v>
      </c>
      <c r="BX55" s="241">
        <v>0</v>
      </c>
      <c r="BY55" s="241">
        <v>0</v>
      </c>
      <c r="BZ55" s="241">
        <v>0</v>
      </c>
      <c r="CA55" s="241">
        <v>0</v>
      </c>
      <c r="CB55" s="241">
        <v>0</v>
      </c>
      <c r="CC55" s="241">
        <v>0</v>
      </c>
      <c r="CD55" s="241">
        <v>0</v>
      </c>
      <c r="CE55" s="241">
        <v>0</v>
      </c>
      <c r="CF55" s="241">
        <v>0</v>
      </c>
      <c r="CG55" s="241">
        <v>0</v>
      </c>
      <c r="CH55" s="241">
        <v>0</v>
      </c>
      <c r="CI55" s="241">
        <v>0</v>
      </c>
      <c r="CJ55" s="241">
        <v>0</v>
      </c>
      <c r="CK55" s="241">
        <v>0</v>
      </c>
      <c r="CL55" s="241">
        <v>0</v>
      </c>
      <c r="CM55" s="241">
        <v>0</v>
      </c>
      <c r="CN55" s="241">
        <v>0</v>
      </c>
      <c r="CO55" s="241">
        <v>0</v>
      </c>
      <c r="CP55" s="241">
        <v>0</v>
      </c>
      <c r="CQ55" s="241">
        <v>0</v>
      </c>
      <c r="CR55" s="241">
        <v>0</v>
      </c>
      <c r="CS55" s="241">
        <v>0</v>
      </c>
      <c r="CT55" s="241">
        <v>0</v>
      </c>
      <c r="CU55" s="241">
        <v>0</v>
      </c>
      <c r="CV55" s="241">
        <v>0</v>
      </c>
      <c r="CW55" s="241">
        <v>0</v>
      </c>
      <c r="CX55" s="241">
        <v>0</v>
      </c>
      <c r="CY55" s="241">
        <v>0</v>
      </c>
      <c r="CZ55" s="241">
        <v>0</v>
      </c>
      <c r="DA55" s="241">
        <v>0</v>
      </c>
      <c r="DB55" s="241">
        <v>0</v>
      </c>
      <c r="DC55" s="241">
        <v>0</v>
      </c>
      <c r="DD55" s="241">
        <v>0</v>
      </c>
      <c r="DE55" s="241">
        <v>0</v>
      </c>
      <c r="DF55" s="241">
        <v>0</v>
      </c>
      <c r="DG55" s="241">
        <v>0</v>
      </c>
      <c r="DH55" s="241">
        <v>0</v>
      </c>
      <c r="DI55" s="241">
        <v>0</v>
      </c>
      <c r="DJ55" s="241">
        <v>0</v>
      </c>
      <c r="DK55" s="241">
        <v>0</v>
      </c>
      <c r="DL55" s="241">
        <v>0</v>
      </c>
      <c r="DM55" s="241">
        <v>0</v>
      </c>
      <c r="DN55" s="241">
        <v>0</v>
      </c>
      <c r="DO55" s="241">
        <v>0</v>
      </c>
      <c r="DP55" s="241">
        <v>0</v>
      </c>
      <c r="DQ55" s="241">
        <v>0</v>
      </c>
      <c r="DR55" s="241">
        <v>0</v>
      </c>
      <c r="DS55" s="241">
        <v>0</v>
      </c>
      <c r="DT55" s="241">
        <v>0</v>
      </c>
      <c r="DU55" s="241">
        <v>0</v>
      </c>
      <c r="DV55" s="241">
        <v>0</v>
      </c>
      <c r="DW55" s="241">
        <v>0</v>
      </c>
      <c r="DX55" s="241">
        <v>0</v>
      </c>
      <c r="DY55" s="241">
        <v>0</v>
      </c>
      <c r="DZ55" s="241">
        <v>0</v>
      </c>
      <c r="EA55" s="241">
        <v>0</v>
      </c>
      <c r="EB55" s="241">
        <v>0</v>
      </c>
      <c r="EC55" s="241">
        <v>0</v>
      </c>
      <c r="ED55" s="241">
        <v>0</v>
      </c>
      <c r="EE55" s="241">
        <v>0</v>
      </c>
      <c r="EF55" s="241">
        <v>0</v>
      </c>
      <c r="EG55" s="241">
        <v>0</v>
      </c>
      <c r="EH55" s="241">
        <v>0</v>
      </c>
      <c r="EI55" s="241">
        <v>0</v>
      </c>
      <c r="EJ55" s="241">
        <v>0</v>
      </c>
      <c r="EK55" s="241">
        <v>0</v>
      </c>
      <c r="EL55" s="241">
        <v>0</v>
      </c>
      <c r="EM55" s="241">
        <v>0</v>
      </c>
      <c r="EN55" s="241">
        <v>0</v>
      </c>
      <c r="EO55" s="241">
        <v>0</v>
      </c>
      <c r="EP55" s="241">
        <v>0</v>
      </c>
      <c r="EQ55" s="241">
        <v>0</v>
      </c>
      <c r="ER55" s="241">
        <v>0</v>
      </c>
      <c r="ES55" s="241">
        <v>0</v>
      </c>
      <c r="ET55" s="241">
        <v>0</v>
      </c>
      <c r="EU55" s="241">
        <v>0</v>
      </c>
      <c r="EV55" s="241">
        <v>0</v>
      </c>
      <c r="EW55" s="241">
        <v>0</v>
      </c>
      <c r="EX55" s="241">
        <v>0</v>
      </c>
      <c r="EY55" s="241">
        <v>0</v>
      </c>
      <c r="EZ55" s="241">
        <v>0</v>
      </c>
      <c r="FA55" s="241">
        <v>0</v>
      </c>
      <c r="FB55" s="241">
        <v>0</v>
      </c>
      <c r="FC55" s="241">
        <v>0</v>
      </c>
      <c r="FD55" s="241">
        <v>0</v>
      </c>
      <c r="FE55" s="241">
        <v>0</v>
      </c>
      <c r="FF55" s="241">
        <v>0</v>
      </c>
      <c r="FG55" s="241">
        <v>0</v>
      </c>
      <c r="FH55" s="241">
        <v>0</v>
      </c>
      <c r="FI55" s="241">
        <v>0</v>
      </c>
      <c r="FJ55" s="241">
        <v>0</v>
      </c>
      <c r="FK55" s="241">
        <v>0</v>
      </c>
      <c r="FL55" s="241">
        <v>0</v>
      </c>
    </row>
    <row r="56" spans="1:168" ht="11.25" customHeight="1">
      <c r="A56" s="217"/>
      <c r="B56" s="232"/>
      <c r="C56" s="233"/>
      <c r="D56" s="235"/>
      <c r="E56" s="235"/>
      <c r="F56" s="234"/>
      <c r="G56" s="235"/>
      <c r="H56" s="235"/>
      <c r="I56" s="234"/>
      <c r="J56" s="235"/>
      <c r="K56" s="235"/>
      <c r="L56" s="234"/>
      <c r="M56" s="235"/>
      <c r="N56" s="235"/>
      <c r="O56" s="234"/>
      <c r="P56" s="235"/>
      <c r="Q56" s="235"/>
      <c r="R56" s="234"/>
      <c r="S56" s="235"/>
      <c r="T56" s="235"/>
      <c r="U56" s="234"/>
      <c r="V56" s="235"/>
      <c r="W56" s="235"/>
      <c r="X56" s="234"/>
      <c r="Y56" s="235"/>
      <c r="Z56" s="235"/>
      <c r="AA56" s="234"/>
      <c r="AB56" s="235"/>
      <c r="AC56" s="235"/>
      <c r="AD56" s="234"/>
      <c r="AE56" s="235"/>
      <c r="AF56" s="235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4"/>
      <c r="BR56" s="234"/>
      <c r="BS56" s="234"/>
      <c r="BT56" s="234"/>
      <c r="BU56" s="234"/>
      <c r="BV56" s="234"/>
      <c r="BW56" s="234"/>
      <c r="BX56" s="234"/>
      <c r="BY56" s="234"/>
      <c r="BZ56" s="234"/>
      <c r="CA56" s="234"/>
      <c r="CB56" s="234"/>
      <c r="CC56" s="234"/>
      <c r="CD56" s="234"/>
      <c r="CE56" s="234"/>
      <c r="CF56" s="234"/>
      <c r="CG56" s="234"/>
      <c r="CH56" s="234"/>
      <c r="CI56" s="234"/>
      <c r="CJ56" s="234"/>
      <c r="CK56" s="234"/>
      <c r="CL56" s="234"/>
      <c r="CM56" s="234"/>
      <c r="CN56" s="234"/>
      <c r="CO56" s="234"/>
      <c r="CP56" s="234"/>
      <c r="CQ56" s="234"/>
      <c r="CR56" s="234"/>
      <c r="CS56" s="234"/>
      <c r="CT56" s="234"/>
      <c r="CU56" s="234"/>
      <c r="CV56" s="234"/>
      <c r="CW56" s="234"/>
      <c r="CX56" s="234"/>
      <c r="CY56" s="234"/>
      <c r="CZ56" s="234"/>
      <c r="DA56" s="234"/>
      <c r="DB56" s="234"/>
      <c r="DC56" s="234"/>
      <c r="DD56" s="234"/>
      <c r="DE56" s="234"/>
      <c r="DF56" s="234"/>
      <c r="DG56" s="234"/>
      <c r="DH56" s="234"/>
      <c r="DI56" s="234"/>
      <c r="DJ56" s="234"/>
      <c r="DK56" s="234"/>
      <c r="DL56" s="234"/>
      <c r="DM56" s="234"/>
      <c r="DN56" s="234"/>
      <c r="DO56" s="234"/>
      <c r="DP56" s="234"/>
      <c r="DQ56" s="234"/>
      <c r="DR56" s="234"/>
      <c r="DS56" s="234"/>
      <c r="DT56" s="234"/>
      <c r="DU56" s="234"/>
      <c r="DV56" s="234"/>
      <c r="DW56" s="234"/>
      <c r="DX56" s="234"/>
      <c r="DY56" s="234"/>
      <c r="DZ56" s="234"/>
      <c r="EA56" s="234"/>
      <c r="EB56" s="234"/>
      <c r="EC56" s="234"/>
      <c r="ED56" s="234"/>
      <c r="EE56" s="234"/>
      <c r="EF56" s="234"/>
      <c r="EG56" s="234"/>
      <c r="EH56" s="234"/>
      <c r="EI56" s="234"/>
      <c r="EJ56" s="234"/>
      <c r="EK56" s="234"/>
      <c r="EL56" s="234"/>
      <c r="EM56" s="234"/>
      <c r="EN56" s="234"/>
      <c r="EO56" s="234"/>
      <c r="EP56" s="234"/>
      <c r="EQ56" s="234"/>
      <c r="ER56" s="234"/>
      <c r="ES56" s="234"/>
      <c r="ET56" s="234"/>
      <c r="EU56" s="234"/>
      <c r="EV56" s="234"/>
      <c r="EW56" s="234"/>
      <c r="EX56" s="234"/>
      <c r="EY56" s="234"/>
      <c r="EZ56" s="234"/>
      <c r="FA56" s="234"/>
      <c r="FB56" s="234"/>
      <c r="FC56" s="234"/>
      <c r="FD56" s="234"/>
      <c r="FE56" s="234"/>
      <c r="FF56" s="234"/>
      <c r="FG56" s="234"/>
      <c r="FH56" s="234"/>
      <c r="FI56" s="234"/>
      <c r="FJ56" s="234"/>
      <c r="FK56" s="234"/>
      <c r="FL56" s="234"/>
    </row>
    <row r="57" spans="1:168" ht="16.5" customHeight="1">
      <c r="A57" s="217"/>
      <c r="B57" s="236" t="s">
        <v>182</v>
      </c>
      <c r="C57" s="233"/>
      <c r="D57" s="234">
        <v>2096</v>
      </c>
      <c r="E57" s="234">
        <v>1153</v>
      </c>
      <c r="F57" s="234">
        <v>943</v>
      </c>
      <c r="G57" s="234">
        <v>758</v>
      </c>
      <c r="H57" s="234">
        <v>411</v>
      </c>
      <c r="I57" s="234">
        <v>347</v>
      </c>
      <c r="J57" s="234">
        <v>701</v>
      </c>
      <c r="K57" s="234">
        <v>390</v>
      </c>
      <c r="L57" s="234">
        <v>311</v>
      </c>
      <c r="M57" s="234">
        <v>637</v>
      </c>
      <c r="N57" s="234">
        <v>352</v>
      </c>
      <c r="O57" s="234">
        <v>285</v>
      </c>
      <c r="P57" s="234">
        <v>0</v>
      </c>
      <c r="Q57" s="234">
        <v>0</v>
      </c>
      <c r="R57" s="234">
        <v>0</v>
      </c>
      <c r="S57" s="234">
        <v>2096</v>
      </c>
      <c r="T57" s="234">
        <v>1153</v>
      </c>
      <c r="U57" s="234">
        <v>943</v>
      </c>
      <c r="V57" s="235">
        <v>758</v>
      </c>
      <c r="W57" s="235">
        <v>411</v>
      </c>
      <c r="X57" s="235">
        <v>347</v>
      </c>
      <c r="Y57" s="235">
        <v>701</v>
      </c>
      <c r="Z57" s="235">
        <v>390</v>
      </c>
      <c r="AA57" s="235">
        <v>311</v>
      </c>
      <c r="AB57" s="235">
        <v>637</v>
      </c>
      <c r="AC57" s="235">
        <v>352</v>
      </c>
      <c r="AD57" s="235">
        <v>285</v>
      </c>
      <c r="AE57" s="235">
        <v>0</v>
      </c>
      <c r="AF57" s="235">
        <v>0</v>
      </c>
      <c r="AG57" s="235">
        <v>0</v>
      </c>
      <c r="AH57" s="234">
        <v>0</v>
      </c>
      <c r="AI57" s="234">
        <v>0</v>
      </c>
      <c r="AJ57" s="234">
        <v>0</v>
      </c>
      <c r="AK57" s="234">
        <v>0</v>
      </c>
      <c r="AL57" s="234">
        <v>0</v>
      </c>
      <c r="AM57" s="234">
        <v>0</v>
      </c>
      <c r="AN57" s="234">
        <v>0</v>
      </c>
      <c r="AO57" s="234">
        <v>0</v>
      </c>
      <c r="AP57" s="234">
        <v>0</v>
      </c>
      <c r="AQ57" s="234">
        <v>0</v>
      </c>
      <c r="AR57" s="234">
        <v>0</v>
      </c>
      <c r="AS57" s="234">
        <v>0</v>
      </c>
      <c r="AT57" s="234">
        <v>0</v>
      </c>
      <c r="AU57" s="234">
        <v>0</v>
      </c>
      <c r="AV57" s="234">
        <v>0</v>
      </c>
      <c r="AW57" s="234">
        <v>0</v>
      </c>
      <c r="AX57" s="234">
        <v>0</v>
      </c>
      <c r="AY57" s="234">
        <v>0</v>
      </c>
      <c r="AZ57" s="234">
        <v>0</v>
      </c>
      <c r="BA57" s="234">
        <v>0</v>
      </c>
      <c r="BB57" s="234">
        <v>0</v>
      </c>
      <c r="BC57" s="234">
        <v>0</v>
      </c>
      <c r="BD57" s="234">
        <v>0</v>
      </c>
      <c r="BE57" s="234">
        <v>0</v>
      </c>
      <c r="BF57" s="234">
        <v>0</v>
      </c>
      <c r="BG57" s="234">
        <v>0</v>
      </c>
      <c r="BH57" s="234">
        <v>0</v>
      </c>
      <c r="BI57" s="234">
        <v>0</v>
      </c>
      <c r="BJ57" s="234">
        <v>0</v>
      </c>
      <c r="BK57" s="234">
        <v>0</v>
      </c>
      <c r="BL57" s="234">
        <v>0</v>
      </c>
      <c r="BM57" s="234">
        <v>0</v>
      </c>
      <c r="BN57" s="234">
        <v>0</v>
      </c>
      <c r="BO57" s="234">
        <v>0</v>
      </c>
      <c r="BP57" s="234">
        <v>0</v>
      </c>
      <c r="BQ57" s="234">
        <v>0</v>
      </c>
      <c r="BR57" s="234">
        <v>0</v>
      </c>
      <c r="BS57" s="234">
        <v>0</v>
      </c>
      <c r="BT57" s="234">
        <v>0</v>
      </c>
      <c r="BU57" s="234">
        <v>0</v>
      </c>
      <c r="BV57" s="234">
        <v>0</v>
      </c>
      <c r="BW57" s="234">
        <v>0</v>
      </c>
      <c r="BX57" s="234">
        <v>0</v>
      </c>
      <c r="BY57" s="234">
        <v>0</v>
      </c>
      <c r="BZ57" s="234">
        <v>0</v>
      </c>
      <c r="CA57" s="234">
        <v>0</v>
      </c>
      <c r="CB57" s="234">
        <v>0</v>
      </c>
      <c r="CC57" s="234">
        <v>0</v>
      </c>
      <c r="CD57" s="234">
        <v>0</v>
      </c>
      <c r="CE57" s="234">
        <v>0</v>
      </c>
      <c r="CF57" s="234">
        <v>0</v>
      </c>
      <c r="CG57" s="234">
        <v>0</v>
      </c>
      <c r="CH57" s="234">
        <v>0</v>
      </c>
      <c r="CI57" s="234">
        <v>0</v>
      </c>
      <c r="CJ57" s="234">
        <v>0</v>
      </c>
      <c r="CK57" s="234">
        <v>0</v>
      </c>
      <c r="CL57" s="234">
        <v>0</v>
      </c>
      <c r="CM57" s="234">
        <v>0</v>
      </c>
      <c r="CN57" s="234">
        <v>0</v>
      </c>
      <c r="CO57" s="234">
        <v>0</v>
      </c>
      <c r="CP57" s="234">
        <v>0</v>
      </c>
      <c r="CQ57" s="234">
        <v>0</v>
      </c>
      <c r="CR57" s="234">
        <v>0</v>
      </c>
      <c r="CS57" s="234">
        <v>0</v>
      </c>
      <c r="CT57" s="234">
        <v>0</v>
      </c>
      <c r="CU57" s="234">
        <v>0</v>
      </c>
      <c r="CV57" s="234">
        <v>0</v>
      </c>
      <c r="CW57" s="234">
        <v>0</v>
      </c>
      <c r="CX57" s="234">
        <v>0</v>
      </c>
      <c r="CY57" s="234">
        <v>0</v>
      </c>
      <c r="CZ57" s="234">
        <v>0</v>
      </c>
      <c r="DA57" s="234">
        <v>0</v>
      </c>
      <c r="DB57" s="234">
        <v>0</v>
      </c>
      <c r="DC57" s="234">
        <v>0</v>
      </c>
      <c r="DD57" s="234">
        <v>0</v>
      </c>
      <c r="DE57" s="234">
        <v>0</v>
      </c>
      <c r="DF57" s="234">
        <v>0</v>
      </c>
      <c r="DG57" s="234">
        <v>0</v>
      </c>
      <c r="DH57" s="234">
        <v>0</v>
      </c>
      <c r="DI57" s="234">
        <v>0</v>
      </c>
      <c r="DJ57" s="234">
        <v>0</v>
      </c>
      <c r="DK57" s="234">
        <v>0</v>
      </c>
      <c r="DL57" s="234">
        <v>0</v>
      </c>
      <c r="DM57" s="234">
        <v>0</v>
      </c>
      <c r="DN57" s="234">
        <v>0</v>
      </c>
      <c r="DO57" s="234">
        <v>0</v>
      </c>
      <c r="DP57" s="234">
        <v>0</v>
      </c>
      <c r="DQ57" s="234">
        <v>0</v>
      </c>
      <c r="DR57" s="234">
        <v>0</v>
      </c>
      <c r="DS57" s="234">
        <v>0</v>
      </c>
      <c r="DT57" s="234">
        <v>0</v>
      </c>
      <c r="DU57" s="234">
        <v>0</v>
      </c>
      <c r="DV57" s="234">
        <v>0</v>
      </c>
      <c r="DW57" s="234">
        <v>0</v>
      </c>
      <c r="DX57" s="234">
        <v>0</v>
      </c>
      <c r="DY57" s="234">
        <v>0</v>
      </c>
      <c r="DZ57" s="234">
        <v>0</v>
      </c>
      <c r="EA57" s="234">
        <v>0</v>
      </c>
      <c r="EB57" s="234">
        <v>0</v>
      </c>
      <c r="EC57" s="234">
        <v>0</v>
      </c>
      <c r="ED57" s="234">
        <v>0</v>
      </c>
      <c r="EE57" s="234">
        <v>0</v>
      </c>
      <c r="EF57" s="234">
        <v>0</v>
      </c>
      <c r="EG57" s="234">
        <v>0</v>
      </c>
      <c r="EH57" s="234">
        <v>0</v>
      </c>
      <c r="EI57" s="234">
        <v>0</v>
      </c>
      <c r="EJ57" s="234">
        <v>0</v>
      </c>
      <c r="EK57" s="234">
        <v>0</v>
      </c>
      <c r="EL57" s="234">
        <v>0</v>
      </c>
      <c r="EM57" s="234">
        <v>0</v>
      </c>
      <c r="EN57" s="234">
        <v>0</v>
      </c>
      <c r="EO57" s="234">
        <v>0</v>
      </c>
      <c r="EP57" s="234">
        <v>0</v>
      </c>
      <c r="EQ57" s="234">
        <v>0</v>
      </c>
      <c r="ER57" s="234">
        <v>0</v>
      </c>
      <c r="ES57" s="234">
        <v>0</v>
      </c>
      <c r="ET57" s="234">
        <v>0</v>
      </c>
      <c r="EU57" s="234">
        <v>0</v>
      </c>
      <c r="EV57" s="234">
        <v>0</v>
      </c>
      <c r="EW57" s="234">
        <v>0</v>
      </c>
      <c r="EX57" s="234">
        <v>0</v>
      </c>
      <c r="EY57" s="234">
        <v>0</v>
      </c>
      <c r="EZ57" s="234">
        <v>0</v>
      </c>
      <c r="FA57" s="234">
        <v>0</v>
      </c>
      <c r="FB57" s="234">
        <v>0</v>
      </c>
      <c r="FC57" s="234">
        <v>0</v>
      </c>
      <c r="FD57" s="234">
        <v>0</v>
      </c>
      <c r="FE57" s="234">
        <v>0</v>
      </c>
      <c r="FF57" s="234">
        <v>0</v>
      </c>
      <c r="FG57" s="234">
        <v>0</v>
      </c>
      <c r="FH57" s="234">
        <v>0</v>
      </c>
      <c r="FI57" s="234">
        <v>0</v>
      </c>
      <c r="FJ57" s="234">
        <v>0</v>
      </c>
      <c r="FK57" s="234">
        <v>0</v>
      </c>
      <c r="FL57" s="234">
        <v>0</v>
      </c>
    </row>
    <row r="58" spans="1:168" ht="16.5" customHeight="1">
      <c r="A58" s="217"/>
      <c r="B58" s="236" t="s">
        <v>183</v>
      </c>
      <c r="C58" s="233"/>
      <c r="D58" s="234">
        <v>187</v>
      </c>
      <c r="E58" s="234">
        <v>102</v>
      </c>
      <c r="F58" s="234">
        <v>85</v>
      </c>
      <c r="G58" s="234">
        <v>65</v>
      </c>
      <c r="H58" s="234">
        <v>30</v>
      </c>
      <c r="I58" s="234">
        <v>35</v>
      </c>
      <c r="J58" s="234">
        <v>63</v>
      </c>
      <c r="K58" s="234">
        <v>35</v>
      </c>
      <c r="L58" s="234">
        <v>28</v>
      </c>
      <c r="M58" s="234">
        <v>59</v>
      </c>
      <c r="N58" s="234">
        <v>37</v>
      </c>
      <c r="O58" s="234">
        <v>22</v>
      </c>
      <c r="P58" s="234">
        <v>0</v>
      </c>
      <c r="Q58" s="234">
        <v>0</v>
      </c>
      <c r="R58" s="234">
        <v>0</v>
      </c>
      <c r="S58" s="234">
        <v>187</v>
      </c>
      <c r="T58" s="234">
        <v>102</v>
      </c>
      <c r="U58" s="234">
        <v>85</v>
      </c>
      <c r="V58" s="235">
        <v>65</v>
      </c>
      <c r="W58" s="235">
        <v>30</v>
      </c>
      <c r="X58" s="235">
        <v>35</v>
      </c>
      <c r="Y58" s="235">
        <v>63</v>
      </c>
      <c r="Z58" s="235">
        <v>35</v>
      </c>
      <c r="AA58" s="235">
        <v>28</v>
      </c>
      <c r="AB58" s="235">
        <v>59</v>
      </c>
      <c r="AC58" s="235">
        <v>37</v>
      </c>
      <c r="AD58" s="235">
        <v>22</v>
      </c>
      <c r="AE58" s="235">
        <v>0</v>
      </c>
      <c r="AF58" s="235">
        <v>0</v>
      </c>
      <c r="AG58" s="235">
        <v>0</v>
      </c>
      <c r="AH58" s="234">
        <v>0</v>
      </c>
      <c r="AI58" s="234">
        <v>0</v>
      </c>
      <c r="AJ58" s="234">
        <v>0</v>
      </c>
      <c r="AK58" s="234">
        <v>0</v>
      </c>
      <c r="AL58" s="234">
        <v>0</v>
      </c>
      <c r="AM58" s="234">
        <v>0</v>
      </c>
      <c r="AN58" s="234">
        <v>0</v>
      </c>
      <c r="AO58" s="234">
        <v>0</v>
      </c>
      <c r="AP58" s="234">
        <v>0</v>
      </c>
      <c r="AQ58" s="234">
        <v>0</v>
      </c>
      <c r="AR58" s="234">
        <v>0</v>
      </c>
      <c r="AS58" s="234">
        <v>0</v>
      </c>
      <c r="AT58" s="234">
        <v>0</v>
      </c>
      <c r="AU58" s="234">
        <v>0</v>
      </c>
      <c r="AV58" s="234">
        <v>0</v>
      </c>
      <c r="AW58" s="234">
        <v>0</v>
      </c>
      <c r="AX58" s="234">
        <v>0</v>
      </c>
      <c r="AY58" s="234">
        <v>0</v>
      </c>
      <c r="AZ58" s="234">
        <v>0</v>
      </c>
      <c r="BA58" s="234">
        <v>0</v>
      </c>
      <c r="BB58" s="234">
        <v>0</v>
      </c>
      <c r="BC58" s="234">
        <v>0</v>
      </c>
      <c r="BD58" s="234">
        <v>0</v>
      </c>
      <c r="BE58" s="234">
        <v>0</v>
      </c>
      <c r="BF58" s="234">
        <v>0</v>
      </c>
      <c r="BG58" s="234">
        <v>0</v>
      </c>
      <c r="BH58" s="234">
        <v>0</v>
      </c>
      <c r="BI58" s="234">
        <v>0</v>
      </c>
      <c r="BJ58" s="234">
        <v>0</v>
      </c>
      <c r="BK58" s="234">
        <v>0</v>
      </c>
      <c r="BL58" s="234">
        <v>0</v>
      </c>
      <c r="BM58" s="234">
        <v>0</v>
      </c>
      <c r="BN58" s="234">
        <v>0</v>
      </c>
      <c r="BO58" s="234">
        <v>0</v>
      </c>
      <c r="BP58" s="234">
        <v>0</v>
      </c>
      <c r="BQ58" s="234">
        <v>0</v>
      </c>
      <c r="BR58" s="234">
        <v>0</v>
      </c>
      <c r="BS58" s="234">
        <v>0</v>
      </c>
      <c r="BT58" s="234">
        <v>0</v>
      </c>
      <c r="BU58" s="234">
        <v>0</v>
      </c>
      <c r="BV58" s="234">
        <v>0</v>
      </c>
      <c r="BW58" s="234">
        <v>0</v>
      </c>
      <c r="BX58" s="234">
        <v>0</v>
      </c>
      <c r="BY58" s="234">
        <v>0</v>
      </c>
      <c r="BZ58" s="234">
        <v>0</v>
      </c>
      <c r="CA58" s="234">
        <v>0</v>
      </c>
      <c r="CB58" s="234">
        <v>0</v>
      </c>
      <c r="CC58" s="234">
        <v>0</v>
      </c>
      <c r="CD58" s="234">
        <v>0</v>
      </c>
      <c r="CE58" s="234">
        <v>0</v>
      </c>
      <c r="CF58" s="234">
        <v>0</v>
      </c>
      <c r="CG58" s="234">
        <v>0</v>
      </c>
      <c r="CH58" s="234">
        <v>0</v>
      </c>
      <c r="CI58" s="234">
        <v>0</v>
      </c>
      <c r="CJ58" s="234">
        <v>0</v>
      </c>
      <c r="CK58" s="234">
        <v>0</v>
      </c>
      <c r="CL58" s="234">
        <v>0</v>
      </c>
      <c r="CM58" s="234">
        <v>0</v>
      </c>
      <c r="CN58" s="234">
        <v>0</v>
      </c>
      <c r="CO58" s="234">
        <v>0</v>
      </c>
      <c r="CP58" s="234">
        <v>0</v>
      </c>
      <c r="CQ58" s="234">
        <v>0</v>
      </c>
      <c r="CR58" s="234">
        <v>0</v>
      </c>
      <c r="CS58" s="234">
        <v>0</v>
      </c>
      <c r="CT58" s="234">
        <v>0</v>
      </c>
      <c r="CU58" s="234">
        <v>0</v>
      </c>
      <c r="CV58" s="234">
        <v>0</v>
      </c>
      <c r="CW58" s="234">
        <v>0</v>
      </c>
      <c r="CX58" s="234">
        <v>0</v>
      </c>
      <c r="CY58" s="234">
        <v>0</v>
      </c>
      <c r="CZ58" s="234">
        <v>0</v>
      </c>
      <c r="DA58" s="234">
        <v>0</v>
      </c>
      <c r="DB58" s="234">
        <v>0</v>
      </c>
      <c r="DC58" s="234">
        <v>0</v>
      </c>
      <c r="DD58" s="234">
        <v>0</v>
      </c>
      <c r="DE58" s="234">
        <v>0</v>
      </c>
      <c r="DF58" s="234">
        <v>0</v>
      </c>
      <c r="DG58" s="234">
        <v>0</v>
      </c>
      <c r="DH58" s="234">
        <v>0</v>
      </c>
      <c r="DI58" s="234">
        <v>0</v>
      </c>
      <c r="DJ58" s="234">
        <v>0</v>
      </c>
      <c r="DK58" s="234">
        <v>0</v>
      </c>
      <c r="DL58" s="234">
        <v>0</v>
      </c>
      <c r="DM58" s="234">
        <v>0</v>
      </c>
      <c r="DN58" s="234">
        <v>0</v>
      </c>
      <c r="DO58" s="234">
        <v>0</v>
      </c>
      <c r="DP58" s="234">
        <v>0</v>
      </c>
      <c r="DQ58" s="234">
        <v>0</v>
      </c>
      <c r="DR58" s="234">
        <v>0</v>
      </c>
      <c r="DS58" s="234">
        <v>0</v>
      </c>
      <c r="DT58" s="234">
        <v>0</v>
      </c>
      <c r="DU58" s="234">
        <v>0</v>
      </c>
      <c r="DV58" s="234">
        <v>0</v>
      </c>
      <c r="DW58" s="234">
        <v>0</v>
      </c>
      <c r="DX58" s="234">
        <v>0</v>
      </c>
      <c r="DY58" s="234">
        <v>0</v>
      </c>
      <c r="DZ58" s="234">
        <v>0</v>
      </c>
      <c r="EA58" s="234">
        <v>0</v>
      </c>
      <c r="EB58" s="234">
        <v>0</v>
      </c>
      <c r="EC58" s="234">
        <v>0</v>
      </c>
      <c r="ED58" s="234">
        <v>0</v>
      </c>
      <c r="EE58" s="234">
        <v>0</v>
      </c>
      <c r="EF58" s="234">
        <v>0</v>
      </c>
      <c r="EG58" s="234">
        <v>0</v>
      </c>
      <c r="EH58" s="234">
        <v>0</v>
      </c>
      <c r="EI58" s="234">
        <v>0</v>
      </c>
      <c r="EJ58" s="234">
        <v>0</v>
      </c>
      <c r="EK58" s="234">
        <v>0</v>
      </c>
      <c r="EL58" s="234">
        <v>0</v>
      </c>
      <c r="EM58" s="234">
        <v>0</v>
      </c>
      <c r="EN58" s="234">
        <v>0</v>
      </c>
      <c r="EO58" s="234">
        <v>0</v>
      </c>
      <c r="EP58" s="234">
        <v>0</v>
      </c>
      <c r="EQ58" s="234">
        <v>0</v>
      </c>
      <c r="ER58" s="234">
        <v>0</v>
      </c>
      <c r="ES58" s="234">
        <v>0</v>
      </c>
      <c r="ET58" s="234">
        <v>0</v>
      </c>
      <c r="EU58" s="234">
        <v>0</v>
      </c>
      <c r="EV58" s="234">
        <v>0</v>
      </c>
      <c r="EW58" s="234">
        <v>0</v>
      </c>
      <c r="EX58" s="234">
        <v>0</v>
      </c>
      <c r="EY58" s="234">
        <v>0</v>
      </c>
      <c r="EZ58" s="234">
        <v>0</v>
      </c>
      <c r="FA58" s="234">
        <v>0</v>
      </c>
      <c r="FB58" s="234">
        <v>0</v>
      </c>
      <c r="FC58" s="234">
        <v>0</v>
      </c>
      <c r="FD58" s="234">
        <v>0</v>
      </c>
      <c r="FE58" s="234">
        <v>0</v>
      </c>
      <c r="FF58" s="234">
        <v>0</v>
      </c>
      <c r="FG58" s="234">
        <v>0</v>
      </c>
      <c r="FH58" s="234">
        <v>0</v>
      </c>
      <c r="FI58" s="234">
        <v>0</v>
      </c>
      <c r="FJ58" s="234">
        <v>0</v>
      </c>
      <c r="FK58" s="234">
        <v>0</v>
      </c>
      <c r="FL58" s="234">
        <v>0</v>
      </c>
    </row>
    <row r="59" spans="1:168" ht="16.5" customHeight="1">
      <c r="A59" s="217"/>
      <c r="B59" s="236" t="s">
        <v>143</v>
      </c>
      <c r="C59" s="233"/>
      <c r="D59" s="234">
        <v>629</v>
      </c>
      <c r="E59" s="234">
        <v>325</v>
      </c>
      <c r="F59" s="234">
        <v>304</v>
      </c>
      <c r="G59" s="234">
        <v>209</v>
      </c>
      <c r="H59" s="234">
        <v>109</v>
      </c>
      <c r="I59" s="234">
        <v>100</v>
      </c>
      <c r="J59" s="234">
        <v>206</v>
      </c>
      <c r="K59" s="234">
        <v>106</v>
      </c>
      <c r="L59" s="234">
        <v>100</v>
      </c>
      <c r="M59" s="234">
        <v>214</v>
      </c>
      <c r="N59" s="234">
        <v>110</v>
      </c>
      <c r="O59" s="234">
        <v>104</v>
      </c>
      <c r="P59" s="234">
        <v>0</v>
      </c>
      <c r="Q59" s="234">
        <v>0</v>
      </c>
      <c r="R59" s="234">
        <v>0</v>
      </c>
      <c r="S59" s="234">
        <v>629</v>
      </c>
      <c r="T59" s="234">
        <v>325</v>
      </c>
      <c r="U59" s="234">
        <v>304</v>
      </c>
      <c r="V59" s="235">
        <v>209</v>
      </c>
      <c r="W59" s="235">
        <v>109</v>
      </c>
      <c r="X59" s="235">
        <v>100</v>
      </c>
      <c r="Y59" s="235">
        <v>206</v>
      </c>
      <c r="Z59" s="235">
        <v>106</v>
      </c>
      <c r="AA59" s="235">
        <v>100</v>
      </c>
      <c r="AB59" s="235">
        <v>214</v>
      </c>
      <c r="AC59" s="235">
        <v>110</v>
      </c>
      <c r="AD59" s="235">
        <v>104</v>
      </c>
      <c r="AE59" s="235">
        <v>0</v>
      </c>
      <c r="AF59" s="235">
        <v>0</v>
      </c>
      <c r="AG59" s="235">
        <v>0</v>
      </c>
      <c r="AH59" s="234">
        <v>0</v>
      </c>
      <c r="AI59" s="234">
        <v>0</v>
      </c>
      <c r="AJ59" s="234">
        <v>0</v>
      </c>
      <c r="AK59" s="234">
        <v>0</v>
      </c>
      <c r="AL59" s="234">
        <v>0</v>
      </c>
      <c r="AM59" s="234">
        <v>0</v>
      </c>
      <c r="AN59" s="234">
        <v>0</v>
      </c>
      <c r="AO59" s="234">
        <v>0</v>
      </c>
      <c r="AP59" s="234">
        <v>0</v>
      </c>
      <c r="AQ59" s="234">
        <v>0</v>
      </c>
      <c r="AR59" s="234">
        <v>0</v>
      </c>
      <c r="AS59" s="234">
        <v>0</v>
      </c>
      <c r="AT59" s="234">
        <v>0</v>
      </c>
      <c r="AU59" s="234">
        <v>0</v>
      </c>
      <c r="AV59" s="234">
        <v>0</v>
      </c>
      <c r="AW59" s="234">
        <v>0</v>
      </c>
      <c r="AX59" s="234">
        <v>0</v>
      </c>
      <c r="AY59" s="234">
        <v>0</v>
      </c>
      <c r="AZ59" s="234">
        <v>0</v>
      </c>
      <c r="BA59" s="234">
        <v>0</v>
      </c>
      <c r="BB59" s="234">
        <v>0</v>
      </c>
      <c r="BC59" s="234">
        <v>0</v>
      </c>
      <c r="BD59" s="234">
        <v>0</v>
      </c>
      <c r="BE59" s="234">
        <v>0</v>
      </c>
      <c r="BF59" s="234">
        <v>0</v>
      </c>
      <c r="BG59" s="234">
        <v>0</v>
      </c>
      <c r="BH59" s="234">
        <v>0</v>
      </c>
      <c r="BI59" s="234">
        <v>0</v>
      </c>
      <c r="BJ59" s="234">
        <v>0</v>
      </c>
      <c r="BK59" s="234">
        <v>0</v>
      </c>
      <c r="BL59" s="234">
        <v>0</v>
      </c>
      <c r="BM59" s="234">
        <v>0</v>
      </c>
      <c r="BN59" s="234">
        <v>0</v>
      </c>
      <c r="BO59" s="234">
        <v>0</v>
      </c>
      <c r="BP59" s="234">
        <v>0</v>
      </c>
      <c r="BQ59" s="234">
        <v>0</v>
      </c>
      <c r="BR59" s="234">
        <v>0</v>
      </c>
      <c r="BS59" s="234">
        <v>0</v>
      </c>
      <c r="BT59" s="234">
        <v>0</v>
      </c>
      <c r="BU59" s="234">
        <v>0</v>
      </c>
      <c r="BV59" s="234">
        <v>0</v>
      </c>
      <c r="BW59" s="234">
        <v>0</v>
      </c>
      <c r="BX59" s="234">
        <v>0</v>
      </c>
      <c r="BY59" s="234">
        <v>0</v>
      </c>
      <c r="BZ59" s="234">
        <v>0</v>
      </c>
      <c r="CA59" s="234">
        <v>0</v>
      </c>
      <c r="CB59" s="234">
        <v>0</v>
      </c>
      <c r="CC59" s="234">
        <v>0</v>
      </c>
      <c r="CD59" s="234">
        <v>0</v>
      </c>
      <c r="CE59" s="234">
        <v>0</v>
      </c>
      <c r="CF59" s="234">
        <v>0</v>
      </c>
      <c r="CG59" s="234">
        <v>0</v>
      </c>
      <c r="CH59" s="234">
        <v>0</v>
      </c>
      <c r="CI59" s="234">
        <v>0</v>
      </c>
      <c r="CJ59" s="234">
        <v>0</v>
      </c>
      <c r="CK59" s="234">
        <v>0</v>
      </c>
      <c r="CL59" s="234">
        <v>0</v>
      </c>
      <c r="CM59" s="234">
        <v>0</v>
      </c>
      <c r="CN59" s="234">
        <v>0</v>
      </c>
      <c r="CO59" s="234">
        <v>0</v>
      </c>
      <c r="CP59" s="234">
        <v>0</v>
      </c>
      <c r="CQ59" s="234">
        <v>0</v>
      </c>
      <c r="CR59" s="234">
        <v>0</v>
      </c>
      <c r="CS59" s="234">
        <v>0</v>
      </c>
      <c r="CT59" s="234">
        <v>0</v>
      </c>
      <c r="CU59" s="234">
        <v>0</v>
      </c>
      <c r="CV59" s="234">
        <v>0</v>
      </c>
      <c r="CW59" s="234">
        <v>0</v>
      </c>
      <c r="CX59" s="234">
        <v>0</v>
      </c>
      <c r="CY59" s="234">
        <v>0</v>
      </c>
      <c r="CZ59" s="234">
        <v>0</v>
      </c>
      <c r="DA59" s="234">
        <v>0</v>
      </c>
      <c r="DB59" s="234">
        <v>0</v>
      </c>
      <c r="DC59" s="234">
        <v>0</v>
      </c>
      <c r="DD59" s="234">
        <v>0</v>
      </c>
      <c r="DE59" s="234">
        <v>0</v>
      </c>
      <c r="DF59" s="234">
        <v>0</v>
      </c>
      <c r="DG59" s="234">
        <v>0</v>
      </c>
      <c r="DH59" s="234">
        <v>0</v>
      </c>
      <c r="DI59" s="234">
        <v>0</v>
      </c>
      <c r="DJ59" s="234">
        <v>0</v>
      </c>
      <c r="DK59" s="234">
        <v>0</v>
      </c>
      <c r="DL59" s="234">
        <v>0</v>
      </c>
      <c r="DM59" s="234">
        <v>0</v>
      </c>
      <c r="DN59" s="234">
        <v>0</v>
      </c>
      <c r="DO59" s="234">
        <v>0</v>
      </c>
      <c r="DP59" s="234">
        <v>0</v>
      </c>
      <c r="DQ59" s="234">
        <v>0</v>
      </c>
      <c r="DR59" s="234">
        <v>0</v>
      </c>
      <c r="DS59" s="234">
        <v>0</v>
      </c>
      <c r="DT59" s="234">
        <v>0</v>
      </c>
      <c r="DU59" s="234">
        <v>0</v>
      </c>
      <c r="DV59" s="234">
        <v>0</v>
      </c>
      <c r="DW59" s="234">
        <v>0</v>
      </c>
      <c r="DX59" s="234">
        <v>0</v>
      </c>
      <c r="DY59" s="234">
        <v>0</v>
      </c>
      <c r="DZ59" s="234">
        <v>0</v>
      </c>
      <c r="EA59" s="234">
        <v>0</v>
      </c>
      <c r="EB59" s="234">
        <v>0</v>
      </c>
      <c r="EC59" s="234">
        <v>0</v>
      </c>
      <c r="ED59" s="234">
        <v>0</v>
      </c>
      <c r="EE59" s="234">
        <v>0</v>
      </c>
      <c r="EF59" s="234">
        <v>0</v>
      </c>
      <c r="EG59" s="234">
        <v>0</v>
      </c>
      <c r="EH59" s="234">
        <v>0</v>
      </c>
      <c r="EI59" s="234">
        <v>0</v>
      </c>
      <c r="EJ59" s="234">
        <v>0</v>
      </c>
      <c r="EK59" s="234">
        <v>0</v>
      </c>
      <c r="EL59" s="234">
        <v>0</v>
      </c>
      <c r="EM59" s="234">
        <v>0</v>
      </c>
      <c r="EN59" s="234">
        <v>0</v>
      </c>
      <c r="EO59" s="234">
        <v>0</v>
      </c>
      <c r="EP59" s="234">
        <v>0</v>
      </c>
      <c r="EQ59" s="234">
        <v>0</v>
      </c>
      <c r="ER59" s="234">
        <v>0</v>
      </c>
      <c r="ES59" s="234">
        <v>0</v>
      </c>
      <c r="ET59" s="234">
        <v>0</v>
      </c>
      <c r="EU59" s="234">
        <v>0</v>
      </c>
      <c r="EV59" s="234">
        <v>0</v>
      </c>
      <c r="EW59" s="234">
        <v>0</v>
      </c>
      <c r="EX59" s="234">
        <v>0</v>
      </c>
      <c r="EY59" s="234">
        <v>0</v>
      </c>
      <c r="EZ59" s="234">
        <v>0</v>
      </c>
      <c r="FA59" s="234">
        <v>0</v>
      </c>
      <c r="FB59" s="234">
        <v>0</v>
      </c>
      <c r="FC59" s="234">
        <v>0</v>
      </c>
      <c r="FD59" s="234">
        <v>0</v>
      </c>
      <c r="FE59" s="234">
        <v>0</v>
      </c>
      <c r="FF59" s="234">
        <v>0</v>
      </c>
      <c r="FG59" s="234">
        <v>0</v>
      </c>
      <c r="FH59" s="234">
        <v>0</v>
      </c>
      <c r="FI59" s="234">
        <v>0</v>
      </c>
      <c r="FJ59" s="234">
        <v>0</v>
      </c>
      <c r="FK59" s="234">
        <v>0</v>
      </c>
      <c r="FL59" s="234">
        <v>0</v>
      </c>
    </row>
    <row r="60" spans="1:168" ht="16.5" customHeight="1">
      <c r="A60" s="217"/>
      <c r="B60" s="236" t="s">
        <v>93</v>
      </c>
      <c r="C60" s="233"/>
      <c r="D60" s="234">
        <v>83</v>
      </c>
      <c r="E60" s="234">
        <v>75</v>
      </c>
      <c r="F60" s="234">
        <v>8</v>
      </c>
      <c r="G60" s="234">
        <v>37</v>
      </c>
      <c r="H60" s="234">
        <v>35</v>
      </c>
      <c r="I60" s="234">
        <v>2</v>
      </c>
      <c r="J60" s="234">
        <v>24</v>
      </c>
      <c r="K60" s="234">
        <v>20</v>
      </c>
      <c r="L60" s="234">
        <v>4</v>
      </c>
      <c r="M60" s="234">
        <v>22</v>
      </c>
      <c r="N60" s="234">
        <v>20</v>
      </c>
      <c r="O60" s="234">
        <v>2</v>
      </c>
      <c r="P60" s="234">
        <v>0</v>
      </c>
      <c r="Q60" s="234">
        <v>0</v>
      </c>
      <c r="R60" s="234">
        <v>0</v>
      </c>
      <c r="S60" s="234">
        <v>83</v>
      </c>
      <c r="T60" s="234">
        <v>75</v>
      </c>
      <c r="U60" s="234">
        <v>8</v>
      </c>
      <c r="V60" s="235">
        <v>37</v>
      </c>
      <c r="W60" s="235">
        <v>35</v>
      </c>
      <c r="X60" s="235">
        <v>2</v>
      </c>
      <c r="Y60" s="235">
        <v>24</v>
      </c>
      <c r="Z60" s="235">
        <v>20</v>
      </c>
      <c r="AA60" s="235">
        <v>4</v>
      </c>
      <c r="AB60" s="235">
        <v>22</v>
      </c>
      <c r="AC60" s="235">
        <v>20</v>
      </c>
      <c r="AD60" s="235">
        <v>2</v>
      </c>
      <c r="AE60" s="235">
        <v>0</v>
      </c>
      <c r="AF60" s="235">
        <v>0</v>
      </c>
      <c r="AG60" s="235">
        <v>0</v>
      </c>
      <c r="AH60" s="234">
        <v>0</v>
      </c>
      <c r="AI60" s="234">
        <v>0</v>
      </c>
      <c r="AJ60" s="234">
        <v>0</v>
      </c>
      <c r="AK60" s="234">
        <v>0</v>
      </c>
      <c r="AL60" s="234">
        <v>0</v>
      </c>
      <c r="AM60" s="234">
        <v>0</v>
      </c>
      <c r="AN60" s="234">
        <v>0</v>
      </c>
      <c r="AO60" s="234">
        <v>0</v>
      </c>
      <c r="AP60" s="234">
        <v>0</v>
      </c>
      <c r="AQ60" s="234">
        <v>0</v>
      </c>
      <c r="AR60" s="234">
        <v>0</v>
      </c>
      <c r="AS60" s="234">
        <v>0</v>
      </c>
      <c r="AT60" s="234">
        <v>0</v>
      </c>
      <c r="AU60" s="234">
        <v>0</v>
      </c>
      <c r="AV60" s="234">
        <v>0</v>
      </c>
      <c r="AW60" s="234">
        <v>0</v>
      </c>
      <c r="AX60" s="234">
        <v>0</v>
      </c>
      <c r="AY60" s="234">
        <v>0</v>
      </c>
      <c r="AZ60" s="234">
        <v>0</v>
      </c>
      <c r="BA60" s="234">
        <v>0</v>
      </c>
      <c r="BB60" s="234">
        <v>0</v>
      </c>
      <c r="BC60" s="234">
        <v>0</v>
      </c>
      <c r="BD60" s="234">
        <v>0</v>
      </c>
      <c r="BE60" s="234">
        <v>0</v>
      </c>
      <c r="BF60" s="234">
        <v>0</v>
      </c>
      <c r="BG60" s="234">
        <v>0</v>
      </c>
      <c r="BH60" s="234">
        <v>0</v>
      </c>
      <c r="BI60" s="234">
        <v>0</v>
      </c>
      <c r="BJ60" s="234">
        <v>0</v>
      </c>
      <c r="BK60" s="234">
        <v>0</v>
      </c>
      <c r="BL60" s="234">
        <v>0</v>
      </c>
      <c r="BM60" s="234">
        <v>0</v>
      </c>
      <c r="BN60" s="234">
        <v>0</v>
      </c>
      <c r="BO60" s="234">
        <v>0</v>
      </c>
      <c r="BP60" s="234">
        <v>0</v>
      </c>
      <c r="BQ60" s="234">
        <v>0</v>
      </c>
      <c r="BR60" s="234">
        <v>0</v>
      </c>
      <c r="BS60" s="234">
        <v>0</v>
      </c>
      <c r="BT60" s="234">
        <v>0</v>
      </c>
      <c r="BU60" s="234">
        <v>0</v>
      </c>
      <c r="BV60" s="234">
        <v>0</v>
      </c>
      <c r="BW60" s="234">
        <v>0</v>
      </c>
      <c r="BX60" s="234">
        <v>0</v>
      </c>
      <c r="BY60" s="234">
        <v>0</v>
      </c>
      <c r="BZ60" s="234">
        <v>0</v>
      </c>
      <c r="CA60" s="234">
        <v>0</v>
      </c>
      <c r="CB60" s="234">
        <v>0</v>
      </c>
      <c r="CC60" s="234">
        <v>0</v>
      </c>
      <c r="CD60" s="234">
        <v>0</v>
      </c>
      <c r="CE60" s="234">
        <v>0</v>
      </c>
      <c r="CF60" s="234">
        <v>0</v>
      </c>
      <c r="CG60" s="234">
        <v>0</v>
      </c>
      <c r="CH60" s="234">
        <v>0</v>
      </c>
      <c r="CI60" s="234">
        <v>0</v>
      </c>
      <c r="CJ60" s="234">
        <v>0</v>
      </c>
      <c r="CK60" s="234">
        <v>0</v>
      </c>
      <c r="CL60" s="234">
        <v>0</v>
      </c>
      <c r="CM60" s="234">
        <v>0</v>
      </c>
      <c r="CN60" s="234">
        <v>0</v>
      </c>
      <c r="CO60" s="234">
        <v>0</v>
      </c>
      <c r="CP60" s="234">
        <v>0</v>
      </c>
      <c r="CQ60" s="234">
        <v>0</v>
      </c>
      <c r="CR60" s="234">
        <v>0</v>
      </c>
      <c r="CS60" s="234">
        <v>0</v>
      </c>
      <c r="CT60" s="234">
        <v>0</v>
      </c>
      <c r="CU60" s="234">
        <v>0</v>
      </c>
      <c r="CV60" s="234">
        <v>0</v>
      </c>
      <c r="CW60" s="234">
        <v>0</v>
      </c>
      <c r="CX60" s="234">
        <v>0</v>
      </c>
      <c r="CY60" s="234">
        <v>0</v>
      </c>
      <c r="CZ60" s="234">
        <v>0</v>
      </c>
      <c r="DA60" s="234">
        <v>0</v>
      </c>
      <c r="DB60" s="234">
        <v>0</v>
      </c>
      <c r="DC60" s="234">
        <v>0</v>
      </c>
      <c r="DD60" s="234">
        <v>0</v>
      </c>
      <c r="DE60" s="234">
        <v>0</v>
      </c>
      <c r="DF60" s="234">
        <v>0</v>
      </c>
      <c r="DG60" s="234">
        <v>0</v>
      </c>
      <c r="DH60" s="234">
        <v>0</v>
      </c>
      <c r="DI60" s="234">
        <v>0</v>
      </c>
      <c r="DJ60" s="234">
        <v>0</v>
      </c>
      <c r="DK60" s="234">
        <v>0</v>
      </c>
      <c r="DL60" s="234">
        <v>0</v>
      </c>
      <c r="DM60" s="234">
        <v>0</v>
      </c>
      <c r="DN60" s="234">
        <v>0</v>
      </c>
      <c r="DO60" s="234">
        <v>0</v>
      </c>
      <c r="DP60" s="234">
        <v>0</v>
      </c>
      <c r="DQ60" s="234">
        <v>0</v>
      </c>
      <c r="DR60" s="234">
        <v>0</v>
      </c>
      <c r="DS60" s="234">
        <v>0</v>
      </c>
      <c r="DT60" s="234">
        <v>0</v>
      </c>
      <c r="DU60" s="234">
        <v>0</v>
      </c>
      <c r="DV60" s="234">
        <v>0</v>
      </c>
      <c r="DW60" s="234">
        <v>0</v>
      </c>
      <c r="DX60" s="234">
        <v>0</v>
      </c>
      <c r="DY60" s="234">
        <v>0</v>
      </c>
      <c r="DZ60" s="234">
        <v>0</v>
      </c>
      <c r="EA60" s="234">
        <v>0</v>
      </c>
      <c r="EB60" s="234">
        <v>0</v>
      </c>
      <c r="EC60" s="234">
        <v>0</v>
      </c>
      <c r="ED60" s="234">
        <v>0</v>
      </c>
      <c r="EE60" s="234">
        <v>0</v>
      </c>
      <c r="EF60" s="234">
        <v>0</v>
      </c>
      <c r="EG60" s="234">
        <v>0</v>
      </c>
      <c r="EH60" s="234">
        <v>0</v>
      </c>
      <c r="EI60" s="234">
        <v>0</v>
      </c>
      <c r="EJ60" s="234">
        <v>0</v>
      </c>
      <c r="EK60" s="234">
        <v>0</v>
      </c>
      <c r="EL60" s="234">
        <v>0</v>
      </c>
      <c r="EM60" s="234">
        <v>0</v>
      </c>
      <c r="EN60" s="234">
        <v>0</v>
      </c>
      <c r="EO60" s="234">
        <v>0</v>
      </c>
      <c r="EP60" s="234">
        <v>0</v>
      </c>
      <c r="EQ60" s="234">
        <v>0</v>
      </c>
      <c r="ER60" s="234">
        <v>0</v>
      </c>
      <c r="ES60" s="234">
        <v>0</v>
      </c>
      <c r="ET60" s="234">
        <v>0</v>
      </c>
      <c r="EU60" s="234">
        <v>0</v>
      </c>
      <c r="EV60" s="234">
        <v>0</v>
      </c>
      <c r="EW60" s="234">
        <v>0</v>
      </c>
      <c r="EX60" s="234">
        <v>0</v>
      </c>
      <c r="EY60" s="234">
        <v>0</v>
      </c>
      <c r="EZ60" s="234">
        <v>0</v>
      </c>
      <c r="FA60" s="234">
        <v>0</v>
      </c>
      <c r="FB60" s="234">
        <v>0</v>
      </c>
      <c r="FC60" s="234">
        <v>0</v>
      </c>
      <c r="FD60" s="234">
        <v>0</v>
      </c>
      <c r="FE60" s="234">
        <v>0</v>
      </c>
      <c r="FF60" s="234">
        <v>0</v>
      </c>
      <c r="FG60" s="234">
        <v>0</v>
      </c>
      <c r="FH60" s="234">
        <v>0</v>
      </c>
      <c r="FI60" s="234">
        <v>0</v>
      </c>
      <c r="FJ60" s="234">
        <v>0</v>
      </c>
      <c r="FK60" s="234">
        <v>0</v>
      </c>
      <c r="FL60" s="234">
        <v>0</v>
      </c>
    </row>
    <row r="61" spans="1:168" ht="16.5" customHeight="1">
      <c r="A61" s="217"/>
      <c r="B61" s="236" t="s">
        <v>146</v>
      </c>
      <c r="C61" s="233"/>
      <c r="D61" s="234">
        <v>99</v>
      </c>
      <c r="E61" s="234">
        <v>69</v>
      </c>
      <c r="F61" s="234">
        <v>30</v>
      </c>
      <c r="G61" s="234">
        <v>32</v>
      </c>
      <c r="H61" s="234">
        <v>23</v>
      </c>
      <c r="I61" s="234">
        <v>9</v>
      </c>
      <c r="J61" s="234">
        <v>35</v>
      </c>
      <c r="K61" s="234">
        <v>23</v>
      </c>
      <c r="L61" s="234">
        <v>12</v>
      </c>
      <c r="M61" s="234">
        <v>32</v>
      </c>
      <c r="N61" s="234">
        <v>23</v>
      </c>
      <c r="O61" s="234">
        <v>9</v>
      </c>
      <c r="P61" s="234">
        <v>0</v>
      </c>
      <c r="Q61" s="234">
        <v>0</v>
      </c>
      <c r="R61" s="234">
        <v>0</v>
      </c>
      <c r="S61" s="234">
        <v>99</v>
      </c>
      <c r="T61" s="234">
        <v>69</v>
      </c>
      <c r="U61" s="234">
        <v>30</v>
      </c>
      <c r="V61" s="235">
        <v>32</v>
      </c>
      <c r="W61" s="235">
        <v>23</v>
      </c>
      <c r="X61" s="235">
        <v>9</v>
      </c>
      <c r="Y61" s="235">
        <v>35</v>
      </c>
      <c r="Z61" s="235">
        <v>23</v>
      </c>
      <c r="AA61" s="235">
        <v>12</v>
      </c>
      <c r="AB61" s="235">
        <v>32</v>
      </c>
      <c r="AC61" s="235">
        <v>23</v>
      </c>
      <c r="AD61" s="235">
        <v>9</v>
      </c>
      <c r="AE61" s="235">
        <v>0</v>
      </c>
      <c r="AF61" s="235">
        <v>0</v>
      </c>
      <c r="AG61" s="235">
        <v>0</v>
      </c>
      <c r="AH61" s="234">
        <v>0</v>
      </c>
      <c r="AI61" s="234">
        <v>0</v>
      </c>
      <c r="AJ61" s="234">
        <v>0</v>
      </c>
      <c r="AK61" s="234">
        <v>0</v>
      </c>
      <c r="AL61" s="234">
        <v>0</v>
      </c>
      <c r="AM61" s="234">
        <v>0</v>
      </c>
      <c r="AN61" s="234">
        <v>0</v>
      </c>
      <c r="AO61" s="234">
        <v>0</v>
      </c>
      <c r="AP61" s="234">
        <v>0</v>
      </c>
      <c r="AQ61" s="234">
        <v>0</v>
      </c>
      <c r="AR61" s="234">
        <v>0</v>
      </c>
      <c r="AS61" s="234">
        <v>0</v>
      </c>
      <c r="AT61" s="234">
        <v>0</v>
      </c>
      <c r="AU61" s="234">
        <v>0</v>
      </c>
      <c r="AV61" s="234">
        <v>0</v>
      </c>
      <c r="AW61" s="234">
        <v>0</v>
      </c>
      <c r="AX61" s="234">
        <v>0</v>
      </c>
      <c r="AY61" s="234">
        <v>0</v>
      </c>
      <c r="AZ61" s="234">
        <v>0</v>
      </c>
      <c r="BA61" s="234">
        <v>0</v>
      </c>
      <c r="BB61" s="234">
        <v>0</v>
      </c>
      <c r="BC61" s="234">
        <v>0</v>
      </c>
      <c r="BD61" s="234">
        <v>0</v>
      </c>
      <c r="BE61" s="234">
        <v>0</v>
      </c>
      <c r="BF61" s="234">
        <v>0</v>
      </c>
      <c r="BG61" s="234">
        <v>0</v>
      </c>
      <c r="BH61" s="234">
        <v>0</v>
      </c>
      <c r="BI61" s="234">
        <v>0</v>
      </c>
      <c r="BJ61" s="234">
        <v>0</v>
      </c>
      <c r="BK61" s="234">
        <v>0</v>
      </c>
      <c r="BL61" s="234">
        <v>0</v>
      </c>
      <c r="BM61" s="234">
        <v>0</v>
      </c>
      <c r="BN61" s="234">
        <v>0</v>
      </c>
      <c r="BO61" s="234">
        <v>0</v>
      </c>
      <c r="BP61" s="234">
        <v>0</v>
      </c>
      <c r="BQ61" s="234">
        <v>0</v>
      </c>
      <c r="BR61" s="234">
        <v>0</v>
      </c>
      <c r="BS61" s="234">
        <v>0</v>
      </c>
      <c r="BT61" s="234">
        <v>0</v>
      </c>
      <c r="BU61" s="234">
        <v>0</v>
      </c>
      <c r="BV61" s="234">
        <v>0</v>
      </c>
      <c r="BW61" s="234">
        <v>0</v>
      </c>
      <c r="BX61" s="234">
        <v>0</v>
      </c>
      <c r="BY61" s="234">
        <v>0</v>
      </c>
      <c r="BZ61" s="234">
        <v>0</v>
      </c>
      <c r="CA61" s="234">
        <v>0</v>
      </c>
      <c r="CB61" s="234">
        <v>0</v>
      </c>
      <c r="CC61" s="234">
        <v>0</v>
      </c>
      <c r="CD61" s="234">
        <v>0</v>
      </c>
      <c r="CE61" s="234">
        <v>0</v>
      </c>
      <c r="CF61" s="234">
        <v>0</v>
      </c>
      <c r="CG61" s="234">
        <v>0</v>
      </c>
      <c r="CH61" s="234">
        <v>0</v>
      </c>
      <c r="CI61" s="234">
        <v>0</v>
      </c>
      <c r="CJ61" s="234">
        <v>0</v>
      </c>
      <c r="CK61" s="234">
        <v>0</v>
      </c>
      <c r="CL61" s="234">
        <v>0</v>
      </c>
      <c r="CM61" s="234">
        <v>0</v>
      </c>
      <c r="CN61" s="234">
        <v>0</v>
      </c>
      <c r="CO61" s="234">
        <v>0</v>
      </c>
      <c r="CP61" s="234">
        <v>0</v>
      </c>
      <c r="CQ61" s="234">
        <v>0</v>
      </c>
      <c r="CR61" s="234">
        <v>0</v>
      </c>
      <c r="CS61" s="234">
        <v>0</v>
      </c>
      <c r="CT61" s="234">
        <v>0</v>
      </c>
      <c r="CU61" s="234">
        <v>0</v>
      </c>
      <c r="CV61" s="234">
        <v>0</v>
      </c>
      <c r="CW61" s="234">
        <v>0</v>
      </c>
      <c r="CX61" s="234">
        <v>0</v>
      </c>
      <c r="CY61" s="234">
        <v>0</v>
      </c>
      <c r="CZ61" s="234">
        <v>0</v>
      </c>
      <c r="DA61" s="234">
        <v>0</v>
      </c>
      <c r="DB61" s="234">
        <v>0</v>
      </c>
      <c r="DC61" s="234">
        <v>0</v>
      </c>
      <c r="DD61" s="234">
        <v>0</v>
      </c>
      <c r="DE61" s="234">
        <v>0</v>
      </c>
      <c r="DF61" s="234">
        <v>0</v>
      </c>
      <c r="DG61" s="234">
        <v>0</v>
      </c>
      <c r="DH61" s="234">
        <v>0</v>
      </c>
      <c r="DI61" s="234">
        <v>0</v>
      </c>
      <c r="DJ61" s="234">
        <v>0</v>
      </c>
      <c r="DK61" s="234">
        <v>0</v>
      </c>
      <c r="DL61" s="234">
        <v>0</v>
      </c>
      <c r="DM61" s="234">
        <v>0</v>
      </c>
      <c r="DN61" s="234">
        <v>0</v>
      </c>
      <c r="DO61" s="234">
        <v>0</v>
      </c>
      <c r="DP61" s="234">
        <v>0</v>
      </c>
      <c r="DQ61" s="234">
        <v>0</v>
      </c>
      <c r="DR61" s="234">
        <v>0</v>
      </c>
      <c r="DS61" s="234">
        <v>0</v>
      </c>
      <c r="DT61" s="234">
        <v>0</v>
      </c>
      <c r="DU61" s="234">
        <v>0</v>
      </c>
      <c r="DV61" s="234">
        <v>0</v>
      </c>
      <c r="DW61" s="234">
        <v>0</v>
      </c>
      <c r="DX61" s="234">
        <v>0</v>
      </c>
      <c r="DY61" s="234">
        <v>0</v>
      </c>
      <c r="DZ61" s="234">
        <v>0</v>
      </c>
      <c r="EA61" s="234">
        <v>0</v>
      </c>
      <c r="EB61" s="234">
        <v>0</v>
      </c>
      <c r="EC61" s="234">
        <v>0</v>
      </c>
      <c r="ED61" s="234">
        <v>0</v>
      </c>
      <c r="EE61" s="234">
        <v>0</v>
      </c>
      <c r="EF61" s="234">
        <v>0</v>
      </c>
      <c r="EG61" s="234">
        <v>0</v>
      </c>
      <c r="EH61" s="234">
        <v>0</v>
      </c>
      <c r="EI61" s="234">
        <v>0</v>
      </c>
      <c r="EJ61" s="234">
        <v>0</v>
      </c>
      <c r="EK61" s="234">
        <v>0</v>
      </c>
      <c r="EL61" s="234">
        <v>0</v>
      </c>
      <c r="EM61" s="234">
        <v>0</v>
      </c>
      <c r="EN61" s="234">
        <v>0</v>
      </c>
      <c r="EO61" s="234">
        <v>0</v>
      </c>
      <c r="EP61" s="234">
        <v>0</v>
      </c>
      <c r="EQ61" s="234">
        <v>0</v>
      </c>
      <c r="ER61" s="234">
        <v>0</v>
      </c>
      <c r="ES61" s="234">
        <v>0</v>
      </c>
      <c r="ET61" s="234">
        <v>0</v>
      </c>
      <c r="EU61" s="234">
        <v>0</v>
      </c>
      <c r="EV61" s="234">
        <v>0</v>
      </c>
      <c r="EW61" s="234">
        <v>0</v>
      </c>
      <c r="EX61" s="234">
        <v>0</v>
      </c>
      <c r="EY61" s="234">
        <v>0</v>
      </c>
      <c r="EZ61" s="234">
        <v>0</v>
      </c>
      <c r="FA61" s="234">
        <v>0</v>
      </c>
      <c r="FB61" s="234">
        <v>0</v>
      </c>
      <c r="FC61" s="234">
        <v>0</v>
      </c>
      <c r="FD61" s="234">
        <v>0</v>
      </c>
      <c r="FE61" s="234">
        <v>0</v>
      </c>
      <c r="FF61" s="234">
        <v>0</v>
      </c>
      <c r="FG61" s="234">
        <v>0</v>
      </c>
      <c r="FH61" s="234">
        <v>0</v>
      </c>
      <c r="FI61" s="234">
        <v>0</v>
      </c>
      <c r="FJ61" s="234">
        <v>0</v>
      </c>
      <c r="FK61" s="234">
        <v>0</v>
      </c>
      <c r="FL61" s="234">
        <v>0</v>
      </c>
    </row>
    <row r="62" spans="1:168" ht="16.5" customHeight="1">
      <c r="A62" s="217"/>
      <c r="B62" s="237"/>
      <c r="C62" s="238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39"/>
      <c r="BN62" s="239"/>
      <c r="BO62" s="239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39"/>
      <c r="CO62" s="239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39"/>
      <c r="DD62" s="239"/>
      <c r="DE62" s="239"/>
      <c r="DF62" s="239"/>
      <c r="DG62" s="239"/>
      <c r="DH62" s="239"/>
      <c r="DI62" s="239"/>
      <c r="DJ62" s="239"/>
      <c r="DK62" s="239"/>
      <c r="DL62" s="239"/>
      <c r="DM62" s="239"/>
      <c r="DN62" s="239"/>
      <c r="DO62" s="239"/>
      <c r="DP62" s="239"/>
      <c r="DQ62" s="239"/>
      <c r="DR62" s="239"/>
      <c r="DS62" s="239"/>
      <c r="DT62" s="239"/>
      <c r="DU62" s="239"/>
      <c r="DV62" s="239"/>
      <c r="DW62" s="239"/>
      <c r="DX62" s="239"/>
      <c r="DY62" s="239"/>
      <c r="DZ62" s="239"/>
      <c r="EA62" s="239"/>
      <c r="EB62" s="239"/>
      <c r="EC62" s="239"/>
      <c r="ED62" s="239"/>
      <c r="EE62" s="239"/>
      <c r="EF62" s="239"/>
      <c r="EG62" s="239"/>
      <c r="EH62" s="239"/>
      <c r="EI62" s="239"/>
      <c r="EJ62" s="239"/>
      <c r="EK62" s="239"/>
      <c r="EL62" s="239"/>
      <c r="EM62" s="239"/>
      <c r="EN62" s="239"/>
      <c r="EO62" s="239"/>
      <c r="EP62" s="239"/>
      <c r="EQ62" s="239"/>
      <c r="ER62" s="239"/>
      <c r="ES62" s="239"/>
      <c r="ET62" s="239"/>
      <c r="EU62" s="239"/>
      <c r="EV62" s="239"/>
      <c r="EW62" s="239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</row>
    <row r="63" spans="1:168" ht="16.5" customHeight="1">
      <c r="A63" s="535" t="s">
        <v>184</v>
      </c>
      <c r="B63" s="535"/>
      <c r="C63" s="536"/>
      <c r="D63" s="240">
        <v>878</v>
      </c>
      <c r="E63" s="240">
        <v>519</v>
      </c>
      <c r="F63" s="241">
        <v>359</v>
      </c>
      <c r="G63" s="240">
        <v>297</v>
      </c>
      <c r="H63" s="240">
        <v>175</v>
      </c>
      <c r="I63" s="241">
        <v>122</v>
      </c>
      <c r="J63" s="240">
        <v>282</v>
      </c>
      <c r="K63" s="240">
        <v>165</v>
      </c>
      <c r="L63" s="241">
        <v>117</v>
      </c>
      <c r="M63" s="240">
        <v>204</v>
      </c>
      <c r="N63" s="240">
        <v>125</v>
      </c>
      <c r="O63" s="241">
        <v>79</v>
      </c>
      <c r="P63" s="240">
        <v>95</v>
      </c>
      <c r="Q63" s="240">
        <v>54</v>
      </c>
      <c r="R63" s="240">
        <v>41</v>
      </c>
      <c r="S63" s="240">
        <v>446</v>
      </c>
      <c r="T63" s="240">
        <v>248</v>
      </c>
      <c r="U63" s="241">
        <v>198</v>
      </c>
      <c r="V63" s="240">
        <v>161</v>
      </c>
      <c r="W63" s="240">
        <v>90</v>
      </c>
      <c r="X63" s="241">
        <v>71</v>
      </c>
      <c r="Y63" s="240">
        <v>144</v>
      </c>
      <c r="Z63" s="240">
        <v>80</v>
      </c>
      <c r="AA63" s="241">
        <v>64</v>
      </c>
      <c r="AB63" s="240">
        <v>111</v>
      </c>
      <c r="AC63" s="240">
        <v>65</v>
      </c>
      <c r="AD63" s="241">
        <v>46</v>
      </c>
      <c r="AE63" s="240">
        <v>30</v>
      </c>
      <c r="AF63" s="240">
        <v>13</v>
      </c>
      <c r="AG63" s="241">
        <v>17</v>
      </c>
      <c r="AH63" s="240">
        <v>142</v>
      </c>
      <c r="AI63" s="240">
        <v>87</v>
      </c>
      <c r="AJ63" s="241">
        <v>55</v>
      </c>
      <c r="AK63" s="240">
        <v>37</v>
      </c>
      <c r="AL63" s="240">
        <v>25</v>
      </c>
      <c r="AM63" s="241">
        <v>12</v>
      </c>
      <c r="AN63" s="240">
        <v>51</v>
      </c>
      <c r="AO63" s="240">
        <v>30</v>
      </c>
      <c r="AP63" s="241">
        <v>21</v>
      </c>
      <c r="AQ63" s="240">
        <v>26</v>
      </c>
      <c r="AR63" s="240">
        <v>17</v>
      </c>
      <c r="AS63" s="241">
        <v>9</v>
      </c>
      <c r="AT63" s="240">
        <v>28</v>
      </c>
      <c r="AU63" s="240">
        <v>15</v>
      </c>
      <c r="AV63" s="241">
        <v>13</v>
      </c>
      <c r="AW63" s="240">
        <v>70</v>
      </c>
      <c r="AX63" s="240">
        <v>69</v>
      </c>
      <c r="AY63" s="241">
        <v>1</v>
      </c>
      <c r="AZ63" s="240">
        <v>24</v>
      </c>
      <c r="BA63" s="240">
        <v>24</v>
      </c>
      <c r="BB63" s="241">
        <v>0</v>
      </c>
      <c r="BC63" s="240">
        <v>21</v>
      </c>
      <c r="BD63" s="240">
        <v>21</v>
      </c>
      <c r="BE63" s="241">
        <v>0</v>
      </c>
      <c r="BF63" s="240">
        <v>13</v>
      </c>
      <c r="BG63" s="240">
        <v>12</v>
      </c>
      <c r="BH63" s="241">
        <v>1</v>
      </c>
      <c r="BI63" s="240">
        <v>12</v>
      </c>
      <c r="BJ63" s="240">
        <v>12</v>
      </c>
      <c r="BK63" s="241">
        <v>0</v>
      </c>
      <c r="BL63" s="240">
        <v>220</v>
      </c>
      <c r="BM63" s="240">
        <v>115</v>
      </c>
      <c r="BN63" s="241">
        <v>105</v>
      </c>
      <c r="BO63" s="240">
        <v>75</v>
      </c>
      <c r="BP63" s="240">
        <v>36</v>
      </c>
      <c r="BQ63" s="241">
        <v>39</v>
      </c>
      <c r="BR63" s="240">
        <v>66</v>
      </c>
      <c r="BS63" s="240">
        <v>34</v>
      </c>
      <c r="BT63" s="241">
        <v>32</v>
      </c>
      <c r="BU63" s="240">
        <v>54</v>
      </c>
      <c r="BV63" s="240">
        <v>31</v>
      </c>
      <c r="BW63" s="241">
        <v>23</v>
      </c>
      <c r="BX63" s="240">
        <v>25</v>
      </c>
      <c r="BY63" s="240">
        <v>14</v>
      </c>
      <c r="BZ63" s="241">
        <v>11</v>
      </c>
      <c r="CA63" s="240">
        <v>0</v>
      </c>
      <c r="CB63" s="241">
        <v>0</v>
      </c>
      <c r="CC63" s="240">
        <v>0</v>
      </c>
      <c r="CD63" s="241">
        <v>0</v>
      </c>
      <c r="CE63" s="240">
        <v>0</v>
      </c>
      <c r="CF63" s="241">
        <v>0</v>
      </c>
      <c r="CG63" s="240">
        <v>0</v>
      </c>
      <c r="CH63" s="241">
        <v>0</v>
      </c>
      <c r="CI63" s="240">
        <v>0</v>
      </c>
      <c r="CJ63" s="241">
        <v>0</v>
      </c>
      <c r="CK63" s="240">
        <v>0</v>
      </c>
      <c r="CL63" s="241">
        <v>0</v>
      </c>
      <c r="CM63" s="240">
        <v>0</v>
      </c>
      <c r="CN63" s="241">
        <v>0</v>
      </c>
      <c r="CO63" s="240">
        <v>0</v>
      </c>
      <c r="CP63" s="240">
        <v>0</v>
      </c>
      <c r="CQ63" s="241">
        <v>0</v>
      </c>
      <c r="CR63" s="240">
        <v>0</v>
      </c>
      <c r="CS63" s="240">
        <v>0</v>
      </c>
      <c r="CT63" s="241">
        <v>0</v>
      </c>
      <c r="CU63" s="240">
        <v>0</v>
      </c>
      <c r="CV63" s="240">
        <v>0</v>
      </c>
      <c r="CW63" s="241">
        <v>0</v>
      </c>
      <c r="CX63" s="240">
        <v>0</v>
      </c>
      <c r="CY63" s="240">
        <v>0</v>
      </c>
      <c r="CZ63" s="241">
        <v>0</v>
      </c>
      <c r="DA63" s="240">
        <v>0</v>
      </c>
      <c r="DB63" s="240">
        <v>0</v>
      </c>
      <c r="DC63" s="241">
        <v>0</v>
      </c>
      <c r="DD63" s="240">
        <v>0</v>
      </c>
      <c r="DE63" s="240">
        <v>0</v>
      </c>
      <c r="DF63" s="241">
        <v>0</v>
      </c>
      <c r="DG63" s="240">
        <v>0</v>
      </c>
      <c r="DH63" s="240">
        <v>0</v>
      </c>
      <c r="DI63" s="241">
        <v>0</v>
      </c>
      <c r="DJ63" s="240">
        <v>0</v>
      </c>
      <c r="DK63" s="240">
        <v>0</v>
      </c>
      <c r="DL63" s="241">
        <v>0</v>
      </c>
      <c r="DM63" s="240">
        <v>0</v>
      </c>
      <c r="DN63" s="240">
        <v>0</v>
      </c>
      <c r="DO63" s="241">
        <v>0</v>
      </c>
      <c r="DP63" s="240">
        <v>0</v>
      </c>
      <c r="DQ63" s="240">
        <v>0</v>
      </c>
      <c r="DR63" s="241">
        <v>0</v>
      </c>
      <c r="DS63" s="240">
        <v>0</v>
      </c>
      <c r="DT63" s="240">
        <v>0</v>
      </c>
      <c r="DU63" s="241">
        <v>0</v>
      </c>
      <c r="DV63" s="240">
        <v>0</v>
      </c>
      <c r="DW63" s="240">
        <v>0</v>
      </c>
      <c r="DX63" s="241">
        <v>0</v>
      </c>
      <c r="DY63" s="240">
        <v>0</v>
      </c>
      <c r="DZ63" s="240">
        <v>0</v>
      </c>
      <c r="EA63" s="241">
        <v>0</v>
      </c>
      <c r="EB63" s="240">
        <v>0</v>
      </c>
      <c r="EC63" s="240">
        <v>0</v>
      </c>
      <c r="ED63" s="241">
        <v>0</v>
      </c>
      <c r="EE63" s="240">
        <v>0</v>
      </c>
      <c r="EF63" s="240">
        <v>0</v>
      </c>
      <c r="EG63" s="241">
        <v>0</v>
      </c>
      <c r="EH63" s="240">
        <v>0</v>
      </c>
      <c r="EI63" s="240">
        <v>0</v>
      </c>
      <c r="EJ63" s="241">
        <v>0</v>
      </c>
      <c r="EK63" s="240">
        <v>0</v>
      </c>
      <c r="EL63" s="240">
        <v>0</v>
      </c>
      <c r="EM63" s="241">
        <v>0</v>
      </c>
      <c r="EN63" s="240">
        <v>0</v>
      </c>
      <c r="EO63" s="240">
        <v>0</v>
      </c>
      <c r="EP63" s="241">
        <v>0</v>
      </c>
      <c r="EQ63" s="240">
        <v>0</v>
      </c>
      <c r="ER63" s="240">
        <v>0</v>
      </c>
      <c r="ES63" s="241">
        <v>0</v>
      </c>
      <c r="ET63" s="240">
        <v>0</v>
      </c>
      <c r="EU63" s="240">
        <v>0</v>
      </c>
      <c r="EV63" s="241">
        <v>0</v>
      </c>
      <c r="EW63" s="240">
        <v>0</v>
      </c>
      <c r="EX63" s="240">
        <v>0</v>
      </c>
      <c r="EY63" s="241">
        <v>0</v>
      </c>
      <c r="EZ63" s="240">
        <v>0</v>
      </c>
      <c r="FA63" s="240">
        <v>0</v>
      </c>
      <c r="FB63" s="241">
        <v>0</v>
      </c>
      <c r="FC63" s="240">
        <v>0</v>
      </c>
      <c r="FD63" s="240">
        <v>0</v>
      </c>
      <c r="FE63" s="241">
        <v>0</v>
      </c>
      <c r="FF63" s="240">
        <v>0</v>
      </c>
      <c r="FG63" s="240">
        <v>0</v>
      </c>
      <c r="FH63" s="241">
        <v>0</v>
      </c>
      <c r="FI63" s="240">
        <v>0</v>
      </c>
      <c r="FJ63" s="240">
        <v>0</v>
      </c>
      <c r="FK63" s="241">
        <v>0</v>
      </c>
      <c r="FL63" s="240">
        <v>0</v>
      </c>
    </row>
    <row r="64" spans="1:168" ht="11.25" customHeight="1">
      <c r="A64" s="217"/>
      <c r="B64" s="237"/>
      <c r="C64" s="238"/>
      <c r="D64" s="235"/>
      <c r="E64" s="235"/>
      <c r="F64" s="234"/>
      <c r="G64" s="235"/>
      <c r="H64" s="235"/>
      <c r="I64" s="234"/>
      <c r="J64" s="235"/>
      <c r="K64" s="235"/>
      <c r="L64" s="234"/>
      <c r="M64" s="235"/>
      <c r="N64" s="235"/>
      <c r="O64" s="234"/>
      <c r="P64" s="235"/>
      <c r="Q64" s="235"/>
      <c r="R64" s="234"/>
      <c r="S64" s="235"/>
      <c r="T64" s="235"/>
      <c r="U64" s="234"/>
      <c r="V64" s="235"/>
      <c r="W64" s="235"/>
      <c r="X64" s="234"/>
      <c r="Y64" s="235"/>
      <c r="Z64" s="235"/>
      <c r="AA64" s="234"/>
      <c r="AB64" s="235"/>
      <c r="AC64" s="235"/>
      <c r="AD64" s="234"/>
      <c r="AE64" s="235"/>
      <c r="AF64" s="235"/>
      <c r="AG64" s="234"/>
      <c r="AH64" s="235"/>
      <c r="AI64" s="235"/>
      <c r="AJ64" s="234"/>
      <c r="AK64" s="235"/>
      <c r="AL64" s="235"/>
      <c r="AM64" s="234"/>
      <c r="AN64" s="235"/>
      <c r="AO64" s="235"/>
      <c r="AP64" s="234"/>
      <c r="AQ64" s="235"/>
      <c r="AR64" s="235"/>
      <c r="AS64" s="234"/>
      <c r="AT64" s="235"/>
      <c r="AU64" s="235"/>
      <c r="AV64" s="234"/>
      <c r="AW64" s="235"/>
      <c r="AX64" s="235"/>
      <c r="AY64" s="234"/>
      <c r="AZ64" s="235"/>
      <c r="BA64" s="235"/>
      <c r="BB64" s="234"/>
      <c r="BC64" s="235"/>
      <c r="BD64" s="235"/>
      <c r="BE64" s="234"/>
      <c r="BF64" s="235"/>
      <c r="BG64" s="235"/>
      <c r="BH64" s="234"/>
      <c r="BI64" s="235"/>
      <c r="BJ64" s="235"/>
      <c r="BK64" s="234"/>
      <c r="BL64" s="235"/>
      <c r="BM64" s="235"/>
      <c r="BN64" s="234"/>
      <c r="BO64" s="235"/>
      <c r="BP64" s="235"/>
      <c r="BQ64" s="234"/>
      <c r="BR64" s="235"/>
      <c r="BS64" s="235"/>
      <c r="BT64" s="234"/>
      <c r="BU64" s="235"/>
      <c r="BV64" s="235"/>
      <c r="BW64" s="234"/>
      <c r="BX64" s="235"/>
      <c r="BY64" s="235"/>
      <c r="BZ64" s="234"/>
      <c r="CA64" s="235"/>
      <c r="CB64" s="234"/>
      <c r="CC64" s="235"/>
      <c r="CD64" s="234"/>
      <c r="CE64" s="235"/>
      <c r="CF64" s="234"/>
      <c r="CG64" s="235"/>
      <c r="CH64" s="234"/>
      <c r="CI64" s="235"/>
      <c r="CJ64" s="234"/>
      <c r="CK64" s="235"/>
      <c r="CL64" s="234"/>
      <c r="CM64" s="235"/>
      <c r="CN64" s="234"/>
      <c r="CO64" s="235"/>
      <c r="CP64" s="235"/>
      <c r="CQ64" s="234"/>
      <c r="CR64" s="235"/>
      <c r="CS64" s="235"/>
      <c r="CT64" s="234"/>
      <c r="CU64" s="235"/>
      <c r="CV64" s="235"/>
      <c r="CW64" s="234"/>
      <c r="CX64" s="235"/>
      <c r="CY64" s="235"/>
      <c r="CZ64" s="234"/>
      <c r="DA64" s="235"/>
      <c r="DB64" s="235"/>
      <c r="DC64" s="234"/>
      <c r="DD64" s="235"/>
      <c r="DE64" s="235"/>
      <c r="DF64" s="234"/>
      <c r="DG64" s="235"/>
      <c r="DH64" s="235"/>
      <c r="DI64" s="234"/>
      <c r="DJ64" s="235"/>
      <c r="DK64" s="235"/>
      <c r="DL64" s="234"/>
      <c r="DM64" s="235"/>
      <c r="DN64" s="235"/>
      <c r="DO64" s="234"/>
      <c r="DP64" s="235"/>
      <c r="DQ64" s="235"/>
      <c r="DR64" s="234"/>
      <c r="DS64" s="235"/>
      <c r="DT64" s="235"/>
      <c r="DU64" s="234"/>
      <c r="DV64" s="235"/>
      <c r="DW64" s="235"/>
      <c r="DX64" s="234"/>
      <c r="DY64" s="235"/>
      <c r="DZ64" s="235"/>
      <c r="EA64" s="234"/>
      <c r="EB64" s="235"/>
      <c r="EC64" s="235"/>
      <c r="ED64" s="234"/>
      <c r="EE64" s="235"/>
      <c r="EF64" s="235"/>
      <c r="EG64" s="234"/>
      <c r="EH64" s="235"/>
      <c r="EI64" s="235"/>
      <c r="EJ64" s="234"/>
      <c r="EK64" s="235"/>
      <c r="EL64" s="235"/>
      <c r="EM64" s="234"/>
      <c r="EN64" s="235"/>
      <c r="EO64" s="235"/>
      <c r="EP64" s="234"/>
      <c r="EQ64" s="235"/>
      <c r="ER64" s="235"/>
      <c r="ES64" s="234"/>
      <c r="ET64" s="235"/>
      <c r="EU64" s="235"/>
      <c r="EV64" s="234"/>
      <c r="EW64" s="235"/>
      <c r="EX64" s="235"/>
      <c r="EY64" s="234"/>
      <c r="EZ64" s="235"/>
      <c r="FA64" s="235"/>
      <c r="FB64" s="234"/>
      <c r="FC64" s="235"/>
      <c r="FD64" s="235"/>
      <c r="FE64" s="234"/>
      <c r="FF64" s="235"/>
      <c r="FG64" s="235"/>
      <c r="FH64" s="234"/>
      <c r="FI64" s="235"/>
      <c r="FJ64" s="235"/>
      <c r="FK64" s="234"/>
      <c r="FL64" s="235"/>
    </row>
    <row r="65" spans="1:168" ht="16.5" customHeight="1">
      <c r="A65" s="217"/>
      <c r="B65" s="56" t="s">
        <v>21</v>
      </c>
      <c r="C65" s="242"/>
      <c r="D65" s="234">
        <v>474</v>
      </c>
      <c r="E65" s="234">
        <v>258</v>
      </c>
      <c r="F65" s="234">
        <v>216</v>
      </c>
      <c r="G65" s="234">
        <v>161</v>
      </c>
      <c r="H65" s="234">
        <v>90</v>
      </c>
      <c r="I65" s="234">
        <v>71</v>
      </c>
      <c r="J65" s="234">
        <v>144</v>
      </c>
      <c r="K65" s="234">
        <v>80</v>
      </c>
      <c r="L65" s="234">
        <v>64</v>
      </c>
      <c r="M65" s="234">
        <v>125</v>
      </c>
      <c r="N65" s="234">
        <v>70</v>
      </c>
      <c r="O65" s="234">
        <v>55</v>
      </c>
      <c r="P65" s="234">
        <v>44</v>
      </c>
      <c r="Q65" s="234">
        <v>18</v>
      </c>
      <c r="R65" s="234">
        <v>26</v>
      </c>
      <c r="S65" s="234">
        <v>446</v>
      </c>
      <c r="T65" s="234">
        <v>248</v>
      </c>
      <c r="U65" s="234">
        <v>198</v>
      </c>
      <c r="V65" s="235">
        <v>161</v>
      </c>
      <c r="W65" s="235">
        <v>90</v>
      </c>
      <c r="X65" s="235">
        <v>71</v>
      </c>
      <c r="Y65" s="235">
        <v>144</v>
      </c>
      <c r="Z65" s="235">
        <v>80</v>
      </c>
      <c r="AA65" s="235">
        <v>64</v>
      </c>
      <c r="AB65" s="235">
        <v>111</v>
      </c>
      <c r="AC65" s="235">
        <v>65</v>
      </c>
      <c r="AD65" s="235">
        <v>46</v>
      </c>
      <c r="AE65" s="235">
        <v>30</v>
      </c>
      <c r="AF65" s="235">
        <v>13</v>
      </c>
      <c r="AG65" s="235">
        <v>17</v>
      </c>
      <c r="AH65" s="234">
        <v>0</v>
      </c>
      <c r="AI65" s="234">
        <v>0</v>
      </c>
      <c r="AJ65" s="234">
        <v>0</v>
      </c>
      <c r="AK65" s="235">
        <v>0</v>
      </c>
      <c r="AL65" s="235">
        <v>0</v>
      </c>
      <c r="AM65" s="234">
        <v>0</v>
      </c>
      <c r="AN65" s="235">
        <v>0</v>
      </c>
      <c r="AO65" s="235">
        <v>0</v>
      </c>
      <c r="AP65" s="234">
        <v>0</v>
      </c>
      <c r="AQ65" s="235">
        <v>0</v>
      </c>
      <c r="AR65" s="235">
        <v>0</v>
      </c>
      <c r="AS65" s="234">
        <v>0</v>
      </c>
      <c r="AT65" s="235">
        <v>0</v>
      </c>
      <c r="AU65" s="235">
        <v>0</v>
      </c>
      <c r="AV65" s="234">
        <v>0</v>
      </c>
      <c r="AW65" s="235">
        <v>0</v>
      </c>
      <c r="AX65" s="235">
        <v>0</v>
      </c>
      <c r="AY65" s="235">
        <v>0</v>
      </c>
      <c r="AZ65" s="235">
        <v>0</v>
      </c>
      <c r="BA65" s="235">
        <v>0</v>
      </c>
      <c r="BB65" s="235">
        <v>0</v>
      </c>
      <c r="BC65" s="235">
        <v>0</v>
      </c>
      <c r="BD65" s="235">
        <v>0</v>
      </c>
      <c r="BE65" s="235">
        <v>0</v>
      </c>
      <c r="BF65" s="235">
        <v>0</v>
      </c>
      <c r="BG65" s="235">
        <v>0</v>
      </c>
      <c r="BH65" s="235">
        <v>0</v>
      </c>
      <c r="BI65" s="235">
        <v>0</v>
      </c>
      <c r="BJ65" s="235">
        <v>0</v>
      </c>
      <c r="BK65" s="235">
        <v>0</v>
      </c>
      <c r="BL65" s="235">
        <v>28</v>
      </c>
      <c r="BM65" s="235">
        <v>10</v>
      </c>
      <c r="BN65" s="235">
        <v>18</v>
      </c>
      <c r="BO65" s="235">
        <v>0</v>
      </c>
      <c r="BP65" s="235">
        <v>0</v>
      </c>
      <c r="BQ65" s="235">
        <v>0</v>
      </c>
      <c r="BR65" s="235">
        <v>0</v>
      </c>
      <c r="BS65" s="235">
        <v>0</v>
      </c>
      <c r="BT65" s="235">
        <v>0</v>
      </c>
      <c r="BU65" s="235">
        <v>14</v>
      </c>
      <c r="BV65" s="235">
        <v>5</v>
      </c>
      <c r="BW65" s="235">
        <v>9</v>
      </c>
      <c r="BX65" s="235">
        <v>14</v>
      </c>
      <c r="BY65" s="235">
        <v>5</v>
      </c>
      <c r="BZ65" s="235">
        <v>9</v>
      </c>
      <c r="CA65" s="235">
        <v>0</v>
      </c>
      <c r="CB65" s="234">
        <v>0</v>
      </c>
      <c r="CC65" s="235">
        <v>0</v>
      </c>
      <c r="CD65" s="234">
        <v>0</v>
      </c>
      <c r="CE65" s="235">
        <v>0</v>
      </c>
      <c r="CF65" s="234">
        <v>0</v>
      </c>
      <c r="CG65" s="235">
        <v>0</v>
      </c>
      <c r="CH65" s="234">
        <v>0</v>
      </c>
      <c r="CI65" s="235">
        <v>0</v>
      </c>
      <c r="CJ65" s="234">
        <v>0</v>
      </c>
      <c r="CK65" s="235">
        <v>0</v>
      </c>
      <c r="CL65" s="234">
        <v>0</v>
      </c>
      <c r="CM65" s="235">
        <v>0</v>
      </c>
      <c r="CN65" s="234">
        <v>0</v>
      </c>
      <c r="CO65" s="235">
        <v>0</v>
      </c>
      <c r="CP65" s="235">
        <v>0</v>
      </c>
      <c r="CQ65" s="234">
        <v>0</v>
      </c>
      <c r="CR65" s="235">
        <v>0</v>
      </c>
      <c r="CS65" s="235">
        <v>0</v>
      </c>
      <c r="CT65" s="234">
        <v>0</v>
      </c>
      <c r="CU65" s="235">
        <v>0</v>
      </c>
      <c r="CV65" s="235">
        <v>0</v>
      </c>
      <c r="CW65" s="234">
        <v>0</v>
      </c>
      <c r="CX65" s="235">
        <v>0</v>
      </c>
      <c r="CY65" s="235">
        <v>0</v>
      </c>
      <c r="CZ65" s="234">
        <v>0</v>
      </c>
      <c r="DA65" s="235">
        <v>0</v>
      </c>
      <c r="DB65" s="235">
        <v>0</v>
      </c>
      <c r="DC65" s="234">
        <v>0</v>
      </c>
      <c r="DD65" s="235">
        <v>0</v>
      </c>
      <c r="DE65" s="235">
        <v>0</v>
      </c>
      <c r="DF65" s="234">
        <v>0</v>
      </c>
      <c r="DG65" s="235">
        <v>0</v>
      </c>
      <c r="DH65" s="235">
        <v>0</v>
      </c>
      <c r="DI65" s="234">
        <v>0</v>
      </c>
      <c r="DJ65" s="235">
        <v>0</v>
      </c>
      <c r="DK65" s="235">
        <v>0</v>
      </c>
      <c r="DL65" s="234">
        <v>0</v>
      </c>
      <c r="DM65" s="235">
        <v>0</v>
      </c>
      <c r="DN65" s="235">
        <v>0</v>
      </c>
      <c r="DO65" s="234">
        <v>0</v>
      </c>
      <c r="DP65" s="235">
        <v>0</v>
      </c>
      <c r="DQ65" s="235">
        <v>0</v>
      </c>
      <c r="DR65" s="234">
        <v>0</v>
      </c>
      <c r="DS65" s="235">
        <v>0</v>
      </c>
      <c r="DT65" s="235">
        <v>0</v>
      </c>
      <c r="DU65" s="234">
        <v>0</v>
      </c>
      <c r="DV65" s="235">
        <v>0</v>
      </c>
      <c r="DW65" s="235">
        <v>0</v>
      </c>
      <c r="DX65" s="234">
        <v>0</v>
      </c>
      <c r="DY65" s="235">
        <v>0</v>
      </c>
      <c r="DZ65" s="235">
        <v>0</v>
      </c>
      <c r="EA65" s="234">
        <v>0</v>
      </c>
      <c r="EB65" s="235">
        <v>0</v>
      </c>
      <c r="EC65" s="235">
        <v>0</v>
      </c>
      <c r="ED65" s="234">
        <v>0</v>
      </c>
      <c r="EE65" s="235">
        <v>0</v>
      </c>
      <c r="EF65" s="235">
        <v>0</v>
      </c>
      <c r="EG65" s="234">
        <v>0</v>
      </c>
      <c r="EH65" s="235">
        <v>0</v>
      </c>
      <c r="EI65" s="235">
        <v>0</v>
      </c>
      <c r="EJ65" s="234">
        <v>0</v>
      </c>
      <c r="EK65" s="235">
        <v>0</v>
      </c>
      <c r="EL65" s="235">
        <v>0</v>
      </c>
      <c r="EM65" s="234">
        <v>0</v>
      </c>
      <c r="EN65" s="235">
        <v>0</v>
      </c>
      <c r="EO65" s="235">
        <v>0</v>
      </c>
      <c r="EP65" s="234">
        <v>0</v>
      </c>
      <c r="EQ65" s="235">
        <v>0</v>
      </c>
      <c r="ER65" s="235">
        <v>0</v>
      </c>
      <c r="ES65" s="234">
        <v>0</v>
      </c>
      <c r="ET65" s="235">
        <v>0</v>
      </c>
      <c r="EU65" s="235">
        <v>0</v>
      </c>
      <c r="EV65" s="234">
        <v>0</v>
      </c>
      <c r="EW65" s="235">
        <v>0</v>
      </c>
      <c r="EX65" s="235">
        <v>0</v>
      </c>
      <c r="EY65" s="234">
        <v>0</v>
      </c>
      <c r="EZ65" s="235">
        <v>0</v>
      </c>
      <c r="FA65" s="235">
        <v>0</v>
      </c>
      <c r="FB65" s="234">
        <v>0</v>
      </c>
      <c r="FC65" s="235">
        <v>0</v>
      </c>
      <c r="FD65" s="235">
        <v>0</v>
      </c>
      <c r="FE65" s="234">
        <v>0</v>
      </c>
      <c r="FF65" s="235">
        <v>0</v>
      </c>
      <c r="FG65" s="235">
        <v>0</v>
      </c>
      <c r="FH65" s="234">
        <v>0</v>
      </c>
      <c r="FI65" s="235">
        <v>0</v>
      </c>
      <c r="FJ65" s="235">
        <v>0</v>
      </c>
      <c r="FK65" s="234">
        <v>0</v>
      </c>
      <c r="FL65" s="235">
        <v>0</v>
      </c>
    </row>
    <row r="66" spans="1:168" ht="16.5" customHeight="1">
      <c r="A66" s="28"/>
      <c r="B66" s="56" t="s">
        <v>23</v>
      </c>
      <c r="C66" s="242"/>
      <c r="D66" s="234">
        <v>60</v>
      </c>
      <c r="E66" s="234">
        <v>33</v>
      </c>
      <c r="F66" s="234">
        <v>27</v>
      </c>
      <c r="G66" s="234">
        <v>21</v>
      </c>
      <c r="H66" s="234">
        <v>9</v>
      </c>
      <c r="I66" s="234">
        <v>12</v>
      </c>
      <c r="J66" s="234">
        <v>22</v>
      </c>
      <c r="K66" s="234">
        <v>12</v>
      </c>
      <c r="L66" s="234">
        <v>10</v>
      </c>
      <c r="M66" s="234">
        <v>15</v>
      </c>
      <c r="N66" s="234">
        <v>10</v>
      </c>
      <c r="O66" s="234">
        <v>5</v>
      </c>
      <c r="P66" s="234">
        <v>2</v>
      </c>
      <c r="Q66" s="234">
        <v>2</v>
      </c>
      <c r="R66" s="234">
        <v>0</v>
      </c>
      <c r="S66" s="234">
        <v>0</v>
      </c>
      <c r="T66" s="234">
        <v>0</v>
      </c>
      <c r="U66" s="234">
        <v>0</v>
      </c>
      <c r="V66" s="235">
        <v>0</v>
      </c>
      <c r="W66" s="235">
        <v>0</v>
      </c>
      <c r="X66" s="234">
        <v>0</v>
      </c>
      <c r="Y66" s="235">
        <v>0</v>
      </c>
      <c r="Z66" s="235">
        <v>0</v>
      </c>
      <c r="AA66" s="234">
        <v>0</v>
      </c>
      <c r="AB66" s="235">
        <v>0</v>
      </c>
      <c r="AC66" s="235">
        <v>0</v>
      </c>
      <c r="AD66" s="234">
        <v>0</v>
      </c>
      <c r="AE66" s="235">
        <v>0</v>
      </c>
      <c r="AF66" s="235">
        <v>0</v>
      </c>
      <c r="AG66" s="234">
        <v>0</v>
      </c>
      <c r="AH66" s="234">
        <v>0</v>
      </c>
      <c r="AI66" s="234">
        <v>0</v>
      </c>
      <c r="AJ66" s="234">
        <v>0</v>
      </c>
      <c r="AK66" s="235">
        <v>0</v>
      </c>
      <c r="AL66" s="235">
        <v>0</v>
      </c>
      <c r="AM66" s="234">
        <v>0</v>
      </c>
      <c r="AN66" s="235">
        <v>0</v>
      </c>
      <c r="AO66" s="235">
        <v>0</v>
      </c>
      <c r="AP66" s="234">
        <v>0</v>
      </c>
      <c r="AQ66" s="235">
        <v>0</v>
      </c>
      <c r="AR66" s="235">
        <v>0</v>
      </c>
      <c r="AS66" s="234">
        <v>0</v>
      </c>
      <c r="AT66" s="235">
        <v>0</v>
      </c>
      <c r="AU66" s="235">
        <v>0</v>
      </c>
      <c r="AV66" s="234">
        <v>0</v>
      </c>
      <c r="AW66" s="235">
        <v>0</v>
      </c>
      <c r="AX66" s="235">
        <v>0</v>
      </c>
      <c r="AY66" s="235">
        <v>0</v>
      </c>
      <c r="AZ66" s="235">
        <v>0</v>
      </c>
      <c r="BA66" s="235">
        <v>0</v>
      </c>
      <c r="BB66" s="234">
        <v>0</v>
      </c>
      <c r="BC66" s="235">
        <v>0</v>
      </c>
      <c r="BD66" s="235">
        <v>0</v>
      </c>
      <c r="BE66" s="234">
        <v>0</v>
      </c>
      <c r="BF66" s="235">
        <v>0</v>
      </c>
      <c r="BG66" s="235">
        <v>0</v>
      </c>
      <c r="BH66" s="234">
        <v>0</v>
      </c>
      <c r="BI66" s="235">
        <v>0</v>
      </c>
      <c r="BJ66" s="235">
        <v>0</v>
      </c>
      <c r="BK66" s="234">
        <v>0</v>
      </c>
      <c r="BL66" s="235">
        <v>60</v>
      </c>
      <c r="BM66" s="235">
        <v>33</v>
      </c>
      <c r="BN66" s="235">
        <v>27</v>
      </c>
      <c r="BO66" s="235">
        <v>21</v>
      </c>
      <c r="BP66" s="235">
        <v>9</v>
      </c>
      <c r="BQ66" s="235">
        <v>12</v>
      </c>
      <c r="BR66" s="235">
        <v>22</v>
      </c>
      <c r="BS66" s="235">
        <v>12</v>
      </c>
      <c r="BT66" s="235">
        <v>10</v>
      </c>
      <c r="BU66" s="235">
        <v>15</v>
      </c>
      <c r="BV66" s="235">
        <v>10</v>
      </c>
      <c r="BW66" s="235">
        <v>5</v>
      </c>
      <c r="BX66" s="235">
        <v>2</v>
      </c>
      <c r="BY66" s="235">
        <v>2</v>
      </c>
      <c r="BZ66" s="235">
        <v>0</v>
      </c>
      <c r="CA66" s="235">
        <v>0</v>
      </c>
      <c r="CB66" s="234">
        <v>0</v>
      </c>
      <c r="CC66" s="235">
        <v>0</v>
      </c>
      <c r="CD66" s="234">
        <v>0</v>
      </c>
      <c r="CE66" s="235">
        <v>0</v>
      </c>
      <c r="CF66" s="234">
        <v>0</v>
      </c>
      <c r="CG66" s="235">
        <v>0</v>
      </c>
      <c r="CH66" s="234">
        <v>0</v>
      </c>
      <c r="CI66" s="235">
        <v>0</v>
      </c>
      <c r="CJ66" s="234">
        <v>0</v>
      </c>
      <c r="CK66" s="235">
        <v>0</v>
      </c>
      <c r="CL66" s="234">
        <v>0</v>
      </c>
      <c r="CM66" s="235">
        <v>0</v>
      </c>
      <c r="CN66" s="234">
        <v>0</v>
      </c>
      <c r="CO66" s="235">
        <v>0</v>
      </c>
      <c r="CP66" s="235">
        <v>0</v>
      </c>
      <c r="CQ66" s="234">
        <v>0</v>
      </c>
      <c r="CR66" s="235">
        <v>0</v>
      </c>
      <c r="CS66" s="235">
        <v>0</v>
      </c>
      <c r="CT66" s="234">
        <v>0</v>
      </c>
      <c r="CU66" s="235">
        <v>0</v>
      </c>
      <c r="CV66" s="235">
        <v>0</v>
      </c>
      <c r="CW66" s="234">
        <v>0</v>
      </c>
      <c r="CX66" s="235">
        <v>0</v>
      </c>
      <c r="CY66" s="235">
        <v>0</v>
      </c>
      <c r="CZ66" s="234">
        <v>0</v>
      </c>
      <c r="DA66" s="235">
        <v>0</v>
      </c>
      <c r="DB66" s="235">
        <v>0</v>
      </c>
      <c r="DC66" s="234">
        <v>0</v>
      </c>
      <c r="DD66" s="235">
        <v>0</v>
      </c>
      <c r="DE66" s="235">
        <v>0</v>
      </c>
      <c r="DF66" s="234">
        <v>0</v>
      </c>
      <c r="DG66" s="235">
        <v>0</v>
      </c>
      <c r="DH66" s="235">
        <v>0</v>
      </c>
      <c r="DI66" s="234">
        <v>0</v>
      </c>
      <c r="DJ66" s="235">
        <v>0</v>
      </c>
      <c r="DK66" s="235">
        <v>0</v>
      </c>
      <c r="DL66" s="234">
        <v>0</v>
      </c>
      <c r="DM66" s="235">
        <v>0</v>
      </c>
      <c r="DN66" s="235">
        <v>0</v>
      </c>
      <c r="DO66" s="234">
        <v>0</v>
      </c>
      <c r="DP66" s="235">
        <v>0</v>
      </c>
      <c r="DQ66" s="235">
        <v>0</v>
      </c>
      <c r="DR66" s="234">
        <v>0</v>
      </c>
      <c r="DS66" s="235">
        <v>0</v>
      </c>
      <c r="DT66" s="235">
        <v>0</v>
      </c>
      <c r="DU66" s="234">
        <v>0</v>
      </c>
      <c r="DV66" s="235">
        <v>0</v>
      </c>
      <c r="DW66" s="235">
        <v>0</v>
      </c>
      <c r="DX66" s="234">
        <v>0</v>
      </c>
      <c r="DY66" s="235">
        <v>0</v>
      </c>
      <c r="DZ66" s="235">
        <v>0</v>
      </c>
      <c r="EA66" s="234">
        <v>0</v>
      </c>
      <c r="EB66" s="235">
        <v>0</v>
      </c>
      <c r="EC66" s="235">
        <v>0</v>
      </c>
      <c r="ED66" s="234">
        <v>0</v>
      </c>
      <c r="EE66" s="235">
        <v>0</v>
      </c>
      <c r="EF66" s="235">
        <v>0</v>
      </c>
      <c r="EG66" s="234">
        <v>0</v>
      </c>
      <c r="EH66" s="235">
        <v>0</v>
      </c>
      <c r="EI66" s="235">
        <v>0</v>
      </c>
      <c r="EJ66" s="234">
        <v>0</v>
      </c>
      <c r="EK66" s="235">
        <v>0</v>
      </c>
      <c r="EL66" s="235">
        <v>0</v>
      </c>
      <c r="EM66" s="234">
        <v>0</v>
      </c>
      <c r="EN66" s="235">
        <v>0</v>
      </c>
      <c r="EO66" s="235">
        <v>0</v>
      </c>
      <c r="EP66" s="234">
        <v>0</v>
      </c>
      <c r="EQ66" s="235">
        <v>0</v>
      </c>
      <c r="ER66" s="235">
        <v>0</v>
      </c>
      <c r="ES66" s="234">
        <v>0</v>
      </c>
      <c r="ET66" s="235">
        <v>0</v>
      </c>
      <c r="EU66" s="235">
        <v>0</v>
      </c>
      <c r="EV66" s="234">
        <v>0</v>
      </c>
      <c r="EW66" s="235">
        <v>0</v>
      </c>
      <c r="EX66" s="235">
        <v>0</v>
      </c>
      <c r="EY66" s="234">
        <v>0</v>
      </c>
      <c r="EZ66" s="235">
        <v>0</v>
      </c>
      <c r="FA66" s="235">
        <v>0</v>
      </c>
      <c r="FB66" s="234">
        <v>0</v>
      </c>
      <c r="FC66" s="235">
        <v>0</v>
      </c>
      <c r="FD66" s="235">
        <v>0</v>
      </c>
      <c r="FE66" s="234">
        <v>0</v>
      </c>
      <c r="FF66" s="235">
        <v>0</v>
      </c>
      <c r="FG66" s="235">
        <v>0</v>
      </c>
      <c r="FH66" s="234">
        <v>0</v>
      </c>
      <c r="FI66" s="235">
        <v>0</v>
      </c>
      <c r="FJ66" s="235">
        <v>0</v>
      </c>
      <c r="FK66" s="234">
        <v>0</v>
      </c>
      <c r="FL66" s="235">
        <v>0</v>
      </c>
    </row>
    <row r="67" spans="1:168" ht="16.5" customHeight="1">
      <c r="A67" s="28"/>
      <c r="B67" s="56" t="s">
        <v>24</v>
      </c>
      <c r="C67" s="242"/>
      <c r="D67" s="234">
        <v>70</v>
      </c>
      <c r="E67" s="234">
        <v>69</v>
      </c>
      <c r="F67" s="234">
        <v>1</v>
      </c>
      <c r="G67" s="234">
        <v>24</v>
      </c>
      <c r="H67" s="234">
        <v>24</v>
      </c>
      <c r="I67" s="234">
        <v>0</v>
      </c>
      <c r="J67" s="234">
        <v>21</v>
      </c>
      <c r="K67" s="234">
        <v>21</v>
      </c>
      <c r="L67" s="234">
        <v>0</v>
      </c>
      <c r="M67" s="234">
        <v>13</v>
      </c>
      <c r="N67" s="234">
        <v>12</v>
      </c>
      <c r="O67" s="234">
        <v>1</v>
      </c>
      <c r="P67" s="234">
        <v>12</v>
      </c>
      <c r="Q67" s="234">
        <v>12</v>
      </c>
      <c r="R67" s="234">
        <v>0</v>
      </c>
      <c r="S67" s="234">
        <v>0</v>
      </c>
      <c r="T67" s="234">
        <v>0</v>
      </c>
      <c r="U67" s="234">
        <v>0</v>
      </c>
      <c r="V67" s="235">
        <v>0</v>
      </c>
      <c r="W67" s="235">
        <v>0</v>
      </c>
      <c r="X67" s="234">
        <v>0</v>
      </c>
      <c r="Y67" s="235">
        <v>0</v>
      </c>
      <c r="Z67" s="235">
        <v>0</v>
      </c>
      <c r="AA67" s="234">
        <v>0</v>
      </c>
      <c r="AB67" s="235">
        <v>0</v>
      </c>
      <c r="AC67" s="235">
        <v>0</v>
      </c>
      <c r="AD67" s="234">
        <v>0</v>
      </c>
      <c r="AE67" s="235">
        <v>0</v>
      </c>
      <c r="AF67" s="235">
        <v>0</v>
      </c>
      <c r="AG67" s="234">
        <v>0</v>
      </c>
      <c r="AH67" s="234">
        <v>0</v>
      </c>
      <c r="AI67" s="234">
        <v>0</v>
      </c>
      <c r="AJ67" s="234">
        <v>0</v>
      </c>
      <c r="AK67" s="235">
        <v>0</v>
      </c>
      <c r="AL67" s="235">
        <v>0</v>
      </c>
      <c r="AM67" s="234">
        <v>0</v>
      </c>
      <c r="AN67" s="235">
        <v>0</v>
      </c>
      <c r="AO67" s="235">
        <v>0</v>
      </c>
      <c r="AP67" s="234">
        <v>0</v>
      </c>
      <c r="AQ67" s="235">
        <v>0</v>
      </c>
      <c r="AR67" s="235">
        <v>0</v>
      </c>
      <c r="AS67" s="234">
        <v>0</v>
      </c>
      <c r="AT67" s="235">
        <v>0</v>
      </c>
      <c r="AU67" s="235">
        <v>0</v>
      </c>
      <c r="AV67" s="234">
        <v>0</v>
      </c>
      <c r="AW67" s="235">
        <v>70</v>
      </c>
      <c r="AX67" s="235">
        <v>69</v>
      </c>
      <c r="AY67" s="235">
        <v>1</v>
      </c>
      <c r="AZ67" s="235">
        <v>24</v>
      </c>
      <c r="BA67" s="235">
        <v>24</v>
      </c>
      <c r="BB67" s="235">
        <v>0</v>
      </c>
      <c r="BC67" s="235">
        <v>21</v>
      </c>
      <c r="BD67" s="235">
        <v>21</v>
      </c>
      <c r="BE67" s="235">
        <v>0</v>
      </c>
      <c r="BF67" s="235">
        <v>13</v>
      </c>
      <c r="BG67" s="235">
        <v>12</v>
      </c>
      <c r="BH67" s="235">
        <v>1</v>
      </c>
      <c r="BI67" s="235">
        <v>12</v>
      </c>
      <c r="BJ67" s="235">
        <v>12</v>
      </c>
      <c r="BK67" s="235">
        <v>0</v>
      </c>
      <c r="BL67" s="235">
        <v>0</v>
      </c>
      <c r="BM67" s="235">
        <v>0</v>
      </c>
      <c r="BN67" s="235">
        <v>0</v>
      </c>
      <c r="BO67" s="235">
        <v>0</v>
      </c>
      <c r="BP67" s="235">
        <v>0</v>
      </c>
      <c r="BQ67" s="235">
        <v>0</v>
      </c>
      <c r="BR67" s="235">
        <v>0</v>
      </c>
      <c r="BS67" s="235">
        <v>0</v>
      </c>
      <c r="BT67" s="235">
        <v>0</v>
      </c>
      <c r="BU67" s="235">
        <v>0</v>
      </c>
      <c r="BV67" s="235">
        <v>0</v>
      </c>
      <c r="BW67" s="235">
        <v>0</v>
      </c>
      <c r="BX67" s="235">
        <v>0</v>
      </c>
      <c r="BY67" s="235">
        <v>0</v>
      </c>
      <c r="BZ67" s="235">
        <v>0</v>
      </c>
      <c r="CA67" s="235">
        <v>0</v>
      </c>
      <c r="CB67" s="234">
        <v>0</v>
      </c>
      <c r="CC67" s="235">
        <v>0</v>
      </c>
      <c r="CD67" s="234">
        <v>0</v>
      </c>
      <c r="CE67" s="235">
        <v>0</v>
      </c>
      <c r="CF67" s="234">
        <v>0</v>
      </c>
      <c r="CG67" s="235">
        <v>0</v>
      </c>
      <c r="CH67" s="234">
        <v>0</v>
      </c>
      <c r="CI67" s="235">
        <v>0</v>
      </c>
      <c r="CJ67" s="234">
        <v>0</v>
      </c>
      <c r="CK67" s="235">
        <v>0</v>
      </c>
      <c r="CL67" s="234">
        <v>0</v>
      </c>
      <c r="CM67" s="235">
        <v>0</v>
      </c>
      <c r="CN67" s="234">
        <v>0</v>
      </c>
      <c r="CO67" s="235">
        <v>0</v>
      </c>
      <c r="CP67" s="235">
        <v>0</v>
      </c>
      <c r="CQ67" s="234">
        <v>0</v>
      </c>
      <c r="CR67" s="235">
        <v>0</v>
      </c>
      <c r="CS67" s="235">
        <v>0</v>
      </c>
      <c r="CT67" s="234">
        <v>0</v>
      </c>
      <c r="CU67" s="235">
        <v>0</v>
      </c>
      <c r="CV67" s="235">
        <v>0</v>
      </c>
      <c r="CW67" s="234">
        <v>0</v>
      </c>
      <c r="CX67" s="235">
        <v>0</v>
      </c>
      <c r="CY67" s="235">
        <v>0</v>
      </c>
      <c r="CZ67" s="234">
        <v>0</v>
      </c>
      <c r="DA67" s="235">
        <v>0</v>
      </c>
      <c r="DB67" s="235">
        <v>0</v>
      </c>
      <c r="DC67" s="234">
        <v>0</v>
      </c>
      <c r="DD67" s="235">
        <v>0</v>
      </c>
      <c r="DE67" s="235">
        <v>0</v>
      </c>
      <c r="DF67" s="234">
        <v>0</v>
      </c>
      <c r="DG67" s="235">
        <v>0</v>
      </c>
      <c r="DH67" s="235">
        <v>0</v>
      </c>
      <c r="DI67" s="234">
        <v>0</v>
      </c>
      <c r="DJ67" s="235">
        <v>0</v>
      </c>
      <c r="DK67" s="235">
        <v>0</v>
      </c>
      <c r="DL67" s="234">
        <v>0</v>
      </c>
      <c r="DM67" s="235">
        <v>0</v>
      </c>
      <c r="DN67" s="235">
        <v>0</v>
      </c>
      <c r="DO67" s="234">
        <v>0</v>
      </c>
      <c r="DP67" s="235">
        <v>0</v>
      </c>
      <c r="DQ67" s="235">
        <v>0</v>
      </c>
      <c r="DR67" s="234">
        <v>0</v>
      </c>
      <c r="DS67" s="235">
        <v>0</v>
      </c>
      <c r="DT67" s="235">
        <v>0</v>
      </c>
      <c r="DU67" s="234">
        <v>0</v>
      </c>
      <c r="DV67" s="235">
        <v>0</v>
      </c>
      <c r="DW67" s="235">
        <v>0</v>
      </c>
      <c r="DX67" s="234">
        <v>0</v>
      </c>
      <c r="DY67" s="235">
        <v>0</v>
      </c>
      <c r="DZ67" s="235">
        <v>0</v>
      </c>
      <c r="EA67" s="234">
        <v>0</v>
      </c>
      <c r="EB67" s="235">
        <v>0</v>
      </c>
      <c r="EC67" s="235">
        <v>0</v>
      </c>
      <c r="ED67" s="234">
        <v>0</v>
      </c>
      <c r="EE67" s="235">
        <v>0</v>
      </c>
      <c r="EF67" s="235">
        <v>0</v>
      </c>
      <c r="EG67" s="234">
        <v>0</v>
      </c>
      <c r="EH67" s="235">
        <v>0</v>
      </c>
      <c r="EI67" s="235">
        <v>0</v>
      </c>
      <c r="EJ67" s="234">
        <v>0</v>
      </c>
      <c r="EK67" s="235">
        <v>0</v>
      </c>
      <c r="EL67" s="235">
        <v>0</v>
      </c>
      <c r="EM67" s="234">
        <v>0</v>
      </c>
      <c r="EN67" s="235">
        <v>0</v>
      </c>
      <c r="EO67" s="235">
        <v>0</v>
      </c>
      <c r="EP67" s="234">
        <v>0</v>
      </c>
      <c r="EQ67" s="235">
        <v>0</v>
      </c>
      <c r="ER67" s="235">
        <v>0</v>
      </c>
      <c r="ES67" s="234">
        <v>0</v>
      </c>
      <c r="ET67" s="235">
        <v>0</v>
      </c>
      <c r="EU67" s="235">
        <v>0</v>
      </c>
      <c r="EV67" s="234">
        <v>0</v>
      </c>
      <c r="EW67" s="235">
        <v>0</v>
      </c>
      <c r="EX67" s="235">
        <v>0</v>
      </c>
      <c r="EY67" s="234">
        <v>0</v>
      </c>
      <c r="EZ67" s="235">
        <v>0</v>
      </c>
      <c r="FA67" s="235">
        <v>0</v>
      </c>
      <c r="FB67" s="234">
        <v>0</v>
      </c>
      <c r="FC67" s="235">
        <v>0</v>
      </c>
      <c r="FD67" s="235">
        <v>0</v>
      </c>
      <c r="FE67" s="234">
        <v>0</v>
      </c>
      <c r="FF67" s="235">
        <v>0</v>
      </c>
      <c r="FG67" s="235">
        <v>0</v>
      </c>
      <c r="FH67" s="234">
        <v>0</v>
      </c>
      <c r="FI67" s="235">
        <v>0</v>
      </c>
      <c r="FJ67" s="235">
        <v>0</v>
      </c>
      <c r="FK67" s="234">
        <v>0</v>
      </c>
      <c r="FL67" s="235">
        <v>0</v>
      </c>
    </row>
    <row r="68" spans="1:168" ht="16.5" customHeight="1">
      <c r="A68" s="28"/>
      <c r="B68" s="56" t="s">
        <v>25</v>
      </c>
      <c r="C68" s="242"/>
      <c r="D68" s="234">
        <v>50</v>
      </c>
      <c r="E68" s="234">
        <v>26</v>
      </c>
      <c r="F68" s="234">
        <v>24</v>
      </c>
      <c r="G68" s="234">
        <v>12</v>
      </c>
      <c r="H68" s="234">
        <v>7</v>
      </c>
      <c r="I68" s="234">
        <v>5</v>
      </c>
      <c r="J68" s="234">
        <v>24</v>
      </c>
      <c r="K68" s="234">
        <v>13</v>
      </c>
      <c r="L68" s="234">
        <v>11</v>
      </c>
      <c r="M68" s="234">
        <v>8</v>
      </c>
      <c r="N68" s="234">
        <v>3</v>
      </c>
      <c r="O68" s="234">
        <v>5</v>
      </c>
      <c r="P68" s="234">
        <v>6</v>
      </c>
      <c r="Q68" s="234">
        <v>3</v>
      </c>
      <c r="R68" s="234">
        <v>3</v>
      </c>
      <c r="S68" s="234">
        <v>0</v>
      </c>
      <c r="T68" s="234">
        <v>0</v>
      </c>
      <c r="U68" s="234">
        <v>0</v>
      </c>
      <c r="V68" s="235">
        <v>0</v>
      </c>
      <c r="W68" s="235">
        <v>0</v>
      </c>
      <c r="X68" s="234">
        <v>0</v>
      </c>
      <c r="Y68" s="235">
        <v>0</v>
      </c>
      <c r="Z68" s="235">
        <v>0</v>
      </c>
      <c r="AA68" s="234">
        <v>0</v>
      </c>
      <c r="AB68" s="235">
        <v>0</v>
      </c>
      <c r="AC68" s="235">
        <v>0</v>
      </c>
      <c r="AD68" s="234">
        <v>0</v>
      </c>
      <c r="AE68" s="235">
        <v>0</v>
      </c>
      <c r="AF68" s="235">
        <v>0</v>
      </c>
      <c r="AG68" s="234">
        <v>0</v>
      </c>
      <c r="AH68" s="234">
        <v>50</v>
      </c>
      <c r="AI68" s="234">
        <v>26</v>
      </c>
      <c r="AJ68" s="234">
        <v>24</v>
      </c>
      <c r="AK68" s="235">
        <v>12</v>
      </c>
      <c r="AL68" s="235">
        <v>7</v>
      </c>
      <c r="AM68" s="235">
        <v>5</v>
      </c>
      <c r="AN68" s="235">
        <v>24</v>
      </c>
      <c r="AO68" s="235">
        <v>13</v>
      </c>
      <c r="AP68" s="235">
        <v>11</v>
      </c>
      <c r="AQ68" s="235">
        <v>8</v>
      </c>
      <c r="AR68" s="235">
        <v>3</v>
      </c>
      <c r="AS68" s="235">
        <v>5</v>
      </c>
      <c r="AT68" s="235">
        <v>6</v>
      </c>
      <c r="AU68" s="235">
        <v>3</v>
      </c>
      <c r="AV68" s="235">
        <v>3</v>
      </c>
      <c r="AW68" s="235">
        <v>0</v>
      </c>
      <c r="AX68" s="235">
        <v>0</v>
      </c>
      <c r="AY68" s="235">
        <v>0</v>
      </c>
      <c r="AZ68" s="235">
        <v>0</v>
      </c>
      <c r="BA68" s="235">
        <v>0</v>
      </c>
      <c r="BB68" s="234">
        <v>0</v>
      </c>
      <c r="BC68" s="235">
        <v>0</v>
      </c>
      <c r="BD68" s="235">
        <v>0</v>
      </c>
      <c r="BE68" s="234">
        <v>0</v>
      </c>
      <c r="BF68" s="235">
        <v>0</v>
      </c>
      <c r="BG68" s="235">
        <v>0</v>
      </c>
      <c r="BH68" s="234">
        <v>0</v>
      </c>
      <c r="BI68" s="235">
        <v>0</v>
      </c>
      <c r="BJ68" s="235">
        <v>0</v>
      </c>
      <c r="BK68" s="234">
        <v>0</v>
      </c>
      <c r="BL68" s="235">
        <v>0</v>
      </c>
      <c r="BM68" s="235">
        <v>0</v>
      </c>
      <c r="BN68" s="235">
        <v>0</v>
      </c>
      <c r="BO68" s="235">
        <v>0</v>
      </c>
      <c r="BP68" s="235">
        <v>0</v>
      </c>
      <c r="BQ68" s="234">
        <v>0</v>
      </c>
      <c r="BR68" s="235">
        <v>0</v>
      </c>
      <c r="BS68" s="235">
        <v>0</v>
      </c>
      <c r="BT68" s="234">
        <v>0</v>
      </c>
      <c r="BU68" s="235">
        <v>0</v>
      </c>
      <c r="BV68" s="235">
        <v>0</v>
      </c>
      <c r="BW68" s="234">
        <v>0</v>
      </c>
      <c r="BX68" s="235">
        <v>0</v>
      </c>
      <c r="BY68" s="235">
        <v>0</v>
      </c>
      <c r="BZ68" s="234">
        <v>0</v>
      </c>
      <c r="CA68" s="235">
        <v>0</v>
      </c>
      <c r="CB68" s="234">
        <v>0</v>
      </c>
      <c r="CC68" s="235">
        <v>0</v>
      </c>
      <c r="CD68" s="234">
        <v>0</v>
      </c>
      <c r="CE68" s="235">
        <v>0</v>
      </c>
      <c r="CF68" s="234">
        <v>0</v>
      </c>
      <c r="CG68" s="235">
        <v>0</v>
      </c>
      <c r="CH68" s="234">
        <v>0</v>
      </c>
      <c r="CI68" s="235">
        <v>0</v>
      </c>
      <c r="CJ68" s="234">
        <v>0</v>
      </c>
      <c r="CK68" s="235">
        <v>0</v>
      </c>
      <c r="CL68" s="234">
        <v>0</v>
      </c>
      <c r="CM68" s="235">
        <v>0</v>
      </c>
      <c r="CN68" s="234">
        <v>0</v>
      </c>
      <c r="CO68" s="235">
        <v>0</v>
      </c>
      <c r="CP68" s="235">
        <v>0</v>
      </c>
      <c r="CQ68" s="234">
        <v>0</v>
      </c>
      <c r="CR68" s="235">
        <v>0</v>
      </c>
      <c r="CS68" s="235">
        <v>0</v>
      </c>
      <c r="CT68" s="234">
        <v>0</v>
      </c>
      <c r="CU68" s="235">
        <v>0</v>
      </c>
      <c r="CV68" s="235">
        <v>0</v>
      </c>
      <c r="CW68" s="234">
        <v>0</v>
      </c>
      <c r="CX68" s="235">
        <v>0</v>
      </c>
      <c r="CY68" s="235">
        <v>0</v>
      </c>
      <c r="CZ68" s="234">
        <v>0</v>
      </c>
      <c r="DA68" s="235">
        <v>0</v>
      </c>
      <c r="DB68" s="235">
        <v>0</v>
      </c>
      <c r="DC68" s="234">
        <v>0</v>
      </c>
      <c r="DD68" s="235">
        <v>0</v>
      </c>
      <c r="DE68" s="235">
        <v>0</v>
      </c>
      <c r="DF68" s="234">
        <v>0</v>
      </c>
      <c r="DG68" s="235">
        <v>0</v>
      </c>
      <c r="DH68" s="235">
        <v>0</v>
      </c>
      <c r="DI68" s="234">
        <v>0</v>
      </c>
      <c r="DJ68" s="235">
        <v>0</v>
      </c>
      <c r="DK68" s="235">
        <v>0</v>
      </c>
      <c r="DL68" s="234">
        <v>0</v>
      </c>
      <c r="DM68" s="235">
        <v>0</v>
      </c>
      <c r="DN68" s="235">
        <v>0</v>
      </c>
      <c r="DO68" s="234">
        <v>0</v>
      </c>
      <c r="DP68" s="235">
        <v>0</v>
      </c>
      <c r="DQ68" s="235">
        <v>0</v>
      </c>
      <c r="DR68" s="234">
        <v>0</v>
      </c>
      <c r="DS68" s="235">
        <v>0</v>
      </c>
      <c r="DT68" s="235">
        <v>0</v>
      </c>
      <c r="DU68" s="234">
        <v>0</v>
      </c>
      <c r="DV68" s="235">
        <v>0</v>
      </c>
      <c r="DW68" s="235">
        <v>0</v>
      </c>
      <c r="DX68" s="234">
        <v>0</v>
      </c>
      <c r="DY68" s="235">
        <v>0</v>
      </c>
      <c r="DZ68" s="235">
        <v>0</v>
      </c>
      <c r="EA68" s="234">
        <v>0</v>
      </c>
      <c r="EB68" s="235">
        <v>0</v>
      </c>
      <c r="EC68" s="235">
        <v>0</v>
      </c>
      <c r="ED68" s="234">
        <v>0</v>
      </c>
      <c r="EE68" s="235">
        <v>0</v>
      </c>
      <c r="EF68" s="235">
        <v>0</v>
      </c>
      <c r="EG68" s="234">
        <v>0</v>
      </c>
      <c r="EH68" s="235">
        <v>0</v>
      </c>
      <c r="EI68" s="235">
        <v>0</v>
      </c>
      <c r="EJ68" s="234">
        <v>0</v>
      </c>
      <c r="EK68" s="235">
        <v>0</v>
      </c>
      <c r="EL68" s="235">
        <v>0</v>
      </c>
      <c r="EM68" s="234">
        <v>0</v>
      </c>
      <c r="EN68" s="235">
        <v>0</v>
      </c>
      <c r="EO68" s="235">
        <v>0</v>
      </c>
      <c r="EP68" s="234">
        <v>0</v>
      </c>
      <c r="EQ68" s="235">
        <v>0</v>
      </c>
      <c r="ER68" s="235">
        <v>0</v>
      </c>
      <c r="ES68" s="234">
        <v>0</v>
      </c>
      <c r="ET68" s="235">
        <v>0</v>
      </c>
      <c r="EU68" s="235">
        <v>0</v>
      </c>
      <c r="EV68" s="234">
        <v>0</v>
      </c>
      <c r="EW68" s="235">
        <v>0</v>
      </c>
      <c r="EX68" s="235">
        <v>0</v>
      </c>
      <c r="EY68" s="234">
        <v>0</v>
      </c>
      <c r="EZ68" s="235">
        <v>0</v>
      </c>
      <c r="FA68" s="235">
        <v>0</v>
      </c>
      <c r="FB68" s="234">
        <v>0</v>
      </c>
      <c r="FC68" s="235">
        <v>0</v>
      </c>
      <c r="FD68" s="235">
        <v>0</v>
      </c>
      <c r="FE68" s="234">
        <v>0</v>
      </c>
      <c r="FF68" s="235">
        <v>0</v>
      </c>
      <c r="FG68" s="235">
        <v>0</v>
      </c>
      <c r="FH68" s="234">
        <v>0</v>
      </c>
      <c r="FI68" s="235">
        <v>0</v>
      </c>
      <c r="FJ68" s="235">
        <v>0</v>
      </c>
      <c r="FK68" s="234">
        <v>0</v>
      </c>
      <c r="FL68" s="235">
        <v>0</v>
      </c>
    </row>
    <row r="69" spans="1:168" ht="16.5" customHeight="1">
      <c r="A69" s="28"/>
      <c r="B69" s="56" t="s">
        <v>27</v>
      </c>
      <c r="C69" s="242"/>
      <c r="D69" s="234">
        <v>132</v>
      </c>
      <c r="E69" s="234">
        <v>72</v>
      </c>
      <c r="F69" s="234">
        <v>60</v>
      </c>
      <c r="G69" s="234">
        <v>54</v>
      </c>
      <c r="H69" s="234">
        <v>27</v>
      </c>
      <c r="I69" s="234">
        <v>27</v>
      </c>
      <c r="J69" s="234">
        <v>44</v>
      </c>
      <c r="K69" s="234">
        <v>22</v>
      </c>
      <c r="L69" s="234">
        <v>22</v>
      </c>
      <c r="M69" s="234">
        <v>25</v>
      </c>
      <c r="N69" s="234">
        <v>16</v>
      </c>
      <c r="O69" s="234">
        <v>9</v>
      </c>
      <c r="P69" s="234">
        <v>9</v>
      </c>
      <c r="Q69" s="234">
        <v>7</v>
      </c>
      <c r="R69" s="234">
        <v>2</v>
      </c>
      <c r="S69" s="234">
        <v>0</v>
      </c>
      <c r="T69" s="234">
        <v>0</v>
      </c>
      <c r="U69" s="234">
        <v>0</v>
      </c>
      <c r="V69" s="235">
        <v>0</v>
      </c>
      <c r="W69" s="235">
        <v>0</v>
      </c>
      <c r="X69" s="234">
        <v>0</v>
      </c>
      <c r="Y69" s="235">
        <v>0</v>
      </c>
      <c r="Z69" s="235">
        <v>0</v>
      </c>
      <c r="AA69" s="234">
        <v>0</v>
      </c>
      <c r="AB69" s="235">
        <v>0</v>
      </c>
      <c r="AC69" s="235">
        <v>0</v>
      </c>
      <c r="AD69" s="234">
        <v>0</v>
      </c>
      <c r="AE69" s="235">
        <v>0</v>
      </c>
      <c r="AF69" s="235">
        <v>0</v>
      </c>
      <c r="AG69" s="234">
        <v>0</v>
      </c>
      <c r="AH69" s="234">
        <v>0</v>
      </c>
      <c r="AI69" s="234">
        <v>0</v>
      </c>
      <c r="AJ69" s="234">
        <v>0</v>
      </c>
      <c r="AK69" s="235">
        <v>0</v>
      </c>
      <c r="AL69" s="235">
        <v>0</v>
      </c>
      <c r="AM69" s="234">
        <v>0</v>
      </c>
      <c r="AN69" s="235">
        <v>0</v>
      </c>
      <c r="AO69" s="235">
        <v>0</v>
      </c>
      <c r="AP69" s="234">
        <v>0</v>
      </c>
      <c r="AQ69" s="235">
        <v>0</v>
      </c>
      <c r="AR69" s="235">
        <v>0</v>
      </c>
      <c r="AS69" s="234">
        <v>0</v>
      </c>
      <c r="AT69" s="235">
        <v>0</v>
      </c>
      <c r="AU69" s="235">
        <v>0</v>
      </c>
      <c r="AV69" s="234">
        <v>0</v>
      </c>
      <c r="AW69" s="235">
        <v>0</v>
      </c>
      <c r="AX69" s="235">
        <v>0</v>
      </c>
      <c r="AY69" s="235">
        <v>0</v>
      </c>
      <c r="AZ69" s="235">
        <v>0</v>
      </c>
      <c r="BA69" s="235">
        <v>0</v>
      </c>
      <c r="BB69" s="234">
        <v>0</v>
      </c>
      <c r="BC69" s="235">
        <v>0</v>
      </c>
      <c r="BD69" s="235">
        <v>0</v>
      </c>
      <c r="BE69" s="234">
        <v>0</v>
      </c>
      <c r="BF69" s="235">
        <v>0</v>
      </c>
      <c r="BG69" s="235">
        <v>0</v>
      </c>
      <c r="BH69" s="234">
        <v>0</v>
      </c>
      <c r="BI69" s="235">
        <v>0</v>
      </c>
      <c r="BJ69" s="235">
        <v>0</v>
      </c>
      <c r="BK69" s="234">
        <v>0</v>
      </c>
      <c r="BL69" s="235">
        <v>132</v>
      </c>
      <c r="BM69" s="235">
        <v>72</v>
      </c>
      <c r="BN69" s="235">
        <v>60</v>
      </c>
      <c r="BO69" s="235">
        <v>54</v>
      </c>
      <c r="BP69" s="235">
        <v>27</v>
      </c>
      <c r="BQ69" s="235">
        <v>27</v>
      </c>
      <c r="BR69" s="235">
        <v>44</v>
      </c>
      <c r="BS69" s="235">
        <v>22</v>
      </c>
      <c r="BT69" s="235">
        <v>22</v>
      </c>
      <c r="BU69" s="235">
        <v>25</v>
      </c>
      <c r="BV69" s="235">
        <v>16</v>
      </c>
      <c r="BW69" s="235">
        <v>9</v>
      </c>
      <c r="BX69" s="235">
        <v>9</v>
      </c>
      <c r="BY69" s="235">
        <v>7</v>
      </c>
      <c r="BZ69" s="235">
        <v>2</v>
      </c>
      <c r="CA69" s="235">
        <v>0</v>
      </c>
      <c r="CB69" s="234">
        <v>0</v>
      </c>
      <c r="CC69" s="235">
        <v>0</v>
      </c>
      <c r="CD69" s="234">
        <v>0</v>
      </c>
      <c r="CE69" s="235">
        <v>0</v>
      </c>
      <c r="CF69" s="234">
        <v>0</v>
      </c>
      <c r="CG69" s="235">
        <v>0</v>
      </c>
      <c r="CH69" s="234">
        <v>0</v>
      </c>
      <c r="CI69" s="235">
        <v>0</v>
      </c>
      <c r="CJ69" s="234">
        <v>0</v>
      </c>
      <c r="CK69" s="235">
        <v>0</v>
      </c>
      <c r="CL69" s="234">
        <v>0</v>
      </c>
      <c r="CM69" s="235">
        <v>0</v>
      </c>
      <c r="CN69" s="234">
        <v>0</v>
      </c>
      <c r="CO69" s="235">
        <v>0</v>
      </c>
      <c r="CP69" s="235">
        <v>0</v>
      </c>
      <c r="CQ69" s="234">
        <v>0</v>
      </c>
      <c r="CR69" s="235">
        <v>0</v>
      </c>
      <c r="CS69" s="235">
        <v>0</v>
      </c>
      <c r="CT69" s="234">
        <v>0</v>
      </c>
      <c r="CU69" s="235">
        <v>0</v>
      </c>
      <c r="CV69" s="235">
        <v>0</v>
      </c>
      <c r="CW69" s="234">
        <v>0</v>
      </c>
      <c r="CX69" s="235">
        <v>0</v>
      </c>
      <c r="CY69" s="235">
        <v>0</v>
      </c>
      <c r="CZ69" s="234">
        <v>0</v>
      </c>
      <c r="DA69" s="235">
        <v>0</v>
      </c>
      <c r="DB69" s="235">
        <v>0</v>
      </c>
      <c r="DC69" s="234">
        <v>0</v>
      </c>
      <c r="DD69" s="235">
        <v>0</v>
      </c>
      <c r="DE69" s="235">
        <v>0</v>
      </c>
      <c r="DF69" s="234">
        <v>0</v>
      </c>
      <c r="DG69" s="235">
        <v>0</v>
      </c>
      <c r="DH69" s="235">
        <v>0</v>
      </c>
      <c r="DI69" s="234">
        <v>0</v>
      </c>
      <c r="DJ69" s="235">
        <v>0</v>
      </c>
      <c r="DK69" s="235">
        <v>0</v>
      </c>
      <c r="DL69" s="234">
        <v>0</v>
      </c>
      <c r="DM69" s="235">
        <v>0</v>
      </c>
      <c r="DN69" s="235">
        <v>0</v>
      </c>
      <c r="DO69" s="234">
        <v>0</v>
      </c>
      <c r="DP69" s="235">
        <v>0</v>
      </c>
      <c r="DQ69" s="235">
        <v>0</v>
      </c>
      <c r="DR69" s="234">
        <v>0</v>
      </c>
      <c r="DS69" s="235">
        <v>0</v>
      </c>
      <c r="DT69" s="235">
        <v>0</v>
      </c>
      <c r="DU69" s="234">
        <v>0</v>
      </c>
      <c r="DV69" s="235">
        <v>0</v>
      </c>
      <c r="DW69" s="235">
        <v>0</v>
      </c>
      <c r="DX69" s="234">
        <v>0</v>
      </c>
      <c r="DY69" s="235">
        <v>0</v>
      </c>
      <c r="DZ69" s="235">
        <v>0</v>
      </c>
      <c r="EA69" s="234">
        <v>0</v>
      </c>
      <c r="EB69" s="235">
        <v>0</v>
      </c>
      <c r="EC69" s="235">
        <v>0</v>
      </c>
      <c r="ED69" s="234">
        <v>0</v>
      </c>
      <c r="EE69" s="235">
        <v>0</v>
      </c>
      <c r="EF69" s="235">
        <v>0</v>
      </c>
      <c r="EG69" s="234">
        <v>0</v>
      </c>
      <c r="EH69" s="235">
        <v>0</v>
      </c>
      <c r="EI69" s="235">
        <v>0</v>
      </c>
      <c r="EJ69" s="234">
        <v>0</v>
      </c>
      <c r="EK69" s="235">
        <v>0</v>
      </c>
      <c r="EL69" s="235">
        <v>0</v>
      </c>
      <c r="EM69" s="234">
        <v>0</v>
      </c>
      <c r="EN69" s="235">
        <v>0</v>
      </c>
      <c r="EO69" s="235">
        <v>0</v>
      </c>
      <c r="EP69" s="234">
        <v>0</v>
      </c>
      <c r="EQ69" s="235">
        <v>0</v>
      </c>
      <c r="ER69" s="235">
        <v>0</v>
      </c>
      <c r="ES69" s="234">
        <v>0</v>
      </c>
      <c r="ET69" s="235">
        <v>0</v>
      </c>
      <c r="EU69" s="235">
        <v>0</v>
      </c>
      <c r="EV69" s="234">
        <v>0</v>
      </c>
      <c r="EW69" s="235">
        <v>0</v>
      </c>
      <c r="EX69" s="235">
        <v>0</v>
      </c>
      <c r="EY69" s="234">
        <v>0</v>
      </c>
      <c r="EZ69" s="235">
        <v>0</v>
      </c>
      <c r="FA69" s="235">
        <v>0</v>
      </c>
      <c r="FB69" s="234">
        <v>0</v>
      </c>
      <c r="FC69" s="235">
        <v>0</v>
      </c>
      <c r="FD69" s="235">
        <v>0</v>
      </c>
      <c r="FE69" s="234">
        <v>0</v>
      </c>
      <c r="FF69" s="235">
        <v>0</v>
      </c>
      <c r="FG69" s="235">
        <v>0</v>
      </c>
      <c r="FH69" s="234">
        <v>0</v>
      </c>
      <c r="FI69" s="235">
        <v>0</v>
      </c>
      <c r="FJ69" s="235">
        <v>0</v>
      </c>
      <c r="FK69" s="234">
        <v>0</v>
      </c>
      <c r="FL69" s="235">
        <v>0</v>
      </c>
    </row>
    <row r="70" spans="1:168" ht="16.5" customHeight="1">
      <c r="A70" s="28"/>
      <c r="B70" s="56" t="s">
        <v>29</v>
      </c>
      <c r="C70" s="242"/>
      <c r="D70" s="234">
        <v>92</v>
      </c>
      <c r="E70" s="234">
        <v>61</v>
      </c>
      <c r="F70" s="234">
        <v>31</v>
      </c>
      <c r="G70" s="234">
        <v>25</v>
      </c>
      <c r="H70" s="234">
        <v>18</v>
      </c>
      <c r="I70" s="234">
        <v>7</v>
      </c>
      <c r="J70" s="234">
        <v>27</v>
      </c>
      <c r="K70" s="234">
        <v>17</v>
      </c>
      <c r="L70" s="234">
        <v>10</v>
      </c>
      <c r="M70" s="234">
        <v>18</v>
      </c>
      <c r="N70" s="234">
        <v>14</v>
      </c>
      <c r="O70" s="234">
        <v>4</v>
      </c>
      <c r="P70" s="234">
        <v>22</v>
      </c>
      <c r="Q70" s="234">
        <v>12</v>
      </c>
      <c r="R70" s="234">
        <v>10</v>
      </c>
      <c r="S70" s="234">
        <v>0</v>
      </c>
      <c r="T70" s="234">
        <v>0</v>
      </c>
      <c r="U70" s="234">
        <v>0</v>
      </c>
      <c r="V70" s="235">
        <v>0</v>
      </c>
      <c r="W70" s="235">
        <v>0</v>
      </c>
      <c r="X70" s="234">
        <v>0</v>
      </c>
      <c r="Y70" s="235">
        <v>0</v>
      </c>
      <c r="Z70" s="235">
        <v>0</v>
      </c>
      <c r="AA70" s="234">
        <v>0</v>
      </c>
      <c r="AB70" s="235">
        <v>0</v>
      </c>
      <c r="AC70" s="235">
        <v>0</v>
      </c>
      <c r="AD70" s="234">
        <v>0</v>
      </c>
      <c r="AE70" s="235">
        <v>0</v>
      </c>
      <c r="AF70" s="235">
        <v>0</v>
      </c>
      <c r="AG70" s="234">
        <v>0</v>
      </c>
      <c r="AH70" s="234">
        <v>92</v>
      </c>
      <c r="AI70" s="234">
        <v>61</v>
      </c>
      <c r="AJ70" s="234">
        <v>31</v>
      </c>
      <c r="AK70" s="235">
        <v>25</v>
      </c>
      <c r="AL70" s="235">
        <v>18</v>
      </c>
      <c r="AM70" s="235">
        <v>7</v>
      </c>
      <c r="AN70" s="235">
        <v>27</v>
      </c>
      <c r="AO70" s="235">
        <v>17</v>
      </c>
      <c r="AP70" s="235">
        <v>10</v>
      </c>
      <c r="AQ70" s="235">
        <v>18</v>
      </c>
      <c r="AR70" s="235">
        <v>14</v>
      </c>
      <c r="AS70" s="235">
        <v>4</v>
      </c>
      <c r="AT70" s="235">
        <v>22</v>
      </c>
      <c r="AU70" s="235">
        <v>12</v>
      </c>
      <c r="AV70" s="235">
        <v>10</v>
      </c>
      <c r="AW70" s="235">
        <v>0</v>
      </c>
      <c r="AX70" s="235">
        <v>0</v>
      </c>
      <c r="AY70" s="235">
        <v>0</v>
      </c>
      <c r="AZ70" s="235">
        <v>0</v>
      </c>
      <c r="BA70" s="235">
        <v>0</v>
      </c>
      <c r="BB70" s="234">
        <v>0</v>
      </c>
      <c r="BC70" s="235">
        <v>0</v>
      </c>
      <c r="BD70" s="235">
        <v>0</v>
      </c>
      <c r="BE70" s="234">
        <v>0</v>
      </c>
      <c r="BF70" s="235">
        <v>0</v>
      </c>
      <c r="BG70" s="235">
        <v>0</v>
      </c>
      <c r="BH70" s="234">
        <v>0</v>
      </c>
      <c r="BI70" s="235">
        <v>0</v>
      </c>
      <c r="BJ70" s="235">
        <v>0</v>
      </c>
      <c r="BK70" s="234">
        <v>0</v>
      </c>
      <c r="BL70" s="235">
        <v>0</v>
      </c>
      <c r="BM70" s="235">
        <v>0</v>
      </c>
      <c r="BN70" s="235">
        <v>0</v>
      </c>
      <c r="BO70" s="235">
        <v>0</v>
      </c>
      <c r="BP70" s="235">
        <v>0</v>
      </c>
      <c r="BQ70" s="234">
        <v>0</v>
      </c>
      <c r="BR70" s="235">
        <v>0</v>
      </c>
      <c r="BS70" s="235">
        <v>0</v>
      </c>
      <c r="BT70" s="234">
        <v>0</v>
      </c>
      <c r="BU70" s="235">
        <v>0</v>
      </c>
      <c r="BV70" s="235">
        <v>0</v>
      </c>
      <c r="BW70" s="234">
        <v>0</v>
      </c>
      <c r="BX70" s="235">
        <v>0</v>
      </c>
      <c r="BY70" s="235">
        <v>0</v>
      </c>
      <c r="BZ70" s="234">
        <v>0</v>
      </c>
      <c r="CA70" s="235">
        <v>0</v>
      </c>
      <c r="CB70" s="234">
        <v>0</v>
      </c>
      <c r="CC70" s="235">
        <v>0</v>
      </c>
      <c r="CD70" s="234">
        <v>0</v>
      </c>
      <c r="CE70" s="235">
        <v>0</v>
      </c>
      <c r="CF70" s="234">
        <v>0</v>
      </c>
      <c r="CG70" s="235">
        <v>0</v>
      </c>
      <c r="CH70" s="234">
        <v>0</v>
      </c>
      <c r="CI70" s="235">
        <v>0</v>
      </c>
      <c r="CJ70" s="234">
        <v>0</v>
      </c>
      <c r="CK70" s="235">
        <v>0</v>
      </c>
      <c r="CL70" s="234">
        <v>0</v>
      </c>
      <c r="CM70" s="235">
        <v>0</v>
      </c>
      <c r="CN70" s="234">
        <v>0</v>
      </c>
      <c r="CO70" s="235">
        <v>0</v>
      </c>
      <c r="CP70" s="235">
        <v>0</v>
      </c>
      <c r="CQ70" s="234">
        <v>0</v>
      </c>
      <c r="CR70" s="235">
        <v>0</v>
      </c>
      <c r="CS70" s="235">
        <v>0</v>
      </c>
      <c r="CT70" s="234">
        <v>0</v>
      </c>
      <c r="CU70" s="235">
        <v>0</v>
      </c>
      <c r="CV70" s="235">
        <v>0</v>
      </c>
      <c r="CW70" s="234">
        <v>0</v>
      </c>
      <c r="CX70" s="235">
        <v>0</v>
      </c>
      <c r="CY70" s="235">
        <v>0</v>
      </c>
      <c r="CZ70" s="234">
        <v>0</v>
      </c>
      <c r="DA70" s="235">
        <v>0</v>
      </c>
      <c r="DB70" s="235">
        <v>0</v>
      </c>
      <c r="DC70" s="234">
        <v>0</v>
      </c>
      <c r="DD70" s="235">
        <v>0</v>
      </c>
      <c r="DE70" s="235">
        <v>0</v>
      </c>
      <c r="DF70" s="234">
        <v>0</v>
      </c>
      <c r="DG70" s="235">
        <v>0</v>
      </c>
      <c r="DH70" s="235">
        <v>0</v>
      </c>
      <c r="DI70" s="234">
        <v>0</v>
      </c>
      <c r="DJ70" s="235">
        <v>0</v>
      </c>
      <c r="DK70" s="235">
        <v>0</v>
      </c>
      <c r="DL70" s="234">
        <v>0</v>
      </c>
      <c r="DM70" s="235">
        <v>0</v>
      </c>
      <c r="DN70" s="235">
        <v>0</v>
      </c>
      <c r="DO70" s="234">
        <v>0</v>
      </c>
      <c r="DP70" s="235">
        <v>0</v>
      </c>
      <c r="DQ70" s="235">
        <v>0</v>
      </c>
      <c r="DR70" s="234">
        <v>0</v>
      </c>
      <c r="DS70" s="235">
        <v>0</v>
      </c>
      <c r="DT70" s="235">
        <v>0</v>
      </c>
      <c r="DU70" s="234">
        <v>0</v>
      </c>
      <c r="DV70" s="235">
        <v>0</v>
      </c>
      <c r="DW70" s="235">
        <v>0</v>
      </c>
      <c r="DX70" s="234">
        <v>0</v>
      </c>
      <c r="DY70" s="235">
        <v>0</v>
      </c>
      <c r="DZ70" s="235">
        <v>0</v>
      </c>
      <c r="EA70" s="234">
        <v>0</v>
      </c>
      <c r="EB70" s="235">
        <v>0</v>
      </c>
      <c r="EC70" s="235">
        <v>0</v>
      </c>
      <c r="ED70" s="234">
        <v>0</v>
      </c>
      <c r="EE70" s="235">
        <v>0</v>
      </c>
      <c r="EF70" s="235">
        <v>0</v>
      </c>
      <c r="EG70" s="234">
        <v>0</v>
      </c>
      <c r="EH70" s="235">
        <v>0</v>
      </c>
      <c r="EI70" s="235">
        <v>0</v>
      </c>
      <c r="EJ70" s="234">
        <v>0</v>
      </c>
      <c r="EK70" s="235">
        <v>0</v>
      </c>
      <c r="EL70" s="235">
        <v>0</v>
      </c>
      <c r="EM70" s="234">
        <v>0</v>
      </c>
      <c r="EN70" s="235">
        <v>0</v>
      </c>
      <c r="EO70" s="235">
        <v>0</v>
      </c>
      <c r="EP70" s="234">
        <v>0</v>
      </c>
      <c r="EQ70" s="235">
        <v>0</v>
      </c>
      <c r="ER70" s="235">
        <v>0</v>
      </c>
      <c r="ES70" s="234">
        <v>0</v>
      </c>
      <c r="ET70" s="235">
        <v>0</v>
      </c>
      <c r="EU70" s="235">
        <v>0</v>
      </c>
      <c r="EV70" s="234">
        <v>0</v>
      </c>
      <c r="EW70" s="235">
        <v>0</v>
      </c>
      <c r="EX70" s="235">
        <v>0</v>
      </c>
      <c r="EY70" s="234">
        <v>0</v>
      </c>
      <c r="EZ70" s="235">
        <v>0</v>
      </c>
      <c r="FA70" s="235">
        <v>0</v>
      </c>
      <c r="FB70" s="234">
        <v>0</v>
      </c>
      <c r="FC70" s="235">
        <v>0</v>
      </c>
      <c r="FD70" s="235">
        <v>0</v>
      </c>
      <c r="FE70" s="234">
        <v>0</v>
      </c>
      <c r="FF70" s="235">
        <v>0</v>
      </c>
      <c r="FG70" s="235">
        <v>0</v>
      </c>
      <c r="FH70" s="234">
        <v>0</v>
      </c>
      <c r="FI70" s="235">
        <v>0</v>
      </c>
      <c r="FJ70" s="235">
        <v>0</v>
      </c>
      <c r="FK70" s="234">
        <v>0</v>
      </c>
      <c r="FL70" s="235">
        <v>0</v>
      </c>
    </row>
    <row r="71" spans="1:168" ht="7.5" customHeight="1">
      <c r="A71" s="222"/>
      <c r="B71" s="243"/>
      <c r="C71" s="244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5"/>
      <c r="BJ71" s="245"/>
      <c r="BK71" s="245"/>
      <c r="BL71" s="245"/>
      <c r="BM71" s="245"/>
      <c r="BN71" s="245"/>
      <c r="BO71" s="245"/>
      <c r="BP71" s="245"/>
      <c r="BQ71" s="245"/>
      <c r="BR71" s="245"/>
      <c r="BS71" s="245"/>
      <c r="BT71" s="245"/>
      <c r="BU71" s="245"/>
      <c r="BV71" s="245"/>
      <c r="BW71" s="245"/>
      <c r="BX71" s="245"/>
      <c r="BY71" s="245"/>
      <c r="BZ71" s="245"/>
      <c r="CA71" s="245"/>
      <c r="CB71" s="245"/>
      <c r="CC71" s="245"/>
      <c r="CD71" s="245"/>
      <c r="CE71" s="245"/>
      <c r="CF71" s="245"/>
      <c r="CG71" s="245"/>
      <c r="CH71" s="245"/>
      <c r="CI71" s="245"/>
      <c r="CJ71" s="245"/>
      <c r="CK71" s="245"/>
      <c r="CL71" s="245"/>
      <c r="CM71" s="245"/>
      <c r="CN71" s="245"/>
      <c r="CO71" s="245"/>
      <c r="CP71" s="245"/>
      <c r="CQ71" s="245"/>
      <c r="CR71" s="245"/>
      <c r="CS71" s="245"/>
      <c r="CT71" s="245"/>
      <c r="CU71" s="245"/>
      <c r="CV71" s="245"/>
      <c r="CW71" s="245"/>
      <c r="CX71" s="245"/>
      <c r="CY71" s="245"/>
      <c r="CZ71" s="245"/>
      <c r="DA71" s="245"/>
      <c r="DB71" s="245"/>
      <c r="DC71" s="245"/>
      <c r="DD71" s="245"/>
      <c r="DE71" s="245"/>
      <c r="DF71" s="245"/>
      <c r="DG71" s="245"/>
      <c r="DH71" s="245"/>
      <c r="DI71" s="245"/>
      <c r="DJ71" s="245"/>
      <c r="DK71" s="245"/>
      <c r="DL71" s="245"/>
      <c r="DM71" s="245"/>
      <c r="DN71" s="245"/>
      <c r="DO71" s="245"/>
      <c r="DP71" s="245"/>
      <c r="DQ71" s="245"/>
      <c r="DR71" s="245"/>
      <c r="DS71" s="245"/>
      <c r="DT71" s="245"/>
      <c r="DU71" s="245"/>
      <c r="DV71" s="245"/>
      <c r="DW71" s="245"/>
      <c r="DX71" s="245"/>
      <c r="DY71" s="245"/>
      <c r="DZ71" s="245"/>
      <c r="EA71" s="245"/>
      <c r="EB71" s="245"/>
      <c r="EC71" s="245"/>
      <c r="ED71" s="245"/>
      <c r="EE71" s="245"/>
      <c r="EF71" s="245"/>
      <c r="EG71" s="245"/>
      <c r="EH71" s="245"/>
      <c r="EI71" s="245"/>
      <c r="EJ71" s="245"/>
      <c r="EK71" s="245"/>
      <c r="EL71" s="245"/>
      <c r="EM71" s="245"/>
      <c r="EN71" s="245"/>
      <c r="EO71" s="245"/>
      <c r="EP71" s="245"/>
      <c r="EQ71" s="245"/>
      <c r="ER71" s="245"/>
      <c r="ES71" s="245"/>
      <c r="ET71" s="245"/>
      <c r="EU71" s="245"/>
      <c r="EV71" s="245"/>
      <c r="EW71" s="245"/>
      <c r="EX71" s="245"/>
      <c r="EY71" s="245"/>
      <c r="EZ71" s="245"/>
      <c r="FA71" s="245"/>
      <c r="FB71" s="245"/>
      <c r="FC71" s="245"/>
      <c r="FD71" s="245"/>
      <c r="FE71" s="245"/>
      <c r="FF71" s="245"/>
      <c r="FG71" s="245"/>
      <c r="FH71" s="245"/>
      <c r="FI71" s="245"/>
      <c r="FJ71" s="245"/>
      <c r="FK71" s="245"/>
      <c r="FL71" s="245"/>
    </row>
    <row r="74" spans="1:168" ht="16.5" customHeight="1">
      <c r="E74" s="248"/>
      <c r="F74" s="248"/>
    </row>
    <row r="75" spans="1:168" ht="16.5" customHeight="1">
      <c r="E75" s="248"/>
      <c r="F75" s="248"/>
    </row>
    <row r="76" spans="1:168" ht="16.5" customHeight="1">
      <c r="E76" s="248"/>
      <c r="F76" s="248"/>
    </row>
    <row r="77" spans="1:168" ht="16.5" customHeight="1">
      <c r="E77" s="248"/>
      <c r="F77" s="248"/>
    </row>
    <row r="78" spans="1:168" ht="16.5" customHeight="1">
      <c r="E78" s="248"/>
      <c r="F78" s="248"/>
    </row>
    <row r="79" spans="1:168" ht="16.5" customHeight="1">
      <c r="E79" s="248"/>
      <c r="F79" s="248"/>
    </row>
    <row r="80" spans="1:168" ht="16.5" customHeight="1">
      <c r="E80" s="248"/>
      <c r="F80" s="248"/>
    </row>
    <row r="81" spans="1:197" ht="16.5" customHeight="1">
      <c r="E81" s="248"/>
      <c r="F81" s="248"/>
    </row>
    <row r="82" spans="1:197" s="247" customFormat="1" ht="16.5" customHeight="1">
      <c r="A82" s="207"/>
      <c r="B82" s="246"/>
      <c r="C82" s="246"/>
      <c r="E82" s="248"/>
      <c r="F82" s="248"/>
      <c r="FM82" s="207"/>
      <c r="FN82" s="207"/>
      <c r="FO82" s="207"/>
      <c r="FP82" s="207"/>
      <c r="FQ82" s="207"/>
      <c r="FR82" s="207"/>
      <c r="FS82" s="207"/>
      <c r="FT82" s="207"/>
      <c r="FU82" s="207"/>
      <c r="FV82" s="207"/>
      <c r="FW82" s="207"/>
      <c r="FX82" s="207"/>
      <c r="FY82" s="207"/>
      <c r="FZ82" s="207"/>
      <c r="GA82" s="207"/>
      <c r="GB82" s="207"/>
      <c r="GC82" s="207"/>
      <c r="GD82" s="207"/>
      <c r="GE82" s="207"/>
      <c r="GF82" s="207"/>
      <c r="GG82" s="207"/>
      <c r="GH82" s="207"/>
      <c r="GI82" s="207"/>
      <c r="GJ82" s="207"/>
      <c r="GK82" s="207"/>
      <c r="GL82" s="207"/>
      <c r="GM82" s="207"/>
      <c r="GN82" s="207"/>
      <c r="GO82" s="207"/>
    </row>
    <row r="83" spans="1:197" s="247" customFormat="1" ht="16.5" customHeight="1">
      <c r="A83" s="207"/>
      <c r="B83" s="246"/>
      <c r="C83" s="246"/>
      <c r="E83" s="248"/>
      <c r="F83" s="248"/>
      <c r="FM83" s="207"/>
      <c r="FN83" s="207"/>
      <c r="FO83" s="207"/>
      <c r="FP83" s="207"/>
      <c r="FQ83" s="207"/>
      <c r="FR83" s="207"/>
      <c r="FS83" s="207"/>
      <c r="FT83" s="207"/>
      <c r="FU83" s="207"/>
      <c r="FV83" s="207"/>
      <c r="FW83" s="207"/>
      <c r="FX83" s="207"/>
      <c r="FY83" s="207"/>
      <c r="FZ83" s="207"/>
      <c r="GA83" s="207"/>
      <c r="GB83" s="207"/>
      <c r="GC83" s="207"/>
      <c r="GD83" s="207"/>
      <c r="GE83" s="207"/>
      <c r="GF83" s="207"/>
      <c r="GG83" s="207"/>
      <c r="GH83" s="207"/>
      <c r="GI83" s="207"/>
      <c r="GJ83" s="207"/>
      <c r="GK83" s="207"/>
      <c r="GL83" s="207"/>
      <c r="GM83" s="207"/>
      <c r="GN83" s="207"/>
      <c r="GO83" s="207"/>
    </row>
    <row r="84" spans="1:197" s="247" customFormat="1" ht="16.5" customHeight="1">
      <c r="A84" s="207"/>
      <c r="B84" s="246"/>
      <c r="C84" s="246"/>
      <c r="E84" s="248"/>
      <c r="F84" s="248"/>
      <c r="FM84" s="207"/>
      <c r="FN84" s="207"/>
      <c r="FO84" s="207"/>
      <c r="FP84" s="207"/>
      <c r="FQ84" s="207"/>
      <c r="FR84" s="207"/>
      <c r="FS84" s="207"/>
      <c r="FT84" s="207"/>
      <c r="FU84" s="207"/>
      <c r="FV84" s="207"/>
      <c r="FW84" s="207"/>
      <c r="FX84" s="207"/>
      <c r="FY84" s="207"/>
      <c r="FZ84" s="207"/>
      <c r="GA84" s="207"/>
      <c r="GB84" s="207"/>
      <c r="GC84" s="207"/>
      <c r="GD84" s="207"/>
      <c r="GE84" s="207"/>
      <c r="GF84" s="207"/>
      <c r="GG84" s="207"/>
      <c r="GH84" s="207"/>
      <c r="GI84" s="207"/>
      <c r="GJ84" s="207"/>
      <c r="GK84" s="207"/>
      <c r="GL84" s="207"/>
      <c r="GM84" s="207"/>
      <c r="GN84" s="207"/>
      <c r="GO84" s="207"/>
    </row>
    <row r="85" spans="1:197" s="247" customFormat="1" ht="16.5" customHeight="1">
      <c r="A85" s="207"/>
      <c r="B85" s="246"/>
      <c r="C85" s="246"/>
      <c r="E85" s="248"/>
      <c r="F85" s="248"/>
      <c r="FM85" s="207"/>
      <c r="FN85" s="207"/>
      <c r="FO85" s="207"/>
      <c r="FP85" s="207"/>
      <c r="FQ85" s="207"/>
      <c r="FR85" s="207"/>
      <c r="FS85" s="207"/>
      <c r="FT85" s="207"/>
      <c r="FU85" s="207"/>
      <c r="FV85" s="207"/>
      <c r="FW85" s="207"/>
      <c r="FX85" s="207"/>
      <c r="FY85" s="207"/>
      <c r="FZ85" s="207"/>
      <c r="GA85" s="207"/>
      <c r="GB85" s="207"/>
      <c r="GC85" s="207"/>
      <c r="GD85" s="207"/>
      <c r="GE85" s="207"/>
      <c r="GF85" s="207"/>
      <c r="GG85" s="207"/>
      <c r="GH85" s="207"/>
      <c r="GI85" s="207"/>
      <c r="GJ85" s="207"/>
      <c r="GK85" s="207"/>
      <c r="GL85" s="207"/>
      <c r="GM85" s="207"/>
      <c r="GN85" s="207"/>
      <c r="GO85" s="207"/>
    </row>
    <row r="86" spans="1:197" s="247" customFormat="1" ht="16.5" customHeight="1">
      <c r="A86" s="207"/>
      <c r="B86" s="246"/>
      <c r="C86" s="246"/>
      <c r="E86" s="248"/>
      <c r="F86" s="248"/>
      <c r="FM86" s="207"/>
      <c r="FN86" s="207"/>
      <c r="FO86" s="207"/>
      <c r="FP86" s="207"/>
      <c r="FQ86" s="207"/>
      <c r="FR86" s="207"/>
      <c r="FS86" s="207"/>
      <c r="FT86" s="207"/>
      <c r="FU86" s="207"/>
      <c r="FV86" s="207"/>
      <c r="FW86" s="207"/>
      <c r="FX86" s="207"/>
      <c r="FY86" s="207"/>
      <c r="FZ86" s="207"/>
      <c r="GA86" s="207"/>
      <c r="GB86" s="207"/>
      <c r="GC86" s="207"/>
      <c r="GD86" s="207"/>
      <c r="GE86" s="207"/>
      <c r="GF86" s="207"/>
      <c r="GG86" s="207"/>
      <c r="GH86" s="207"/>
      <c r="GI86" s="207"/>
      <c r="GJ86" s="207"/>
      <c r="GK86" s="207"/>
      <c r="GL86" s="207"/>
      <c r="GM86" s="207"/>
      <c r="GN86" s="207"/>
      <c r="GO86" s="207"/>
    </row>
    <row r="87" spans="1:197" s="247" customFormat="1" ht="16.5" customHeight="1">
      <c r="A87" s="207"/>
      <c r="B87" s="246"/>
      <c r="C87" s="246"/>
      <c r="E87" s="248"/>
      <c r="F87" s="248"/>
      <c r="FM87" s="207"/>
      <c r="FN87" s="207"/>
      <c r="FO87" s="207"/>
      <c r="FP87" s="207"/>
      <c r="FQ87" s="207"/>
      <c r="FR87" s="207"/>
      <c r="FS87" s="207"/>
      <c r="FT87" s="207"/>
      <c r="FU87" s="207"/>
      <c r="FV87" s="207"/>
      <c r="FW87" s="207"/>
      <c r="FX87" s="207"/>
      <c r="FY87" s="207"/>
      <c r="FZ87" s="207"/>
      <c r="GA87" s="207"/>
      <c r="GB87" s="207"/>
      <c r="GC87" s="207"/>
      <c r="GD87" s="207"/>
      <c r="GE87" s="207"/>
      <c r="GF87" s="207"/>
      <c r="GG87" s="207"/>
      <c r="GH87" s="207"/>
      <c r="GI87" s="207"/>
      <c r="GJ87" s="207"/>
      <c r="GK87" s="207"/>
      <c r="GL87" s="207"/>
      <c r="GM87" s="207"/>
      <c r="GN87" s="207"/>
      <c r="GO87" s="207"/>
    </row>
    <row r="88" spans="1:197" s="247" customFormat="1" ht="16.5" customHeight="1">
      <c r="A88" s="207"/>
      <c r="B88" s="246"/>
      <c r="C88" s="246"/>
      <c r="E88" s="248"/>
      <c r="F88" s="248"/>
      <c r="FM88" s="207"/>
      <c r="FN88" s="207"/>
      <c r="FO88" s="207"/>
      <c r="FP88" s="207"/>
      <c r="FQ88" s="207"/>
      <c r="FR88" s="207"/>
      <c r="FS88" s="207"/>
      <c r="FT88" s="207"/>
      <c r="FU88" s="207"/>
      <c r="FV88" s="207"/>
      <c r="FW88" s="207"/>
      <c r="FX88" s="207"/>
      <c r="FY88" s="207"/>
      <c r="FZ88" s="207"/>
      <c r="GA88" s="207"/>
      <c r="GB88" s="207"/>
      <c r="GC88" s="207"/>
      <c r="GD88" s="207"/>
      <c r="GE88" s="207"/>
      <c r="GF88" s="207"/>
      <c r="GG88" s="207"/>
      <c r="GH88" s="207"/>
      <c r="GI88" s="207"/>
      <c r="GJ88" s="207"/>
      <c r="GK88" s="207"/>
      <c r="GL88" s="207"/>
      <c r="GM88" s="207"/>
      <c r="GN88" s="207"/>
      <c r="GO88" s="207"/>
    </row>
    <row r="89" spans="1:197" s="247" customFormat="1" ht="16.5" customHeight="1">
      <c r="A89" s="207"/>
      <c r="B89" s="246"/>
      <c r="C89" s="246"/>
      <c r="E89" s="248"/>
      <c r="F89" s="248"/>
      <c r="FM89" s="207"/>
      <c r="FN89" s="207"/>
      <c r="FO89" s="207"/>
      <c r="FP89" s="207"/>
      <c r="FQ89" s="207"/>
      <c r="FR89" s="207"/>
      <c r="FS89" s="207"/>
      <c r="FT89" s="207"/>
      <c r="FU89" s="207"/>
      <c r="FV89" s="207"/>
      <c r="FW89" s="207"/>
      <c r="FX89" s="207"/>
      <c r="FY89" s="207"/>
      <c r="FZ89" s="207"/>
      <c r="GA89" s="207"/>
      <c r="GB89" s="207"/>
      <c r="GC89" s="207"/>
      <c r="GD89" s="207"/>
      <c r="GE89" s="207"/>
      <c r="GF89" s="207"/>
      <c r="GG89" s="207"/>
      <c r="GH89" s="207"/>
      <c r="GI89" s="207"/>
      <c r="GJ89" s="207"/>
      <c r="GK89" s="207"/>
      <c r="GL89" s="207"/>
      <c r="GM89" s="207"/>
      <c r="GN89" s="207"/>
      <c r="GO89" s="207"/>
    </row>
    <row r="90" spans="1:197" s="247" customFormat="1" ht="16.5" customHeight="1">
      <c r="A90" s="207"/>
      <c r="B90" s="246"/>
      <c r="C90" s="246"/>
      <c r="E90" s="248"/>
      <c r="F90" s="248"/>
      <c r="FM90" s="207"/>
      <c r="FN90" s="207"/>
      <c r="FO90" s="207"/>
      <c r="FP90" s="207"/>
      <c r="FQ90" s="207"/>
      <c r="FR90" s="207"/>
      <c r="FS90" s="207"/>
      <c r="FT90" s="207"/>
      <c r="FU90" s="207"/>
      <c r="FV90" s="207"/>
      <c r="FW90" s="207"/>
      <c r="FX90" s="207"/>
      <c r="FY90" s="207"/>
      <c r="FZ90" s="207"/>
      <c r="GA90" s="207"/>
      <c r="GB90" s="207"/>
      <c r="GC90" s="207"/>
      <c r="GD90" s="207"/>
      <c r="GE90" s="207"/>
      <c r="GF90" s="207"/>
      <c r="GG90" s="207"/>
      <c r="GH90" s="207"/>
      <c r="GI90" s="207"/>
      <c r="GJ90" s="207"/>
      <c r="GK90" s="207"/>
      <c r="GL90" s="207"/>
      <c r="GM90" s="207"/>
      <c r="GN90" s="207"/>
      <c r="GO90" s="207"/>
    </row>
    <row r="91" spans="1:197" s="247" customFormat="1" ht="16.5" customHeight="1">
      <c r="A91" s="207"/>
      <c r="B91" s="246"/>
      <c r="C91" s="246"/>
      <c r="E91" s="248"/>
      <c r="F91" s="248"/>
      <c r="FM91" s="207"/>
      <c r="FN91" s="207"/>
      <c r="FO91" s="207"/>
      <c r="FP91" s="207"/>
      <c r="FQ91" s="207"/>
      <c r="FR91" s="207"/>
      <c r="FS91" s="207"/>
      <c r="FT91" s="207"/>
      <c r="FU91" s="207"/>
      <c r="FV91" s="207"/>
      <c r="FW91" s="207"/>
      <c r="FX91" s="207"/>
      <c r="FY91" s="207"/>
      <c r="FZ91" s="207"/>
      <c r="GA91" s="207"/>
      <c r="GB91" s="207"/>
      <c r="GC91" s="207"/>
      <c r="GD91" s="207"/>
      <c r="GE91" s="207"/>
      <c r="GF91" s="207"/>
      <c r="GG91" s="207"/>
      <c r="GH91" s="207"/>
      <c r="GI91" s="207"/>
      <c r="GJ91" s="207"/>
      <c r="GK91" s="207"/>
      <c r="GL91" s="207"/>
      <c r="GM91" s="207"/>
      <c r="GN91" s="207"/>
      <c r="GO91" s="207"/>
    </row>
    <row r="92" spans="1:197" s="247" customFormat="1" ht="16.5" customHeight="1">
      <c r="A92" s="207"/>
      <c r="B92" s="246"/>
      <c r="C92" s="246"/>
      <c r="E92" s="248"/>
      <c r="F92" s="248"/>
      <c r="FM92" s="207"/>
      <c r="FN92" s="207"/>
      <c r="FO92" s="207"/>
      <c r="FP92" s="207"/>
      <c r="FQ92" s="207"/>
      <c r="FR92" s="207"/>
      <c r="FS92" s="207"/>
      <c r="FT92" s="207"/>
      <c r="FU92" s="207"/>
      <c r="FV92" s="207"/>
      <c r="FW92" s="207"/>
      <c r="FX92" s="207"/>
      <c r="FY92" s="207"/>
      <c r="FZ92" s="207"/>
      <c r="GA92" s="207"/>
      <c r="GB92" s="207"/>
      <c r="GC92" s="207"/>
      <c r="GD92" s="207"/>
      <c r="GE92" s="207"/>
      <c r="GF92" s="207"/>
      <c r="GG92" s="207"/>
      <c r="GH92" s="207"/>
      <c r="GI92" s="207"/>
      <c r="GJ92" s="207"/>
      <c r="GK92" s="207"/>
      <c r="GL92" s="207"/>
      <c r="GM92" s="207"/>
      <c r="GN92" s="207"/>
      <c r="GO92" s="207"/>
    </row>
    <row r="93" spans="1:197" s="247" customFormat="1" ht="16.5" customHeight="1">
      <c r="A93" s="207"/>
      <c r="B93" s="246"/>
      <c r="C93" s="246"/>
      <c r="E93" s="248"/>
      <c r="F93" s="248"/>
      <c r="FM93" s="207"/>
      <c r="FN93" s="207"/>
      <c r="FO93" s="207"/>
      <c r="FP93" s="207"/>
      <c r="FQ93" s="207"/>
      <c r="FR93" s="207"/>
      <c r="FS93" s="207"/>
      <c r="FT93" s="207"/>
      <c r="FU93" s="207"/>
      <c r="FV93" s="207"/>
      <c r="FW93" s="207"/>
      <c r="FX93" s="207"/>
      <c r="FY93" s="207"/>
      <c r="FZ93" s="207"/>
      <c r="GA93" s="207"/>
      <c r="GB93" s="207"/>
      <c r="GC93" s="207"/>
      <c r="GD93" s="207"/>
      <c r="GE93" s="207"/>
      <c r="GF93" s="207"/>
      <c r="GG93" s="207"/>
      <c r="GH93" s="207"/>
      <c r="GI93" s="207"/>
      <c r="GJ93" s="207"/>
      <c r="GK93" s="207"/>
      <c r="GL93" s="207"/>
      <c r="GM93" s="207"/>
      <c r="GN93" s="207"/>
      <c r="GO93" s="207"/>
    </row>
    <row r="94" spans="1:197" s="247" customFormat="1" ht="16.5" customHeight="1">
      <c r="A94" s="207"/>
      <c r="B94" s="246"/>
      <c r="C94" s="246"/>
      <c r="E94" s="248"/>
      <c r="F94" s="248"/>
      <c r="FM94" s="207"/>
      <c r="FN94" s="207"/>
      <c r="FO94" s="207"/>
      <c r="FP94" s="207"/>
      <c r="FQ94" s="207"/>
      <c r="FR94" s="207"/>
      <c r="FS94" s="207"/>
      <c r="FT94" s="207"/>
      <c r="FU94" s="207"/>
      <c r="FV94" s="207"/>
      <c r="FW94" s="207"/>
      <c r="FX94" s="207"/>
      <c r="FY94" s="207"/>
      <c r="FZ94" s="207"/>
      <c r="GA94" s="207"/>
      <c r="GB94" s="207"/>
      <c r="GC94" s="207"/>
      <c r="GD94" s="207"/>
      <c r="GE94" s="207"/>
      <c r="GF94" s="207"/>
      <c r="GG94" s="207"/>
      <c r="GH94" s="207"/>
      <c r="GI94" s="207"/>
      <c r="GJ94" s="207"/>
      <c r="GK94" s="207"/>
      <c r="GL94" s="207"/>
      <c r="GM94" s="207"/>
      <c r="GN94" s="207"/>
      <c r="GO94" s="207"/>
    </row>
    <row r="95" spans="1:197" s="247" customFormat="1" ht="16.5" customHeight="1">
      <c r="A95" s="207"/>
      <c r="B95" s="246"/>
      <c r="C95" s="246"/>
      <c r="E95" s="248"/>
      <c r="F95" s="248"/>
      <c r="FM95" s="207"/>
      <c r="FN95" s="207"/>
      <c r="FO95" s="207"/>
      <c r="FP95" s="207"/>
      <c r="FQ95" s="207"/>
      <c r="FR95" s="207"/>
      <c r="FS95" s="207"/>
      <c r="FT95" s="207"/>
      <c r="FU95" s="207"/>
      <c r="FV95" s="207"/>
      <c r="FW95" s="207"/>
      <c r="FX95" s="207"/>
      <c r="FY95" s="207"/>
      <c r="FZ95" s="207"/>
      <c r="GA95" s="207"/>
      <c r="GB95" s="207"/>
      <c r="GC95" s="207"/>
      <c r="GD95" s="207"/>
      <c r="GE95" s="207"/>
      <c r="GF95" s="207"/>
      <c r="GG95" s="207"/>
      <c r="GH95" s="207"/>
      <c r="GI95" s="207"/>
      <c r="GJ95" s="207"/>
      <c r="GK95" s="207"/>
      <c r="GL95" s="207"/>
      <c r="GM95" s="207"/>
      <c r="GN95" s="207"/>
      <c r="GO95" s="207"/>
    </row>
    <row r="96" spans="1:197" s="247" customFormat="1" ht="16.5" customHeight="1">
      <c r="A96" s="207"/>
      <c r="B96" s="246"/>
      <c r="C96" s="246"/>
      <c r="E96" s="248"/>
      <c r="F96" s="248"/>
      <c r="FM96" s="207"/>
      <c r="FN96" s="207"/>
      <c r="FO96" s="207"/>
      <c r="FP96" s="207"/>
      <c r="FQ96" s="207"/>
      <c r="FR96" s="207"/>
      <c r="FS96" s="207"/>
      <c r="FT96" s="207"/>
      <c r="FU96" s="207"/>
      <c r="FV96" s="207"/>
      <c r="FW96" s="207"/>
      <c r="FX96" s="207"/>
      <c r="FY96" s="207"/>
      <c r="FZ96" s="207"/>
      <c r="GA96" s="207"/>
      <c r="GB96" s="207"/>
      <c r="GC96" s="207"/>
      <c r="GD96" s="207"/>
      <c r="GE96" s="207"/>
      <c r="GF96" s="207"/>
      <c r="GG96" s="207"/>
      <c r="GH96" s="207"/>
      <c r="GI96" s="207"/>
      <c r="GJ96" s="207"/>
      <c r="GK96" s="207"/>
      <c r="GL96" s="207"/>
      <c r="GM96" s="207"/>
      <c r="GN96" s="207"/>
      <c r="GO96" s="207"/>
    </row>
    <row r="97" spans="1:197" s="247" customFormat="1" ht="16.5" customHeight="1">
      <c r="A97" s="207"/>
      <c r="B97" s="246"/>
      <c r="C97" s="246"/>
      <c r="E97" s="248"/>
      <c r="F97" s="248"/>
      <c r="FM97" s="207"/>
      <c r="FN97" s="207"/>
      <c r="FO97" s="207"/>
      <c r="FP97" s="207"/>
      <c r="FQ97" s="207"/>
      <c r="FR97" s="207"/>
      <c r="FS97" s="207"/>
      <c r="FT97" s="207"/>
      <c r="FU97" s="207"/>
      <c r="FV97" s="207"/>
      <c r="FW97" s="207"/>
      <c r="FX97" s="207"/>
      <c r="FY97" s="207"/>
      <c r="FZ97" s="207"/>
      <c r="GA97" s="207"/>
      <c r="GB97" s="207"/>
      <c r="GC97" s="207"/>
      <c r="GD97" s="207"/>
      <c r="GE97" s="207"/>
      <c r="GF97" s="207"/>
      <c r="GG97" s="207"/>
      <c r="GH97" s="207"/>
      <c r="GI97" s="207"/>
      <c r="GJ97" s="207"/>
      <c r="GK97" s="207"/>
      <c r="GL97" s="207"/>
      <c r="GM97" s="207"/>
      <c r="GN97" s="207"/>
      <c r="GO97" s="207"/>
    </row>
    <row r="98" spans="1:197" s="247" customFormat="1" ht="16.5" customHeight="1">
      <c r="A98" s="207"/>
      <c r="B98" s="246"/>
      <c r="C98" s="246"/>
      <c r="E98" s="248"/>
      <c r="F98" s="248"/>
      <c r="FM98" s="207"/>
      <c r="FN98" s="207"/>
      <c r="FO98" s="207"/>
      <c r="FP98" s="207"/>
      <c r="FQ98" s="207"/>
      <c r="FR98" s="207"/>
      <c r="FS98" s="207"/>
      <c r="FT98" s="207"/>
      <c r="FU98" s="207"/>
      <c r="FV98" s="207"/>
      <c r="FW98" s="207"/>
      <c r="FX98" s="207"/>
      <c r="FY98" s="207"/>
      <c r="FZ98" s="207"/>
      <c r="GA98" s="207"/>
      <c r="GB98" s="207"/>
      <c r="GC98" s="207"/>
      <c r="GD98" s="207"/>
      <c r="GE98" s="207"/>
      <c r="GF98" s="207"/>
      <c r="GG98" s="207"/>
      <c r="GH98" s="207"/>
      <c r="GI98" s="207"/>
      <c r="GJ98" s="207"/>
      <c r="GK98" s="207"/>
      <c r="GL98" s="207"/>
      <c r="GM98" s="207"/>
      <c r="GN98" s="207"/>
      <c r="GO98" s="207"/>
    </row>
    <row r="99" spans="1:197" s="247" customFormat="1" ht="16.5" customHeight="1">
      <c r="A99" s="207"/>
      <c r="B99" s="246"/>
      <c r="C99" s="246"/>
      <c r="E99" s="248"/>
      <c r="F99" s="248"/>
      <c r="FM99" s="207"/>
      <c r="FN99" s="207"/>
      <c r="FO99" s="207"/>
      <c r="FP99" s="207"/>
      <c r="FQ99" s="207"/>
      <c r="FR99" s="207"/>
      <c r="FS99" s="207"/>
      <c r="FT99" s="207"/>
      <c r="FU99" s="207"/>
      <c r="FV99" s="207"/>
      <c r="FW99" s="207"/>
      <c r="FX99" s="207"/>
      <c r="FY99" s="207"/>
      <c r="FZ99" s="207"/>
      <c r="GA99" s="207"/>
      <c r="GB99" s="207"/>
      <c r="GC99" s="207"/>
      <c r="GD99" s="207"/>
      <c r="GE99" s="207"/>
      <c r="GF99" s="207"/>
      <c r="GG99" s="207"/>
      <c r="GH99" s="207"/>
      <c r="GI99" s="207"/>
      <c r="GJ99" s="207"/>
      <c r="GK99" s="207"/>
      <c r="GL99" s="207"/>
      <c r="GM99" s="207"/>
      <c r="GN99" s="207"/>
      <c r="GO99" s="207"/>
    </row>
    <row r="100" spans="1:197" s="247" customFormat="1" ht="16.5" customHeight="1">
      <c r="A100" s="207"/>
      <c r="B100" s="246"/>
      <c r="C100" s="246"/>
      <c r="E100" s="248"/>
      <c r="F100" s="248"/>
      <c r="FM100" s="207"/>
      <c r="FN100" s="207"/>
      <c r="FO100" s="207"/>
      <c r="FP100" s="207"/>
      <c r="FQ100" s="207"/>
      <c r="FR100" s="207"/>
      <c r="FS100" s="207"/>
      <c r="FT100" s="207"/>
      <c r="FU100" s="207"/>
      <c r="FV100" s="207"/>
      <c r="FW100" s="207"/>
      <c r="FX100" s="207"/>
      <c r="FY100" s="207"/>
      <c r="FZ100" s="207"/>
      <c r="GA100" s="207"/>
      <c r="GB100" s="207"/>
      <c r="GC100" s="207"/>
      <c r="GD100" s="207"/>
      <c r="GE100" s="207"/>
      <c r="GF100" s="207"/>
      <c r="GG100" s="207"/>
      <c r="GH100" s="207"/>
      <c r="GI100" s="207"/>
      <c r="GJ100" s="207"/>
      <c r="GK100" s="207"/>
      <c r="GL100" s="207"/>
      <c r="GM100" s="207"/>
      <c r="GN100" s="207"/>
      <c r="GO100" s="207"/>
    </row>
    <row r="101" spans="1:197" s="247" customFormat="1" ht="16.5" customHeight="1">
      <c r="A101" s="207"/>
      <c r="B101" s="246"/>
      <c r="C101" s="246"/>
      <c r="E101" s="248"/>
      <c r="F101" s="248"/>
      <c r="FM101" s="207"/>
      <c r="FN101" s="207"/>
      <c r="FO101" s="207"/>
      <c r="FP101" s="207"/>
      <c r="FQ101" s="207"/>
      <c r="FR101" s="207"/>
      <c r="FS101" s="207"/>
      <c r="FT101" s="207"/>
      <c r="FU101" s="207"/>
      <c r="FV101" s="207"/>
      <c r="FW101" s="207"/>
      <c r="FX101" s="207"/>
      <c r="FY101" s="207"/>
      <c r="FZ101" s="207"/>
      <c r="GA101" s="207"/>
      <c r="GB101" s="207"/>
      <c r="GC101" s="207"/>
      <c r="GD101" s="207"/>
      <c r="GE101" s="207"/>
      <c r="GF101" s="207"/>
      <c r="GG101" s="207"/>
      <c r="GH101" s="207"/>
      <c r="GI101" s="207"/>
      <c r="GJ101" s="207"/>
      <c r="GK101" s="207"/>
      <c r="GL101" s="207"/>
      <c r="GM101" s="207"/>
      <c r="GN101" s="207"/>
      <c r="GO101" s="207"/>
    </row>
    <row r="102" spans="1:197" s="247" customFormat="1" ht="16.5" customHeight="1">
      <c r="A102" s="207"/>
      <c r="B102" s="246"/>
      <c r="C102" s="246"/>
      <c r="E102" s="248"/>
      <c r="F102" s="248"/>
      <c r="FM102" s="207"/>
      <c r="FN102" s="207"/>
      <c r="FO102" s="207"/>
      <c r="FP102" s="207"/>
      <c r="FQ102" s="207"/>
      <c r="FR102" s="207"/>
      <c r="FS102" s="207"/>
      <c r="FT102" s="207"/>
      <c r="FU102" s="207"/>
      <c r="FV102" s="207"/>
      <c r="FW102" s="207"/>
      <c r="FX102" s="207"/>
      <c r="FY102" s="207"/>
      <c r="FZ102" s="207"/>
      <c r="GA102" s="207"/>
      <c r="GB102" s="207"/>
      <c r="GC102" s="207"/>
      <c r="GD102" s="207"/>
      <c r="GE102" s="207"/>
      <c r="GF102" s="207"/>
      <c r="GG102" s="207"/>
      <c r="GH102" s="207"/>
      <c r="GI102" s="207"/>
      <c r="GJ102" s="207"/>
      <c r="GK102" s="207"/>
      <c r="GL102" s="207"/>
      <c r="GM102" s="207"/>
      <c r="GN102" s="207"/>
      <c r="GO102" s="207"/>
    </row>
    <row r="103" spans="1:197" s="247" customFormat="1" ht="16.5" customHeight="1">
      <c r="A103" s="207"/>
      <c r="B103" s="246"/>
      <c r="C103" s="246"/>
      <c r="E103" s="248"/>
      <c r="F103" s="248"/>
      <c r="FM103" s="207"/>
      <c r="FN103" s="207"/>
      <c r="FO103" s="207"/>
      <c r="FP103" s="207"/>
      <c r="FQ103" s="207"/>
      <c r="FR103" s="207"/>
      <c r="FS103" s="207"/>
      <c r="FT103" s="207"/>
      <c r="FU103" s="207"/>
      <c r="FV103" s="207"/>
      <c r="FW103" s="207"/>
      <c r="FX103" s="207"/>
      <c r="FY103" s="207"/>
      <c r="FZ103" s="207"/>
      <c r="GA103" s="207"/>
      <c r="GB103" s="207"/>
      <c r="GC103" s="207"/>
      <c r="GD103" s="207"/>
      <c r="GE103" s="207"/>
      <c r="GF103" s="207"/>
      <c r="GG103" s="207"/>
      <c r="GH103" s="207"/>
      <c r="GI103" s="207"/>
      <c r="GJ103" s="207"/>
      <c r="GK103" s="207"/>
      <c r="GL103" s="207"/>
      <c r="GM103" s="207"/>
      <c r="GN103" s="207"/>
      <c r="GO103" s="207"/>
    </row>
    <row r="104" spans="1:197" s="247" customFormat="1" ht="16.5" customHeight="1">
      <c r="A104" s="207"/>
      <c r="B104" s="246"/>
      <c r="C104" s="246"/>
      <c r="E104" s="248"/>
      <c r="F104" s="248"/>
      <c r="FM104" s="207"/>
      <c r="FN104" s="207"/>
      <c r="FO104" s="207"/>
      <c r="FP104" s="207"/>
      <c r="FQ104" s="207"/>
      <c r="FR104" s="207"/>
      <c r="FS104" s="207"/>
      <c r="FT104" s="207"/>
      <c r="FU104" s="207"/>
      <c r="FV104" s="207"/>
      <c r="FW104" s="207"/>
      <c r="FX104" s="207"/>
      <c r="FY104" s="207"/>
      <c r="FZ104" s="207"/>
      <c r="GA104" s="207"/>
      <c r="GB104" s="207"/>
      <c r="GC104" s="207"/>
      <c r="GD104" s="207"/>
      <c r="GE104" s="207"/>
      <c r="GF104" s="207"/>
      <c r="GG104" s="207"/>
      <c r="GH104" s="207"/>
      <c r="GI104" s="207"/>
      <c r="GJ104" s="207"/>
      <c r="GK104" s="207"/>
      <c r="GL104" s="207"/>
      <c r="GM104" s="207"/>
      <c r="GN104" s="207"/>
      <c r="GO104" s="207"/>
    </row>
    <row r="105" spans="1:197" s="247" customFormat="1" ht="16.5" customHeight="1">
      <c r="A105" s="207"/>
      <c r="B105" s="246"/>
      <c r="C105" s="246"/>
      <c r="E105" s="248"/>
      <c r="F105" s="248"/>
      <c r="FM105" s="207"/>
      <c r="FN105" s="207"/>
      <c r="FO105" s="207"/>
      <c r="FP105" s="207"/>
      <c r="FQ105" s="207"/>
      <c r="FR105" s="207"/>
      <c r="FS105" s="207"/>
      <c r="FT105" s="207"/>
      <c r="FU105" s="207"/>
      <c r="FV105" s="207"/>
      <c r="FW105" s="207"/>
      <c r="FX105" s="207"/>
      <c r="FY105" s="207"/>
      <c r="FZ105" s="207"/>
      <c r="GA105" s="207"/>
      <c r="GB105" s="207"/>
      <c r="GC105" s="207"/>
      <c r="GD105" s="207"/>
      <c r="GE105" s="207"/>
      <c r="GF105" s="207"/>
      <c r="GG105" s="207"/>
      <c r="GH105" s="207"/>
      <c r="GI105" s="207"/>
      <c r="GJ105" s="207"/>
      <c r="GK105" s="207"/>
      <c r="GL105" s="207"/>
      <c r="GM105" s="207"/>
      <c r="GN105" s="207"/>
      <c r="GO105" s="207"/>
    </row>
    <row r="106" spans="1:197" s="247" customFormat="1" ht="16.5" customHeight="1">
      <c r="A106" s="207"/>
      <c r="B106" s="246"/>
      <c r="C106" s="246"/>
      <c r="E106" s="248"/>
      <c r="F106" s="248"/>
      <c r="FM106" s="207"/>
      <c r="FN106" s="207"/>
      <c r="FO106" s="207"/>
      <c r="FP106" s="207"/>
      <c r="FQ106" s="207"/>
      <c r="FR106" s="207"/>
      <c r="FS106" s="207"/>
      <c r="FT106" s="207"/>
      <c r="FU106" s="207"/>
      <c r="FV106" s="207"/>
      <c r="FW106" s="207"/>
      <c r="FX106" s="207"/>
      <c r="FY106" s="207"/>
      <c r="FZ106" s="207"/>
      <c r="GA106" s="207"/>
      <c r="GB106" s="207"/>
      <c r="GC106" s="207"/>
      <c r="GD106" s="207"/>
      <c r="GE106" s="207"/>
      <c r="GF106" s="207"/>
      <c r="GG106" s="207"/>
      <c r="GH106" s="207"/>
      <c r="GI106" s="207"/>
      <c r="GJ106" s="207"/>
      <c r="GK106" s="207"/>
      <c r="GL106" s="207"/>
      <c r="GM106" s="207"/>
      <c r="GN106" s="207"/>
      <c r="GO106" s="207"/>
    </row>
    <row r="107" spans="1:197" s="247" customFormat="1" ht="16.5" customHeight="1">
      <c r="A107" s="207"/>
      <c r="B107" s="246"/>
      <c r="C107" s="246"/>
      <c r="E107" s="248"/>
      <c r="F107" s="248"/>
      <c r="FM107" s="207"/>
      <c r="FN107" s="207"/>
      <c r="FO107" s="207"/>
      <c r="FP107" s="207"/>
      <c r="FQ107" s="207"/>
      <c r="FR107" s="207"/>
      <c r="FS107" s="207"/>
      <c r="FT107" s="207"/>
      <c r="FU107" s="207"/>
      <c r="FV107" s="207"/>
      <c r="FW107" s="207"/>
      <c r="FX107" s="207"/>
      <c r="FY107" s="207"/>
      <c r="FZ107" s="207"/>
      <c r="GA107" s="207"/>
      <c r="GB107" s="207"/>
      <c r="GC107" s="207"/>
      <c r="GD107" s="207"/>
      <c r="GE107" s="207"/>
      <c r="GF107" s="207"/>
      <c r="GG107" s="207"/>
      <c r="GH107" s="207"/>
      <c r="GI107" s="207"/>
      <c r="GJ107" s="207"/>
      <c r="GK107" s="207"/>
      <c r="GL107" s="207"/>
      <c r="GM107" s="207"/>
      <c r="GN107" s="207"/>
      <c r="GO107" s="207"/>
    </row>
    <row r="108" spans="1:197" s="247" customFormat="1" ht="16.5" customHeight="1">
      <c r="A108" s="207"/>
      <c r="B108" s="246"/>
      <c r="C108" s="246"/>
      <c r="E108" s="248"/>
      <c r="F108" s="248"/>
      <c r="FM108" s="207"/>
      <c r="FN108" s="207"/>
      <c r="FO108" s="207"/>
      <c r="FP108" s="207"/>
      <c r="FQ108" s="207"/>
      <c r="FR108" s="207"/>
      <c r="FS108" s="207"/>
      <c r="FT108" s="207"/>
      <c r="FU108" s="207"/>
      <c r="FV108" s="207"/>
      <c r="FW108" s="207"/>
      <c r="FX108" s="207"/>
      <c r="FY108" s="207"/>
      <c r="FZ108" s="207"/>
      <c r="GA108" s="207"/>
      <c r="GB108" s="207"/>
      <c r="GC108" s="207"/>
      <c r="GD108" s="207"/>
      <c r="GE108" s="207"/>
      <c r="GF108" s="207"/>
      <c r="GG108" s="207"/>
      <c r="GH108" s="207"/>
      <c r="GI108" s="207"/>
      <c r="GJ108" s="207"/>
      <c r="GK108" s="207"/>
      <c r="GL108" s="207"/>
      <c r="GM108" s="207"/>
      <c r="GN108" s="207"/>
      <c r="GO108" s="207"/>
    </row>
    <row r="109" spans="1:197" s="247" customFormat="1" ht="16.5" customHeight="1">
      <c r="A109" s="207"/>
      <c r="B109" s="246"/>
      <c r="C109" s="246"/>
      <c r="E109" s="248"/>
      <c r="F109" s="248"/>
      <c r="FM109" s="207"/>
      <c r="FN109" s="207"/>
      <c r="FO109" s="207"/>
      <c r="FP109" s="207"/>
      <c r="FQ109" s="207"/>
      <c r="FR109" s="207"/>
      <c r="FS109" s="207"/>
      <c r="FT109" s="207"/>
      <c r="FU109" s="207"/>
      <c r="FV109" s="207"/>
      <c r="FW109" s="207"/>
      <c r="FX109" s="207"/>
      <c r="FY109" s="207"/>
      <c r="FZ109" s="207"/>
      <c r="GA109" s="207"/>
      <c r="GB109" s="207"/>
      <c r="GC109" s="207"/>
      <c r="GD109" s="207"/>
      <c r="GE109" s="207"/>
      <c r="GF109" s="207"/>
      <c r="GG109" s="207"/>
      <c r="GH109" s="207"/>
      <c r="GI109" s="207"/>
      <c r="GJ109" s="207"/>
      <c r="GK109" s="207"/>
      <c r="GL109" s="207"/>
      <c r="GM109" s="207"/>
      <c r="GN109" s="207"/>
      <c r="GO109" s="207"/>
    </row>
    <row r="110" spans="1:197" s="247" customFormat="1" ht="16.5" customHeight="1">
      <c r="A110" s="207"/>
      <c r="B110" s="246"/>
      <c r="C110" s="246"/>
      <c r="E110" s="248"/>
      <c r="F110" s="248"/>
      <c r="FM110" s="207"/>
      <c r="FN110" s="207"/>
      <c r="FO110" s="207"/>
      <c r="FP110" s="207"/>
      <c r="FQ110" s="207"/>
      <c r="FR110" s="207"/>
      <c r="FS110" s="207"/>
      <c r="FT110" s="207"/>
      <c r="FU110" s="207"/>
      <c r="FV110" s="207"/>
      <c r="FW110" s="207"/>
      <c r="FX110" s="207"/>
      <c r="FY110" s="207"/>
      <c r="FZ110" s="207"/>
      <c r="GA110" s="207"/>
      <c r="GB110" s="207"/>
      <c r="GC110" s="207"/>
      <c r="GD110" s="207"/>
      <c r="GE110" s="207"/>
      <c r="GF110" s="207"/>
      <c r="GG110" s="207"/>
      <c r="GH110" s="207"/>
      <c r="GI110" s="207"/>
      <c r="GJ110" s="207"/>
      <c r="GK110" s="207"/>
      <c r="GL110" s="207"/>
      <c r="GM110" s="207"/>
      <c r="GN110" s="207"/>
      <c r="GO110" s="207"/>
    </row>
    <row r="111" spans="1:197" s="247" customFormat="1" ht="16.5" customHeight="1">
      <c r="A111" s="207"/>
      <c r="B111" s="246"/>
      <c r="C111" s="246"/>
      <c r="E111" s="248"/>
      <c r="F111" s="248"/>
      <c r="FM111" s="207"/>
      <c r="FN111" s="207"/>
      <c r="FO111" s="207"/>
      <c r="FP111" s="207"/>
      <c r="FQ111" s="207"/>
      <c r="FR111" s="207"/>
      <c r="FS111" s="207"/>
      <c r="FT111" s="207"/>
      <c r="FU111" s="207"/>
      <c r="FV111" s="207"/>
      <c r="FW111" s="207"/>
      <c r="FX111" s="207"/>
      <c r="FY111" s="207"/>
      <c r="FZ111" s="207"/>
      <c r="GA111" s="207"/>
      <c r="GB111" s="207"/>
      <c r="GC111" s="207"/>
      <c r="GD111" s="207"/>
      <c r="GE111" s="207"/>
      <c r="GF111" s="207"/>
      <c r="GG111" s="207"/>
      <c r="GH111" s="207"/>
      <c r="GI111" s="207"/>
      <c r="GJ111" s="207"/>
      <c r="GK111" s="207"/>
      <c r="GL111" s="207"/>
      <c r="GM111" s="207"/>
      <c r="GN111" s="207"/>
      <c r="GO111" s="207"/>
    </row>
    <row r="112" spans="1:197" s="247" customFormat="1" ht="16.5" customHeight="1">
      <c r="A112" s="207"/>
      <c r="B112" s="246"/>
      <c r="C112" s="246"/>
      <c r="E112" s="248"/>
      <c r="F112" s="248"/>
      <c r="FM112" s="207"/>
      <c r="FN112" s="207"/>
      <c r="FO112" s="207"/>
      <c r="FP112" s="207"/>
      <c r="FQ112" s="207"/>
      <c r="FR112" s="207"/>
      <c r="FS112" s="207"/>
      <c r="FT112" s="207"/>
      <c r="FU112" s="207"/>
      <c r="FV112" s="207"/>
      <c r="FW112" s="207"/>
      <c r="FX112" s="207"/>
      <c r="FY112" s="207"/>
      <c r="FZ112" s="207"/>
      <c r="GA112" s="207"/>
      <c r="GB112" s="207"/>
      <c r="GC112" s="207"/>
      <c r="GD112" s="207"/>
      <c r="GE112" s="207"/>
      <c r="GF112" s="207"/>
      <c r="GG112" s="207"/>
      <c r="GH112" s="207"/>
      <c r="GI112" s="207"/>
      <c r="GJ112" s="207"/>
      <c r="GK112" s="207"/>
      <c r="GL112" s="207"/>
      <c r="GM112" s="207"/>
      <c r="GN112" s="207"/>
      <c r="GO112" s="207"/>
    </row>
    <row r="113" spans="1:197" s="247" customFormat="1" ht="16.5" customHeight="1">
      <c r="A113" s="207"/>
      <c r="B113" s="246"/>
      <c r="C113" s="246"/>
      <c r="E113" s="248"/>
      <c r="F113" s="248"/>
      <c r="FM113" s="207"/>
      <c r="FN113" s="207"/>
      <c r="FO113" s="207"/>
      <c r="FP113" s="207"/>
      <c r="FQ113" s="207"/>
      <c r="FR113" s="207"/>
      <c r="FS113" s="207"/>
      <c r="FT113" s="207"/>
      <c r="FU113" s="207"/>
      <c r="FV113" s="207"/>
      <c r="FW113" s="207"/>
      <c r="FX113" s="207"/>
      <c r="FY113" s="207"/>
      <c r="FZ113" s="207"/>
      <c r="GA113" s="207"/>
      <c r="GB113" s="207"/>
      <c r="GC113" s="207"/>
      <c r="GD113" s="207"/>
      <c r="GE113" s="207"/>
      <c r="GF113" s="207"/>
      <c r="GG113" s="207"/>
      <c r="GH113" s="207"/>
      <c r="GI113" s="207"/>
      <c r="GJ113" s="207"/>
      <c r="GK113" s="207"/>
      <c r="GL113" s="207"/>
      <c r="GM113" s="207"/>
      <c r="GN113" s="207"/>
      <c r="GO113" s="207"/>
    </row>
    <row r="114" spans="1:197" s="247" customFormat="1" ht="16.5" customHeight="1">
      <c r="A114" s="207"/>
      <c r="B114" s="246"/>
      <c r="C114" s="246"/>
      <c r="E114" s="248"/>
      <c r="F114" s="248"/>
      <c r="FM114" s="207"/>
      <c r="FN114" s="207"/>
      <c r="FO114" s="207"/>
      <c r="FP114" s="207"/>
      <c r="FQ114" s="207"/>
      <c r="FR114" s="207"/>
      <c r="FS114" s="207"/>
      <c r="FT114" s="207"/>
      <c r="FU114" s="207"/>
      <c r="FV114" s="207"/>
      <c r="FW114" s="207"/>
      <c r="FX114" s="207"/>
      <c r="FY114" s="207"/>
      <c r="FZ114" s="207"/>
      <c r="GA114" s="207"/>
      <c r="GB114" s="207"/>
      <c r="GC114" s="207"/>
      <c r="GD114" s="207"/>
      <c r="GE114" s="207"/>
      <c r="GF114" s="207"/>
      <c r="GG114" s="207"/>
      <c r="GH114" s="207"/>
      <c r="GI114" s="207"/>
      <c r="GJ114" s="207"/>
      <c r="GK114" s="207"/>
      <c r="GL114" s="207"/>
      <c r="GM114" s="207"/>
      <c r="GN114" s="207"/>
      <c r="GO114" s="207"/>
    </row>
  </sheetData>
  <mergeCells count="76">
    <mergeCell ref="EI2:EW2"/>
    <mergeCell ref="EX2:FL2"/>
    <mergeCell ref="A4:C6"/>
    <mergeCell ref="D4:R4"/>
    <mergeCell ref="S4:AG4"/>
    <mergeCell ref="AH4:AV4"/>
    <mergeCell ref="AW4:BK4"/>
    <mergeCell ref="BL4:BZ4"/>
    <mergeCell ref="CA4:CO4"/>
    <mergeCell ref="CP4:DD4"/>
    <mergeCell ref="AW2:BK2"/>
    <mergeCell ref="BL2:BZ2"/>
    <mergeCell ref="CA2:CO2"/>
    <mergeCell ref="CP2:DD2"/>
    <mergeCell ref="DE2:DS2"/>
    <mergeCell ref="DT2:EH2"/>
    <mergeCell ref="DE4:DS4"/>
    <mergeCell ref="DT4:EH4"/>
    <mergeCell ref="EI4:EW4"/>
    <mergeCell ref="EX4:FL4"/>
    <mergeCell ref="D5:F5"/>
    <mergeCell ref="G5:I5"/>
    <mergeCell ref="J5:L5"/>
    <mergeCell ref="M5:O5"/>
    <mergeCell ref="P5:R5"/>
    <mergeCell ref="S5:U5"/>
    <mergeCell ref="BC5:BE5"/>
    <mergeCell ref="V5:X5"/>
    <mergeCell ref="Y5:AA5"/>
    <mergeCell ref="AB5:AD5"/>
    <mergeCell ref="AE5:AG5"/>
    <mergeCell ref="AH5:AJ5"/>
    <mergeCell ref="AK5:AM5"/>
    <mergeCell ref="AN5:AP5"/>
    <mergeCell ref="AQ5:AS5"/>
    <mergeCell ref="AT5:AV5"/>
    <mergeCell ref="AW5:AY5"/>
    <mergeCell ref="AZ5:BB5"/>
    <mergeCell ref="CM5:CO5"/>
    <mergeCell ref="BF5:BH5"/>
    <mergeCell ref="BI5:BK5"/>
    <mergeCell ref="BL5:BN5"/>
    <mergeCell ref="BO5:BQ5"/>
    <mergeCell ref="BR5:BT5"/>
    <mergeCell ref="BU5:BW5"/>
    <mergeCell ref="BX5:BZ5"/>
    <mergeCell ref="CA5:CC5"/>
    <mergeCell ref="CD5:CF5"/>
    <mergeCell ref="CG5:CI5"/>
    <mergeCell ref="CJ5:CL5"/>
    <mergeCell ref="DN5:DP5"/>
    <mergeCell ref="DQ5:DS5"/>
    <mergeCell ref="DT5:DV5"/>
    <mergeCell ref="DW5:DY5"/>
    <mergeCell ref="CP5:CR5"/>
    <mergeCell ref="CS5:CU5"/>
    <mergeCell ref="CV5:CX5"/>
    <mergeCell ref="CY5:DA5"/>
    <mergeCell ref="DB5:DD5"/>
    <mergeCell ref="DE5:DG5"/>
    <mergeCell ref="FJ5:FL5"/>
    <mergeCell ref="A63:C63"/>
    <mergeCell ref="ER5:ET5"/>
    <mergeCell ref="EU5:EW5"/>
    <mergeCell ref="EX5:EZ5"/>
    <mergeCell ref="FA5:FC5"/>
    <mergeCell ref="FD5:FF5"/>
    <mergeCell ref="FG5:FI5"/>
    <mergeCell ref="DZ5:EB5"/>
    <mergeCell ref="EC5:EE5"/>
    <mergeCell ref="EF5:EH5"/>
    <mergeCell ref="EI5:EK5"/>
    <mergeCell ref="EL5:EN5"/>
    <mergeCell ref="EO5:EQ5"/>
    <mergeCell ref="DH5:DJ5"/>
    <mergeCell ref="DK5:DM5"/>
  </mergeCells>
  <phoneticPr fontId="7"/>
  <printOptions horizontalCentered="1"/>
  <pageMargins left="0.78740157480314965" right="0.78740157480314965" top="0.78740157480314965" bottom="0.59055118110236227" header="0.59055118110236227" footer="0.19685039370078741"/>
  <pageSetup paperSize="9" scale="60" firstPageNumber="67" fitToHeight="0" orientation="portrait" useFirstPageNumber="1" r:id="rId1"/>
  <headerFooter differentOddEven="1" scaleWithDoc="0" alignWithMargins="0"/>
  <colBreaks count="10" manualBreakCount="10">
    <brk id="18" max="1048575" man="1"/>
    <brk id="33" max="1048575" man="1"/>
    <brk id="48" max="1048575" man="1"/>
    <brk id="63" max="1048575" man="1"/>
    <brk id="78" max="1048575" man="1"/>
    <brk id="93" max="1048575" man="1"/>
    <brk id="108" max="69" man="1"/>
    <brk id="123" max="1048575" man="1"/>
    <brk id="138" max="1048575" man="1"/>
    <brk id="15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15E2-A55F-4F58-89BF-BAB967B731B7}">
  <dimension ref="A1:AP81"/>
  <sheetViews>
    <sheetView showGridLines="0" view="pageBreakPreview" zoomScaleNormal="100" zoomScaleSheetLayoutView="100" workbookViewId="0"/>
  </sheetViews>
  <sheetFormatPr defaultColWidth="11.25" defaultRowHeight="12"/>
  <cols>
    <col min="1" max="1" width="16.625" style="296" customWidth="1"/>
    <col min="2" max="25" width="7.375" style="296" customWidth="1"/>
    <col min="26" max="26" width="16.625" style="296" customWidth="1"/>
    <col min="27" max="27" width="3" style="296" customWidth="1"/>
    <col min="28" max="16384" width="11.25" style="296"/>
  </cols>
  <sheetData>
    <row r="1" spans="1:42" s="249" customFormat="1" ht="30.95" customHeight="1">
      <c r="A1" s="59" t="s">
        <v>185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42" s="251" customFormat="1" ht="24" customHeight="1">
      <c r="A2" s="494" t="s">
        <v>186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250"/>
    </row>
    <row r="3" spans="1:42" s="254" customFormat="1" ht="15" customHeight="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3"/>
    </row>
    <row r="4" spans="1:42" s="257" customFormat="1" ht="22.5" customHeight="1">
      <c r="A4" s="552" t="s">
        <v>187</v>
      </c>
      <c r="B4" s="548" t="s">
        <v>188</v>
      </c>
      <c r="C4" s="549"/>
      <c r="D4" s="549"/>
      <c r="E4" s="549"/>
      <c r="F4" s="549"/>
      <c r="G4" s="550"/>
      <c r="H4" s="548" t="s">
        <v>189</v>
      </c>
      <c r="I4" s="549"/>
      <c r="J4" s="549"/>
      <c r="K4" s="549"/>
      <c r="L4" s="549"/>
      <c r="M4" s="550"/>
      <c r="N4" s="548" t="s">
        <v>190</v>
      </c>
      <c r="O4" s="549"/>
      <c r="P4" s="549"/>
      <c r="Q4" s="549"/>
      <c r="R4" s="549"/>
      <c r="S4" s="550"/>
      <c r="T4" s="548" t="s">
        <v>191</v>
      </c>
      <c r="U4" s="549"/>
      <c r="V4" s="549"/>
      <c r="W4" s="549"/>
      <c r="X4" s="549"/>
      <c r="Y4" s="550"/>
      <c r="Z4" s="555" t="s">
        <v>187</v>
      </c>
      <c r="AA4" s="256"/>
    </row>
    <row r="5" spans="1:42" s="257" customFormat="1" ht="21" customHeight="1">
      <c r="A5" s="553"/>
      <c r="B5" s="548" t="s">
        <v>192</v>
      </c>
      <c r="C5" s="549"/>
      <c r="D5" s="550"/>
      <c r="E5" s="548" t="s">
        <v>193</v>
      </c>
      <c r="F5" s="549"/>
      <c r="G5" s="550"/>
      <c r="H5" s="548" t="s">
        <v>192</v>
      </c>
      <c r="I5" s="549"/>
      <c r="J5" s="550"/>
      <c r="K5" s="548" t="s">
        <v>193</v>
      </c>
      <c r="L5" s="549"/>
      <c r="M5" s="550"/>
      <c r="N5" s="548" t="s">
        <v>192</v>
      </c>
      <c r="O5" s="549"/>
      <c r="P5" s="550"/>
      <c r="Q5" s="548" t="s">
        <v>193</v>
      </c>
      <c r="R5" s="549"/>
      <c r="S5" s="550"/>
      <c r="T5" s="548" t="s">
        <v>192</v>
      </c>
      <c r="U5" s="549"/>
      <c r="V5" s="550"/>
      <c r="W5" s="548" t="s">
        <v>193</v>
      </c>
      <c r="X5" s="549"/>
      <c r="Y5" s="550"/>
      <c r="Z5" s="556"/>
      <c r="AA5" s="256"/>
      <c r="AB5" s="256"/>
      <c r="AC5" s="256"/>
      <c r="AD5" s="256"/>
      <c r="AE5" s="256"/>
      <c r="AF5" s="256"/>
    </row>
    <row r="6" spans="1:42" s="257" customFormat="1" ht="20.25" customHeight="1">
      <c r="A6" s="554"/>
      <c r="B6" s="255" t="s">
        <v>5</v>
      </c>
      <c r="C6" s="255" t="s">
        <v>11</v>
      </c>
      <c r="D6" s="255" t="s">
        <v>12</v>
      </c>
      <c r="E6" s="255" t="s">
        <v>5</v>
      </c>
      <c r="F6" s="255" t="s">
        <v>11</v>
      </c>
      <c r="G6" s="255" t="s">
        <v>12</v>
      </c>
      <c r="H6" s="255" t="s">
        <v>5</v>
      </c>
      <c r="I6" s="255" t="s">
        <v>11</v>
      </c>
      <c r="J6" s="255" t="s">
        <v>12</v>
      </c>
      <c r="K6" s="255" t="s">
        <v>5</v>
      </c>
      <c r="L6" s="255" t="s">
        <v>11</v>
      </c>
      <c r="M6" s="258" t="s">
        <v>12</v>
      </c>
      <c r="N6" s="255" t="s">
        <v>5</v>
      </c>
      <c r="O6" s="255" t="s">
        <v>11</v>
      </c>
      <c r="P6" s="255" t="s">
        <v>12</v>
      </c>
      <c r="Q6" s="255" t="s">
        <v>5</v>
      </c>
      <c r="R6" s="255" t="s">
        <v>11</v>
      </c>
      <c r="S6" s="258" t="s">
        <v>12</v>
      </c>
      <c r="T6" s="255" t="s">
        <v>5</v>
      </c>
      <c r="U6" s="255" t="s">
        <v>11</v>
      </c>
      <c r="V6" s="255" t="s">
        <v>12</v>
      </c>
      <c r="W6" s="255" t="s">
        <v>5</v>
      </c>
      <c r="X6" s="255" t="s">
        <v>11</v>
      </c>
      <c r="Y6" s="258" t="s">
        <v>12</v>
      </c>
      <c r="Z6" s="557"/>
      <c r="AA6" s="256"/>
      <c r="AB6" s="256"/>
      <c r="AC6" s="256"/>
      <c r="AD6" s="256"/>
      <c r="AE6" s="256"/>
      <c r="AF6" s="256"/>
    </row>
    <row r="7" spans="1:42" s="257" customFormat="1" ht="22.5" customHeight="1">
      <c r="A7" s="259" t="s">
        <v>194</v>
      </c>
      <c r="B7" s="260">
        <v>17669</v>
      </c>
      <c r="C7" s="261">
        <v>8878</v>
      </c>
      <c r="D7" s="261">
        <v>8791</v>
      </c>
      <c r="E7" s="261">
        <v>14637</v>
      </c>
      <c r="F7" s="261">
        <v>7367</v>
      </c>
      <c r="G7" s="261">
        <v>7270</v>
      </c>
      <c r="H7" s="261">
        <v>15803</v>
      </c>
      <c r="I7" s="262">
        <v>7828</v>
      </c>
      <c r="J7" s="262">
        <v>7975</v>
      </c>
      <c r="K7" s="261">
        <v>13329</v>
      </c>
      <c r="L7" s="262">
        <v>6628</v>
      </c>
      <c r="M7" s="262">
        <v>6701</v>
      </c>
      <c r="N7" s="261">
        <v>255</v>
      </c>
      <c r="O7" s="262">
        <v>150</v>
      </c>
      <c r="P7" s="262">
        <v>105</v>
      </c>
      <c r="Q7" s="261">
        <v>241</v>
      </c>
      <c r="R7" s="262">
        <v>143</v>
      </c>
      <c r="S7" s="262">
        <v>98</v>
      </c>
      <c r="T7" s="261">
        <v>1611</v>
      </c>
      <c r="U7" s="262">
        <v>900</v>
      </c>
      <c r="V7" s="262">
        <v>711</v>
      </c>
      <c r="W7" s="261">
        <v>1067</v>
      </c>
      <c r="X7" s="262">
        <v>596</v>
      </c>
      <c r="Y7" s="263">
        <v>471</v>
      </c>
      <c r="Z7" s="259" t="s">
        <v>89</v>
      </c>
      <c r="AA7" s="256"/>
    </row>
    <row r="8" spans="1:42" s="269" customFormat="1" ht="15" customHeight="1">
      <c r="A8" s="264" t="s">
        <v>195</v>
      </c>
      <c r="B8" s="265">
        <v>19239</v>
      </c>
      <c r="C8" s="266">
        <v>9622</v>
      </c>
      <c r="D8" s="266">
        <v>9617</v>
      </c>
      <c r="E8" s="266">
        <v>14364</v>
      </c>
      <c r="F8" s="266">
        <v>7296</v>
      </c>
      <c r="G8" s="266">
        <v>7068</v>
      </c>
      <c r="H8" s="266">
        <v>17273</v>
      </c>
      <c r="I8" s="266">
        <v>8523</v>
      </c>
      <c r="J8" s="266">
        <v>8750</v>
      </c>
      <c r="K8" s="266">
        <v>13017</v>
      </c>
      <c r="L8" s="266">
        <v>6533</v>
      </c>
      <c r="M8" s="266">
        <v>6484</v>
      </c>
      <c r="N8" s="266">
        <v>269</v>
      </c>
      <c r="O8" s="266">
        <v>165</v>
      </c>
      <c r="P8" s="266">
        <v>104</v>
      </c>
      <c r="Q8" s="266">
        <v>252</v>
      </c>
      <c r="R8" s="266">
        <v>156</v>
      </c>
      <c r="S8" s="266">
        <v>96</v>
      </c>
      <c r="T8" s="266">
        <v>1697</v>
      </c>
      <c r="U8" s="266">
        <v>934</v>
      </c>
      <c r="V8" s="266">
        <v>763</v>
      </c>
      <c r="W8" s="266">
        <v>1095</v>
      </c>
      <c r="X8" s="266">
        <v>607</v>
      </c>
      <c r="Y8" s="267">
        <v>488</v>
      </c>
      <c r="Z8" s="264" t="s">
        <v>96</v>
      </c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</row>
    <row r="9" spans="1:42" s="257" customFormat="1" ht="7.5" customHeight="1">
      <c r="A9" s="270"/>
      <c r="B9" s="271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3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</row>
    <row r="10" spans="1:42" s="257" customFormat="1" ht="7.5" customHeight="1">
      <c r="A10" s="274"/>
      <c r="B10" s="260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75"/>
      <c r="AA10" s="256"/>
    </row>
    <row r="11" spans="1:42" s="257" customFormat="1" ht="15" customHeight="1">
      <c r="A11" s="276" t="s">
        <v>196</v>
      </c>
      <c r="B11" s="277">
        <v>12309</v>
      </c>
      <c r="C11" s="277">
        <v>5971</v>
      </c>
      <c r="D11" s="277">
        <v>6338</v>
      </c>
      <c r="E11" s="277">
        <v>8956</v>
      </c>
      <c r="F11" s="277">
        <v>4356</v>
      </c>
      <c r="G11" s="277">
        <v>4600</v>
      </c>
      <c r="H11" s="277">
        <v>10459</v>
      </c>
      <c r="I11" s="277">
        <v>4954</v>
      </c>
      <c r="J11" s="277">
        <v>5505</v>
      </c>
      <c r="K11" s="277">
        <v>7717</v>
      </c>
      <c r="L11" s="277">
        <v>3670</v>
      </c>
      <c r="M11" s="277">
        <v>4047</v>
      </c>
      <c r="N11" s="277">
        <v>153</v>
      </c>
      <c r="O11" s="277">
        <v>83</v>
      </c>
      <c r="P11" s="277">
        <v>70</v>
      </c>
      <c r="Q11" s="277">
        <v>144</v>
      </c>
      <c r="R11" s="277">
        <v>79</v>
      </c>
      <c r="S11" s="277">
        <v>65</v>
      </c>
      <c r="T11" s="277">
        <v>1697</v>
      </c>
      <c r="U11" s="266">
        <v>934</v>
      </c>
      <c r="V11" s="266">
        <v>763</v>
      </c>
      <c r="W11" s="266">
        <v>1095</v>
      </c>
      <c r="X11" s="266">
        <v>607</v>
      </c>
      <c r="Y11" s="266">
        <v>488</v>
      </c>
      <c r="Z11" s="278" t="s">
        <v>196</v>
      </c>
      <c r="AA11" s="256"/>
    </row>
    <row r="12" spans="1:42" s="257" customFormat="1" ht="15" customHeight="1">
      <c r="A12" s="279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66"/>
      <c r="V12" s="266"/>
      <c r="W12" s="266"/>
      <c r="X12" s="266"/>
      <c r="Y12" s="266"/>
      <c r="Z12" s="280"/>
      <c r="AA12" s="256"/>
    </row>
    <row r="13" spans="1:42" s="257" customFormat="1" ht="15" customHeight="1">
      <c r="A13" s="276" t="s">
        <v>197</v>
      </c>
      <c r="B13" s="281">
        <v>800</v>
      </c>
      <c r="C13" s="277">
        <v>416</v>
      </c>
      <c r="D13" s="277">
        <v>384</v>
      </c>
      <c r="E13" s="277">
        <v>715</v>
      </c>
      <c r="F13" s="277">
        <v>363</v>
      </c>
      <c r="G13" s="277">
        <v>352</v>
      </c>
      <c r="H13" s="277">
        <v>763</v>
      </c>
      <c r="I13" s="277">
        <v>391</v>
      </c>
      <c r="J13" s="277">
        <v>372</v>
      </c>
      <c r="K13" s="277">
        <v>680</v>
      </c>
      <c r="L13" s="277">
        <v>339</v>
      </c>
      <c r="M13" s="277">
        <v>341</v>
      </c>
      <c r="N13" s="277">
        <v>37</v>
      </c>
      <c r="O13" s="277">
        <v>25</v>
      </c>
      <c r="P13" s="277">
        <v>12</v>
      </c>
      <c r="Q13" s="277">
        <v>35</v>
      </c>
      <c r="R13" s="277">
        <v>24</v>
      </c>
      <c r="S13" s="277">
        <v>11</v>
      </c>
      <c r="T13" s="277">
        <v>0</v>
      </c>
      <c r="U13" s="277">
        <v>0</v>
      </c>
      <c r="V13" s="277">
        <v>0</v>
      </c>
      <c r="W13" s="277">
        <v>0</v>
      </c>
      <c r="X13" s="277">
        <v>0</v>
      </c>
      <c r="Y13" s="277">
        <v>0</v>
      </c>
      <c r="Z13" s="278" t="s">
        <v>197</v>
      </c>
      <c r="AA13" s="256"/>
    </row>
    <row r="14" spans="1:42" s="257" customFormat="1" ht="15" customHeight="1">
      <c r="A14" s="282" t="s">
        <v>198</v>
      </c>
      <c r="B14" s="283">
        <v>175</v>
      </c>
      <c r="C14" s="284">
        <v>109</v>
      </c>
      <c r="D14" s="284">
        <v>66</v>
      </c>
      <c r="E14" s="284">
        <v>162</v>
      </c>
      <c r="F14" s="284">
        <v>103</v>
      </c>
      <c r="G14" s="284">
        <v>59</v>
      </c>
      <c r="H14" s="284">
        <v>138</v>
      </c>
      <c r="I14" s="284">
        <v>84</v>
      </c>
      <c r="J14" s="284">
        <v>54</v>
      </c>
      <c r="K14" s="284">
        <v>127</v>
      </c>
      <c r="L14" s="284">
        <v>79</v>
      </c>
      <c r="M14" s="284">
        <v>48</v>
      </c>
      <c r="N14" s="284">
        <v>37</v>
      </c>
      <c r="O14" s="284">
        <v>25</v>
      </c>
      <c r="P14" s="284">
        <v>12</v>
      </c>
      <c r="Q14" s="284">
        <v>35</v>
      </c>
      <c r="R14" s="284">
        <v>24</v>
      </c>
      <c r="S14" s="284">
        <v>11</v>
      </c>
      <c r="T14" s="284">
        <v>0</v>
      </c>
      <c r="U14" s="284">
        <v>0</v>
      </c>
      <c r="V14" s="284">
        <v>0</v>
      </c>
      <c r="W14" s="284">
        <v>0</v>
      </c>
      <c r="X14" s="284">
        <v>0</v>
      </c>
      <c r="Y14" s="284">
        <v>0</v>
      </c>
      <c r="Z14" s="285" t="s">
        <v>198</v>
      </c>
      <c r="AA14" s="256"/>
    </row>
    <row r="15" spans="1:42" s="257" customFormat="1" ht="15" customHeight="1">
      <c r="A15" s="282" t="s">
        <v>199</v>
      </c>
      <c r="B15" s="283">
        <v>121</v>
      </c>
      <c r="C15" s="284">
        <v>68</v>
      </c>
      <c r="D15" s="284">
        <v>53</v>
      </c>
      <c r="E15" s="284">
        <v>108</v>
      </c>
      <c r="F15" s="284">
        <v>58</v>
      </c>
      <c r="G15" s="284">
        <v>50</v>
      </c>
      <c r="H15" s="284">
        <v>121</v>
      </c>
      <c r="I15" s="284">
        <v>68</v>
      </c>
      <c r="J15" s="284">
        <v>53</v>
      </c>
      <c r="K15" s="284">
        <v>108</v>
      </c>
      <c r="L15" s="284">
        <v>58</v>
      </c>
      <c r="M15" s="284">
        <v>50</v>
      </c>
      <c r="N15" s="284">
        <v>0</v>
      </c>
      <c r="O15" s="284">
        <v>0</v>
      </c>
      <c r="P15" s="284">
        <v>0</v>
      </c>
      <c r="Q15" s="284">
        <v>0</v>
      </c>
      <c r="R15" s="284">
        <v>0</v>
      </c>
      <c r="S15" s="284">
        <v>0</v>
      </c>
      <c r="T15" s="284">
        <v>0</v>
      </c>
      <c r="U15" s="284">
        <v>0</v>
      </c>
      <c r="V15" s="284">
        <v>0</v>
      </c>
      <c r="W15" s="284">
        <v>0</v>
      </c>
      <c r="X15" s="284">
        <v>0</v>
      </c>
      <c r="Y15" s="284">
        <v>0</v>
      </c>
      <c r="Z15" s="285" t="s">
        <v>199</v>
      </c>
      <c r="AA15" s="256"/>
    </row>
    <row r="16" spans="1:42" s="257" customFormat="1" ht="15" customHeight="1">
      <c r="A16" s="282" t="s">
        <v>200</v>
      </c>
      <c r="B16" s="283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284">
        <v>0</v>
      </c>
      <c r="P16" s="284">
        <v>0</v>
      </c>
      <c r="Q16" s="284">
        <v>0</v>
      </c>
      <c r="R16" s="284">
        <v>0</v>
      </c>
      <c r="S16" s="284">
        <v>0</v>
      </c>
      <c r="T16" s="284">
        <v>0</v>
      </c>
      <c r="U16" s="284">
        <v>0</v>
      </c>
      <c r="V16" s="284">
        <v>0</v>
      </c>
      <c r="W16" s="284">
        <v>0</v>
      </c>
      <c r="X16" s="284">
        <v>0</v>
      </c>
      <c r="Y16" s="284">
        <v>0</v>
      </c>
      <c r="Z16" s="285" t="s">
        <v>200</v>
      </c>
      <c r="AA16" s="256"/>
    </row>
    <row r="17" spans="1:27" s="257" customFormat="1" ht="15" customHeight="1">
      <c r="A17" s="282" t="s">
        <v>201</v>
      </c>
      <c r="B17" s="283">
        <v>71</v>
      </c>
      <c r="C17" s="284">
        <v>59</v>
      </c>
      <c r="D17" s="284">
        <v>12</v>
      </c>
      <c r="E17" s="284">
        <v>65</v>
      </c>
      <c r="F17" s="284">
        <v>55</v>
      </c>
      <c r="G17" s="284">
        <v>10</v>
      </c>
      <c r="H17" s="284">
        <v>71</v>
      </c>
      <c r="I17" s="284">
        <v>59</v>
      </c>
      <c r="J17" s="284">
        <v>12</v>
      </c>
      <c r="K17" s="284">
        <v>65</v>
      </c>
      <c r="L17" s="284">
        <v>55</v>
      </c>
      <c r="M17" s="284">
        <v>10</v>
      </c>
      <c r="N17" s="284">
        <v>0</v>
      </c>
      <c r="O17" s="284">
        <v>0</v>
      </c>
      <c r="P17" s="284">
        <v>0</v>
      </c>
      <c r="Q17" s="284">
        <v>0</v>
      </c>
      <c r="R17" s="284">
        <v>0</v>
      </c>
      <c r="S17" s="284">
        <v>0</v>
      </c>
      <c r="T17" s="284">
        <v>0</v>
      </c>
      <c r="U17" s="284">
        <v>0</v>
      </c>
      <c r="V17" s="284">
        <v>0</v>
      </c>
      <c r="W17" s="284">
        <v>0</v>
      </c>
      <c r="X17" s="284">
        <v>0</v>
      </c>
      <c r="Y17" s="284">
        <v>0</v>
      </c>
      <c r="Z17" s="285" t="s">
        <v>201</v>
      </c>
      <c r="AA17" s="256"/>
    </row>
    <row r="18" spans="1:27" s="257" customFormat="1" ht="15" customHeight="1">
      <c r="A18" s="282" t="s">
        <v>202</v>
      </c>
      <c r="B18" s="283">
        <v>48</v>
      </c>
      <c r="C18" s="284">
        <v>44</v>
      </c>
      <c r="D18" s="284">
        <v>4</v>
      </c>
      <c r="E18" s="284">
        <v>38</v>
      </c>
      <c r="F18" s="284">
        <v>34</v>
      </c>
      <c r="G18" s="284">
        <v>4</v>
      </c>
      <c r="H18" s="284">
        <v>48</v>
      </c>
      <c r="I18" s="284">
        <v>44</v>
      </c>
      <c r="J18" s="284">
        <v>4</v>
      </c>
      <c r="K18" s="284">
        <v>38</v>
      </c>
      <c r="L18" s="284">
        <v>34</v>
      </c>
      <c r="M18" s="284">
        <v>4</v>
      </c>
      <c r="N18" s="284">
        <v>0</v>
      </c>
      <c r="O18" s="284">
        <v>0</v>
      </c>
      <c r="P18" s="284">
        <v>0</v>
      </c>
      <c r="Q18" s="284">
        <v>0</v>
      </c>
      <c r="R18" s="284">
        <v>0</v>
      </c>
      <c r="S18" s="284">
        <v>0</v>
      </c>
      <c r="T18" s="284">
        <v>0</v>
      </c>
      <c r="U18" s="284">
        <v>0</v>
      </c>
      <c r="V18" s="284">
        <v>0</v>
      </c>
      <c r="W18" s="284">
        <v>0</v>
      </c>
      <c r="X18" s="284">
        <v>0</v>
      </c>
      <c r="Y18" s="284">
        <v>0</v>
      </c>
      <c r="Z18" s="285" t="s">
        <v>202</v>
      </c>
      <c r="AA18" s="256"/>
    </row>
    <row r="19" spans="1:27" s="257" customFormat="1" ht="15" customHeight="1">
      <c r="A19" s="282" t="s">
        <v>203</v>
      </c>
      <c r="B19" s="283">
        <v>29</v>
      </c>
      <c r="C19" s="284">
        <v>28</v>
      </c>
      <c r="D19" s="284">
        <v>1</v>
      </c>
      <c r="E19" s="284">
        <v>25</v>
      </c>
      <c r="F19" s="284">
        <v>24</v>
      </c>
      <c r="G19" s="284">
        <v>1</v>
      </c>
      <c r="H19" s="284">
        <v>29</v>
      </c>
      <c r="I19" s="284">
        <v>28</v>
      </c>
      <c r="J19" s="284">
        <v>1</v>
      </c>
      <c r="K19" s="284">
        <v>25</v>
      </c>
      <c r="L19" s="284">
        <v>24</v>
      </c>
      <c r="M19" s="284">
        <v>1</v>
      </c>
      <c r="N19" s="284">
        <v>0</v>
      </c>
      <c r="O19" s="284">
        <v>0</v>
      </c>
      <c r="P19" s="284">
        <v>0</v>
      </c>
      <c r="Q19" s="284">
        <v>0</v>
      </c>
      <c r="R19" s="284">
        <v>0</v>
      </c>
      <c r="S19" s="284">
        <v>0</v>
      </c>
      <c r="T19" s="284">
        <v>0</v>
      </c>
      <c r="U19" s="284">
        <v>0</v>
      </c>
      <c r="V19" s="284">
        <v>0</v>
      </c>
      <c r="W19" s="284">
        <v>0</v>
      </c>
      <c r="X19" s="284">
        <v>0</v>
      </c>
      <c r="Y19" s="284">
        <v>0</v>
      </c>
      <c r="Z19" s="285" t="s">
        <v>203</v>
      </c>
      <c r="AA19" s="256"/>
    </row>
    <row r="20" spans="1:27" s="257" customFormat="1" ht="15" customHeight="1">
      <c r="A20" s="282" t="s">
        <v>204</v>
      </c>
      <c r="B20" s="283">
        <v>142</v>
      </c>
      <c r="C20" s="284">
        <v>48</v>
      </c>
      <c r="D20" s="284">
        <v>94</v>
      </c>
      <c r="E20" s="284">
        <v>120</v>
      </c>
      <c r="F20" s="284">
        <v>36</v>
      </c>
      <c r="G20" s="284">
        <v>84</v>
      </c>
      <c r="H20" s="284">
        <v>142</v>
      </c>
      <c r="I20" s="284">
        <v>48</v>
      </c>
      <c r="J20" s="284">
        <v>94</v>
      </c>
      <c r="K20" s="284">
        <v>120</v>
      </c>
      <c r="L20" s="284">
        <v>36</v>
      </c>
      <c r="M20" s="284">
        <v>84</v>
      </c>
      <c r="N20" s="284">
        <v>0</v>
      </c>
      <c r="O20" s="284">
        <v>0</v>
      </c>
      <c r="P20" s="284">
        <v>0</v>
      </c>
      <c r="Q20" s="284">
        <v>0</v>
      </c>
      <c r="R20" s="284">
        <v>0</v>
      </c>
      <c r="S20" s="284">
        <v>0</v>
      </c>
      <c r="T20" s="284">
        <v>0</v>
      </c>
      <c r="U20" s="284">
        <v>0</v>
      </c>
      <c r="V20" s="284">
        <v>0</v>
      </c>
      <c r="W20" s="284">
        <v>0</v>
      </c>
      <c r="X20" s="284">
        <v>0</v>
      </c>
      <c r="Y20" s="284">
        <v>0</v>
      </c>
      <c r="Z20" s="285" t="s">
        <v>204</v>
      </c>
      <c r="AA20" s="256"/>
    </row>
    <row r="21" spans="1:27" s="257" customFormat="1" ht="15" customHeight="1">
      <c r="A21" s="282" t="s">
        <v>205</v>
      </c>
      <c r="B21" s="283">
        <v>33</v>
      </c>
      <c r="C21" s="284">
        <v>2</v>
      </c>
      <c r="D21" s="284">
        <v>31</v>
      </c>
      <c r="E21" s="284">
        <v>31</v>
      </c>
      <c r="F21" s="284">
        <v>2</v>
      </c>
      <c r="G21" s="284">
        <v>29</v>
      </c>
      <c r="H21" s="284">
        <v>33</v>
      </c>
      <c r="I21" s="284">
        <v>2</v>
      </c>
      <c r="J21" s="284">
        <v>31</v>
      </c>
      <c r="K21" s="284">
        <v>31</v>
      </c>
      <c r="L21" s="284">
        <v>2</v>
      </c>
      <c r="M21" s="284">
        <v>29</v>
      </c>
      <c r="N21" s="284">
        <v>0</v>
      </c>
      <c r="O21" s="284">
        <v>0</v>
      </c>
      <c r="P21" s="284">
        <v>0</v>
      </c>
      <c r="Q21" s="284">
        <v>0</v>
      </c>
      <c r="R21" s="284">
        <v>0</v>
      </c>
      <c r="S21" s="284">
        <v>0</v>
      </c>
      <c r="T21" s="284">
        <v>0</v>
      </c>
      <c r="U21" s="284">
        <v>0</v>
      </c>
      <c r="V21" s="284">
        <v>0</v>
      </c>
      <c r="W21" s="284">
        <v>0</v>
      </c>
      <c r="X21" s="284">
        <v>0</v>
      </c>
      <c r="Y21" s="284">
        <v>0</v>
      </c>
      <c r="Z21" s="285" t="s">
        <v>205</v>
      </c>
      <c r="AA21" s="256"/>
    </row>
    <row r="22" spans="1:27" s="257" customFormat="1" ht="15" customHeight="1">
      <c r="A22" s="286" t="s">
        <v>206</v>
      </c>
      <c r="B22" s="283">
        <v>181</v>
      </c>
      <c r="C22" s="284">
        <v>58</v>
      </c>
      <c r="D22" s="284">
        <v>123</v>
      </c>
      <c r="E22" s="284">
        <v>166</v>
      </c>
      <c r="F22" s="284">
        <v>51</v>
      </c>
      <c r="G22" s="284">
        <v>115</v>
      </c>
      <c r="H22" s="284">
        <v>181</v>
      </c>
      <c r="I22" s="284">
        <v>58</v>
      </c>
      <c r="J22" s="284">
        <v>123</v>
      </c>
      <c r="K22" s="284">
        <v>166</v>
      </c>
      <c r="L22" s="284">
        <v>51</v>
      </c>
      <c r="M22" s="284">
        <v>115</v>
      </c>
      <c r="N22" s="284">
        <v>0</v>
      </c>
      <c r="O22" s="284">
        <v>0</v>
      </c>
      <c r="P22" s="284">
        <v>0</v>
      </c>
      <c r="Q22" s="284">
        <v>0</v>
      </c>
      <c r="R22" s="284">
        <v>0</v>
      </c>
      <c r="S22" s="284">
        <v>0</v>
      </c>
      <c r="T22" s="284">
        <v>0</v>
      </c>
      <c r="U22" s="284">
        <v>0</v>
      </c>
      <c r="V22" s="284">
        <v>0</v>
      </c>
      <c r="W22" s="284">
        <v>0</v>
      </c>
      <c r="X22" s="284">
        <v>0</v>
      </c>
      <c r="Y22" s="284">
        <v>0</v>
      </c>
      <c r="Z22" s="287" t="s">
        <v>206</v>
      </c>
      <c r="AA22" s="256"/>
    </row>
    <row r="23" spans="1:27" s="257" customFormat="1" ht="15" customHeight="1">
      <c r="A23" s="288"/>
      <c r="B23" s="289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84"/>
      <c r="Z23" s="291"/>
      <c r="AA23" s="256"/>
    </row>
    <row r="24" spans="1:27" s="257" customFormat="1" ht="15" customHeight="1">
      <c r="A24" s="276" t="s">
        <v>207</v>
      </c>
      <c r="B24" s="281">
        <v>1620</v>
      </c>
      <c r="C24" s="277">
        <v>1398</v>
      </c>
      <c r="D24" s="277">
        <v>222</v>
      </c>
      <c r="E24" s="277">
        <v>1384</v>
      </c>
      <c r="F24" s="277">
        <v>1194</v>
      </c>
      <c r="G24" s="277">
        <v>190</v>
      </c>
      <c r="H24" s="277">
        <v>1591</v>
      </c>
      <c r="I24" s="277">
        <v>1370</v>
      </c>
      <c r="J24" s="277">
        <v>221</v>
      </c>
      <c r="K24" s="277">
        <v>1358</v>
      </c>
      <c r="L24" s="277">
        <v>1169</v>
      </c>
      <c r="M24" s="277">
        <v>189</v>
      </c>
      <c r="N24" s="277">
        <v>29</v>
      </c>
      <c r="O24" s="277">
        <v>28</v>
      </c>
      <c r="P24" s="277">
        <v>1</v>
      </c>
      <c r="Q24" s="277">
        <v>26</v>
      </c>
      <c r="R24" s="277">
        <v>25</v>
      </c>
      <c r="S24" s="277">
        <v>1</v>
      </c>
      <c r="T24" s="277">
        <v>0</v>
      </c>
      <c r="U24" s="277">
        <v>0</v>
      </c>
      <c r="V24" s="277">
        <v>0</v>
      </c>
      <c r="W24" s="277">
        <v>0</v>
      </c>
      <c r="X24" s="277">
        <v>0</v>
      </c>
      <c r="Y24" s="277">
        <v>0</v>
      </c>
      <c r="Z24" s="278" t="s">
        <v>207</v>
      </c>
      <c r="AA24" s="256"/>
    </row>
    <row r="25" spans="1:27" s="257" customFormat="1" ht="15" customHeight="1">
      <c r="A25" s="282" t="s">
        <v>208</v>
      </c>
      <c r="B25" s="289">
        <v>288</v>
      </c>
      <c r="C25" s="290">
        <v>283</v>
      </c>
      <c r="D25" s="290">
        <v>5</v>
      </c>
      <c r="E25" s="290">
        <v>251</v>
      </c>
      <c r="F25" s="290">
        <v>247</v>
      </c>
      <c r="G25" s="290">
        <v>4</v>
      </c>
      <c r="H25" s="290">
        <v>274</v>
      </c>
      <c r="I25" s="290">
        <v>269</v>
      </c>
      <c r="J25" s="290">
        <v>5</v>
      </c>
      <c r="K25" s="290">
        <v>238</v>
      </c>
      <c r="L25" s="290">
        <v>234</v>
      </c>
      <c r="M25" s="290">
        <v>4</v>
      </c>
      <c r="N25" s="290">
        <v>14</v>
      </c>
      <c r="O25" s="290">
        <v>14</v>
      </c>
      <c r="P25" s="290">
        <v>0</v>
      </c>
      <c r="Q25" s="290">
        <v>13</v>
      </c>
      <c r="R25" s="290">
        <v>13</v>
      </c>
      <c r="S25" s="290">
        <v>0</v>
      </c>
      <c r="T25" s="290">
        <v>0</v>
      </c>
      <c r="U25" s="290">
        <v>0</v>
      </c>
      <c r="V25" s="290">
        <v>0</v>
      </c>
      <c r="W25" s="290">
        <v>0</v>
      </c>
      <c r="X25" s="290">
        <v>0</v>
      </c>
      <c r="Y25" s="290">
        <v>0</v>
      </c>
      <c r="Z25" s="285" t="s">
        <v>208</v>
      </c>
      <c r="AA25" s="256"/>
    </row>
    <row r="26" spans="1:27" s="257" customFormat="1" ht="15" customHeight="1">
      <c r="A26" s="282" t="s">
        <v>209</v>
      </c>
      <c r="B26" s="289">
        <v>145</v>
      </c>
      <c r="C26" s="290">
        <v>133</v>
      </c>
      <c r="D26" s="290">
        <v>12</v>
      </c>
      <c r="E26" s="290">
        <v>101</v>
      </c>
      <c r="F26" s="290">
        <v>95</v>
      </c>
      <c r="G26" s="290">
        <v>6</v>
      </c>
      <c r="H26" s="290">
        <v>145</v>
      </c>
      <c r="I26" s="290">
        <v>133</v>
      </c>
      <c r="J26" s="290">
        <v>12</v>
      </c>
      <c r="K26" s="290">
        <v>101</v>
      </c>
      <c r="L26" s="290">
        <v>95</v>
      </c>
      <c r="M26" s="290">
        <v>6</v>
      </c>
      <c r="N26" s="290">
        <v>0</v>
      </c>
      <c r="O26" s="290">
        <v>0</v>
      </c>
      <c r="P26" s="290">
        <v>0</v>
      </c>
      <c r="Q26" s="290">
        <v>0</v>
      </c>
      <c r="R26" s="290">
        <v>0</v>
      </c>
      <c r="S26" s="290">
        <v>0</v>
      </c>
      <c r="T26" s="290">
        <v>0</v>
      </c>
      <c r="U26" s="290">
        <v>0</v>
      </c>
      <c r="V26" s="290">
        <v>0</v>
      </c>
      <c r="W26" s="290">
        <v>0</v>
      </c>
      <c r="X26" s="290">
        <v>0</v>
      </c>
      <c r="Y26" s="290">
        <v>0</v>
      </c>
      <c r="Z26" s="285" t="s">
        <v>209</v>
      </c>
      <c r="AA26" s="256"/>
    </row>
    <row r="27" spans="1:27" s="257" customFormat="1" ht="15" customHeight="1">
      <c r="A27" s="282" t="s">
        <v>210</v>
      </c>
      <c r="B27" s="289">
        <v>195</v>
      </c>
      <c r="C27" s="290">
        <v>192</v>
      </c>
      <c r="D27" s="290">
        <v>3</v>
      </c>
      <c r="E27" s="290">
        <v>180</v>
      </c>
      <c r="F27" s="290">
        <v>177</v>
      </c>
      <c r="G27" s="290">
        <v>3</v>
      </c>
      <c r="H27" s="290">
        <v>180</v>
      </c>
      <c r="I27" s="290">
        <v>178</v>
      </c>
      <c r="J27" s="290">
        <v>2</v>
      </c>
      <c r="K27" s="290">
        <v>167</v>
      </c>
      <c r="L27" s="290">
        <v>165</v>
      </c>
      <c r="M27" s="290">
        <v>2</v>
      </c>
      <c r="N27" s="290">
        <v>15</v>
      </c>
      <c r="O27" s="290">
        <v>14</v>
      </c>
      <c r="P27" s="290">
        <v>1</v>
      </c>
      <c r="Q27" s="290">
        <v>13</v>
      </c>
      <c r="R27" s="290">
        <v>12</v>
      </c>
      <c r="S27" s="290">
        <v>1</v>
      </c>
      <c r="T27" s="290">
        <v>0</v>
      </c>
      <c r="U27" s="290">
        <v>0</v>
      </c>
      <c r="V27" s="290">
        <v>0</v>
      </c>
      <c r="W27" s="290">
        <v>0</v>
      </c>
      <c r="X27" s="290">
        <v>0</v>
      </c>
      <c r="Y27" s="290">
        <v>0</v>
      </c>
      <c r="Z27" s="285" t="s">
        <v>210</v>
      </c>
      <c r="AA27" s="256"/>
    </row>
    <row r="28" spans="1:27" s="257" customFormat="1" ht="15" customHeight="1">
      <c r="A28" s="282" t="s">
        <v>211</v>
      </c>
      <c r="B28" s="289">
        <v>99</v>
      </c>
      <c r="C28" s="290">
        <v>93</v>
      </c>
      <c r="D28" s="290">
        <v>6</v>
      </c>
      <c r="E28" s="290">
        <v>80</v>
      </c>
      <c r="F28" s="290">
        <v>74</v>
      </c>
      <c r="G28" s="290">
        <v>6</v>
      </c>
      <c r="H28" s="290">
        <v>99</v>
      </c>
      <c r="I28" s="290">
        <v>93</v>
      </c>
      <c r="J28" s="290">
        <v>6</v>
      </c>
      <c r="K28" s="290">
        <v>80</v>
      </c>
      <c r="L28" s="290">
        <v>74</v>
      </c>
      <c r="M28" s="290">
        <v>6</v>
      </c>
      <c r="N28" s="290">
        <v>0</v>
      </c>
      <c r="O28" s="290">
        <v>0</v>
      </c>
      <c r="P28" s="290">
        <v>0</v>
      </c>
      <c r="Q28" s="290">
        <v>0</v>
      </c>
      <c r="R28" s="290">
        <v>0</v>
      </c>
      <c r="S28" s="290">
        <v>0</v>
      </c>
      <c r="T28" s="290">
        <v>0</v>
      </c>
      <c r="U28" s="290">
        <v>0</v>
      </c>
      <c r="V28" s="290">
        <v>0</v>
      </c>
      <c r="W28" s="290">
        <v>0</v>
      </c>
      <c r="X28" s="290">
        <v>0</v>
      </c>
      <c r="Y28" s="290">
        <v>0</v>
      </c>
      <c r="Z28" s="285" t="s">
        <v>211</v>
      </c>
      <c r="AA28" s="256"/>
    </row>
    <row r="29" spans="1:27" s="257" customFormat="1" ht="15" customHeight="1">
      <c r="A29" s="282" t="s">
        <v>212</v>
      </c>
      <c r="B29" s="289">
        <v>194</v>
      </c>
      <c r="C29" s="290">
        <v>185</v>
      </c>
      <c r="D29" s="290">
        <v>9</v>
      </c>
      <c r="E29" s="290">
        <v>173</v>
      </c>
      <c r="F29" s="290">
        <v>166</v>
      </c>
      <c r="G29" s="290">
        <v>7</v>
      </c>
      <c r="H29" s="290">
        <v>194</v>
      </c>
      <c r="I29" s="290">
        <v>185</v>
      </c>
      <c r="J29" s="290">
        <v>9</v>
      </c>
      <c r="K29" s="290">
        <v>173</v>
      </c>
      <c r="L29" s="290">
        <v>166</v>
      </c>
      <c r="M29" s="290">
        <v>7</v>
      </c>
      <c r="N29" s="290">
        <v>0</v>
      </c>
      <c r="O29" s="290">
        <v>0</v>
      </c>
      <c r="P29" s="290">
        <v>0</v>
      </c>
      <c r="Q29" s="290">
        <v>0</v>
      </c>
      <c r="R29" s="290">
        <v>0</v>
      </c>
      <c r="S29" s="290">
        <v>0</v>
      </c>
      <c r="T29" s="290">
        <v>0</v>
      </c>
      <c r="U29" s="290">
        <v>0</v>
      </c>
      <c r="V29" s="290">
        <v>0</v>
      </c>
      <c r="W29" s="290">
        <v>0</v>
      </c>
      <c r="X29" s="290">
        <v>0</v>
      </c>
      <c r="Y29" s="290">
        <v>0</v>
      </c>
      <c r="Z29" s="285" t="s">
        <v>212</v>
      </c>
      <c r="AA29" s="256"/>
    </row>
    <row r="30" spans="1:27" s="257" customFormat="1" ht="15" customHeight="1">
      <c r="A30" s="282" t="s">
        <v>213</v>
      </c>
      <c r="B30" s="289">
        <v>207</v>
      </c>
      <c r="C30" s="290">
        <v>184</v>
      </c>
      <c r="D30" s="290">
        <v>23</v>
      </c>
      <c r="E30" s="290">
        <v>166</v>
      </c>
      <c r="F30" s="290">
        <v>146</v>
      </c>
      <c r="G30" s="290">
        <v>20</v>
      </c>
      <c r="H30" s="290">
        <v>207</v>
      </c>
      <c r="I30" s="290">
        <v>184</v>
      </c>
      <c r="J30" s="290">
        <v>23</v>
      </c>
      <c r="K30" s="290">
        <v>166</v>
      </c>
      <c r="L30" s="290">
        <v>146</v>
      </c>
      <c r="M30" s="290">
        <v>20</v>
      </c>
      <c r="N30" s="290">
        <v>0</v>
      </c>
      <c r="O30" s="290">
        <v>0</v>
      </c>
      <c r="P30" s="290">
        <v>0</v>
      </c>
      <c r="Q30" s="290">
        <v>0</v>
      </c>
      <c r="R30" s="290">
        <v>0</v>
      </c>
      <c r="S30" s="290">
        <v>0</v>
      </c>
      <c r="T30" s="290">
        <v>0</v>
      </c>
      <c r="U30" s="290">
        <v>0</v>
      </c>
      <c r="V30" s="290">
        <v>0</v>
      </c>
      <c r="W30" s="290">
        <v>0</v>
      </c>
      <c r="X30" s="290">
        <v>0</v>
      </c>
      <c r="Y30" s="290">
        <v>0</v>
      </c>
      <c r="Z30" s="285" t="s">
        <v>213</v>
      </c>
      <c r="AA30" s="256"/>
    </row>
    <row r="31" spans="1:27" s="257" customFormat="1" ht="15" customHeight="1">
      <c r="A31" s="282" t="s">
        <v>214</v>
      </c>
      <c r="B31" s="289">
        <v>19</v>
      </c>
      <c r="C31" s="290">
        <v>19</v>
      </c>
      <c r="D31" s="290">
        <v>0</v>
      </c>
      <c r="E31" s="290">
        <v>12</v>
      </c>
      <c r="F31" s="290">
        <v>12</v>
      </c>
      <c r="G31" s="290">
        <v>0</v>
      </c>
      <c r="H31" s="290">
        <v>19</v>
      </c>
      <c r="I31" s="290">
        <v>19</v>
      </c>
      <c r="J31" s="290">
        <v>0</v>
      </c>
      <c r="K31" s="290">
        <v>12</v>
      </c>
      <c r="L31" s="290">
        <v>12</v>
      </c>
      <c r="M31" s="290">
        <v>0</v>
      </c>
      <c r="N31" s="290">
        <v>0</v>
      </c>
      <c r="O31" s="290">
        <v>0</v>
      </c>
      <c r="P31" s="290">
        <v>0</v>
      </c>
      <c r="Q31" s="290">
        <v>0</v>
      </c>
      <c r="R31" s="290">
        <v>0</v>
      </c>
      <c r="S31" s="290">
        <v>0</v>
      </c>
      <c r="T31" s="290">
        <v>0</v>
      </c>
      <c r="U31" s="290">
        <v>0</v>
      </c>
      <c r="V31" s="290">
        <v>0</v>
      </c>
      <c r="W31" s="290">
        <v>0</v>
      </c>
      <c r="X31" s="290">
        <v>0</v>
      </c>
      <c r="Y31" s="290">
        <v>0</v>
      </c>
      <c r="Z31" s="285" t="s">
        <v>214</v>
      </c>
      <c r="AA31" s="256"/>
    </row>
    <row r="32" spans="1:27" s="257" customFormat="1" ht="15" customHeight="1">
      <c r="A32" s="282" t="s">
        <v>215</v>
      </c>
      <c r="B32" s="289">
        <v>100</v>
      </c>
      <c r="C32" s="290">
        <v>90</v>
      </c>
      <c r="D32" s="290">
        <v>10</v>
      </c>
      <c r="E32" s="290">
        <v>80</v>
      </c>
      <c r="F32" s="290">
        <v>78</v>
      </c>
      <c r="G32" s="290">
        <v>2</v>
      </c>
      <c r="H32" s="290">
        <v>100</v>
      </c>
      <c r="I32" s="290">
        <v>90</v>
      </c>
      <c r="J32" s="290">
        <v>10</v>
      </c>
      <c r="K32" s="290">
        <v>80</v>
      </c>
      <c r="L32" s="290">
        <v>78</v>
      </c>
      <c r="M32" s="290">
        <v>2</v>
      </c>
      <c r="N32" s="290">
        <v>0</v>
      </c>
      <c r="O32" s="290">
        <v>0</v>
      </c>
      <c r="P32" s="290">
        <v>0</v>
      </c>
      <c r="Q32" s="290">
        <v>0</v>
      </c>
      <c r="R32" s="290">
        <v>0</v>
      </c>
      <c r="S32" s="290">
        <v>0</v>
      </c>
      <c r="T32" s="290">
        <v>0</v>
      </c>
      <c r="U32" s="290">
        <v>0</v>
      </c>
      <c r="V32" s="290">
        <v>0</v>
      </c>
      <c r="W32" s="290">
        <v>0</v>
      </c>
      <c r="X32" s="290">
        <v>0</v>
      </c>
      <c r="Y32" s="290">
        <v>0</v>
      </c>
      <c r="Z32" s="285" t="s">
        <v>215</v>
      </c>
      <c r="AA32" s="256"/>
    </row>
    <row r="33" spans="1:27" s="257" customFormat="1" ht="15" customHeight="1">
      <c r="A33" s="282" t="s">
        <v>216</v>
      </c>
      <c r="B33" s="289">
        <v>35</v>
      </c>
      <c r="C33" s="290">
        <v>34</v>
      </c>
      <c r="D33" s="290">
        <v>1</v>
      </c>
      <c r="E33" s="290">
        <v>35</v>
      </c>
      <c r="F33" s="290">
        <v>34</v>
      </c>
      <c r="G33" s="290">
        <v>1</v>
      </c>
      <c r="H33" s="290">
        <v>35</v>
      </c>
      <c r="I33" s="290">
        <v>34</v>
      </c>
      <c r="J33" s="290">
        <v>1</v>
      </c>
      <c r="K33" s="290">
        <v>35</v>
      </c>
      <c r="L33" s="290">
        <v>34</v>
      </c>
      <c r="M33" s="290">
        <v>1</v>
      </c>
      <c r="N33" s="290">
        <v>0</v>
      </c>
      <c r="O33" s="290">
        <v>0</v>
      </c>
      <c r="P33" s="290">
        <v>0</v>
      </c>
      <c r="Q33" s="290">
        <v>0</v>
      </c>
      <c r="R33" s="290">
        <v>0</v>
      </c>
      <c r="S33" s="290">
        <v>0</v>
      </c>
      <c r="T33" s="290">
        <v>0</v>
      </c>
      <c r="U33" s="290">
        <v>0</v>
      </c>
      <c r="V33" s="290">
        <v>0</v>
      </c>
      <c r="W33" s="290">
        <v>0</v>
      </c>
      <c r="X33" s="290">
        <v>0</v>
      </c>
      <c r="Y33" s="290">
        <v>0</v>
      </c>
      <c r="Z33" s="285" t="s">
        <v>216</v>
      </c>
      <c r="AA33" s="256"/>
    </row>
    <row r="34" spans="1:27" s="257" customFormat="1" ht="15" customHeight="1">
      <c r="A34" s="282" t="s">
        <v>217</v>
      </c>
      <c r="B34" s="289">
        <v>42</v>
      </c>
      <c r="C34" s="290">
        <v>22</v>
      </c>
      <c r="D34" s="290">
        <v>20</v>
      </c>
      <c r="E34" s="290">
        <v>39</v>
      </c>
      <c r="F34" s="290">
        <v>20</v>
      </c>
      <c r="G34" s="290">
        <v>19</v>
      </c>
      <c r="H34" s="290">
        <v>42</v>
      </c>
      <c r="I34" s="290">
        <v>22</v>
      </c>
      <c r="J34" s="290">
        <v>20</v>
      </c>
      <c r="K34" s="290">
        <v>39</v>
      </c>
      <c r="L34" s="290">
        <v>20</v>
      </c>
      <c r="M34" s="290">
        <v>19</v>
      </c>
      <c r="N34" s="290">
        <v>0</v>
      </c>
      <c r="O34" s="290">
        <v>0</v>
      </c>
      <c r="P34" s="290">
        <v>0</v>
      </c>
      <c r="Q34" s="290">
        <v>0</v>
      </c>
      <c r="R34" s="290">
        <v>0</v>
      </c>
      <c r="S34" s="290">
        <v>0</v>
      </c>
      <c r="T34" s="290">
        <v>0</v>
      </c>
      <c r="U34" s="290">
        <v>0</v>
      </c>
      <c r="V34" s="290">
        <v>0</v>
      </c>
      <c r="W34" s="290">
        <v>0</v>
      </c>
      <c r="X34" s="290">
        <v>0</v>
      </c>
      <c r="Y34" s="290">
        <v>0</v>
      </c>
      <c r="Z34" s="285" t="s">
        <v>217</v>
      </c>
      <c r="AA34" s="256"/>
    </row>
    <row r="35" spans="1:27" s="257" customFormat="1" ht="15" customHeight="1">
      <c r="A35" s="282" t="s">
        <v>218</v>
      </c>
      <c r="B35" s="289">
        <v>129</v>
      </c>
      <c r="C35" s="290">
        <v>19</v>
      </c>
      <c r="D35" s="290">
        <v>110</v>
      </c>
      <c r="E35" s="290">
        <v>120</v>
      </c>
      <c r="F35" s="290">
        <v>18</v>
      </c>
      <c r="G35" s="290">
        <v>102</v>
      </c>
      <c r="H35" s="290">
        <v>129</v>
      </c>
      <c r="I35" s="290">
        <v>19</v>
      </c>
      <c r="J35" s="290">
        <v>110</v>
      </c>
      <c r="K35" s="290">
        <v>120</v>
      </c>
      <c r="L35" s="290">
        <v>18</v>
      </c>
      <c r="M35" s="290">
        <v>102</v>
      </c>
      <c r="N35" s="290">
        <v>0</v>
      </c>
      <c r="O35" s="290">
        <v>0</v>
      </c>
      <c r="P35" s="290">
        <v>0</v>
      </c>
      <c r="Q35" s="290">
        <v>0</v>
      </c>
      <c r="R35" s="290">
        <v>0</v>
      </c>
      <c r="S35" s="290">
        <v>0</v>
      </c>
      <c r="T35" s="290">
        <v>0</v>
      </c>
      <c r="U35" s="290">
        <v>0</v>
      </c>
      <c r="V35" s="290">
        <v>0</v>
      </c>
      <c r="W35" s="290">
        <v>0</v>
      </c>
      <c r="X35" s="290">
        <v>0</v>
      </c>
      <c r="Y35" s="290">
        <v>0</v>
      </c>
      <c r="Z35" s="285" t="s">
        <v>218</v>
      </c>
      <c r="AA35" s="256"/>
    </row>
    <row r="36" spans="1:27" s="257" customFormat="1" ht="15" customHeight="1">
      <c r="A36" s="282" t="s">
        <v>219</v>
      </c>
      <c r="B36" s="289">
        <v>35</v>
      </c>
      <c r="C36" s="290">
        <v>12</v>
      </c>
      <c r="D36" s="290">
        <v>23</v>
      </c>
      <c r="E36" s="290">
        <v>32</v>
      </c>
      <c r="F36" s="290">
        <v>12</v>
      </c>
      <c r="G36" s="290">
        <v>20</v>
      </c>
      <c r="H36" s="290">
        <v>35</v>
      </c>
      <c r="I36" s="290">
        <v>12</v>
      </c>
      <c r="J36" s="290">
        <v>23</v>
      </c>
      <c r="K36" s="290">
        <v>32</v>
      </c>
      <c r="L36" s="290">
        <v>12</v>
      </c>
      <c r="M36" s="290">
        <v>20</v>
      </c>
      <c r="N36" s="290">
        <v>0</v>
      </c>
      <c r="O36" s="290">
        <v>0</v>
      </c>
      <c r="P36" s="290">
        <v>0</v>
      </c>
      <c r="Q36" s="290">
        <v>0</v>
      </c>
      <c r="R36" s="290">
        <v>0</v>
      </c>
      <c r="S36" s="290">
        <v>0</v>
      </c>
      <c r="T36" s="290">
        <v>0</v>
      </c>
      <c r="U36" s="290">
        <v>0</v>
      </c>
      <c r="V36" s="290">
        <v>0</v>
      </c>
      <c r="W36" s="290">
        <v>0</v>
      </c>
      <c r="X36" s="290">
        <v>0</v>
      </c>
      <c r="Y36" s="290">
        <v>0</v>
      </c>
      <c r="Z36" s="285" t="s">
        <v>219</v>
      </c>
      <c r="AA36" s="256"/>
    </row>
    <row r="37" spans="1:27" s="257" customFormat="1" ht="15" customHeight="1">
      <c r="A37" s="286" t="s">
        <v>220</v>
      </c>
      <c r="B37" s="289">
        <v>93</v>
      </c>
      <c r="C37" s="290">
        <v>93</v>
      </c>
      <c r="D37" s="290">
        <v>0</v>
      </c>
      <c r="E37" s="290">
        <v>80</v>
      </c>
      <c r="F37" s="290">
        <v>80</v>
      </c>
      <c r="G37" s="290">
        <v>0</v>
      </c>
      <c r="H37" s="290">
        <v>93</v>
      </c>
      <c r="I37" s="290">
        <v>93</v>
      </c>
      <c r="J37" s="290">
        <v>0</v>
      </c>
      <c r="K37" s="290">
        <v>80</v>
      </c>
      <c r="L37" s="290">
        <v>80</v>
      </c>
      <c r="M37" s="290">
        <v>0</v>
      </c>
      <c r="N37" s="290">
        <v>0</v>
      </c>
      <c r="O37" s="290">
        <v>0</v>
      </c>
      <c r="P37" s="290">
        <v>0</v>
      </c>
      <c r="Q37" s="290">
        <v>0</v>
      </c>
      <c r="R37" s="290">
        <v>0</v>
      </c>
      <c r="S37" s="290">
        <v>0</v>
      </c>
      <c r="T37" s="290">
        <v>0</v>
      </c>
      <c r="U37" s="290">
        <v>0</v>
      </c>
      <c r="V37" s="290">
        <v>0</v>
      </c>
      <c r="W37" s="290">
        <v>0</v>
      </c>
      <c r="X37" s="290">
        <v>0</v>
      </c>
      <c r="Y37" s="290">
        <v>0</v>
      </c>
      <c r="Z37" s="287" t="s">
        <v>220</v>
      </c>
      <c r="AA37" s="256"/>
    </row>
    <row r="38" spans="1:27" s="257" customFormat="1" ht="15" customHeight="1">
      <c r="A38" s="282" t="s">
        <v>221</v>
      </c>
      <c r="B38" s="289">
        <v>39</v>
      </c>
      <c r="C38" s="290">
        <v>39</v>
      </c>
      <c r="D38" s="290">
        <v>0</v>
      </c>
      <c r="E38" s="290">
        <v>35</v>
      </c>
      <c r="F38" s="290">
        <v>35</v>
      </c>
      <c r="G38" s="290">
        <v>0</v>
      </c>
      <c r="H38" s="290">
        <v>39</v>
      </c>
      <c r="I38" s="290">
        <v>39</v>
      </c>
      <c r="J38" s="290">
        <v>0</v>
      </c>
      <c r="K38" s="290">
        <v>35</v>
      </c>
      <c r="L38" s="290">
        <v>35</v>
      </c>
      <c r="M38" s="290">
        <v>0</v>
      </c>
      <c r="N38" s="290">
        <v>0</v>
      </c>
      <c r="O38" s="290">
        <v>0</v>
      </c>
      <c r="P38" s="290">
        <v>0</v>
      </c>
      <c r="Q38" s="290">
        <v>0</v>
      </c>
      <c r="R38" s="290">
        <v>0</v>
      </c>
      <c r="S38" s="290">
        <v>0</v>
      </c>
      <c r="T38" s="290">
        <v>0</v>
      </c>
      <c r="U38" s="290">
        <v>0</v>
      </c>
      <c r="V38" s="290">
        <v>0</v>
      </c>
      <c r="W38" s="290">
        <v>0</v>
      </c>
      <c r="X38" s="290">
        <v>0</v>
      </c>
      <c r="Y38" s="290">
        <v>0</v>
      </c>
      <c r="Z38" s="285" t="s">
        <v>221</v>
      </c>
      <c r="AA38" s="256"/>
    </row>
    <row r="39" spans="1:27" s="257" customFormat="1" ht="15" customHeight="1">
      <c r="A39" s="288"/>
      <c r="B39" s="281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91"/>
      <c r="AA39" s="256"/>
    </row>
    <row r="40" spans="1:27" s="257" customFormat="1" ht="15" customHeight="1">
      <c r="A40" s="276" t="s">
        <v>222</v>
      </c>
      <c r="B40" s="281">
        <v>1592</v>
      </c>
      <c r="C40" s="277">
        <v>511</v>
      </c>
      <c r="D40" s="277">
        <v>1081</v>
      </c>
      <c r="E40" s="277">
        <v>1274</v>
      </c>
      <c r="F40" s="277">
        <v>424</v>
      </c>
      <c r="G40" s="277">
        <v>850</v>
      </c>
      <c r="H40" s="277">
        <v>1542</v>
      </c>
      <c r="I40" s="277">
        <v>482</v>
      </c>
      <c r="J40" s="277">
        <v>1060</v>
      </c>
      <c r="K40" s="277">
        <v>1227</v>
      </c>
      <c r="L40" s="277">
        <v>396</v>
      </c>
      <c r="M40" s="277">
        <v>831</v>
      </c>
      <c r="N40" s="277">
        <v>50</v>
      </c>
      <c r="O40" s="277">
        <v>29</v>
      </c>
      <c r="P40" s="277">
        <v>21</v>
      </c>
      <c r="Q40" s="277">
        <v>47</v>
      </c>
      <c r="R40" s="277">
        <v>28</v>
      </c>
      <c r="S40" s="277">
        <v>19</v>
      </c>
      <c r="T40" s="277">
        <v>0</v>
      </c>
      <c r="U40" s="277">
        <v>0</v>
      </c>
      <c r="V40" s="277">
        <v>0</v>
      </c>
      <c r="W40" s="277">
        <v>0</v>
      </c>
      <c r="X40" s="277">
        <v>0</v>
      </c>
      <c r="Y40" s="277">
        <v>0</v>
      </c>
      <c r="Z40" s="278" t="s">
        <v>222</v>
      </c>
      <c r="AA40" s="256"/>
    </row>
    <row r="41" spans="1:27" s="257" customFormat="1" ht="15" customHeight="1">
      <c r="A41" s="282" t="s">
        <v>223</v>
      </c>
      <c r="B41" s="289">
        <v>820</v>
      </c>
      <c r="C41" s="290">
        <v>243</v>
      </c>
      <c r="D41" s="290">
        <v>577</v>
      </c>
      <c r="E41" s="290">
        <v>658</v>
      </c>
      <c r="F41" s="290">
        <v>209</v>
      </c>
      <c r="G41" s="290">
        <v>449</v>
      </c>
      <c r="H41" s="290">
        <v>770</v>
      </c>
      <c r="I41" s="290">
        <v>214</v>
      </c>
      <c r="J41" s="290">
        <v>556</v>
      </c>
      <c r="K41" s="290">
        <v>611</v>
      </c>
      <c r="L41" s="290">
        <v>181</v>
      </c>
      <c r="M41" s="290">
        <v>430</v>
      </c>
      <c r="N41" s="290">
        <v>50</v>
      </c>
      <c r="O41" s="290">
        <v>29</v>
      </c>
      <c r="P41" s="290">
        <v>21</v>
      </c>
      <c r="Q41" s="290">
        <v>47</v>
      </c>
      <c r="R41" s="290">
        <v>28</v>
      </c>
      <c r="S41" s="290">
        <v>19</v>
      </c>
      <c r="T41" s="290">
        <v>0</v>
      </c>
      <c r="U41" s="290">
        <v>0</v>
      </c>
      <c r="V41" s="290">
        <v>0</v>
      </c>
      <c r="W41" s="290">
        <v>0</v>
      </c>
      <c r="X41" s="290">
        <v>0</v>
      </c>
      <c r="Y41" s="290">
        <v>0</v>
      </c>
      <c r="Z41" s="285" t="s">
        <v>223</v>
      </c>
      <c r="AA41" s="256"/>
    </row>
    <row r="42" spans="1:27" s="257" customFormat="1" ht="15" customHeight="1">
      <c r="A42" s="282" t="s">
        <v>224</v>
      </c>
      <c r="B42" s="289">
        <v>385</v>
      </c>
      <c r="C42" s="290">
        <v>212</v>
      </c>
      <c r="D42" s="290">
        <v>173</v>
      </c>
      <c r="E42" s="290">
        <v>303</v>
      </c>
      <c r="F42" s="290">
        <v>170</v>
      </c>
      <c r="G42" s="290">
        <v>133</v>
      </c>
      <c r="H42" s="290">
        <v>385</v>
      </c>
      <c r="I42" s="290">
        <v>212</v>
      </c>
      <c r="J42" s="290">
        <v>173</v>
      </c>
      <c r="K42" s="290">
        <v>303</v>
      </c>
      <c r="L42" s="290">
        <v>170</v>
      </c>
      <c r="M42" s="290">
        <v>133</v>
      </c>
      <c r="N42" s="290">
        <v>0</v>
      </c>
      <c r="O42" s="290">
        <v>0</v>
      </c>
      <c r="P42" s="290">
        <v>0</v>
      </c>
      <c r="Q42" s="290">
        <v>0</v>
      </c>
      <c r="R42" s="290">
        <v>0</v>
      </c>
      <c r="S42" s="290">
        <v>0</v>
      </c>
      <c r="T42" s="290">
        <v>0</v>
      </c>
      <c r="U42" s="290">
        <v>0</v>
      </c>
      <c r="V42" s="290">
        <v>0</v>
      </c>
      <c r="W42" s="290">
        <v>0</v>
      </c>
      <c r="X42" s="290">
        <v>0</v>
      </c>
      <c r="Y42" s="290">
        <v>0</v>
      </c>
      <c r="Z42" s="285" t="s">
        <v>224</v>
      </c>
      <c r="AA42" s="256"/>
    </row>
    <row r="43" spans="1:27" s="257" customFormat="1" ht="15" customHeight="1">
      <c r="A43" s="286" t="s">
        <v>225</v>
      </c>
      <c r="B43" s="289">
        <v>35</v>
      </c>
      <c r="C43" s="290">
        <v>7</v>
      </c>
      <c r="D43" s="290">
        <v>28</v>
      </c>
      <c r="E43" s="290">
        <v>35</v>
      </c>
      <c r="F43" s="290">
        <v>7</v>
      </c>
      <c r="G43" s="290">
        <v>28</v>
      </c>
      <c r="H43" s="290">
        <v>35</v>
      </c>
      <c r="I43" s="290">
        <v>7</v>
      </c>
      <c r="J43" s="290">
        <v>28</v>
      </c>
      <c r="K43" s="290">
        <v>35</v>
      </c>
      <c r="L43" s="290">
        <v>7</v>
      </c>
      <c r="M43" s="290">
        <v>28</v>
      </c>
      <c r="N43" s="290">
        <v>0</v>
      </c>
      <c r="O43" s="290">
        <v>0</v>
      </c>
      <c r="P43" s="290">
        <v>0</v>
      </c>
      <c r="Q43" s="290">
        <v>0</v>
      </c>
      <c r="R43" s="290">
        <v>0</v>
      </c>
      <c r="S43" s="290">
        <v>0</v>
      </c>
      <c r="T43" s="290">
        <v>0</v>
      </c>
      <c r="U43" s="290">
        <v>0</v>
      </c>
      <c r="V43" s="290">
        <v>0</v>
      </c>
      <c r="W43" s="290">
        <v>0</v>
      </c>
      <c r="X43" s="290">
        <v>0</v>
      </c>
      <c r="Y43" s="290">
        <v>0</v>
      </c>
      <c r="Z43" s="287" t="s">
        <v>225</v>
      </c>
      <c r="AA43" s="256"/>
    </row>
    <row r="44" spans="1:27" s="257" customFormat="1" ht="15" customHeight="1">
      <c r="A44" s="286" t="s">
        <v>226</v>
      </c>
      <c r="B44" s="289">
        <v>103</v>
      </c>
      <c r="C44" s="290">
        <v>11</v>
      </c>
      <c r="D44" s="290">
        <v>92</v>
      </c>
      <c r="E44" s="290">
        <v>71</v>
      </c>
      <c r="F44" s="290">
        <v>9</v>
      </c>
      <c r="G44" s="290">
        <v>62</v>
      </c>
      <c r="H44" s="290">
        <v>103</v>
      </c>
      <c r="I44" s="290">
        <v>11</v>
      </c>
      <c r="J44" s="290">
        <v>92</v>
      </c>
      <c r="K44" s="290">
        <v>71</v>
      </c>
      <c r="L44" s="290">
        <v>9</v>
      </c>
      <c r="M44" s="290">
        <v>62</v>
      </c>
      <c r="N44" s="290">
        <v>0</v>
      </c>
      <c r="O44" s="290">
        <v>0</v>
      </c>
      <c r="P44" s="290">
        <v>0</v>
      </c>
      <c r="Q44" s="290">
        <v>0</v>
      </c>
      <c r="R44" s="290">
        <v>0</v>
      </c>
      <c r="S44" s="290">
        <v>0</v>
      </c>
      <c r="T44" s="290">
        <v>0</v>
      </c>
      <c r="U44" s="290">
        <v>0</v>
      </c>
      <c r="V44" s="290">
        <v>0</v>
      </c>
      <c r="W44" s="290">
        <v>0</v>
      </c>
      <c r="X44" s="290">
        <v>0</v>
      </c>
      <c r="Y44" s="290">
        <v>0</v>
      </c>
      <c r="Z44" s="287" t="s">
        <v>226</v>
      </c>
      <c r="AA44" s="256"/>
    </row>
    <row r="45" spans="1:27" s="257" customFormat="1" ht="15" customHeight="1">
      <c r="A45" s="286" t="s">
        <v>227</v>
      </c>
      <c r="B45" s="289">
        <v>36</v>
      </c>
      <c r="C45" s="290">
        <v>7</v>
      </c>
      <c r="D45" s="290">
        <v>29</v>
      </c>
      <c r="E45" s="290">
        <v>36</v>
      </c>
      <c r="F45" s="290">
        <v>7</v>
      </c>
      <c r="G45" s="290">
        <v>29</v>
      </c>
      <c r="H45" s="290">
        <v>36</v>
      </c>
      <c r="I45" s="290">
        <v>7</v>
      </c>
      <c r="J45" s="290">
        <v>29</v>
      </c>
      <c r="K45" s="290">
        <v>36</v>
      </c>
      <c r="L45" s="290">
        <v>7</v>
      </c>
      <c r="M45" s="290">
        <v>29</v>
      </c>
      <c r="N45" s="290">
        <v>0</v>
      </c>
      <c r="O45" s="290">
        <v>0</v>
      </c>
      <c r="P45" s="290">
        <v>0</v>
      </c>
      <c r="Q45" s="290">
        <v>0</v>
      </c>
      <c r="R45" s="290">
        <v>0</v>
      </c>
      <c r="S45" s="290">
        <v>0</v>
      </c>
      <c r="T45" s="290">
        <v>0</v>
      </c>
      <c r="U45" s="290">
        <v>0</v>
      </c>
      <c r="V45" s="290">
        <v>0</v>
      </c>
      <c r="W45" s="290">
        <v>0</v>
      </c>
      <c r="X45" s="290">
        <v>0</v>
      </c>
      <c r="Y45" s="290">
        <v>0</v>
      </c>
      <c r="Z45" s="287" t="s">
        <v>227</v>
      </c>
      <c r="AA45" s="256"/>
    </row>
    <row r="46" spans="1:27" s="257" customFormat="1" ht="15" customHeight="1">
      <c r="A46" s="282" t="s">
        <v>221</v>
      </c>
      <c r="B46" s="289">
        <v>213</v>
      </c>
      <c r="C46" s="290">
        <v>31</v>
      </c>
      <c r="D46" s="290">
        <v>182</v>
      </c>
      <c r="E46" s="290">
        <v>171</v>
      </c>
      <c r="F46" s="290">
        <v>22</v>
      </c>
      <c r="G46" s="290">
        <v>149</v>
      </c>
      <c r="H46" s="290">
        <v>213</v>
      </c>
      <c r="I46" s="290">
        <v>31</v>
      </c>
      <c r="J46" s="290">
        <v>182</v>
      </c>
      <c r="K46" s="290">
        <v>171</v>
      </c>
      <c r="L46" s="290">
        <v>22</v>
      </c>
      <c r="M46" s="290">
        <v>149</v>
      </c>
      <c r="N46" s="290">
        <v>0</v>
      </c>
      <c r="O46" s="290">
        <v>0</v>
      </c>
      <c r="P46" s="290">
        <v>0</v>
      </c>
      <c r="Q46" s="290">
        <v>0</v>
      </c>
      <c r="R46" s="290">
        <v>0</v>
      </c>
      <c r="S46" s="290">
        <v>0</v>
      </c>
      <c r="T46" s="290">
        <v>0</v>
      </c>
      <c r="U46" s="290">
        <v>0</v>
      </c>
      <c r="V46" s="290">
        <v>0</v>
      </c>
      <c r="W46" s="290">
        <v>0</v>
      </c>
      <c r="X46" s="290">
        <v>0</v>
      </c>
      <c r="Y46" s="290">
        <v>0</v>
      </c>
      <c r="Z46" s="285" t="s">
        <v>221</v>
      </c>
      <c r="AA46" s="256"/>
    </row>
    <row r="47" spans="1:27" s="257" customFormat="1" ht="15" customHeight="1">
      <c r="A47" s="288"/>
      <c r="B47" s="289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1"/>
      <c r="AA47" s="256"/>
    </row>
    <row r="48" spans="1:27" s="257" customFormat="1" ht="15" customHeight="1">
      <c r="A48" s="276" t="s">
        <v>228</v>
      </c>
      <c r="B48" s="281">
        <v>129</v>
      </c>
      <c r="C48" s="277">
        <v>114</v>
      </c>
      <c r="D48" s="277">
        <v>15</v>
      </c>
      <c r="E48" s="277">
        <v>99</v>
      </c>
      <c r="F48" s="277">
        <v>90</v>
      </c>
      <c r="G48" s="277">
        <v>9</v>
      </c>
      <c r="H48" s="277">
        <v>129</v>
      </c>
      <c r="I48" s="277">
        <v>114</v>
      </c>
      <c r="J48" s="277">
        <v>15</v>
      </c>
      <c r="K48" s="277">
        <v>99</v>
      </c>
      <c r="L48" s="277">
        <v>90</v>
      </c>
      <c r="M48" s="277">
        <v>9</v>
      </c>
      <c r="N48" s="277">
        <v>0</v>
      </c>
      <c r="O48" s="277">
        <v>0</v>
      </c>
      <c r="P48" s="277">
        <v>0</v>
      </c>
      <c r="Q48" s="277">
        <v>0</v>
      </c>
      <c r="R48" s="277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8" t="s">
        <v>228</v>
      </c>
      <c r="AA48" s="256"/>
    </row>
    <row r="49" spans="1:27" s="257" customFormat="1" ht="15" customHeight="1">
      <c r="A49" s="282" t="s">
        <v>229</v>
      </c>
      <c r="B49" s="289">
        <v>52</v>
      </c>
      <c r="C49" s="290">
        <v>44</v>
      </c>
      <c r="D49" s="290">
        <v>8</v>
      </c>
      <c r="E49" s="290">
        <v>40</v>
      </c>
      <c r="F49" s="290">
        <v>34</v>
      </c>
      <c r="G49" s="290">
        <v>6</v>
      </c>
      <c r="H49" s="290">
        <v>52</v>
      </c>
      <c r="I49" s="290">
        <v>44</v>
      </c>
      <c r="J49" s="290">
        <v>8</v>
      </c>
      <c r="K49" s="290">
        <v>40</v>
      </c>
      <c r="L49" s="290">
        <v>34</v>
      </c>
      <c r="M49" s="290">
        <v>6</v>
      </c>
      <c r="N49" s="290">
        <v>0</v>
      </c>
      <c r="O49" s="290">
        <v>0</v>
      </c>
      <c r="P49" s="290">
        <v>0</v>
      </c>
      <c r="Q49" s="290">
        <v>0</v>
      </c>
      <c r="R49" s="290">
        <v>0</v>
      </c>
      <c r="S49" s="290">
        <v>0</v>
      </c>
      <c r="T49" s="290">
        <v>0</v>
      </c>
      <c r="U49" s="290">
        <v>0</v>
      </c>
      <c r="V49" s="290">
        <v>0</v>
      </c>
      <c r="W49" s="290">
        <v>0</v>
      </c>
      <c r="X49" s="290">
        <v>0</v>
      </c>
      <c r="Y49" s="290">
        <v>0</v>
      </c>
      <c r="Z49" s="285" t="s">
        <v>229</v>
      </c>
      <c r="AA49" s="256"/>
    </row>
    <row r="50" spans="1:27" s="257" customFormat="1" ht="15" customHeight="1">
      <c r="A50" s="282" t="s">
        <v>230</v>
      </c>
      <c r="B50" s="289">
        <v>77</v>
      </c>
      <c r="C50" s="290">
        <v>70</v>
      </c>
      <c r="D50" s="290">
        <v>7</v>
      </c>
      <c r="E50" s="290">
        <v>59</v>
      </c>
      <c r="F50" s="290">
        <v>56</v>
      </c>
      <c r="G50" s="290">
        <v>3</v>
      </c>
      <c r="H50" s="290">
        <v>77</v>
      </c>
      <c r="I50" s="290">
        <v>70</v>
      </c>
      <c r="J50" s="290">
        <v>7</v>
      </c>
      <c r="K50" s="290">
        <v>59</v>
      </c>
      <c r="L50" s="290">
        <v>56</v>
      </c>
      <c r="M50" s="290">
        <v>3</v>
      </c>
      <c r="N50" s="290">
        <v>0</v>
      </c>
      <c r="O50" s="290">
        <v>0</v>
      </c>
      <c r="P50" s="290">
        <v>0</v>
      </c>
      <c r="Q50" s="290">
        <v>0</v>
      </c>
      <c r="R50" s="290">
        <v>0</v>
      </c>
      <c r="S50" s="290">
        <v>0</v>
      </c>
      <c r="T50" s="290">
        <v>0</v>
      </c>
      <c r="U50" s="290">
        <v>0</v>
      </c>
      <c r="V50" s="290">
        <v>0</v>
      </c>
      <c r="W50" s="290">
        <v>0</v>
      </c>
      <c r="X50" s="290">
        <v>0</v>
      </c>
      <c r="Y50" s="290">
        <v>0</v>
      </c>
      <c r="Z50" s="285" t="s">
        <v>230</v>
      </c>
      <c r="AA50" s="256"/>
    </row>
    <row r="51" spans="1:27" s="257" customFormat="1" ht="15" customHeight="1">
      <c r="A51" s="282" t="s">
        <v>231</v>
      </c>
      <c r="B51" s="289">
        <v>0</v>
      </c>
      <c r="C51" s="290">
        <v>0</v>
      </c>
      <c r="D51" s="290">
        <v>0</v>
      </c>
      <c r="E51" s="290">
        <v>0</v>
      </c>
      <c r="F51" s="290">
        <v>0</v>
      </c>
      <c r="G51" s="290">
        <v>0</v>
      </c>
      <c r="H51" s="290">
        <v>0</v>
      </c>
      <c r="I51" s="290">
        <v>0</v>
      </c>
      <c r="J51" s="290">
        <v>0</v>
      </c>
      <c r="K51" s="290">
        <v>0</v>
      </c>
      <c r="L51" s="290">
        <v>0</v>
      </c>
      <c r="M51" s="290">
        <v>0</v>
      </c>
      <c r="N51" s="290">
        <v>0</v>
      </c>
      <c r="O51" s="290">
        <v>0</v>
      </c>
      <c r="P51" s="290">
        <v>0</v>
      </c>
      <c r="Q51" s="290">
        <v>0</v>
      </c>
      <c r="R51" s="290">
        <v>0</v>
      </c>
      <c r="S51" s="290">
        <v>0</v>
      </c>
      <c r="T51" s="290">
        <v>0</v>
      </c>
      <c r="U51" s="290">
        <v>0</v>
      </c>
      <c r="V51" s="290">
        <v>0</v>
      </c>
      <c r="W51" s="290">
        <v>0</v>
      </c>
      <c r="X51" s="290">
        <v>0</v>
      </c>
      <c r="Y51" s="290">
        <v>0</v>
      </c>
      <c r="Z51" s="285" t="s">
        <v>231</v>
      </c>
      <c r="AA51" s="256"/>
    </row>
    <row r="52" spans="1:27" s="257" customFormat="1" ht="15" customHeight="1">
      <c r="A52" s="282" t="s">
        <v>232</v>
      </c>
      <c r="B52" s="289">
        <v>0</v>
      </c>
      <c r="C52" s="290">
        <v>0</v>
      </c>
      <c r="D52" s="290">
        <v>0</v>
      </c>
      <c r="E52" s="290">
        <v>0</v>
      </c>
      <c r="F52" s="290">
        <v>0</v>
      </c>
      <c r="G52" s="290">
        <v>0</v>
      </c>
      <c r="H52" s="290">
        <v>0</v>
      </c>
      <c r="I52" s="290">
        <v>0</v>
      </c>
      <c r="J52" s="290">
        <v>0</v>
      </c>
      <c r="K52" s="290">
        <v>0</v>
      </c>
      <c r="L52" s="290">
        <v>0</v>
      </c>
      <c r="M52" s="290">
        <v>0</v>
      </c>
      <c r="N52" s="290">
        <v>0</v>
      </c>
      <c r="O52" s="290">
        <v>0</v>
      </c>
      <c r="P52" s="290">
        <v>0</v>
      </c>
      <c r="Q52" s="290">
        <v>0</v>
      </c>
      <c r="R52" s="290">
        <v>0</v>
      </c>
      <c r="S52" s="290">
        <v>0</v>
      </c>
      <c r="T52" s="290">
        <v>0</v>
      </c>
      <c r="U52" s="290">
        <v>0</v>
      </c>
      <c r="V52" s="290">
        <v>0</v>
      </c>
      <c r="W52" s="290">
        <v>0</v>
      </c>
      <c r="X52" s="290">
        <v>0</v>
      </c>
      <c r="Y52" s="290">
        <v>0</v>
      </c>
      <c r="Z52" s="285" t="s">
        <v>232</v>
      </c>
      <c r="AA52" s="256"/>
    </row>
    <row r="53" spans="1:27" s="257" customFormat="1" ht="15" customHeight="1">
      <c r="A53" s="286" t="s">
        <v>233</v>
      </c>
      <c r="B53" s="289">
        <v>0</v>
      </c>
      <c r="C53" s="290">
        <v>0</v>
      </c>
      <c r="D53" s="290">
        <v>0</v>
      </c>
      <c r="E53" s="290">
        <v>0</v>
      </c>
      <c r="F53" s="290">
        <v>0</v>
      </c>
      <c r="G53" s="290">
        <v>0</v>
      </c>
      <c r="H53" s="290">
        <v>0</v>
      </c>
      <c r="I53" s="290">
        <v>0</v>
      </c>
      <c r="J53" s="290">
        <v>0</v>
      </c>
      <c r="K53" s="290">
        <v>0</v>
      </c>
      <c r="L53" s="290">
        <v>0</v>
      </c>
      <c r="M53" s="290">
        <v>0</v>
      </c>
      <c r="N53" s="290">
        <v>0</v>
      </c>
      <c r="O53" s="290">
        <v>0</v>
      </c>
      <c r="P53" s="290">
        <v>0</v>
      </c>
      <c r="Q53" s="290">
        <v>0</v>
      </c>
      <c r="R53" s="290">
        <v>0</v>
      </c>
      <c r="S53" s="290">
        <v>0</v>
      </c>
      <c r="T53" s="290">
        <v>0</v>
      </c>
      <c r="U53" s="290">
        <v>0</v>
      </c>
      <c r="V53" s="290">
        <v>0</v>
      </c>
      <c r="W53" s="290">
        <v>0</v>
      </c>
      <c r="X53" s="290">
        <v>0</v>
      </c>
      <c r="Y53" s="290">
        <v>0</v>
      </c>
      <c r="Z53" s="287" t="s">
        <v>233</v>
      </c>
      <c r="AA53" s="256"/>
    </row>
    <row r="54" spans="1:27" s="257" customFormat="1" ht="15" customHeight="1">
      <c r="A54" s="282" t="s">
        <v>221</v>
      </c>
      <c r="B54" s="289">
        <v>0</v>
      </c>
      <c r="C54" s="290">
        <v>0</v>
      </c>
      <c r="D54" s="290">
        <v>0</v>
      </c>
      <c r="E54" s="290">
        <v>0</v>
      </c>
      <c r="F54" s="290">
        <v>0</v>
      </c>
      <c r="G54" s="290">
        <v>0</v>
      </c>
      <c r="H54" s="290">
        <v>0</v>
      </c>
      <c r="I54" s="290">
        <v>0</v>
      </c>
      <c r="J54" s="290">
        <v>0</v>
      </c>
      <c r="K54" s="290">
        <v>0</v>
      </c>
      <c r="L54" s="290">
        <v>0</v>
      </c>
      <c r="M54" s="290">
        <v>0</v>
      </c>
      <c r="N54" s="290">
        <v>0</v>
      </c>
      <c r="O54" s="290">
        <v>0</v>
      </c>
      <c r="P54" s="290">
        <v>0</v>
      </c>
      <c r="Q54" s="290">
        <v>0</v>
      </c>
      <c r="R54" s="290">
        <v>0</v>
      </c>
      <c r="S54" s="290">
        <v>0</v>
      </c>
      <c r="T54" s="290">
        <v>0</v>
      </c>
      <c r="U54" s="290">
        <v>0</v>
      </c>
      <c r="V54" s="290">
        <v>0</v>
      </c>
      <c r="W54" s="290">
        <v>0</v>
      </c>
      <c r="X54" s="290">
        <v>0</v>
      </c>
      <c r="Y54" s="290">
        <v>0</v>
      </c>
      <c r="Z54" s="285" t="s">
        <v>221</v>
      </c>
      <c r="AA54" s="256"/>
    </row>
    <row r="55" spans="1:27" s="257" customFormat="1" ht="15" customHeight="1">
      <c r="A55" s="288"/>
      <c r="B55" s="289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1"/>
      <c r="AA55" s="256"/>
    </row>
    <row r="56" spans="1:27" s="257" customFormat="1" ht="15" customHeight="1">
      <c r="A56" s="276" t="s">
        <v>234</v>
      </c>
      <c r="B56" s="281">
        <v>175</v>
      </c>
      <c r="C56" s="277">
        <v>55</v>
      </c>
      <c r="D56" s="277">
        <v>120</v>
      </c>
      <c r="E56" s="277">
        <v>155</v>
      </c>
      <c r="F56" s="277">
        <v>49</v>
      </c>
      <c r="G56" s="277">
        <v>106</v>
      </c>
      <c r="H56" s="277">
        <v>175</v>
      </c>
      <c r="I56" s="277">
        <v>55</v>
      </c>
      <c r="J56" s="277">
        <v>120</v>
      </c>
      <c r="K56" s="277">
        <v>155</v>
      </c>
      <c r="L56" s="277">
        <v>49</v>
      </c>
      <c r="M56" s="277">
        <v>106</v>
      </c>
      <c r="N56" s="277">
        <v>0</v>
      </c>
      <c r="O56" s="277">
        <v>0</v>
      </c>
      <c r="P56" s="277">
        <v>0</v>
      </c>
      <c r="Q56" s="277">
        <v>0</v>
      </c>
      <c r="R56" s="277">
        <v>0</v>
      </c>
      <c r="S56" s="277">
        <v>0</v>
      </c>
      <c r="T56" s="277">
        <v>0</v>
      </c>
      <c r="U56" s="277">
        <v>0</v>
      </c>
      <c r="V56" s="277">
        <v>0</v>
      </c>
      <c r="W56" s="277">
        <v>0</v>
      </c>
      <c r="X56" s="277">
        <v>0</v>
      </c>
      <c r="Y56" s="277">
        <v>0</v>
      </c>
      <c r="Z56" s="278" t="s">
        <v>234</v>
      </c>
      <c r="AA56" s="256"/>
    </row>
    <row r="57" spans="1:27" s="257" customFormat="1" ht="15" customHeight="1">
      <c r="A57" s="282" t="s">
        <v>235</v>
      </c>
      <c r="B57" s="289">
        <v>0</v>
      </c>
      <c r="C57" s="290">
        <v>0</v>
      </c>
      <c r="D57" s="290">
        <v>0</v>
      </c>
      <c r="E57" s="290">
        <v>0</v>
      </c>
      <c r="F57" s="290">
        <v>0</v>
      </c>
      <c r="G57" s="290">
        <v>0</v>
      </c>
      <c r="H57" s="290">
        <v>0</v>
      </c>
      <c r="I57" s="290">
        <v>0</v>
      </c>
      <c r="J57" s="290">
        <v>0</v>
      </c>
      <c r="K57" s="290">
        <v>0</v>
      </c>
      <c r="L57" s="290">
        <v>0</v>
      </c>
      <c r="M57" s="290">
        <v>0</v>
      </c>
      <c r="N57" s="290">
        <v>0</v>
      </c>
      <c r="O57" s="290">
        <v>0</v>
      </c>
      <c r="P57" s="290">
        <v>0</v>
      </c>
      <c r="Q57" s="290">
        <v>0</v>
      </c>
      <c r="R57" s="290">
        <v>0</v>
      </c>
      <c r="S57" s="290">
        <v>0</v>
      </c>
      <c r="T57" s="290">
        <v>0</v>
      </c>
      <c r="U57" s="290">
        <v>0</v>
      </c>
      <c r="V57" s="290">
        <v>0</v>
      </c>
      <c r="W57" s="290">
        <v>0</v>
      </c>
      <c r="X57" s="290">
        <v>0</v>
      </c>
      <c r="Y57" s="290">
        <v>0</v>
      </c>
      <c r="Z57" s="285" t="s">
        <v>235</v>
      </c>
      <c r="AA57" s="256"/>
    </row>
    <row r="58" spans="1:27" s="257" customFormat="1" ht="15" customHeight="1">
      <c r="A58" s="282" t="s">
        <v>236</v>
      </c>
      <c r="B58" s="289">
        <v>28</v>
      </c>
      <c r="C58" s="290">
        <v>4</v>
      </c>
      <c r="D58" s="290">
        <v>24</v>
      </c>
      <c r="E58" s="290">
        <v>25</v>
      </c>
      <c r="F58" s="290">
        <v>4</v>
      </c>
      <c r="G58" s="290">
        <v>21</v>
      </c>
      <c r="H58" s="290">
        <v>28</v>
      </c>
      <c r="I58" s="290">
        <v>4</v>
      </c>
      <c r="J58" s="290">
        <v>24</v>
      </c>
      <c r="K58" s="290">
        <v>25</v>
      </c>
      <c r="L58" s="290">
        <v>4</v>
      </c>
      <c r="M58" s="290">
        <v>21</v>
      </c>
      <c r="N58" s="290">
        <v>0</v>
      </c>
      <c r="O58" s="290">
        <v>0</v>
      </c>
      <c r="P58" s="290">
        <v>0</v>
      </c>
      <c r="Q58" s="290">
        <v>0</v>
      </c>
      <c r="R58" s="290">
        <v>0</v>
      </c>
      <c r="S58" s="290">
        <v>0</v>
      </c>
      <c r="T58" s="290">
        <v>0</v>
      </c>
      <c r="U58" s="290">
        <v>0</v>
      </c>
      <c r="V58" s="290">
        <v>0</v>
      </c>
      <c r="W58" s="290">
        <v>0</v>
      </c>
      <c r="X58" s="290">
        <v>0</v>
      </c>
      <c r="Y58" s="290">
        <v>0</v>
      </c>
      <c r="Z58" s="285" t="s">
        <v>236</v>
      </c>
      <c r="AA58" s="256"/>
    </row>
    <row r="59" spans="1:27" s="257" customFormat="1" ht="15" customHeight="1">
      <c r="A59" s="282" t="s">
        <v>237</v>
      </c>
      <c r="B59" s="289">
        <v>80</v>
      </c>
      <c r="C59" s="290">
        <v>41</v>
      </c>
      <c r="D59" s="290">
        <v>39</v>
      </c>
      <c r="E59" s="290">
        <v>75</v>
      </c>
      <c r="F59" s="290">
        <v>37</v>
      </c>
      <c r="G59" s="290">
        <v>38</v>
      </c>
      <c r="H59" s="290">
        <v>80</v>
      </c>
      <c r="I59" s="290">
        <v>41</v>
      </c>
      <c r="J59" s="290">
        <v>39</v>
      </c>
      <c r="K59" s="290">
        <v>75</v>
      </c>
      <c r="L59" s="290">
        <v>37</v>
      </c>
      <c r="M59" s="290">
        <v>38</v>
      </c>
      <c r="N59" s="290">
        <v>0</v>
      </c>
      <c r="O59" s="290">
        <v>0</v>
      </c>
      <c r="P59" s="290">
        <v>0</v>
      </c>
      <c r="Q59" s="290">
        <v>0</v>
      </c>
      <c r="R59" s="290">
        <v>0</v>
      </c>
      <c r="S59" s="290">
        <v>0</v>
      </c>
      <c r="T59" s="290">
        <v>0</v>
      </c>
      <c r="U59" s="290">
        <v>0</v>
      </c>
      <c r="V59" s="290">
        <v>0</v>
      </c>
      <c r="W59" s="290">
        <v>0</v>
      </c>
      <c r="X59" s="290">
        <v>0</v>
      </c>
      <c r="Y59" s="290">
        <v>0</v>
      </c>
      <c r="Z59" s="285" t="s">
        <v>237</v>
      </c>
      <c r="AA59" s="256"/>
    </row>
    <row r="60" spans="1:27" s="257" customFormat="1" ht="15" customHeight="1">
      <c r="A60" s="282" t="s">
        <v>221</v>
      </c>
      <c r="B60" s="289">
        <v>67</v>
      </c>
      <c r="C60" s="290">
        <v>10</v>
      </c>
      <c r="D60" s="290">
        <v>57</v>
      </c>
      <c r="E60" s="290">
        <v>55</v>
      </c>
      <c r="F60" s="290">
        <v>8</v>
      </c>
      <c r="G60" s="290">
        <v>47</v>
      </c>
      <c r="H60" s="290">
        <v>67</v>
      </c>
      <c r="I60" s="290">
        <v>10</v>
      </c>
      <c r="J60" s="290">
        <v>57</v>
      </c>
      <c r="K60" s="290">
        <v>55</v>
      </c>
      <c r="L60" s="290">
        <v>8</v>
      </c>
      <c r="M60" s="290">
        <v>47</v>
      </c>
      <c r="N60" s="290">
        <v>0</v>
      </c>
      <c r="O60" s="290">
        <v>0</v>
      </c>
      <c r="P60" s="290">
        <v>0</v>
      </c>
      <c r="Q60" s="290">
        <v>0</v>
      </c>
      <c r="R60" s="290">
        <v>0</v>
      </c>
      <c r="S60" s="290">
        <v>0</v>
      </c>
      <c r="T60" s="290">
        <v>0</v>
      </c>
      <c r="U60" s="290">
        <v>0</v>
      </c>
      <c r="V60" s="290">
        <v>0</v>
      </c>
      <c r="W60" s="290">
        <v>0</v>
      </c>
      <c r="X60" s="290">
        <v>0</v>
      </c>
      <c r="Y60" s="290">
        <v>0</v>
      </c>
      <c r="Z60" s="285" t="s">
        <v>221</v>
      </c>
      <c r="AA60" s="256"/>
    </row>
    <row r="61" spans="1:27" s="257" customFormat="1" ht="15" customHeight="1">
      <c r="A61" s="292"/>
      <c r="B61" s="289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3"/>
      <c r="AA61" s="256"/>
    </row>
    <row r="62" spans="1:27" s="257" customFormat="1" ht="15" customHeight="1">
      <c r="A62" s="276" t="s">
        <v>238</v>
      </c>
      <c r="B62" s="281">
        <v>189</v>
      </c>
      <c r="C62" s="277">
        <v>119</v>
      </c>
      <c r="D62" s="277">
        <v>70</v>
      </c>
      <c r="E62" s="277">
        <v>118</v>
      </c>
      <c r="F62" s="277">
        <v>77</v>
      </c>
      <c r="G62" s="277">
        <v>41</v>
      </c>
      <c r="H62" s="277">
        <v>189</v>
      </c>
      <c r="I62" s="277">
        <v>119</v>
      </c>
      <c r="J62" s="277">
        <v>70</v>
      </c>
      <c r="K62" s="277">
        <v>118</v>
      </c>
      <c r="L62" s="277">
        <v>77</v>
      </c>
      <c r="M62" s="277">
        <v>41</v>
      </c>
      <c r="N62" s="277">
        <v>0</v>
      </c>
      <c r="O62" s="277">
        <v>0</v>
      </c>
      <c r="P62" s="277">
        <v>0</v>
      </c>
      <c r="Q62" s="277">
        <v>0</v>
      </c>
      <c r="R62" s="277">
        <v>0</v>
      </c>
      <c r="S62" s="277">
        <v>0</v>
      </c>
      <c r="T62" s="277">
        <v>0</v>
      </c>
      <c r="U62" s="277">
        <v>0</v>
      </c>
      <c r="V62" s="277">
        <v>0</v>
      </c>
      <c r="W62" s="277">
        <v>0</v>
      </c>
      <c r="X62" s="277">
        <v>0</v>
      </c>
      <c r="Y62" s="277">
        <v>0</v>
      </c>
      <c r="Z62" s="278" t="s">
        <v>238</v>
      </c>
      <c r="AA62" s="256"/>
    </row>
    <row r="63" spans="1:27" s="257" customFormat="1" ht="15" customHeight="1">
      <c r="A63" s="270" t="s">
        <v>239</v>
      </c>
      <c r="B63" s="289">
        <v>120</v>
      </c>
      <c r="C63" s="290">
        <v>97</v>
      </c>
      <c r="D63" s="290">
        <v>23</v>
      </c>
      <c r="E63" s="290">
        <v>78</v>
      </c>
      <c r="F63" s="290">
        <v>63</v>
      </c>
      <c r="G63" s="290">
        <v>15</v>
      </c>
      <c r="H63" s="290">
        <v>120</v>
      </c>
      <c r="I63" s="290">
        <v>97</v>
      </c>
      <c r="J63" s="290">
        <v>23</v>
      </c>
      <c r="K63" s="290">
        <v>78</v>
      </c>
      <c r="L63" s="290">
        <v>63</v>
      </c>
      <c r="M63" s="290">
        <v>15</v>
      </c>
      <c r="N63" s="290">
        <v>0</v>
      </c>
      <c r="O63" s="290">
        <v>0</v>
      </c>
      <c r="P63" s="290">
        <v>0</v>
      </c>
      <c r="Q63" s="290">
        <v>0</v>
      </c>
      <c r="R63" s="290">
        <v>0</v>
      </c>
      <c r="S63" s="290">
        <v>0</v>
      </c>
      <c r="T63" s="290">
        <v>0</v>
      </c>
      <c r="U63" s="290">
        <v>0</v>
      </c>
      <c r="V63" s="290">
        <v>0</v>
      </c>
      <c r="W63" s="290">
        <v>0</v>
      </c>
      <c r="X63" s="290">
        <v>0</v>
      </c>
      <c r="Y63" s="290">
        <v>0</v>
      </c>
      <c r="Z63" s="273" t="s">
        <v>239</v>
      </c>
      <c r="AA63" s="256"/>
    </row>
    <row r="64" spans="1:27" s="257" customFormat="1" ht="15" customHeight="1">
      <c r="A64" s="270" t="s">
        <v>240</v>
      </c>
      <c r="B64" s="289">
        <v>69</v>
      </c>
      <c r="C64" s="290">
        <v>22</v>
      </c>
      <c r="D64" s="290">
        <v>47</v>
      </c>
      <c r="E64" s="290">
        <v>40</v>
      </c>
      <c r="F64" s="290">
        <v>14</v>
      </c>
      <c r="G64" s="290">
        <v>26</v>
      </c>
      <c r="H64" s="290">
        <v>69</v>
      </c>
      <c r="I64" s="290">
        <v>22</v>
      </c>
      <c r="J64" s="290">
        <v>47</v>
      </c>
      <c r="K64" s="290">
        <v>40</v>
      </c>
      <c r="L64" s="290">
        <v>14</v>
      </c>
      <c r="M64" s="290">
        <v>26</v>
      </c>
      <c r="N64" s="290">
        <v>0</v>
      </c>
      <c r="O64" s="290">
        <v>0</v>
      </c>
      <c r="P64" s="290">
        <v>0</v>
      </c>
      <c r="Q64" s="290">
        <v>0</v>
      </c>
      <c r="R64" s="290">
        <v>0</v>
      </c>
      <c r="S64" s="290">
        <v>0</v>
      </c>
      <c r="T64" s="290">
        <v>0</v>
      </c>
      <c r="U64" s="290">
        <v>0</v>
      </c>
      <c r="V64" s="290">
        <v>0</v>
      </c>
      <c r="W64" s="290">
        <v>0</v>
      </c>
      <c r="X64" s="290">
        <v>0</v>
      </c>
      <c r="Y64" s="290">
        <v>0</v>
      </c>
      <c r="Z64" s="273" t="s">
        <v>240</v>
      </c>
      <c r="AA64" s="294"/>
    </row>
    <row r="65" spans="1:27" s="257" customFormat="1" ht="15" customHeight="1">
      <c r="A65" s="288"/>
      <c r="B65" s="281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90"/>
      <c r="T65" s="277"/>
      <c r="U65" s="277"/>
      <c r="V65" s="277"/>
      <c r="W65" s="277"/>
      <c r="X65" s="277"/>
      <c r="Y65" s="277"/>
      <c r="Z65" s="291"/>
      <c r="AA65" s="256"/>
    </row>
    <row r="66" spans="1:27" s="269" customFormat="1" ht="15" customHeight="1">
      <c r="A66" s="276" t="s">
        <v>241</v>
      </c>
      <c r="B66" s="281">
        <v>66</v>
      </c>
      <c r="C66" s="277">
        <v>18</v>
      </c>
      <c r="D66" s="277">
        <v>48</v>
      </c>
      <c r="E66" s="277">
        <v>50</v>
      </c>
      <c r="F66" s="277">
        <v>11</v>
      </c>
      <c r="G66" s="277">
        <v>39</v>
      </c>
      <c r="H66" s="277">
        <v>66</v>
      </c>
      <c r="I66" s="277">
        <v>18</v>
      </c>
      <c r="J66" s="277">
        <v>48</v>
      </c>
      <c r="K66" s="277">
        <v>50</v>
      </c>
      <c r="L66" s="277">
        <v>11</v>
      </c>
      <c r="M66" s="277">
        <v>39</v>
      </c>
      <c r="N66" s="277">
        <v>0</v>
      </c>
      <c r="O66" s="277">
        <v>0</v>
      </c>
      <c r="P66" s="277">
        <v>0</v>
      </c>
      <c r="Q66" s="277">
        <v>0</v>
      </c>
      <c r="R66" s="277">
        <v>0</v>
      </c>
      <c r="S66" s="277">
        <v>0</v>
      </c>
      <c r="T66" s="277">
        <v>0</v>
      </c>
      <c r="U66" s="277">
        <v>0</v>
      </c>
      <c r="V66" s="277">
        <v>0</v>
      </c>
      <c r="W66" s="277">
        <v>0</v>
      </c>
      <c r="X66" s="277">
        <v>0</v>
      </c>
      <c r="Y66" s="277">
        <v>0</v>
      </c>
      <c r="Z66" s="278" t="s">
        <v>241</v>
      </c>
      <c r="AA66" s="268"/>
    </row>
    <row r="67" spans="1:27" ht="15" customHeight="1">
      <c r="A67" s="292"/>
      <c r="B67" s="289"/>
      <c r="C67" s="290"/>
      <c r="D67" s="290"/>
      <c r="E67" s="290"/>
      <c r="F67" s="290"/>
      <c r="G67" s="290"/>
      <c r="H67" s="290"/>
      <c r="I67" s="295"/>
      <c r="J67" s="295"/>
      <c r="K67" s="290"/>
      <c r="L67" s="295"/>
      <c r="M67" s="295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3"/>
    </row>
    <row r="68" spans="1:27" ht="15" customHeight="1">
      <c r="A68" s="551" t="s">
        <v>242</v>
      </c>
      <c r="B68" s="281">
        <v>1731</v>
      </c>
      <c r="C68" s="277">
        <v>654</v>
      </c>
      <c r="D68" s="277">
        <v>1077</v>
      </c>
      <c r="E68" s="277">
        <v>1064</v>
      </c>
      <c r="F68" s="277">
        <v>412</v>
      </c>
      <c r="G68" s="277">
        <v>652</v>
      </c>
      <c r="H68" s="277">
        <v>1731</v>
      </c>
      <c r="I68" s="277">
        <v>654</v>
      </c>
      <c r="J68" s="277">
        <v>1077</v>
      </c>
      <c r="K68" s="277">
        <v>1064</v>
      </c>
      <c r="L68" s="277">
        <v>412</v>
      </c>
      <c r="M68" s="277">
        <v>652</v>
      </c>
      <c r="N68" s="277">
        <v>0</v>
      </c>
      <c r="O68" s="277">
        <v>0</v>
      </c>
      <c r="P68" s="277">
        <v>0</v>
      </c>
      <c r="Q68" s="277">
        <v>0</v>
      </c>
      <c r="R68" s="277">
        <v>0</v>
      </c>
      <c r="S68" s="277">
        <v>0</v>
      </c>
      <c r="T68" s="277">
        <v>0</v>
      </c>
      <c r="U68" s="277">
        <v>0</v>
      </c>
      <c r="V68" s="277">
        <v>0</v>
      </c>
      <c r="W68" s="277">
        <v>0</v>
      </c>
      <c r="X68" s="277">
        <v>0</v>
      </c>
      <c r="Y68" s="277">
        <v>0</v>
      </c>
      <c r="Z68" s="547" t="s">
        <v>242</v>
      </c>
    </row>
    <row r="69" spans="1:27" ht="15" customHeight="1">
      <c r="A69" s="551"/>
      <c r="B69" s="281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547"/>
    </row>
    <row r="70" spans="1:27" ht="15" customHeight="1">
      <c r="A70" s="282" t="s">
        <v>243</v>
      </c>
      <c r="B70" s="289">
        <v>180</v>
      </c>
      <c r="C70" s="290">
        <v>92</v>
      </c>
      <c r="D70" s="290">
        <v>88</v>
      </c>
      <c r="E70" s="290">
        <v>105</v>
      </c>
      <c r="F70" s="290">
        <v>54</v>
      </c>
      <c r="G70" s="290">
        <v>51</v>
      </c>
      <c r="H70" s="290">
        <v>180</v>
      </c>
      <c r="I70" s="290">
        <v>92</v>
      </c>
      <c r="J70" s="290">
        <v>88</v>
      </c>
      <c r="K70" s="290">
        <v>105</v>
      </c>
      <c r="L70" s="290">
        <v>54</v>
      </c>
      <c r="M70" s="290">
        <v>51</v>
      </c>
      <c r="N70" s="290">
        <v>0</v>
      </c>
      <c r="O70" s="290">
        <v>0</v>
      </c>
      <c r="P70" s="290">
        <v>0</v>
      </c>
      <c r="Q70" s="290">
        <v>0</v>
      </c>
      <c r="R70" s="290">
        <v>0</v>
      </c>
      <c r="S70" s="290">
        <v>0</v>
      </c>
      <c r="T70" s="290">
        <v>0</v>
      </c>
      <c r="U70" s="290">
        <v>0</v>
      </c>
      <c r="V70" s="290">
        <v>0</v>
      </c>
      <c r="W70" s="290">
        <v>0</v>
      </c>
      <c r="X70" s="290">
        <v>0</v>
      </c>
      <c r="Y70" s="290">
        <v>0</v>
      </c>
      <c r="Z70" s="285" t="s">
        <v>243</v>
      </c>
    </row>
    <row r="71" spans="1:27" ht="15" customHeight="1">
      <c r="A71" s="282" t="s">
        <v>244</v>
      </c>
      <c r="B71" s="289">
        <v>586</v>
      </c>
      <c r="C71" s="290">
        <v>184</v>
      </c>
      <c r="D71" s="290">
        <v>402</v>
      </c>
      <c r="E71" s="290">
        <v>360</v>
      </c>
      <c r="F71" s="290">
        <v>118</v>
      </c>
      <c r="G71" s="290">
        <v>242</v>
      </c>
      <c r="H71" s="290">
        <v>586</v>
      </c>
      <c r="I71" s="290">
        <v>184</v>
      </c>
      <c r="J71" s="290">
        <v>402</v>
      </c>
      <c r="K71" s="290">
        <v>360</v>
      </c>
      <c r="L71" s="290">
        <v>118</v>
      </c>
      <c r="M71" s="290">
        <v>242</v>
      </c>
      <c r="N71" s="290">
        <v>0</v>
      </c>
      <c r="O71" s="290">
        <v>0</v>
      </c>
      <c r="P71" s="290">
        <v>0</v>
      </c>
      <c r="Q71" s="290">
        <v>0</v>
      </c>
      <c r="R71" s="290">
        <v>0</v>
      </c>
      <c r="S71" s="290">
        <v>0</v>
      </c>
      <c r="T71" s="290">
        <v>0</v>
      </c>
      <c r="U71" s="290">
        <v>0</v>
      </c>
      <c r="V71" s="290">
        <v>0</v>
      </c>
      <c r="W71" s="290">
        <v>0</v>
      </c>
      <c r="X71" s="290">
        <v>0</v>
      </c>
      <c r="Y71" s="290">
        <v>0</v>
      </c>
      <c r="Z71" s="285" t="s">
        <v>244</v>
      </c>
    </row>
    <row r="72" spans="1:27" ht="15" customHeight="1">
      <c r="A72" s="282" t="s">
        <v>245</v>
      </c>
      <c r="B72" s="289">
        <v>70</v>
      </c>
      <c r="C72" s="290">
        <v>15</v>
      </c>
      <c r="D72" s="290">
        <v>55</v>
      </c>
      <c r="E72" s="290">
        <v>36</v>
      </c>
      <c r="F72" s="290">
        <v>7</v>
      </c>
      <c r="G72" s="290">
        <v>29</v>
      </c>
      <c r="H72" s="290">
        <v>70</v>
      </c>
      <c r="I72" s="290">
        <v>15</v>
      </c>
      <c r="J72" s="290">
        <v>55</v>
      </c>
      <c r="K72" s="290">
        <v>36</v>
      </c>
      <c r="L72" s="290">
        <v>7</v>
      </c>
      <c r="M72" s="290">
        <v>29</v>
      </c>
      <c r="N72" s="290">
        <v>0</v>
      </c>
      <c r="O72" s="290">
        <v>0</v>
      </c>
      <c r="P72" s="290">
        <v>0</v>
      </c>
      <c r="Q72" s="290">
        <v>0</v>
      </c>
      <c r="R72" s="290">
        <v>0</v>
      </c>
      <c r="S72" s="290">
        <v>0</v>
      </c>
      <c r="T72" s="290">
        <v>0</v>
      </c>
      <c r="U72" s="290">
        <v>0</v>
      </c>
      <c r="V72" s="290">
        <v>0</v>
      </c>
      <c r="W72" s="290">
        <v>0</v>
      </c>
      <c r="X72" s="290">
        <v>0</v>
      </c>
      <c r="Y72" s="290">
        <v>0</v>
      </c>
      <c r="Z72" s="285" t="s">
        <v>246</v>
      </c>
    </row>
    <row r="73" spans="1:27" ht="15" customHeight="1">
      <c r="A73" s="282" t="s">
        <v>247</v>
      </c>
      <c r="B73" s="289">
        <v>126</v>
      </c>
      <c r="C73" s="290">
        <v>81</v>
      </c>
      <c r="D73" s="290">
        <v>45</v>
      </c>
      <c r="E73" s="290">
        <v>65</v>
      </c>
      <c r="F73" s="290">
        <v>36</v>
      </c>
      <c r="G73" s="290">
        <v>29</v>
      </c>
      <c r="H73" s="290">
        <v>126</v>
      </c>
      <c r="I73" s="290">
        <v>81</v>
      </c>
      <c r="J73" s="290">
        <v>45</v>
      </c>
      <c r="K73" s="290">
        <v>65</v>
      </c>
      <c r="L73" s="290">
        <v>36</v>
      </c>
      <c r="M73" s="290">
        <v>29</v>
      </c>
      <c r="N73" s="290">
        <v>0</v>
      </c>
      <c r="O73" s="290">
        <v>0</v>
      </c>
      <c r="P73" s="290">
        <v>0</v>
      </c>
      <c r="Q73" s="290">
        <v>0</v>
      </c>
      <c r="R73" s="290">
        <v>0</v>
      </c>
      <c r="S73" s="290">
        <v>0</v>
      </c>
      <c r="T73" s="290">
        <v>0</v>
      </c>
      <c r="U73" s="290">
        <v>0</v>
      </c>
      <c r="V73" s="290">
        <v>0</v>
      </c>
      <c r="W73" s="290">
        <v>0</v>
      </c>
      <c r="X73" s="290">
        <v>0</v>
      </c>
      <c r="Y73" s="290">
        <v>0</v>
      </c>
      <c r="Z73" s="285" t="s">
        <v>247</v>
      </c>
    </row>
    <row r="74" spans="1:27" ht="15" customHeight="1">
      <c r="A74" s="282" t="s">
        <v>221</v>
      </c>
      <c r="B74" s="289">
        <v>769</v>
      </c>
      <c r="C74" s="290">
        <v>282</v>
      </c>
      <c r="D74" s="290">
        <v>487</v>
      </c>
      <c r="E74" s="290">
        <v>498</v>
      </c>
      <c r="F74" s="290">
        <v>197</v>
      </c>
      <c r="G74" s="290">
        <v>301</v>
      </c>
      <c r="H74" s="290">
        <v>769</v>
      </c>
      <c r="I74" s="290">
        <v>282</v>
      </c>
      <c r="J74" s="290">
        <v>487</v>
      </c>
      <c r="K74" s="290">
        <v>498</v>
      </c>
      <c r="L74" s="290">
        <v>197</v>
      </c>
      <c r="M74" s="290">
        <v>301</v>
      </c>
      <c r="N74" s="290">
        <v>0</v>
      </c>
      <c r="O74" s="290">
        <v>0</v>
      </c>
      <c r="P74" s="290">
        <v>0</v>
      </c>
      <c r="Q74" s="290">
        <v>0</v>
      </c>
      <c r="R74" s="290">
        <v>0</v>
      </c>
      <c r="S74" s="290">
        <v>0</v>
      </c>
      <c r="T74" s="290">
        <v>0</v>
      </c>
      <c r="U74" s="290">
        <v>0</v>
      </c>
      <c r="V74" s="290">
        <v>0</v>
      </c>
      <c r="W74" s="290">
        <v>0</v>
      </c>
      <c r="X74" s="290">
        <v>0</v>
      </c>
      <c r="Y74" s="290">
        <v>0</v>
      </c>
      <c r="Z74" s="285" t="s">
        <v>221</v>
      </c>
    </row>
    <row r="75" spans="1:27" ht="15" customHeight="1">
      <c r="A75" s="297"/>
      <c r="B75" s="289"/>
      <c r="C75" s="290"/>
      <c r="D75" s="290"/>
      <c r="E75" s="290"/>
      <c r="F75" s="290"/>
      <c r="G75" s="290"/>
      <c r="H75" s="290"/>
      <c r="I75" s="295"/>
      <c r="J75" s="295"/>
      <c r="K75" s="290"/>
      <c r="L75" s="295"/>
      <c r="M75" s="295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8"/>
    </row>
    <row r="76" spans="1:27" ht="15" customHeight="1">
      <c r="A76" s="276" t="s">
        <v>248</v>
      </c>
      <c r="B76" s="281">
        <v>628</v>
      </c>
      <c r="C76" s="277">
        <v>366</v>
      </c>
      <c r="D76" s="277">
        <v>262</v>
      </c>
      <c r="E76" s="277">
        <v>549</v>
      </c>
      <c r="F76" s="277">
        <v>320</v>
      </c>
      <c r="G76" s="277">
        <v>229</v>
      </c>
      <c r="H76" s="277">
        <v>628</v>
      </c>
      <c r="I76" s="277">
        <v>366</v>
      </c>
      <c r="J76" s="277">
        <v>262</v>
      </c>
      <c r="K76" s="277">
        <v>549</v>
      </c>
      <c r="L76" s="277">
        <v>320</v>
      </c>
      <c r="M76" s="277">
        <v>229</v>
      </c>
      <c r="N76" s="277">
        <v>0</v>
      </c>
      <c r="O76" s="277">
        <v>0</v>
      </c>
      <c r="P76" s="277">
        <v>0</v>
      </c>
      <c r="Q76" s="277">
        <v>0</v>
      </c>
      <c r="R76" s="277">
        <v>0</v>
      </c>
      <c r="S76" s="277">
        <v>0</v>
      </c>
      <c r="T76" s="277">
        <v>0</v>
      </c>
      <c r="U76" s="277">
        <v>0</v>
      </c>
      <c r="V76" s="277">
        <v>0</v>
      </c>
      <c r="W76" s="277">
        <v>0</v>
      </c>
      <c r="X76" s="277">
        <v>0</v>
      </c>
      <c r="Y76" s="277">
        <v>0</v>
      </c>
      <c r="Z76" s="278" t="s">
        <v>248</v>
      </c>
    </row>
    <row r="77" spans="1:27" ht="7.5" customHeight="1">
      <c r="A77" s="299"/>
      <c r="B77" s="300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2"/>
    </row>
    <row r="78" spans="1:27" ht="12.75"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</row>
    <row r="79" spans="1:27" ht="12.75">
      <c r="B79" s="304"/>
      <c r="C79" s="304"/>
      <c r="D79" s="304"/>
      <c r="E79" s="304"/>
      <c r="F79" s="304"/>
      <c r="G79" s="304"/>
      <c r="H79" s="304"/>
      <c r="I79" s="305"/>
      <c r="J79" s="305"/>
      <c r="K79" s="304"/>
      <c r="L79" s="305"/>
      <c r="M79" s="305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</row>
    <row r="80" spans="1:27" ht="12.75">
      <c r="B80" s="306"/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</row>
    <row r="81" spans="2:20" ht="12.75"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</row>
  </sheetData>
  <mergeCells count="17">
    <mergeCell ref="A68:A69"/>
    <mergeCell ref="A2:Z2"/>
    <mergeCell ref="A4:A6"/>
    <mergeCell ref="B4:G4"/>
    <mergeCell ref="H4:M4"/>
    <mergeCell ref="N4:S4"/>
    <mergeCell ref="T4:Y4"/>
    <mergeCell ref="Z4:Z6"/>
    <mergeCell ref="B5:D5"/>
    <mergeCell ref="E5:G5"/>
    <mergeCell ref="H5:J5"/>
    <mergeCell ref="Z68:Z69"/>
    <mergeCell ref="K5:M5"/>
    <mergeCell ref="N5:P5"/>
    <mergeCell ref="Q5:S5"/>
    <mergeCell ref="T5:V5"/>
    <mergeCell ref="W5:Y5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61" firstPageNumber="67" fitToWidth="2" fitToHeight="2" orientation="portrait" useFirstPageNumber="1" r:id="rId1"/>
  <headerFooter differentOddEven="1" scaleWithDoc="0" alignWithMargins="0"/>
  <colBreaks count="1" manualBreakCount="1">
    <brk id="13" max="7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881C-F373-4395-BF0D-D8DC90479668}">
  <sheetPr>
    <pageSetUpPr fitToPage="1"/>
  </sheetPr>
  <dimension ref="A1:U85"/>
  <sheetViews>
    <sheetView showGridLines="0" view="pageBreakPreview" zoomScaleNormal="100" zoomScaleSheetLayoutView="100" workbookViewId="0"/>
  </sheetViews>
  <sheetFormatPr defaultColWidth="11.25" defaultRowHeight="13.5"/>
  <cols>
    <col min="1" max="1" width="15.625" style="7" customWidth="1"/>
    <col min="2" max="10" width="6.875" style="7" customWidth="1"/>
    <col min="11" max="13" width="5" style="7" customWidth="1"/>
    <col min="14" max="16" width="6.25" style="7" customWidth="1"/>
    <col min="17" max="17" width="3" style="7" customWidth="1"/>
    <col min="18" max="16384" width="11.25" style="7"/>
  </cols>
  <sheetData>
    <row r="1" spans="1:21" ht="29.45" customHeight="1">
      <c r="A1" s="59" t="s">
        <v>73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21" s="307" customFormat="1" ht="22.5" customHeight="1">
      <c r="A2" s="494" t="s">
        <v>249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</row>
    <row r="3" spans="1:21" s="28" customFormat="1" ht="15" customHeight="1">
      <c r="A3" s="308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559"/>
      <c r="P3" s="559"/>
    </row>
    <row r="4" spans="1:21" s="310" customFormat="1" ht="24" customHeight="1">
      <c r="A4" s="560" t="s">
        <v>187</v>
      </c>
      <c r="B4" s="500" t="s">
        <v>250</v>
      </c>
      <c r="C4" s="496"/>
      <c r="D4" s="560"/>
      <c r="E4" s="492" t="s">
        <v>251</v>
      </c>
      <c r="F4" s="493"/>
      <c r="G4" s="493"/>
      <c r="H4" s="493"/>
      <c r="I4" s="493"/>
      <c r="J4" s="493"/>
      <c r="K4" s="493"/>
      <c r="L4" s="493"/>
      <c r="M4" s="508"/>
      <c r="N4" s="492" t="s">
        <v>252</v>
      </c>
      <c r="O4" s="493"/>
      <c r="P4" s="493"/>
      <c r="Q4" s="309"/>
    </row>
    <row r="5" spans="1:21" s="310" customFormat="1" ht="24" customHeight="1">
      <c r="A5" s="561"/>
      <c r="B5" s="501"/>
      <c r="C5" s="498"/>
      <c r="D5" s="562"/>
      <c r="E5" s="492" t="s">
        <v>253</v>
      </c>
      <c r="F5" s="493"/>
      <c r="G5" s="508"/>
      <c r="H5" s="492" t="s">
        <v>254</v>
      </c>
      <c r="I5" s="493"/>
      <c r="J5" s="508"/>
      <c r="K5" s="492" t="s">
        <v>255</v>
      </c>
      <c r="L5" s="493"/>
      <c r="M5" s="508"/>
      <c r="N5" s="492" t="s">
        <v>256</v>
      </c>
      <c r="O5" s="493"/>
      <c r="P5" s="493"/>
      <c r="Q5" s="309"/>
    </row>
    <row r="6" spans="1:21" s="310" customFormat="1" ht="21.75" customHeight="1">
      <c r="A6" s="562"/>
      <c r="B6" s="27" t="s">
        <v>5</v>
      </c>
      <c r="C6" s="27" t="s">
        <v>11</v>
      </c>
      <c r="D6" s="27" t="s">
        <v>12</v>
      </c>
      <c r="E6" s="27" t="s">
        <v>5</v>
      </c>
      <c r="F6" s="27" t="s">
        <v>11</v>
      </c>
      <c r="G6" s="27" t="s">
        <v>12</v>
      </c>
      <c r="H6" s="27" t="s">
        <v>5</v>
      </c>
      <c r="I6" s="27" t="s">
        <v>11</v>
      </c>
      <c r="J6" s="27" t="s">
        <v>12</v>
      </c>
      <c r="K6" s="27" t="s">
        <v>5</v>
      </c>
      <c r="L6" s="27" t="s">
        <v>11</v>
      </c>
      <c r="M6" s="27" t="s">
        <v>12</v>
      </c>
      <c r="N6" s="27" t="s">
        <v>5</v>
      </c>
      <c r="O6" s="27" t="s">
        <v>11</v>
      </c>
      <c r="P6" s="27" t="s">
        <v>12</v>
      </c>
      <c r="Q6" s="309"/>
    </row>
    <row r="7" spans="1:21" s="310" customFormat="1" ht="22.5" customHeight="1">
      <c r="A7" s="311" t="s">
        <v>69</v>
      </c>
      <c r="B7" s="312">
        <v>42701</v>
      </c>
      <c r="C7" s="312">
        <v>21511</v>
      </c>
      <c r="D7" s="312">
        <v>21190</v>
      </c>
      <c r="E7" s="312">
        <v>39669</v>
      </c>
      <c r="F7" s="312">
        <v>19858</v>
      </c>
      <c r="G7" s="312">
        <v>19811</v>
      </c>
      <c r="H7" s="312">
        <v>38835</v>
      </c>
      <c r="I7" s="312">
        <v>19361</v>
      </c>
      <c r="J7" s="312">
        <v>19474</v>
      </c>
      <c r="K7" s="312">
        <v>834</v>
      </c>
      <c r="L7" s="312">
        <v>497</v>
      </c>
      <c r="M7" s="312">
        <v>337</v>
      </c>
      <c r="N7" s="312">
        <v>3032</v>
      </c>
      <c r="O7" s="312">
        <v>1653</v>
      </c>
      <c r="P7" s="312">
        <v>1379</v>
      </c>
      <c r="Q7" s="309"/>
      <c r="R7" s="313"/>
      <c r="S7" s="313"/>
      <c r="T7" s="313"/>
      <c r="U7" s="313"/>
    </row>
    <row r="8" spans="1:21" s="316" customFormat="1" ht="15" customHeight="1">
      <c r="A8" s="314" t="s">
        <v>71</v>
      </c>
      <c r="B8" s="183">
        <v>42544</v>
      </c>
      <c r="C8" s="183">
        <v>21505</v>
      </c>
      <c r="D8" s="183">
        <v>21039</v>
      </c>
      <c r="E8" s="183">
        <v>39450</v>
      </c>
      <c r="F8" s="183">
        <v>19781</v>
      </c>
      <c r="G8" s="183">
        <v>19669</v>
      </c>
      <c r="H8" s="183">
        <v>38572</v>
      </c>
      <c r="I8" s="183">
        <v>19262</v>
      </c>
      <c r="J8" s="183">
        <v>19310</v>
      </c>
      <c r="K8" s="183">
        <v>878</v>
      </c>
      <c r="L8" s="183">
        <v>519</v>
      </c>
      <c r="M8" s="183">
        <v>359</v>
      </c>
      <c r="N8" s="183">
        <v>3094</v>
      </c>
      <c r="O8" s="183">
        <v>1724</v>
      </c>
      <c r="P8" s="183">
        <v>1370</v>
      </c>
      <c r="Q8" s="315"/>
      <c r="R8" s="313"/>
      <c r="S8" s="313"/>
      <c r="T8" s="313"/>
      <c r="U8" s="313"/>
    </row>
    <row r="9" spans="1:21" s="316" customFormat="1" ht="7.5" customHeight="1">
      <c r="A9" s="317"/>
      <c r="B9" s="318"/>
      <c r="C9" s="319"/>
      <c r="D9" s="319"/>
      <c r="E9" s="319"/>
      <c r="F9" s="319"/>
      <c r="G9" s="319"/>
      <c r="H9" s="320"/>
      <c r="I9" s="320"/>
      <c r="J9" s="320"/>
      <c r="K9" s="320"/>
      <c r="L9" s="320"/>
      <c r="M9" s="320"/>
      <c r="N9" s="320"/>
      <c r="O9" s="320"/>
      <c r="P9" s="320"/>
      <c r="Q9" s="315"/>
      <c r="R9" s="313"/>
      <c r="S9" s="313"/>
      <c r="T9" s="313"/>
      <c r="U9" s="313"/>
    </row>
    <row r="10" spans="1:21" s="310" customFormat="1" ht="7.5" customHeight="1">
      <c r="A10" s="321"/>
      <c r="B10" s="322"/>
      <c r="C10" s="323"/>
      <c r="D10" s="323"/>
      <c r="E10" s="323"/>
      <c r="F10" s="323"/>
      <c r="G10" s="323"/>
      <c r="H10" s="324"/>
      <c r="I10" s="324"/>
      <c r="J10" s="324"/>
      <c r="K10" s="324"/>
      <c r="L10" s="324"/>
      <c r="M10" s="324"/>
      <c r="N10" s="324"/>
      <c r="O10" s="324"/>
      <c r="P10" s="324"/>
      <c r="Q10" s="309"/>
      <c r="R10" s="313"/>
      <c r="S10" s="313"/>
      <c r="T10" s="313"/>
      <c r="U10" s="313"/>
    </row>
    <row r="11" spans="1:21" s="316" customFormat="1" ht="15" customHeight="1">
      <c r="A11" s="325" t="s">
        <v>196</v>
      </c>
      <c r="B11" s="326">
        <v>26581</v>
      </c>
      <c r="C11" s="183">
        <v>12904</v>
      </c>
      <c r="D11" s="183">
        <v>13677</v>
      </c>
      <c r="E11" s="183">
        <v>23487</v>
      </c>
      <c r="F11" s="183">
        <v>11180</v>
      </c>
      <c r="G11" s="183">
        <v>12307</v>
      </c>
      <c r="H11" s="183">
        <v>23041</v>
      </c>
      <c r="I11" s="183">
        <v>10932</v>
      </c>
      <c r="J11" s="183">
        <v>12109</v>
      </c>
      <c r="K11" s="183">
        <v>446</v>
      </c>
      <c r="L11" s="183">
        <v>248</v>
      </c>
      <c r="M11" s="183">
        <v>198</v>
      </c>
      <c r="N11" s="183">
        <v>3094</v>
      </c>
      <c r="O11" s="183">
        <v>1724</v>
      </c>
      <c r="P11" s="183">
        <v>1370</v>
      </c>
      <c r="Q11" s="315"/>
      <c r="R11" s="313"/>
      <c r="S11" s="313"/>
      <c r="T11" s="313"/>
      <c r="U11" s="313"/>
    </row>
    <row r="12" spans="1:21" s="310" customFormat="1" ht="15" customHeight="1">
      <c r="A12" s="327"/>
      <c r="B12" s="328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30"/>
      <c r="Q12" s="309"/>
      <c r="R12" s="313"/>
      <c r="S12" s="313"/>
      <c r="T12" s="313"/>
      <c r="U12" s="313"/>
    </row>
    <row r="13" spans="1:21" s="310" customFormat="1" ht="15" customHeight="1">
      <c r="A13" s="325" t="s">
        <v>197</v>
      </c>
      <c r="B13" s="331">
        <v>2152</v>
      </c>
      <c r="C13" s="332">
        <v>1054</v>
      </c>
      <c r="D13" s="332">
        <v>1098</v>
      </c>
      <c r="E13" s="332">
        <v>2152</v>
      </c>
      <c r="F13" s="332">
        <v>1054</v>
      </c>
      <c r="G13" s="332">
        <v>1098</v>
      </c>
      <c r="H13" s="332">
        <v>2010</v>
      </c>
      <c r="I13" s="332">
        <v>967</v>
      </c>
      <c r="J13" s="332">
        <v>1043</v>
      </c>
      <c r="K13" s="332">
        <v>142</v>
      </c>
      <c r="L13" s="332">
        <v>87</v>
      </c>
      <c r="M13" s="332">
        <v>55</v>
      </c>
      <c r="N13" s="332">
        <v>0</v>
      </c>
      <c r="O13" s="332">
        <v>0</v>
      </c>
      <c r="P13" s="332">
        <v>0</v>
      </c>
      <c r="Q13" s="309"/>
      <c r="R13" s="313"/>
      <c r="S13" s="313"/>
      <c r="T13" s="313"/>
      <c r="U13" s="313"/>
    </row>
    <row r="14" spans="1:21" s="310" customFormat="1" ht="15" customHeight="1">
      <c r="A14" s="333" t="s">
        <v>198</v>
      </c>
      <c r="B14" s="334">
        <v>526</v>
      </c>
      <c r="C14" s="335">
        <v>283</v>
      </c>
      <c r="D14" s="335">
        <v>243</v>
      </c>
      <c r="E14" s="335">
        <v>526</v>
      </c>
      <c r="F14" s="335">
        <v>283</v>
      </c>
      <c r="G14" s="335">
        <v>243</v>
      </c>
      <c r="H14" s="312">
        <v>384</v>
      </c>
      <c r="I14" s="335">
        <v>196</v>
      </c>
      <c r="J14" s="335">
        <v>188</v>
      </c>
      <c r="K14" s="312">
        <v>142</v>
      </c>
      <c r="L14" s="335">
        <v>87</v>
      </c>
      <c r="M14" s="335">
        <v>55</v>
      </c>
      <c r="N14" s="312">
        <v>0</v>
      </c>
      <c r="O14" s="335">
        <v>0</v>
      </c>
      <c r="P14" s="335">
        <v>0</v>
      </c>
      <c r="Q14" s="309"/>
      <c r="R14" s="313"/>
      <c r="S14" s="313"/>
      <c r="T14" s="313"/>
      <c r="U14" s="313"/>
    </row>
    <row r="15" spans="1:21" s="310" customFormat="1" ht="15" customHeight="1">
      <c r="A15" s="333" t="s">
        <v>199</v>
      </c>
      <c r="B15" s="334">
        <v>319</v>
      </c>
      <c r="C15" s="335">
        <v>182</v>
      </c>
      <c r="D15" s="335">
        <v>137</v>
      </c>
      <c r="E15" s="335">
        <v>319</v>
      </c>
      <c r="F15" s="335">
        <v>182</v>
      </c>
      <c r="G15" s="335">
        <v>137</v>
      </c>
      <c r="H15" s="312">
        <v>319</v>
      </c>
      <c r="I15" s="335">
        <v>182</v>
      </c>
      <c r="J15" s="335">
        <v>137</v>
      </c>
      <c r="K15" s="312">
        <v>0</v>
      </c>
      <c r="L15" s="335">
        <v>0</v>
      </c>
      <c r="M15" s="335">
        <v>0</v>
      </c>
      <c r="N15" s="312">
        <v>0</v>
      </c>
      <c r="O15" s="335">
        <v>0</v>
      </c>
      <c r="P15" s="335">
        <v>0</v>
      </c>
      <c r="Q15" s="309"/>
      <c r="R15" s="313"/>
      <c r="S15" s="313"/>
      <c r="T15" s="313"/>
      <c r="U15" s="313"/>
    </row>
    <row r="16" spans="1:21" s="310" customFormat="1" ht="15" customHeight="1">
      <c r="A16" s="333" t="s">
        <v>200</v>
      </c>
      <c r="B16" s="334">
        <v>0</v>
      </c>
      <c r="C16" s="335">
        <v>0</v>
      </c>
      <c r="D16" s="335">
        <v>0</v>
      </c>
      <c r="E16" s="335">
        <v>0</v>
      </c>
      <c r="F16" s="335">
        <v>0</v>
      </c>
      <c r="G16" s="335">
        <v>0</v>
      </c>
      <c r="H16" s="312">
        <v>0</v>
      </c>
      <c r="I16" s="335">
        <v>0</v>
      </c>
      <c r="J16" s="335">
        <v>0</v>
      </c>
      <c r="K16" s="312">
        <v>0</v>
      </c>
      <c r="L16" s="335">
        <v>0</v>
      </c>
      <c r="M16" s="335">
        <v>0</v>
      </c>
      <c r="N16" s="312">
        <v>0</v>
      </c>
      <c r="O16" s="335">
        <v>0</v>
      </c>
      <c r="P16" s="335">
        <v>0</v>
      </c>
      <c r="Q16" s="309"/>
      <c r="R16" s="313"/>
      <c r="S16" s="313"/>
      <c r="T16" s="313"/>
      <c r="U16" s="313"/>
    </row>
    <row r="17" spans="1:17" s="310" customFormat="1" ht="15" customHeight="1">
      <c r="A17" s="333" t="s">
        <v>201</v>
      </c>
      <c r="B17" s="334">
        <v>174</v>
      </c>
      <c r="C17" s="335">
        <v>144</v>
      </c>
      <c r="D17" s="335">
        <v>30</v>
      </c>
      <c r="E17" s="335">
        <v>174</v>
      </c>
      <c r="F17" s="335">
        <v>144</v>
      </c>
      <c r="G17" s="335">
        <v>30</v>
      </c>
      <c r="H17" s="312">
        <v>174</v>
      </c>
      <c r="I17" s="335">
        <v>144</v>
      </c>
      <c r="J17" s="335">
        <v>30</v>
      </c>
      <c r="K17" s="312">
        <v>0</v>
      </c>
      <c r="L17" s="335">
        <v>0</v>
      </c>
      <c r="M17" s="335">
        <v>0</v>
      </c>
      <c r="N17" s="312">
        <v>0</v>
      </c>
      <c r="O17" s="335">
        <v>0</v>
      </c>
      <c r="P17" s="335">
        <v>0</v>
      </c>
      <c r="Q17" s="309"/>
    </row>
    <row r="18" spans="1:17" s="310" customFormat="1" ht="15" customHeight="1">
      <c r="A18" s="333" t="s">
        <v>202</v>
      </c>
      <c r="B18" s="334">
        <v>100</v>
      </c>
      <c r="C18" s="335">
        <v>93</v>
      </c>
      <c r="D18" s="335">
        <v>7</v>
      </c>
      <c r="E18" s="335">
        <v>100</v>
      </c>
      <c r="F18" s="335">
        <v>93</v>
      </c>
      <c r="G18" s="335">
        <v>7</v>
      </c>
      <c r="H18" s="312">
        <v>100</v>
      </c>
      <c r="I18" s="335">
        <v>93</v>
      </c>
      <c r="J18" s="335">
        <v>7</v>
      </c>
      <c r="K18" s="312">
        <v>0</v>
      </c>
      <c r="L18" s="335">
        <v>0</v>
      </c>
      <c r="M18" s="335">
        <v>0</v>
      </c>
      <c r="N18" s="312">
        <v>0</v>
      </c>
      <c r="O18" s="335">
        <v>0</v>
      </c>
      <c r="P18" s="335">
        <v>0</v>
      </c>
      <c r="Q18" s="309"/>
    </row>
    <row r="19" spans="1:17" s="310" customFormat="1" ht="15" customHeight="1">
      <c r="A19" s="333" t="s">
        <v>203</v>
      </c>
      <c r="B19" s="334">
        <v>54</v>
      </c>
      <c r="C19" s="335">
        <v>51</v>
      </c>
      <c r="D19" s="335">
        <v>3</v>
      </c>
      <c r="E19" s="335">
        <v>54</v>
      </c>
      <c r="F19" s="335">
        <v>51</v>
      </c>
      <c r="G19" s="335">
        <v>3</v>
      </c>
      <c r="H19" s="312">
        <v>54</v>
      </c>
      <c r="I19" s="335">
        <v>51</v>
      </c>
      <c r="J19" s="335">
        <v>3</v>
      </c>
      <c r="K19" s="312">
        <v>0</v>
      </c>
      <c r="L19" s="335">
        <v>0</v>
      </c>
      <c r="M19" s="335">
        <v>0</v>
      </c>
      <c r="N19" s="312">
        <v>0</v>
      </c>
      <c r="O19" s="335">
        <v>0</v>
      </c>
      <c r="P19" s="335">
        <v>0</v>
      </c>
      <c r="Q19" s="309"/>
    </row>
    <row r="20" spans="1:17" s="310" customFormat="1" ht="15" customHeight="1">
      <c r="A20" s="333" t="s">
        <v>204</v>
      </c>
      <c r="B20" s="334">
        <v>345</v>
      </c>
      <c r="C20" s="335">
        <v>108</v>
      </c>
      <c r="D20" s="335">
        <v>237</v>
      </c>
      <c r="E20" s="335">
        <v>345</v>
      </c>
      <c r="F20" s="335">
        <v>108</v>
      </c>
      <c r="G20" s="335">
        <v>237</v>
      </c>
      <c r="H20" s="312">
        <v>345</v>
      </c>
      <c r="I20" s="335">
        <v>108</v>
      </c>
      <c r="J20" s="335">
        <v>237</v>
      </c>
      <c r="K20" s="312">
        <v>0</v>
      </c>
      <c r="L20" s="335">
        <v>0</v>
      </c>
      <c r="M20" s="335">
        <v>0</v>
      </c>
      <c r="N20" s="312">
        <v>0</v>
      </c>
      <c r="O20" s="335">
        <v>0</v>
      </c>
      <c r="P20" s="335">
        <v>0</v>
      </c>
      <c r="Q20" s="309"/>
    </row>
    <row r="21" spans="1:17" s="310" customFormat="1" ht="15" customHeight="1">
      <c r="A21" s="333" t="s">
        <v>205</v>
      </c>
      <c r="B21" s="334">
        <v>92</v>
      </c>
      <c r="C21" s="335">
        <v>4</v>
      </c>
      <c r="D21" s="335">
        <v>88</v>
      </c>
      <c r="E21" s="335">
        <v>92</v>
      </c>
      <c r="F21" s="335">
        <v>4</v>
      </c>
      <c r="G21" s="335">
        <v>88</v>
      </c>
      <c r="H21" s="312">
        <v>92</v>
      </c>
      <c r="I21" s="335">
        <v>4</v>
      </c>
      <c r="J21" s="335">
        <v>88</v>
      </c>
      <c r="K21" s="312">
        <v>0</v>
      </c>
      <c r="L21" s="335">
        <v>0</v>
      </c>
      <c r="M21" s="335">
        <v>0</v>
      </c>
      <c r="N21" s="312">
        <v>0</v>
      </c>
      <c r="O21" s="335">
        <v>0</v>
      </c>
      <c r="P21" s="335">
        <v>0</v>
      </c>
      <c r="Q21" s="309"/>
    </row>
    <row r="22" spans="1:17" s="310" customFormat="1" ht="15" customHeight="1">
      <c r="A22" s="336" t="s">
        <v>206</v>
      </c>
      <c r="B22" s="334">
        <v>542</v>
      </c>
      <c r="C22" s="335">
        <v>189</v>
      </c>
      <c r="D22" s="335">
        <v>353</v>
      </c>
      <c r="E22" s="335">
        <v>542</v>
      </c>
      <c r="F22" s="335">
        <v>189</v>
      </c>
      <c r="G22" s="335">
        <v>353</v>
      </c>
      <c r="H22" s="312">
        <v>542</v>
      </c>
      <c r="I22" s="335">
        <v>189</v>
      </c>
      <c r="J22" s="335">
        <v>353</v>
      </c>
      <c r="K22" s="312">
        <v>0</v>
      </c>
      <c r="L22" s="335">
        <v>0</v>
      </c>
      <c r="M22" s="335">
        <v>0</v>
      </c>
      <c r="N22" s="312">
        <v>0</v>
      </c>
      <c r="O22" s="335">
        <v>0</v>
      </c>
      <c r="P22" s="335">
        <v>0</v>
      </c>
      <c r="Q22" s="309"/>
    </row>
    <row r="23" spans="1:17" s="310" customFormat="1" ht="15" customHeight="1">
      <c r="A23" s="189"/>
      <c r="B23" s="328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30"/>
      <c r="Q23" s="309"/>
    </row>
    <row r="24" spans="1:17" s="310" customFormat="1" ht="15" customHeight="1">
      <c r="A24" s="325" t="s">
        <v>207</v>
      </c>
      <c r="B24" s="331">
        <v>4024</v>
      </c>
      <c r="C24" s="332">
        <v>3453</v>
      </c>
      <c r="D24" s="332">
        <v>571</v>
      </c>
      <c r="E24" s="332">
        <v>4024</v>
      </c>
      <c r="F24" s="332">
        <v>3453</v>
      </c>
      <c r="G24" s="332">
        <v>571</v>
      </c>
      <c r="H24" s="332">
        <v>3954</v>
      </c>
      <c r="I24" s="332">
        <v>3384</v>
      </c>
      <c r="J24" s="332">
        <v>570</v>
      </c>
      <c r="K24" s="332">
        <v>70</v>
      </c>
      <c r="L24" s="332">
        <v>69</v>
      </c>
      <c r="M24" s="332">
        <v>1</v>
      </c>
      <c r="N24" s="332">
        <v>0</v>
      </c>
      <c r="O24" s="332">
        <v>0</v>
      </c>
      <c r="P24" s="332">
        <v>0</v>
      </c>
      <c r="Q24" s="309"/>
    </row>
    <row r="25" spans="1:17" s="310" customFormat="1" ht="15" customHeight="1">
      <c r="A25" s="333" t="s">
        <v>208</v>
      </c>
      <c r="B25" s="334">
        <v>720</v>
      </c>
      <c r="C25" s="335">
        <v>705</v>
      </c>
      <c r="D25" s="335">
        <v>15</v>
      </c>
      <c r="E25" s="335">
        <v>720</v>
      </c>
      <c r="F25" s="335">
        <v>705</v>
      </c>
      <c r="G25" s="335">
        <v>15</v>
      </c>
      <c r="H25" s="335">
        <v>680</v>
      </c>
      <c r="I25" s="335">
        <v>665</v>
      </c>
      <c r="J25" s="335">
        <v>15</v>
      </c>
      <c r="K25" s="312">
        <v>40</v>
      </c>
      <c r="L25" s="312">
        <v>40</v>
      </c>
      <c r="M25" s="312">
        <v>0</v>
      </c>
      <c r="N25" s="312">
        <v>0</v>
      </c>
      <c r="O25" s="312">
        <v>0</v>
      </c>
      <c r="P25" s="312">
        <v>0</v>
      </c>
      <c r="Q25" s="309"/>
    </row>
    <row r="26" spans="1:17" s="310" customFormat="1" ht="15" customHeight="1">
      <c r="A26" s="333" t="s">
        <v>209</v>
      </c>
      <c r="B26" s="334">
        <v>297</v>
      </c>
      <c r="C26" s="335">
        <v>284</v>
      </c>
      <c r="D26" s="335">
        <v>13</v>
      </c>
      <c r="E26" s="335">
        <v>297</v>
      </c>
      <c r="F26" s="335">
        <v>284</v>
      </c>
      <c r="G26" s="335">
        <v>13</v>
      </c>
      <c r="H26" s="335">
        <v>297</v>
      </c>
      <c r="I26" s="335">
        <v>284</v>
      </c>
      <c r="J26" s="335">
        <v>13</v>
      </c>
      <c r="K26" s="312">
        <v>0</v>
      </c>
      <c r="L26" s="312">
        <v>0</v>
      </c>
      <c r="M26" s="312">
        <v>0</v>
      </c>
      <c r="N26" s="312">
        <v>0</v>
      </c>
      <c r="O26" s="312">
        <v>0</v>
      </c>
      <c r="P26" s="312">
        <v>0</v>
      </c>
      <c r="Q26" s="309"/>
    </row>
    <row r="27" spans="1:17" s="310" customFormat="1" ht="15" customHeight="1">
      <c r="A27" s="333" t="s">
        <v>210</v>
      </c>
      <c r="B27" s="334">
        <v>462</v>
      </c>
      <c r="C27" s="335">
        <v>456</v>
      </c>
      <c r="D27" s="335">
        <v>6</v>
      </c>
      <c r="E27" s="335">
        <v>462</v>
      </c>
      <c r="F27" s="335">
        <v>456</v>
      </c>
      <c r="G27" s="335">
        <v>6</v>
      </c>
      <c r="H27" s="335">
        <v>432</v>
      </c>
      <c r="I27" s="335">
        <v>427</v>
      </c>
      <c r="J27" s="335">
        <v>5</v>
      </c>
      <c r="K27" s="312">
        <v>30</v>
      </c>
      <c r="L27" s="312">
        <v>29</v>
      </c>
      <c r="M27" s="312">
        <v>1</v>
      </c>
      <c r="N27" s="312">
        <v>0</v>
      </c>
      <c r="O27" s="312">
        <v>0</v>
      </c>
      <c r="P27" s="312">
        <v>0</v>
      </c>
      <c r="Q27" s="309"/>
    </row>
    <row r="28" spans="1:17" s="310" customFormat="1" ht="15" customHeight="1">
      <c r="A28" s="333" t="s">
        <v>211</v>
      </c>
      <c r="B28" s="334">
        <v>228</v>
      </c>
      <c r="C28" s="335">
        <v>218</v>
      </c>
      <c r="D28" s="335">
        <v>10</v>
      </c>
      <c r="E28" s="335">
        <v>228</v>
      </c>
      <c r="F28" s="335">
        <v>218</v>
      </c>
      <c r="G28" s="335">
        <v>10</v>
      </c>
      <c r="H28" s="335">
        <v>228</v>
      </c>
      <c r="I28" s="335">
        <v>218</v>
      </c>
      <c r="J28" s="335">
        <v>10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09"/>
    </row>
    <row r="29" spans="1:17" s="310" customFormat="1" ht="15" customHeight="1">
      <c r="A29" s="333" t="s">
        <v>212</v>
      </c>
      <c r="B29" s="334">
        <v>599</v>
      </c>
      <c r="C29" s="335">
        <v>567</v>
      </c>
      <c r="D29" s="335">
        <v>32</v>
      </c>
      <c r="E29" s="335">
        <v>599</v>
      </c>
      <c r="F29" s="335">
        <v>567</v>
      </c>
      <c r="G29" s="335">
        <v>32</v>
      </c>
      <c r="H29" s="335">
        <v>599</v>
      </c>
      <c r="I29" s="335">
        <v>567</v>
      </c>
      <c r="J29" s="335">
        <v>32</v>
      </c>
      <c r="K29" s="312">
        <v>0</v>
      </c>
      <c r="L29" s="312">
        <v>0</v>
      </c>
      <c r="M29" s="312">
        <v>0</v>
      </c>
      <c r="N29" s="312">
        <v>0</v>
      </c>
      <c r="O29" s="312">
        <v>0</v>
      </c>
      <c r="P29" s="312">
        <v>0</v>
      </c>
      <c r="Q29" s="309"/>
    </row>
    <row r="30" spans="1:17" s="310" customFormat="1" ht="15" customHeight="1">
      <c r="A30" s="333" t="s">
        <v>213</v>
      </c>
      <c r="B30" s="334">
        <v>467</v>
      </c>
      <c r="C30" s="335">
        <v>401</v>
      </c>
      <c r="D30" s="335">
        <v>66</v>
      </c>
      <c r="E30" s="335">
        <v>467</v>
      </c>
      <c r="F30" s="335">
        <v>401</v>
      </c>
      <c r="G30" s="335">
        <v>66</v>
      </c>
      <c r="H30" s="335">
        <v>467</v>
      </c>
      <c r="I30" s="335">
        <v>401</v>
      </c>
      <c r="J30" s="335">
        <v>66</v>
      </c>
      <c r="K30" s="312">
        <v>0</v>
      </c>
      <c r="L30" s="312">
        <v>0</v>
      </c>
      <c r="M30" s="312">
        <v>0</v>
      </c>
      <c r="N30" s="312">
        <v>0</v>
      </c>
      <c r="O30" s="312">
        <v>0</v>
      </c>
      <c r="P30" s="312">
        <v>0</v>
      </c>
      <c r="Q30" s="309"/>
    </row>
    <row r="31" spans="1:17" s="310" customFormat="1" ht="15" customHeight="1">
      <c r="A31" s="333" t="s">
        <v>214</v>
      </c>
      <c r="B31" s="334">
        <v>65</v>
      </c>
      <c r="C31" s="335">
        <v>65</v>
      </c>
      <c r="D31" s="335">
        <v>0</v>
      </c>
      <c r="E31" s="335">
        <v>65</v>
      </c>
      <c r="F31" s="335">
        <v>65</v>
      </c>
      <c r="G31" s="335">
        <v>0</v>
      </c>
      <c r="H31" s="335">
        <v>65</v>
      </c>
      <c r="I31" s="335">
        <v>65</v>
      </c>
      <c r="J31" s="335">
        <v>0</v>
      </c>
      <c r="K31" s="312">
        <v>0</v>
      </c>
      <c r="L31" s="312">
        <v>0</v>
      </c>
      <c r="M31" s="312">
        <v>0</v>
      </c>
      <c r="N31" s="312">
        <v>0</v>
      </c>
      <c r="O31" s="312">
        <v>0</v>
      </c>
      <c r="P31" s="312">
        <v>0</v>
      </c>
      <c r="Q31" s="309"/>
    </row>
    <row r="32" spans="1:17" s="310" customFormat="1" ht="15" customHeight="1">
      <c r="A32" s="333" t="s">
        <v>215</v>
      </c>
      <c r="B32" s="334">
        <v>199</v>
      </c>
      <c r="C32" s="335">
        <v>193</v>
      </c>
      <c r="D32" s="335">
        <v>6</v>
      </c>
      <c r="E32" s="335">
        <v>199</v>
      </c>
      <c r="F32" s="335">
        <v>193</v>
      </c>
      <c r="G32" s="335">
        <v>6</v>
      </c>
      <c r="H32" s="335">
        <v>199</v>
      </c>
      <c r="I32" s="335">
        <v>193</v>
      </c>
      <c r="J32" s="335">
        <v>6</v>
      </c>
      <c r="K32" s="312">
        <v>0</v>
      </c>
      <c r="L32" s="312">
        <v>0</v>
      </c>
      <c r="M32" s="312">
        <v>0</v>
      </c>
      <c r="N32" s="312">
        <v>0</v>
      </c>
      <c r="O32" s="312">
        <v>0</v>
      </c>
      <c r="P32" s="312">
        <v>0</v>
      </c>
      <c r="Q32" s="309"/>
    </row>
    <row r="33" spans="1:17" s="310" customFormat="1" ht="15" customHeight="1">
      <c r="A33" s="333" t="s">
        <v>216</v>
      </c>
      <c r="B33" s="334">
        <v>95</v>
      </c>
      <c r="C33" s="335">
        <v>87</v>
      </c>
      <c r="D33" s="335">
        <v>8</v>
      </c>
      <c r="E33" s="335">
        <v>95</v>
      </c>
      <c r="F33" s="335">
        <v>87</v>
      </c>
      <c r="G33" s="335">
        <v>8</v>
      </c>
      <c r="H33" s="335">
        <v>95</v>
      </c>
      <c r="I33" s="335">
        <v>87</v>
      </c>
      <c r="J33" s="335">
        <v>8</v>
      </c>
      <c r="K33" s="312">
        <v>0</v>
      </c>
      <c r="L33" s="312">
        <v>0</v>
      </c>
      <c r="M33" s="312">
        <v>0</v>
      </c>
      <c r="N33" s="312">
        <v>0</v>
      </c>
      <c r="O33" s="312">
        <v>0</v>
      </c>
      <c r="P33" s="312">
        <v>0</v>
      </c>
      <c r="Q33" s="309"/>
    </row>
    <row r="34" spans="1:17" s="310" customFormat="1" ht="15" customHeight="1">
      <c r="A34" s="333" t="s">
        <v>217</v>
      </c>
      <c r="B34" s="334">
        <v>106</v>
      </c>
      <c r="C34" s="335">
        <v>59</v>
      </c>
      <c r="D34" s="335">
        <v>47</v>
      </c>
      <c r="E34" s="335">
        <v>106</v>
      </c>
      <c r="F34" s="335">
        <v>59</v>
      </c>
      <c r="G34" s="335">
        <v>47</v>
      </c>
      <c r="H34" s="335">
        <v>106</v>
      </c>
      <c r="I34" s="335">
        <v>59</v>
      </c>
      <c r="J34" s="335">
        <v>47</v>
      </c>
      <c r="K34" s="312">
        <v>0</v>
      </c>
      <c r="L34" s="312">
        <v>0</v>
      </c>
      <c r="M34" s="312">
        <v>0</v>
      </c>
      <c r="N34" s="312">
        <v>0</v>
      </c>
      <c r="O34" s="312">
        <v>0</v>
      </c>
      <c r="P34" s="312">
        <v>0</v>
      </c>
      <c r="Q34" s="309"/>
    </row>
    <row r="35" spans="1:17" s="310" customFormat="1" ht="15" customHeight="1">
      <c r="A35" s="333" t="s">
        <v>218</v>
      </c>
      <c r="B35" s="334">
        <v>344</v>
      </c>
      <c r="C35" s="335">
        <v>53</v>
      </c>
      <c r="D35" s="335">
        <v>291</v>
      </c>
      <c r="E35" s="335">
        <v>344</v>
      </c>
      <c r="F35" s="335">
        <v>53</v>
      </c>
      <c r="G35" s="335">
        <v>291</v>
      </c>
      <c r="H35" s="335">
        <v>344</v>
      </c>
      <c r="I35" s="335">
        <v>53</v>
      </c>
      <c r="J35" s="335">
        <v>291</v>
      </c>
      <c r="K35" s="312">
        <v>0</v>
      </c>
      <c r="L35" s="312">
        <v>0</v>
      </c>
      <c r="M35" s="312">
        <v>0</v>
      </c>
      <c r="N35" s="312">
        <v>0</v>
      </c>
      <c r="O35" s="312">
        <v>0</v>
      </c>
      <c r="P35" s="312">
        <v>0</v>
      </c>
      <c r="Q35" s="309"/>
    </row>
    <row r="36" spans="1:17" s="310" customFormat="1" ht="15" customHeight="1">
      <c r="A36" s="333" t="s">
        <v>219</v>
      </c>
      <c r="B36" s="334">
        <v>108</v>
      </c>
      <c r="C36" s="335">
        <v>33</v>
      </c>
      <c r="D36" s="335">
        <v>75</v>
      </c>
      <c r="E36" s="335">
        <v>108</v>
      </c>
      <c r="F36" s="335">
        <v>33</v>
      </c>
      <c r="G36" s="335">
        <v>75</v>
      </c>
      <c r="H36" s="335">
        <v>108</v>
      </c>
      <c r="I36" s="335">
        <v>33</v>
      </c>
      <c r="J36" s="335">
        <v>75</v>
      </c>
      <c r="K36" s="312">
        <v>0</v>
      </c>
      <c r="L36" s="312">
        <v>0</v>
      </c>
      <c r="M36" s="312">
        <v>0</v>
      </c>
      <c r="N36" s="312">
        <v>0</v>
      </c>
      <c r="O36" s="312">
        <v>0</v>
      </c>
      <c r="P36" s="312">
        <v>0</v>
      </c>
      <c r="Q36" s="309"/>
    </row>
    <row r="37" spans="1:17" s="310" customFormat="1" ht="15" customHeight="1">
      <c r="A37" s="336" t="s">
        <v>220</v>
      </c>
      <c r="B37" s="334">
        <v>232</v>
      </c>
      <c r="C37" s="335">
        <v>232</v>
      </c>
      <c r="D37" s="335">
        <v>0</v>
      </c>
      <c r="E37" s="335">
        <v>232</v>
      </c>
      <c r="F37" s="335">
        <v>232</v>
      </c>
      <c r="G37" s="335">
        <v>0</v>
      </c>
      <c r="H37" s="335">
        <v>232</v>
      </c>
      <c r="I37" s="335">
        <v>232</v>
      </c>
      <c r="J37" s="335">
        <v>0</v>
      </c>
      <c r="K37" s="312">
        <v>0</v>
      </c>
      <c r="L37" s="312">
        <v>0</v>
      </c>
      <c r="M37" s="312">
        <v>0</v>
      </c>
      <c r="N37" s="312">
        <v>0</v>
      </c>
      <c r="O37" s="312">
        <v>0</v>
      </c>
      <c r="P37" s="312">
        <v>0</v>
      </c>
      <c r="Q37" s="309"/>
    </row>
    <row r="38" spans="1:17" s="310" customFormat="1" ht="15" customHeight="1">
      <c r="A38" s="333" t="s">
        <v>221</v>
      </c>
      <c r="B38" s="334">
        <v>102</v>
      </c>
      <c r="C38" s="335">
        <v>100</v>
      </c>
      <c r="D38" s="335">
        <v>2</v>
      </c>
      <c r="E38" s="335">
        <v>102</v>
      </c>
      <c r="F38" s="335">
        <v>100</v>
      </c>
      <c r="G38" s="335">
        <v>2</v>
      </c>
      <c r="H38" s="335">
        <v>102</v>
      </c>
      <c r="I38" s="335">
        <v>100</v>
      </c>
      <c r="J38" s="335">
        <v>2</v>
      </c>
      <c r="K38" s="312">
        <v>0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09"/>
    </row>
    <row r="39" spans="1:17" s="310" customFormat="1" ht="15" customHeight="1">
      <c r="A39" s="189"/>
      <c r="B39" s="328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30"/>
      <c r="Q39" s="309"/>
    </row>
    <row r="40" spans="1:17" s="310" customFormat="1" ht="15" customHeight="1">
      <c r="A40" s="325" t="s">
        <v>222</v>
      </c>
      <c r="B40" s="331">
        <v>3773</v>
      </c>
      <c r="C40" s="332">
        <v>1308</v>
      </c>
      <c r="D40" s="332">
        <v>2465</v>
      </c>
      <c r="E40" s="332">
        <v>3773</v>
      </c>
      <c r="F40" s="332">
        <v>1308</v>
      </c>
      <c r="G40" s="332">
        <v>2465</v>
      </c>
      <c r="H40" s="332">
        <v>3553</v>
      </c>
      <c r="I40" s="332">
        <v>1193</v>
      </c>
      <c r="J40" s="332">
        <v>2360</v>
      </c>
      <c r="K40" s="332">
        <v>220</v>
      </c>
      <c r="L40" s="332">
        <v>115</v>
      </c>
      <c r="M40" s="332">
        <v>105</v>
      </c>
      <c r="N40" s="332">
        <v>0</v>
      </c>
      <c r="O40" s="332">
        <v>0</v>
      </c>
      <c r="P40" s="332">
        <v>0</v>
      </c>
      <c r="Q40" s="309"/>
    </row>
    <row r="41" spans="1:17" s="310" customFormat="1" ht="15" customHeight="1">
      <c r="A41" s="333" t="s">
        <v>223</v>
      </c>
      <c r="B41" s="334">
        <v>1964</v>
      </c>
      <c r="C41" s="335">
        <v>645</v>
      </c>
      <c r="D41" s="335">
        <v>1319</v>
      </c>
      <c r="E41" s="335">
        <v>1964</v>
      </c>
      <c r="F41" s="335">
        <v>645</v>
      </c>
      <c r="G41" s="335">
        <v>1319</v>
      </c>
      <c r="H41" s="335">
        <v>1744</v>
      </c>
      <c r="I41" s="335">
        <v>530</v>
      </c>
      <c r="J41" s="335">
        <v>1214</v>
      </c>
      <c r="K41" s="312">
        <v>220</v>
      </c>
      <c r="L41" s="312">
        <v>115</v>
      </c>
      <c r="M41" s="312">
        <v>105</v>
      </c>
      <c r="N41" s="312">
        <v>0</v>
      </c>
      <c r="O41" s="312">
        <v>0</v>
      </c>
      <c r="P41" s="312">
        <v>0</v>
      </c>
      <c r="Q41" s="309"/>
    </row>
    <row r="42" spans="1:17" s="310" customFormat="1" ht="15" customHeight="1">
      <c r="A42" s="333" t="s">
        <v>224</v>
      </c>
      <c r="B42" s="334">
        <v>939</v>
      </c>
      <c r="C42" s="335">
        <v>518</v>
      </c>
      <c r="D42" s="335">
        <v>421</v>
      </c>
      <c r="E42" s="335">
        <v>939</v>
      </c>
      <c r="F42" s="335">
        <v>518</v>
      </c>
      <c r="G42" s="335">
        <v>421</v>
      </c>
      <c r="H42" s="335">
        <v>939</v>
      </c>
      <c r="I42" s="335">
        <v>518</v>
      </c>
      <c r="J42" s="335">
        <v>421</v>
      </c>
      <c r="K42" s="312">
        <v>0</v>
      </c>
      <c r="L42" s="312">
        <v>0</v>
      </c>
      <c r="M42" s="312">
        <v>0</v>
      </c>
      <c r="N42" s="312">
        <v>0</v>
      </c>
      <c r="O42" s="312">
        <v>0</v>
      </c>
      <c r="P42" s="312">
        <v>0</v>
      </c>
      <c r="Q42" s="309"/>
    </row>
    <row r="43" spans="1:17" s="310" customFormat="1" ht="15" customHeight="1">
      <c r="A43" s="336" t="s">
        <v>225</v>
      </c>
      <c r="B43" s="334">
        <v>89</v>
      </c>
      <c r="C43" s="335">
        <v>34</v>
      </c>
      <c r="D43" s="335">
        <v>55</v>
      </c>
      <c r="E43" s="335">
        <v>89</v>
      </c>
      <c r="F43" s="335">
        <v>34</v>
      </c>
      <c r="G43" s="335">
        <v>55</v>
      </c>
      <c r="H43" s="335">
        <v>89</v>
      </c>
      <c r="I43" s="335">
        <v>34</v>
      </c>
      <c r="J43" s="335">
        <v>55</v>
      </c>
      <c r="K43" s="312">
        <v>0</v>
      </c>
      <c r="L43" s="312">
        <v>0</v>
      </c>
      <c r="M43" s="312">
        <v>0</v>
      </c>
      <c r="N43" s="312">
        <v>0</v>
      </c>
      <c r="O43" s="312">
        <v>0</v>
      </c>
      <c r="P43" s="312">
        <v>0</v>
      </c>
      <c r="Q43" s="309"/>
    </row>
    <row r="44" spans="1:17" s="310" customFormat="1" ht="15" customHeight="1">
      <c r="A44" s="336" t="s">
        <v>226</v>
      </c>
      <c r="B44" s="334">
        <v>191</v>
      </c>
      <c r="C44" s="335">
        <v>33</v>
      </c>
      <c r="D44" s="335">
        <v>158</v>
      </c>
      <c r="E44" s="335">
        <v>191</v>
      </c>
      <c r="F44" s="335">
        <v>33</v>
      </c>
      <c r="G44" s="335">
        <v>158</v>
      </c>
      <c r="H44" s="335">
        <v>191</v>
      </c>
      <c r="I44" s="335">
        <v>33</v>
      </c>
      <c r="J44" s="335">
        <v>158</v>
      </c>
      <c r="K44" s="312">
        <v>0</v>
      </c>
      <c r="L44" s="312">
        <v>0</v>
      </c>
      <c r="M44" s="312">
        <v>0</v>
      </c>
      <c r="N44" s="312">
        <v>0</v>
      </c>
      <c r="O44" s="312">
        <v>0</v>
      </c>
      <c r="P44" s="312">
        <v>0</v>
      </c>
      <c r="Q44" s="309"/>
    </row>
    <row r="45" spans="1:17" s="310" customFormat="1" ht="15" customHeight="1">
      <c r="A45" s="336" t="s">
        <v>227</v>
      </c>
      <c r="B45" s="334">
        <v>84</v>
      </c>
      <c r="C45" s="335">
        <v>21</v>
      </c>
      <c r="D45" s="335">
        <v>63</v>
      </c>
      <c r="E45" s="335">
        <v>84</v>
      </c>
      <c r="F45" s="335">
        <v>21</v>
      </c>
      <c r="G45" s="335">
        <v>63</v>
      </c>
      <c r="H45" s="335">
        <v>84</v>
      </c>
      <c r="I45" s="335">
        <v>21</v>
      </c>
      <c r="J45" s="335">
        <v>63</v>
      </c>
      <c r="K45" s="312">
        <v>0</v>
      </c>
      <c r="L45" s="312">
        <v>0</v>
      </c>
      <c r="M45" s="312">
        <v>0</v>
      </c>
      <c r="N45" s="312">
        <v>0</v>
      </c>
      <c r="O45" s="312">
        <v>0</v>
      </c>
      <c r="P45" s="312">
        <v>0</v>
      </c>
      <c r="Q45" s="309"/>
    </row>
    <row r="46" spans="1:17" s="310" customFormat="1" ht="15" customHeight="1">
      <c r="A46" s="333" t="s">
        <v>221</v>
      </c>
      <c r="B46" s="334">
        <v>506</v>
      </c>
      <c r="C46" s="335">
        <v>57</v>
      </c>
      <c r="D46" s="335">
        <v>449</v>
      </c>
      <c r="E46" s="335">
        <v>506</v>
      </c>
      <c r="F46" s="335">
        <v>57</v>
      </c>
      <c r="G46" s="335">
        <v>449</v>
      </c>
      <c r="H46" s="335">
        <v>506</v>
      </c>
      <c r="I46" s="335">
        <v>57</v>
      </c>
      <c r="J46" s="335">
        <v>449</v>
      </c>
      <c r="K46" s="312">
        <v>0</v>
      </c>
      <c r="L46" s="312">
        <v>0</v>
      </c>
      <c r="M46" s="312">
        <v>0</v>
      </c>
      <c r="N46" s="312">
        <v>0</v>
      </c>
      <c r="O46" s="312">
        <v>0</v>
      </c>
      <c r="P46" s="312">
        <v>0</v>
      </c>
      <c r="Q46" s="309"/>
    </row>
    <row r="47" spans="1:17" s="310" customFormat="1" ht="15" customHeight="1">
      <c r="A47" s="189"/>
      <c r="B47" s="328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30"/>
      <c r="Q47" s="309"/>
    </row>
    <row r="48" spans="1:17" s="310" customFormat="1" ht="15" customHeight="1">
      <c r="A48" s="325" t="s">
        <v>228</v>
      </c>
      <c r="B48" s="331">
        <v>276</v>
      </c>
      <c r="C48" s="332">
        <v>251</v>
      </c>
      <c r="D48" s="332">
        <v>25</v>
      </c>
      <c r="E48" s="332">
        <v>276</v>
      </c>
      <c r="F48" s="332">
        <v>251</v>
      </c>
      <c r="G48" s="332">
        <v>25</v>
      </c>
      <c r="H48" s="332">
        <v>276</v>
      </c>
      <c r="I48" s="332">
        <v>251</v>
      </c>
      <c r="J48" s="332">
        <v>25</v>
      </c>
      <c r="K48" s="332">
        <v>0</v>
      </c>
      <c r="L48" s="332">
        <v>0</v>
      </c>
      <c r="M48" s="332">
        <v>0</v>
      </c>
      <c r="N48" s="332">
        <v>0</v>
      </c>
      <c r="O48" s="332">
        <v>0</v>
      </c>
      <c r="P48" s="332">
        <v>0</v>
      </c>
      <c r="Q48" s="309"/>
    </row>
    <row r="49" spans="1:17" s="310" customFormat="1" ht="15" customHeight="1">
      <c r="A49" s="333" t="s">
        <v>229</v>
      </c>
      <c r="B49" s="334">
        <v>116</v>
      </c>
      <c r="C49" s="335">
        <v>99</v>
      </c>
      <c r="D49" s="335">
        <v>17</v>
      </c>
      <c r="E49" s="335">
        <v>116</v>
      </c>
      <c r="F49" s="335">
        <v>99</v>
      </c>
      <c r="G49" s="335">
        <v>17</v>
      </c>
      <c r="H49" s="335">
        <v>116</v>
      </c>
      <c r="I49" s="335">
        <v>99</v>
      </c>
      <c r="J49" s="335">
        <v>17</v>
      </c>
      <c r="K49" s="312">
        <v>0</v>
      </c>
      <c r="L49" s="312">
        <v>0</v>
      </c>
      <c r="M49" s="312">
        <v>0</v>
      </c>
      <c r="N49" s="312">
        <v>0</v>
      </c>
      <c r="O49" s="312">
        <v>0</v>
      </c>
      <c r="P49" s="312">
        <v>0</v>
      </c>
      <c r="Q49" s="309"/>
    </row>
    <row r="50" spans="1:17" s="310" customFormat="1" ht="15" customHeight="1">
      <c r="A50" s="333" t="s">
        <v>230</v>
      </c>
      <c r="B50" s="334">
        <v>160</v>
      </c>
      <c r="C50" s="335">
        <v>152</v>
      </c>
      <c r="D50" s="335">
        <v>8</v>
      </c>
      <c r="E50" s="335">
        <v>160</v>
      </c>
      <c r="F50" s="335">
        <v>152</v>
      </c>
      <c r="G50" s="335">
        <v>8</v>
      </c>
      <c r="H50" s="335">
        <v>160</v>
      </c>
      <c r="I50" s="335">
        <v>152</v>
      </c>
      <c r="J50" s="335">
        <v>8</v>
      </c>
      <c r="K50" s="312">
        <v>0</v>
      </c>
      <c r="L50" s="312">
        <v>0</v>
      </c>
      <c r="M50" s="312">
        <v>0</v>
      </c>
      <c r="N50" s="312">
        <v>0</v>
      </c>
      <c r="O50" s="312">
        <v>0</v>
      </c>
      <c r="P50" s="312">
        <v>0</v>
      </c>
      <c r="Q50" s="309"/>
    </row>
    <row r="51" spans="1:17" s="310" customFormat="1" ht="15" customHeight="1">
      <c r="A51" s="333" t="s">
        <v>231</v>
      </c>
      <c r="B51" s="334">
        <v>0</v>
      </c>
      <c r="C51" s="335">
        <v>0</v>
      </c>
      <c r="D51" s="335">
        <v>0</v>
      </c>
      <c r="E51" s="335">
        <v>0</v>
      </c>
      <c r="F51" s="335">
        <v>0</v>
      </c>
      <c r="G51" s="335">
        <v>0</v>
      </c>
      <c r="H51" s="335">
        <v>0</v>
      </c>
      <c r="I51" s="335">
        <v>0</v>
      </c>
      <c r="J51" s="335">
        <v>0</v>
      </c>
      <c r="K51" s="312">
        <v>0</v>
      </c>
      <c r="L51" s="312">
        <v>0</v>
      </c>
      <c r="M51" s="312">
        <v>0</v>
      </c>
      <c r="N51" s="312">
        <v>0</v>
      </c>
      <c r="O51" s="312">
        <v>0</v>
      </c>
      <c r="P51" s="312">
        <v>0</v>
      </c>
      <c r="Q51" s="309"/>
    </row>
    <row r="52" spans="1:17" s="310" customFormat="1" ht="15" customHeight="1">
      <c r="A52" s="333" t="s">
        <v>232</v>
      </c>
      <c r="B52" s="334">
        <v>0</v>
      </c>
      <c r="C52" s="335">
        <v>0</v>
      </c>
      <c r="D52" s="335">
        <v>0</v>
      </c>
      <c r="E52" s="335">
        <v>0</v>
      </c>
      <c r="F52" s="335">
        <v>0</v>
      </c>
      <c r="G52" s="335">
        <v>0</v>
      </c>
      <c r="H52" s="335">
        <v>0</v>
      </c>
      <c r="I52" s="335">
        <v>0</v>
      </c>
      <c r="J52" s="335">
        <v>0</v>
      </c>
      <c r="K52" s="312">
        <v>0</v>
      </c>
      <c r="L52" s="312">
        <v>0</v>
      </c>
      <c r="M52" s="312">
        <v>0</v>
      </c>
      <c r="N52" s="312">
        <v>0</v>
      </c>
      <c r="O52" s="312">
        <v>0</v>
      </c>
      <c r="P52" s="312">
        <v>0</v>
      </c>
      <c r="Q52" s="309"/>
    </row>
    <row r="53" spans="1:17" s="310" customFormat="1" ht="15" customHeight="1">
      <c r="A53" s="336" t="s">
        <v>233</v>
      </c>
      <c r="B53" s="334">
        <v>0</v>
      </c>
      <c r="C53" s="335">
        <v>0</v>
      </c>
      <c r="D53" s="335">
        <v>0</v>
      </c>
      <c r="E53" s="335">
        <v>0</v>
      </c>
      <c r="F53" s="335">
        <v>0</v>
      </c>
      <c r="G53" s="335">
        <v>0</v>
      </c>
      <c r="H53" s="335">
        <v>0</v>
      </c>
      <c r="I53" s="335">
        <v>0</v>
      </c>
      <c r="J53" s="335">
        <v>0</v>
      </c>
      <c r="K53" s="312">
        <v>0</v>
      </c>
      <c r="L53" s="312">
        <v>0</v>
      </c>
      <c r="M53" s="312">
        <v>0</v>
      </c>
      <c r="N53" s="312">
        <v>0</v>
      </c>
      <c r="O53" s="312">
        <v>0</v>
      </c>
      <c r="P53" s="312">
        <v>0</v>
      </c>
      <c r="Q53" s="309"/>
    </row>
    <row r="54" spans="1:17" s="310" customFormat="1" ht="15" customHeight="1">
      <c r="A54" s="333" t="s">
        <v>221</v>
      </c>
      <c r="B54" s="334">
        <v>0</v>
      </c>
      <c r="C54" s="335">
        <v>0</v>
      </c>
      <c r="D54" s="335">
        <v>0</v>
      </c>
      <c r="E54" s="335">
        <v>0</v>
      </c>
      <c r="F54" s="335">
        <v>0</v>
      </c>
      <c r="G54" s="335">
        <v>0</v>
      </c>
      <c r="H54" s="335">
        <v>0</v>
      </c>
      <c r="I54" s="335">
        <v>0</v>
      </c>
      <c r="J54" s="335">
        <v>0</v>
      </c>
      <c r="K54" s="312">
        <v>0</v>
      </c>
      <c r="L54" s="312">
        <v>0</v>
      </c>
      <c r="M54" s="312">
        <v>0</v>
      </c>
      <c r="N54" s="312">
        <v>0</v>
      </c>
      <c r="O54" s="312">
        <v>0</v>
      </c>
      <c r="P54" s="312">
        <v>0</v>
      </c>
      <c r="Q54" s="309"/>
    </row>
    <row r="55" spans="1:17" s="310" customFormat="1" ht="15" customHeight="1">
      <c r="A55" s="189"/>
      <c r="B55" s="337"/>
      <c r="C55" s="338"/>
      <c r="D55" s="338"/>
      <c r="E55" s="338"/>
      <c r="F55" s="338"/>
      <c r="G55" s="338"/>
      <c r="H55" s="338"/>
      <c r="I55" s="338"/>
      <c r="J55" s="338"/>
      <c r="K55" s="339"/>
      <c r="L55" s="339"/>
      <c r="M55" s="339"/>
      <c r="N55" s="339"/>
      <c r="O55" s="339"/>
      <c r="P55" s="340"/>
      <c r="Q55" s="309"/>
    </row>
    <row r="56" spans="1:17" s="310" customFormat="1" ht="15" customHeight="1">
      <c r="A56" s="325" t="s">
        <v>234</v>
      </c>
      <c r="B56" s="331">
        <v>456</v>
      </c>
      <c r="C56" s="332">
        <v>129</v>
      </c>
      <c r="D56" s="332">
        <v>327</v>
      </c>
      <c r="E56" s="332">
        <v>456</v>
      </c>
      <c r="F56" s="332">
        <v>129</v>
      </c>
      <c r="G56" s="332">
        <v>327</v>
      </c>
      <c r="H56" s="332">
        <v>456</v>
      </c>
      <c r="I56" s="332">
        <v>129</v>
      </c>
      <c r="J56" s="332">
        <v>327</v>
      </c>
      <c r="K56" s="183">
        <v>0</v>
      </c>
      <c r="L56" s="183">
        <v>0</v>
      </c>
      <c r="M56" s="183">
        <v>0</v>
      </c>
      <c r="N56" s="183">
        <v>0</v>
      </c>
      <c r="O56" s="183">
        <v>0</v>
      </c>
      <c r="P56" s="183">
        <v>0</v>
      </c>
      <c r="Q56" s="309"/>
    </row>
    <row r="57" spans="1:17" s="310" customFormat="1" ht="15" customHeight="1">
      <c r="A57" s="333" t="s">
        <v>235</v>
      </c>
      <c r="B57" s="334">
        <v>0</v>
      </c>
      <c r="C57" s="335">
        <v>0</v>
      </c>
      <c r="D57" s="335">
        <v>0</v>
      </c>
      <c r="E57" s="335">
        <v>0</v>
      </c>
      <c r="F57" s="335">
        <v>0</v>
      </c>
      <c r="G57" s="335">
        <v>0</v>
      </c>
      <c r="H57" s="335">
        <v>0</v>
      </c>
      <c r="I57" s="335">
        <v>0</v>
      </c>
      <c r="J57" s="335">
        <v>0</v>
      </c>
      <c r="K57" s="312">
        <v>0</v>
      </c>
      <c r="L57" s="312">
        <v>0</v>
      </c>
      <c r="M57" s="312">
        <v>0</v>
      </c>
      <c r="N57" s="312">
        <v>0</v>
      </c>
      <c r="O57" s="312">
        <v>0</v>
      </c>
      <c r="P57" s="312">
        <v>0</v>
      </c>
      <c r="Q57" s="309"/>
    </row>
    <row r="58" spans="1:17" s="310" customFormat="1" ht="15" customHeight="1">
      <c r="A58" s="333" t="s">
        <v>236</v>
      </c>
      <c r="B58" s="334">
        <v>61</v>
      </c>
      <c r="C58" s="335">
        <v>6</v>
      </c>
      <c r="D58" s="335">
        <v>55</v>
      </c>
      <c r="E58" s="335">
        <v>61</v>
      </c>
      <c r="F58" s="335">
        <v>6</v>
      </c>
      <c r="G58" s="335">
        <v>55</v>
      </c>
      <c r="H58" s="335">
        <v>61</v>
      </c>
      <c r="I58" s="335">
        <v>6</v>
      </c>
      <c r="J58" s="335">
        <v>55</v>
      </c>
      <c r="K58" s="312">
        <v>0</v>
      </c>
      <c r="L58" s="312">
        <v>0</v>
      </c>
      <c r="M58" s="312">
        <v>0</v>
      </c>
      <c r="N58" s="312">
        <v>0</v>
      </c>
      <c r="O58" s="312">
        <v>0</v>
      </c>
      <c r="P58" s="312">
        <v>0</v>
      </c>
      <c r="Q58" s="309"/>
    </row>
    <row r="59" spans="1:17" s="310" customFormat="1" ht="15" customHeight="1">
      <c r="A59" s="333" t="s">
        <v>237</v>
      </c>
      <c r="B59" s="334">
        <v>227</v>
      </c>
      <c r="C59" s="335">
        <v>95</v>
      </c>
      <c r="D59" s="335">
        <v>132</v>
      </c>
      <c r="E59" s="335">
        <v>227</v>
      </c>
      <c r="F59" s="335">
        <v>95</v>
      </c>
      <c r="G59" s="335">
        <v>132</v>
      </c>
      <c r="H59" s="335">
        <v>227</v>
      </c>
      <c r="I59" s="335">
        <v>95</v>
      </c>
      <c r="J59" s="335">
        <v>132</v>
      </c>
      <c r="K59" s="312">
        <v>0</v>
      </c>
      <c r="L59" s="312">
        <v>0</v>
      </c>
      <c r="M59" s="312">
        <v>0</v>
      </c>
      <c r="N59" s="312">
        <v>0</v>
      </c>
      <c r="O59" s="312">
        <v>0</v>
      </c>
      <c r="P59" s="312">
        <v>0</v>
      </c>
      <c r="Q59" s="309"/>
    </row>
    <row r="60" spans="1:17" s="310" customFormat="1" ht="15" customHeight="1">
      <c r="A60" s="333" t="s">
        <v>221</v>
      </c>
      <c r="B60" s="334">
        <v>168</v>
      </c>
      <c r="C60" s="335">
        <v>28</v>
      </c>
      <c r="D60" s="335">
        <v>140</v>
      </c>
      <c r="E60" s="335">
        <v>168</v>
      </c>
      <c r="F60" s="335">
        <v>28</v>
      </c>
      <c r="G60" s="335">
        <v>140</v>
      </c>
      <c r="H60" s="335">
        <v>168</v>
      </c>
      <c r="I60" s="335">
        <v>28</v>
      </c>
      <c r="J60" s="335">
        <v>140</v>
      </c>
      <c r="K60" s="312">
        <v>0</v>
      </c>
      <c r="L60" s="312">
        <v>0</v>
      </c>
      <c r="M60" s="312">
        <v>0</v>
      </c>
      <c r="N60" s="312">
        <v>0</v>
      </c>
      <c r="O60" s="312">
        <v>0</v>
      </c>
      <c r="P60" s="312">
        <v>0</v>
      </c>
      <c r="Q60" s="309"/>
    </row>
    <row r="61" spans="1:17" s="310" customFormat="1" ht="15" customHeight="1">
      <c r="A61" s="341"/>
      <c r="B61" s="342"/>
      <c r="C61" s="343"/>
      <c r="D61" s="343"/>
      <c r="E61" s="343"/>
      <c r="F61" s="343"/>
      <c r="G61" s="343"/>
      <c r="H61" s="343"/>
      <c r="I61" s="343"/>
      <c r="J61" s="343"/>
      <c r="K61" s="329"/>
      <c r="L61" s="329"/>
      <c r="M61" s="329"/>
      <c r="N61" s="329"/>
      <c r="O61" s="329"/>
      <c r="P61" s="329"/>
      <c r="Q61" s="309"/>
    </row>
    <row r="62" spans="1:17" s="310" customFormat="1" ht="15" customHeight="1">
      <c r="A62" s="325" t="s">
        <v>238</v>
      </c>
      <c r="B62" s="331">
        <v>354</v>
      </c>
      <c r="C62" s="332">
        <v>222</v>
      </c>
      <c r="D62" s="332">
        <v>132</v>
      </c>
      <c r="E62" s="332">
        <v>354</v>
      </c>
      <c r="F62" s="332">
        <v>222</v>
      </c>
      <c r="G62" s="332">
        <v>132</v>
      </c>
      <c r="H62" s="332">
        <v>354</v>
      </c>
      <c r="I62" s="332">
        <v>222</v>
      </c>
      <c r="J62" s="332">
        <v>132</v>
      </c>
      <c r="K62" s="332">
        <v>0</v>
      </c>
      <c r="L62" s="332">
        <v>0</v>
      </c>
      <c r="M62" s="332">
        <v>0</v>
      </c>
      <c r="N62" s="332">
        <v>0</v>
      </c>
      <c r="O62" s="332">
        <v>0</v>
      </c>
      <c r="P62" s="332">
        <v>0</v>
      </c>
      <c r="Q62" s="309"/>
    </row>
    <row r="63" spans="1:17" s="310" customFormat="1" ht="15" customHeight="1">
      <c r="A63" s="192" t="s">
        <v>239</v>
      </c>
      <c r="B63" s="334">
        <v>236</v>
      </c>
      <c r="C63" s="335">
        <v>186</v>
      </c>
      <c r="D63" s="335">
        <v>50</v>
      </c>
      <c r="E63" s="335">
        <v>236</v>
      </c>
      <c r="F63" s="335">
        <v>186</v>
      </c>
      <c r="G63" s="335">
        <v>50</v>
      </c>
      <c r="H63" s="335">
        <v>236</v>
      </c>
      <c r="I63" s="335">
        <v>186</v>
      </c>
      <c r="J63" s="335">
        <v>50</v>
      </c>
      <c r="K63" s="312">
        <v>0</v>
      </c>
      <c r="L63" s="312">
        <v>0</v>
      </c>
      <c r="M63" s="312">
        <v>0</v>
      </c>
      <c r="N63" s="312">
        <v>0</v>
      </c>
      <c r="O63" s="312">
        <v>0</v>
      </c>
      <c r="P63" s="312">
        <v>0</v>
      </c>
      <c r="Q63" s="309"/>
    </row>
    <row r="64" spans="1:17" s="310" customFormat="1" ht="15" customHeight="1">
      <c r="A64" s="192" t="s">
        <v>240</v>
      </c>
      <c r="B64" s="334">
        <v>118</v>
      </c>
      <c r="C64" s="335">
        <v>36</v>
      </c>
      <c r="D64" s="335">
        <v>82</v>
      </c>
      <c r="E64" s="335">
        <v>118</v>
      </c>
      <c r="F64" s="335">
        <v>36</v>
      </c>
      <c r="G64" s="335">
        <v>82</v>
      </c>
      <c r="H64" s="335">
        <v>118</v>
      </c>
      <c r="I64" s="335">
        <v>36</v>
      </c>
      <c r="J64" s="335">
        <v>82</v>
      </c>
      <c r="K64" s="312">
        <v>0</v>
      </c>
      <c r="L64" s="312">
        <v>0</v>
      </c>
      <c r="M64" s="312">
        <v>0</v>
      </c>
      <c r="N64" s="312">
        <v>0</v>
      </c>
      <c r="O64" s="312">
        <v>0</v>
      </c>
      <c r="P64" s="312">
        <v>0</v>
      </c>
      <c r="Q64" s="309"/>
    </row>
    <row r="65" spans="1:19" s="310" customFormat="1" ht="15" customHeight="1">
      <c r="A65" s="189"/>
      <c r="B65" s="334"/>
      <c r="C65" s="335"/>
      <c r="D65" s="335"/>
      <c r="E65" s="335"/>
      <c r="F65" s="332"/>
      <c r="G65" s="332"/>
      <c r="H65" s="332"/>
      <c r="I65" s="332"/>
      <c r="J65" s="332"/>
      <c r="K65" s="183"/>
      <c r="L65" s="183"/>
      <c r="M65" s="183"/>
      <c r="N65" s="183"/>
      <c r="O65" s="183"/>
      <c r="P65" s="183"/>
      <c r="Q65" s="309"/>
    </row>
    <row r="66" spans="1:19" s="310" customFormat="1" ht="15" customHeight="1">
      <c r="A66" s="325" t="s">
        <v>241</v>
      </c>
      <c r="B66" s="331">
        <v>165</v>
      </c>
      <c r="C66" s="332">
        <v>48</v>
      </c>
      <c r="D66" s="332">
        <v>117</v>
      </c>
      <c r="E66" s="332">
        <v>165</v>
      </c>
      <c r="F66" s="332">
        <v>48</v>
      </c>
      <c r="G66" s="332">
        <v>117</v>
      </c>
      <c r="H66" s="332">
        <v>165</v>
      </c>
      <c r="I66" s="332">
        <v>48</v>
      </c>
      <c r="J66" s="332">
        <v>117</v>
      </c>
      <c r="K66" s="183">
        <v>0</v>
      </c>
      <c r="L66" s="183">
        <v>0</v>
      </c>
      <c r="M66" s="183">
        <v>0</v>
      </c>
      <c r="N66" s="183">
        <v>0</v>
      </c>
      <c r="O66" s="183">
        <v>0</v>
      </c>
      <c r="P66" s="183">
        <v>0</v>
      </c>
      <c r="Q66" s="309"/>
    </row>
    <row r="67" spans="1:19" s="310" customFormat="1" ht="15" customHeight="1">
      <c r="A67" s="341"/>
      <c r="B67" s="342"/>
      <c r="C67" s="343"/>
      <c r="D67" s="343"/>
      <c r="E67" s="343"/>
      <c r="F67" s="343"/>
      <c r="G67" s="343"/>
      <c r="H67" s="343"/>
      <c r="I67" s="343"/>
      <c r="J67" s="343"/>
      <c r="K67" s="329"/>
      <c r="L67" s="329"/>
      <c r="M67" s="329"/>
      <c r="N67" s="329"/>
      <c r="O67" s="329"/>
      <c r="P67" s="330"/>
      <c r="Q67" s="309"/>
      <c r="S67" s="344"/>
    </row>
    <row r="68" spans="1:19" s="310" customFormat="1" ht="15" customHeight="1">
      <c r="A68" s="558" t="s">
        <v>242</v>
      </c>
      <c r="B68" s="331">
        <v>3172</v>
      </c>
      <c r="C68" s="332">
        <v>1252</v>
      </c>
      <c r="D68" s="332">
        <v>1920</v>
      </c>
      <c r="E68" s="332">
        <v>3172</v>
      </c>
      <c r="F68" s="332">
        <v>1252</v>
      </c>
      <c r="G68" s="332">
        <v>1920</v>
      </c>
      <c r="H68" s="332">
        <v>3172</v>
      </c>
      <c r="I68" s="332">
        <v>1252</v>
      </c>
      <c r="J68" s="332">
        <v>1920</v>
      </c>
      <c r="K68" s="332">
        <v>0</v>
      </c>
      <c r="L68" s="332">
        <v>0</v>
      </c>
      <c r="M68" s="332">
        <v>0</v>
      </c>
      <c r="N68" s="332">
        <v>0</v>
      </c>
      <c r="O68" s="332">
        <v>0</v>
      </c>
      <c r="P68" s="332">
        <v>0</v>
      </c>
      <c r="Q68" s="309"/>
    </row>
    <row r="69" spans="1:19" s="310" customFormat="1" ht="15" customHeight="1">
      <c r="A69" s="558"/>
      <c r="B69" s="334"/>
      <c r="C69" s="335"/>
      <c r="D69" s="335"/>
      <c r="E69" s="335"/>
      <c r="F69" s="335"/>
      <c r="G69" s="335"/>
      <c r="H69" s="335"/>
      <c r="I69" s="335"/>
      <c r="J69" s="335"/>
      <c r="K69" s="312"/>
      <c r="L69" s="312"/>
      <c r="M69" s="312"/>
      <c r="N69" s="312"/>
      <c r="O69" s="312"/>
      <c r="P69" s="312"/>
      <c r="Q69" s="309"/>
    </row>
    <row r="70" spans="1:19" s="310" customFormat="1" ht="15" customHeight="1">
      <c r="A70" s="333" t="s">
        <v>243</v>
      </c>
      <c r="B70" s="334">
        <v>462</v>
      </c>
      <c r="C70" s="335">
        <v>201</v>
      </c>
      <c r="D70" s="335">
        <v>261</v>
      </c>
      <c r="E70" s="335">
        <v>462</v>
      </c>
      <c r="F70" s="335">
        <v>201</v>
      </c>
      <c r="G70" s="335">
        <v>261</v>
      </c>
      <c r="H70" s="335">
        <v>462</v>
      </c>
      <c r="I70" s="335">
        <v>201</v>
      </c>
      <c r="J70" s="335">
        <v>261</v>
      </c>
      <c r="K70" s="312">
        <v>0</v>
      </c>
      <c r="L70" s="312">
        <v>0</v>
      </c>
      <c r="M70" s="312">
        <v>0</v>
      </c>
      <c r="N70" s="312">
        <v>0</v>
      </c>
      <c r="O70" s="312">
        <v>0</v>
      </c>
      <c r="P70" s="312">
        <v>0</v>
      </c>
      <c r="Q70" s="309"/>
    </row>
    <row r="71" spans="1:19" s="310" customFormat="1" ht="15" customHeight="1">
      <c r="A71" s="333" t="s">
        <v>244</v>
      </c>
      <c r="B71" s="334">
        <v>516</v>
      </c>
      <c r="C71" s="335">
        <v>143</v>
      </c>
      <c r="D71" s="335">
        <v>373</v>
      </c>
      <c r="E71" s="335">
        <v>516</v>
      </c>
      <c r="F71" s="335">
        <v>143</v>
      </c>
      <c r="G71" s="335">
        <v>373</v>
      </c>
      <c r="H71" s="335">
        <v>516</v>
      </c>
      <c r="I71" s="335">
        <v>143</v>
      </c>
      <c r="J71" s="335">
        <v>373</v>
      </c>
      <c r="K71" s="312">
        <v>0</v>
      </c>
      <c r="L71" s="312">
        <v>0</v>
      </c>
      <c r="M71" s="312">
        <v>0</v>
      </c>
      <c r="N71" s="312">
        <v>0</v>
      </c>
      <c r="O71" s="312">
        <v>0</v>
      </c>
      <c r="P71" s="312">
        <v>0</v>
      </c>
      <c r="Q71" s="309"/>
    </row>
    <row r="72" spans="1:19" s="310" customFormat="1" ht="15" customHeight="1">
      <c r="A72" s="333" t="s">
        <v>257</v>
      </c>
      <c r="B72" s="334">
        <v>109</v>
      </c>
      <c r="C72" s="335">
        <v>14</v>
      </c>
      <c r="D72" s="335">
        <v>95</v>
      </c>
      <c r="E72" s="335">
        <v>109</v>
      </c>
      <c r="F72" s="335">
        <v>14</v>
      </c>
      <c r="G72" s="335">
        <v>95</v>
      </c>
      <c r="H72" s="335">
        <v>109</v>
      </c>
      <c r="I72" s="335">
        <v>14</v>
      </c>
      <c r="J72" s="335">
        <v>95</v>
      </c>
      <c r="K72" s="312">
        <v>0</v>
      </c>
      <c r="L72" s="312">
        <v>0</v>
      </c>
      <c r="M72" s="312">
        <v>0</v>
      </c>
      <c r="N72" s="312">
        <v>0</v>
      </c>
      <c r="O72" s="312">
        <v>0</v>
      </c>
      <c r="P72" s="312">
        <v>0</v>
      </c>
      <c r="Q72" s="309"/>
    </row>
    <row r="73" spans="1:19" s="310" customFormat="1" ht="15" customHeight="1">
      <c r="A73" s="333" t="s">
        <v>247</v>
      </c>
      <c r="B73" s="334">
        <v>195</v>
      </c>
      <c r="C73" s="335">
        <v>119</v>
      </c>
      <c r="D73" s="335">
        <v>76</v>
      </c>
      <c r="E73" s="335">
        <v>195</v>
      </c>
      <c r="F73" s="335">
        <v>119</v>
      </c>
      <c r="G73" s="335">
        <v>76</v>
      </c>
      <c r="H73" s="335">
        <v>195</v>
      </c>
      <c r="I73" s="335">
        <v>119</v>
      </c>
      <c r="J73" s="335">
        <v>76</v>
      </c>
      <c r="K73" s="312">
        <v>0</v>
      </c>
      <c r="L73" s="312">
        <v>0</v>
      </c>
      <c r="M73" s="312">
        <v>0</v>
      </c>
      <c r="N73" s="312">
        <v>0</v>
      </c>
      <c r="O73" s="312">
        <v>0</v>
      </c>
      <c r="P73" s="312">
        <v>0</v>
      </c>
      <c r="Q73" s="309"/>
    </row>
    <row r="74" spans="1:19" s="310" customFormat="1" ht="15" customHeight="1">
      <c r="A74" s="333" t="s">
        <v>258</v>
      </c>
      <c r="B74" s="334">
        <v>0</v>
      </c>
      <c r="C74" s="335">
        <v>0</v>
      </c>
      <c r="D74" s="335">
        <v>0</v>
      </c>
      <c r="E74" s="335">
        <v>0</v>
      </c>
      <c r="F74" s="335">
        <v>0</v>
      </c>
      <c r="G74" s="335">
        <v>0</v>
      </c>
      <c r="H74" s="335">
        <v>0</v>
      </c>
      <c r="I74" s="335">
        <v>0</v>
      </c>
      <c r="J74" s="335">
        <v>0</v>
      </c>
      <c r="K74" s="312">
        <v>0</v>
      </c>
      <c r="L74" s="312">
        <v>0</v>
      </c>
      <c r="M74" s="312">
        <v>0</v>
      </c>
      <c r="N74" s="312">
        <v>0</v>
      </c>
      <c r="O74" s="312">
        <v>0</v>
      </c>
      <c r="P74" s="312">
        <v>0</v>
      </c>
      <c r="Q74" s="309"/>
    </row>
    <row r="75" spans="1:19" s="310" customFormat="1" ht="15" customHeight="1">
      <c r="A75" s="333" t="s">
        <v>221</v>
      </c>
      <c r="B75" s="334">
        <v>1890</v>
      </c>
      <c r="C75" s="335">
        <v>775</v>
      </c>
      <c r="D75" s="335">
        <v>1115</v>
      </c>
      <c r="E75" s="335">
        <v>1890</v>
      </c>
      <c r="F75" s="335">
        <v>775</v>
      </c>
      <c r="G75" s="335">
        <v>1115</v>
      </c>
      <c r="H75" s="335">
        <v>1890</v>
      </c>
      <c r="I75" s="335">
        <v>775</v>
      </c>
      <c r="J75" s="335">
        <v>1115</v>
      </c>
      <c r="K75" s="312">
        <v>0</v>
      </c>
      <c r="L75" s="312">
        <v>0</v>
      </c>
      <c r="M75" s="312">
        <v>0</v>
      </c>
      <c r="N75" s="312">
        <v>0</v>
      </c>
      <c r="O75" s="312">
        <v>0</v>
      </c>
      <c r="P75" s="312">
        <v>0</v>
      </c>
    </row>
    <row r="76" spans="1:19" s="310" customFormat="1" ht="15" customHeight="1">
      <c r="A76" s="191"/>
      <c r="B76" s="345"/>
      <c r="C76" s="345"/>
      <c r="D76" s="345"/>
      <c r="E76" s="345"/>
      <c r="F76" s="345"/>
      <c r="G76" s="345"/>
      <c r="H76" s="345"/>
      <c r="I76" s="329"/>
      <c r="J76" s="329"/>
      <c r="K76" s="330"/>
      <c r="L76" s="330"/>
      <c r="M76" s="330"/>
      <c r="N76" s="330"/>
      <c r="O76" s="330"/>
      <c r="P76" s="330"/>
    </row>
    <row r="77" spans="1:19" s="310" customFormat="1" ht="15" customHeight="1">
      <c r="A77" s="325" t="s">
        <v>248</v>
      </c>
      <c r="B77" s="331">
        <v>1591</v>
      </c>
      <c r="C77" s="332">
        <v>884</v>
      </c>
      <c r="D77" s="332">
        <v>707</v>
      </c>
      <c r="E77" s="332">
        <v>1591</v>
      </c>
      <c r="F77" s="332">
        <v>884</v>
      </c>
      <c r="G77" s="332">
        <v>707</v>
      </c>
      <c r="H77" s="332">
        <v>1591</v>
      </c>
      <c r="I77" s="332">
        <v>884</v>
      </c>
      <c r="J77" s="332">
        <v>707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</row>
    <row r="78" spans="1:19" s="310" customFormat="1" ht="7.5" customHeight="1">
      <c r="A78" s="30"/>
      <c r="B78" s="346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9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9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</sheetData>
  <mergeCells count="11">
    <mergeCell ref="A68:A69"/>
    <mergeCell ref="A2:P2"/>
    <mergeCell ref="O3:P3"/>
    <mergeCell ref="A4:A6"/>
    <mergeCell ref="B4:D5"/>
    <mergeCell ref="E4:M4"/>
    <mergeCell ref="N4:P4"/>
    <mergeCell ref="E5:G5"/>
    <mergeCell ref="H5:J5"/>
    <mergeCell ref="K5:M5"/>
    <mergeCell ref="N5:P5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61" firstPageNumber="67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7F2BB-79EE-443D-95A7-20F48784F486}">
  <sheetPr>
    <pageSetUpPr fitToPage="1"/>
  </sheetPr>
  <dimension ref="A1:AH104"/>
  <sheetViews>
    <sheetView showGridLines="0" view="pageBreakPreview" zoomScaleNormal="111" zoomScaleSheetLayoutView="100" workbookViewId="0"/>
  </sheetViews>
  <sheetFormatPr defaultColWidth="11.25" defaultRowHeight="13.5"/>
  <cols>
    <col min="1" max="1" width="1.25" style="68" customWidth="1"/>
    <col min="2" max="2" width="11.25" style="68" customWidth="1"/>
    <col min="3" max="3" width="1.25" style="68" customWidth="1"/>
    <col min="4" max="6" width="6.625" style="68" customWidth="1"/>
    <col min="7" max="8" width="3.375" style="68" customWidth="1"/>
    <col min="9" max="14" width="3.25" style="68" customWidth="1"/>
    <col min="15" max="16" width="3.25" style="68" hidden="1" customWidth="1"/>
    <col min="17" max="18" width="6.625" style="68" customWidth="1"/>
    <col min="19" max="21" width="3.25" style="68" customWidth="1"/>
    <col min="22" max="22" width="4.375" style="68" customWidth="1"/>
    <col min="23" max="24" width="3.25" style="68" customWidth="1"/>
    <col min="25" max="26" width="3.25" style="68" hidden="1" customWidth="1"/>
    <col min="27" max="28" width="3.25" style="68" customWidth="1"/>
    <col min="29" max="29" width="4.125" style="68" customWidth="1"/>
    <col min="30" max="34" width="4.625" style="68" customWidth="1"/>
    <col min="35" max="16384" width="11.25" style="68"/>
  </cols>
  <sheetData>
    <row r="1" spans="1:34" ht="26.45" customHeight="1">
      <c r="A1" s="67" t="s">
        <v>109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s="347" customFormat="1" ht="22.5" customHeight="1">
      <c r="A2" s="527" t="s">
        <v>259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</row>
    <row r="3" spans="1:34" s="350" customFormat="1" ht="15">
      <c r="A3" s="348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590"/>
      <c r="AF3" s="590"/>
      <c r="AG3" s="590"/>
      <c r="AH3" s="590"/>
    </row>
    <row r="4" spans="1:34" s="75" customFormat="1" ht="21.75" customHeight="1">
      <c r="A4" s="73"/>
      <c r="B4" s="512" t="s">
        <v>260</v>
      </c>
      <c r="C4" s="85"/>
      <c r="D4" s="511" t="s">
        <v>261</v>
      </c>
      <c r="E4" s="512"/>
      <c r="F4" s="513"/>
      <c r="G4" s="511" t="s">
        <v>262</v>
      </c>
      <c r="H4" s="513"/>
      <c r="I4" s="593" t="s">
        <v>263</v>
      </c>
      <c r="J4" s="594"/>
      <c r="K4" s="511" t="s">
        <v>264</v>
      </c>
      <c r="L4" s="513"/>
      <c r="M4" s="569" t="s">
        <v>265</v>
      </c>
      <c r="N4" s="570"/>
      <c r="O4" s="569" t="s">
        <v>266</v>
      </c>
      <c r="P4" s="570"/>
      <c r="Q4" s="511" t="s">
        <v>267</v>
      </c>
      <c r="R4" s="513"/>
      <c r="S4" s="511" t="s">
        <v>268</v>
      </c>
      <c r="T4" s="560"/>
      <c r="U4" s="569" t="s">
        <v>269</v>
      </c>
      <c r="V4" s="570"/>
      <c r="W4" s="569" t="s">
        <v>270</v>
      </c>
      <c r="X4" s="570"/>
      <c r="Y4" s="569" t="s">
        <v>271</v>
      </c>
      <c r="Z4" s="570"/>
      <c r="AA4" s="569" t="s">
        <v>272</v>
      </c>
      <c r="AB4" s="575"/>
      <c r="AC4" s="580" t="s">
        <v>273</v>
      </c>
      <c r="AD4" s="581"/>
      <c r="AE4" s="581"/>
      <c r="AF4" s="581"/>
      <c r="AG4" s="581"/>
      <c r="AH4" s="581"/>
    </row>
    <row r="5" spans="1:34" s="75" customFormat="1" ht="20.100000000000001" customHeight="1">
      <c r="A5" s="76"/>
      <c r="B5" s="497"/>
      <c r="C5" s="79"/>
      <c r="D5" s="591"/>
      <c r="E5" s="530"/>
      <c r="F5" s="592"/>
      <c r="G5" s="591"/>
      <c r="H5" s="592"/>
      <c r="I5" s="595"/>
      <c r="J5" s="596"/>
      <c r="K5" s="591"/>
      <c r="L5" s="592"/>
      <c r="M5" s="571"/>
      <c r="N5" s="572"/>
      <c r="O5" s="571"/>
      <c r="P5" s="572"/>
      <c r="Q5" s="591"/>
      <c r="R5" s="592"/>
      <c r="S5" s="568"/>
      <c r="T5" s="561"/>
      <c r="U5" s="571"/>
      <c r="V5" s="572"/>
      <c r="W5" s="571"/>
      <c r="X5" s="572"/>
      <c r="Y5" s="571"/>
      <c r="Z5" s="572"/>
      <c r="AA5" s="576"/>
      <c r="AB5" s="577"/>
      <c r="AC5" s="582" t="s">
        <v>188</v>
      </c>
      <c r="AD5" s="585" t="s">
        <v>274</v>
      </c>
      <c r="AE5" s="585" t="s">
        <v>275</v>
      </c>
      <c r="AF5" s="588" t="s">
        <v>276</v>
      </c>
      <c r="AG5" s="563" t="s">
        <v>277</v>
      </c>
      <c r="AH5" s="563" t="s">
        <v>278</v>
      </c>
    </row>
    <row r="6" spans="1:34" s="75" customFormat="1" ht="20.100000000000001" customHeight="1">
      <c r="A6" s="76"/>
      <c r="B6" s="497"/>
      <c r="C6" s="77"/>
      <c r="D6" s="514"/>
      <c r="E6" s="515"/>
      <c r="F6" s="516"/>
      <c r="G6" s="514"/>
      <c r="H6" s="516"/>
      <c r="I6" s="597"/>
      <c r="J6" s="598"/>
      <c r="K6" s="514"/>
      <c r="L6" s="516"/>
      <c r="M6" s="573"/>
      <c r="N6" s="574"/>
      <c r="O6" s="573"/>
      <c r="P6" s="574"/>
      <c r="Q6" s="514"/>
      <c r="R6" s="516"/>
      <c r="S6" s="501"/>
      <c r="T6" s="562"/>
      <c r="U6" s="573"/>
      <c r="V6" s="574"/>
      <c r="W6" s="573"/>
      <c r="X6" s="574"/>
      <c r="Y6" s="573"/>
      <c r="Z6" s="574"/>
      <c r="AA6" s="578"/>
      <c r="AB6" s="579"/>
      <c r="AC6" s="583"/>
      <c r="AD6" s="586"/>
      <c r="AE6" s="586"/>
      <c r="AF6" s="589"/>
      <c r="AG6" s="564"/>
      <c r="AH6" s="564"/>
    </row>
    <row r="7" spans="1:34" s="75" customFormat="1" ht="20.100000000000001" customHeight="1">
      <c r="A7" s="351"/>
      <c r="B7" s="497"/>
      <c r="C7" s="79"/>
      <c r="D7" s="81" t="s">
        <v>5</v>
      </c>
      <c r="E7" s="81" t="s">
        <v>11</v>
      </c>
      <c r="F7" s="81" t="s">
        <v>12</v>
      </c>
      <c r="G7" s="81" t="s">
        <v>11</v>
      </c>
      <c r="H7" s="81" t="s">
        <v>12</v>
      </c>
      <c r="I7" s="81" t="s">
        <v>102</v>
      </c>
      <c r="J7" s="81" t="s">
        <v>103</v>
      </c>
      <c r="K7" s="81" t="s">
        <v>11</v>
      </c>
      <c r="L7" s="81" t="s">
        <v>12</v>
      </c>
      <c r="M7" s="81" t="s">
        <v>11</v>
      </c>
      <c r="N7" s="81" t="s">
        <v>12</v>
      </c>
      <c r="O7" s="81" t="s">
        <v>11</v>
      </c>
      <c r="P7" s="81" t="s">
        <v>12</v>
      </c>
      <c r="Q7" s="81" t="s">
        <v>11</v>
      </c>
      <c r="R7" s="81" t="s">
        <v>12</v>
      </c>
      <c r="S7" s="81" t="s">
        <v>11</v>
      </c>
      <c r="T7" s="81" t="s">
        <v>12</v>
      </c>
      <c r="U7" s="81" t="s">
        <v>11</v>
      </c>
      <c r="V7" s="81" t="s">
        <v>12</v>
      </c>
      <c r="W7" s="81" t="s">
        <v>11</v>
      </c>
      <c r="X7" s="81" t="s">
        <v>12</v>
      </c>
      <c r="Y7" s="81" t="s">
        <v>11</v>
      </c>
      <c r="Z7" s="81" t="s">
        <v>12</v>
      </c>
      <c r="AA7" s="81" t="s">
        <v>11</v>
      </c>
      <c r="AB7" s="81" t="s">
        <v>12</v>
      </c>
      <c r="AC7" s="584"/>
      <c r="AD7" s="587"/>
      <c r="AE7" s="587"/>
      <c r="AF7" s="503"/>
      <c r="AG7" s="565"/>
      <c r="AH7" s="565"/>
    </row>
    <row r="8" spans="1:34" s="355" customFormat="1" ht="22.5" customHeight="1">
      <c r="A8" s="121"/>
      <c r="B8" s="85" t="s">
        <v>69</v>
      </c>
      <c r="C8" s="311"/>
      <c r="D8" s="352">
        <v>3489</v>
      </c>
      <c r="E8" s="353">
        <v>1929</v>
      </c>
      <c r="F8" s="353">
        <v>1560</v>
      </c>
      <c r="G8" s="353">
        <v>60</v>
      </c>
      <c r="H8" s="353">
        <v>5</v>
      </c>
      <c r="I8" s="353">
        <v>1</v>
      </c>
      <c r="J8" s="353">
        <v>0</v>
      </c>
      <c r="K8" s="353">
        <v>89</v>
      </c>
      <c r="L8" s="353">
        <v>26</v>
      </c>
      <c r="M8" s="353">
        <v>1</v>
      </c>
      <c r="N8" s="353">
        <v>0</v>
      </c>
      <c r="O8" s="353">
        <v>0</v>
      </c>
      <c r="P8" s="353">
        <v>0</v>
      </c>
      <c r="Q8" s="353">
        <v>1745</v>
      </c>
      <c r="R8" s="353">
        <v>1402</v>
      </c>
      <c r="S8" s="353">
        <v>18</v>
      </c>
      <c r="T8" s="353">
        <v>15</v>
      </c>
      <c r="U8" s="353">
        <v>0</v>
      </c>
      <c r="V8" s="353">
        <v>99</v>
      </c>
      <c r="W8" s="353">
        <v>0</v>
      </c>
      <c r="X8" s="353">
        <v>1</v>
      </c>
      <c r="Y8" s="353">
        <v>0</v>
      </c>
      <c r="Z8" s="353">
        <v>0</v>
      </c>
      <c r="AA8" s="353">
        <v>15</v>
      </c>
      <c r="AB8" s="353">
        <v>12</v>
      </c>
      <c r="AC8" s="354">
        <v>94</v>
      </c>
      <c r="AD8" s="353">
        <v>3</v>
      </c>
      <c r="AE8" s="353">
        <v>0</v>
      </c>
      <c r="AF8" s="353">
        <v>37</v>
      </c>
      <c r="AG8" s="353">
        <v>54</v>
      </c>
      <c r="AH8" s="353">
        <v>0</v>
      </c>
    </row>
    <row r="9" spans="1:34" s="360" customFormat="1" ht="15" customHeight="1">
      <c r="A9" s="125"/>
      <c r="B9" s="126" t="s">
        <v>71</v>
      </c>
      <c r="C9" s="356"/>
      <c r="D9" s="357">
        <v>3457</v>
      </c>
      <c r="E9" s="358">
        <v>1927</v>
      </c>
      <c r="F9" s="358">
        <v>1530</v>
      </c>
      <c r="G9" s="358">
        <v>62</v>
      </c>
      <c r="H9" s="358">
        <v>3</v>
      </c>
      <c r="I9" s="358">
        <v>1</v>
      </c>
      <c r="J9" s="358">
        <v>1</v>
      </c>
      <c r="K9" s="358">
        <v>88</v>
      </c>
      <c r="L9" s="358">
        <v>29</v>
      </c>
      <c r="M9" s="358">
        <v>3</v>
      </c>
      <c r="N9" s="358">
        <v>0</v>
      </c>
      <c r="O9" s="358">
        <v>0</v>
      </c>
      <c r="P9" s="358">
        <v>0</v>
      </c>
      <c r="Q9" s="358">
        <v>1736</v>
      </c>
      <c r="R9" s="358">
        <v>1374</v>
      </c>
      <c r="S9" s="358">
        <v>23</v>
      </c>
      <c r="T9" s="358">
        <v>14</v>
      </c>
      <c r="U9" s="358">
        <v>0</v>
      </c>
      <c r="V9" s="358">
        <v>98</v>
      </c>
      <c r="W9" s="358">
        <v>0</v>
      </c>
      <c r="X9" s="358">
        <v>1</v>
      </c>
      <c r="Y9" s="358">
        <v>0</v>
      </c>
      <c r="Z9" s="358">
        <v>0</v>
      </c>
      <c r="AA9" s="358">
        <v>14</v>
      </c>
      <c r="AB9" s="358">
        <v>10</v>
      </c>
      <c r="AC9" s="359">
        <v>71</v>
      </c>
      <c r="AD9" s="358">
        <v>3</v>
      </c>
      <c r="AE9" s="358">
        <v>2</v>
      </c>
      <c r="AF9" s="358">
        <v>23</v>
      </c>
      <c r="AG9" s="358">
        <v>43</v>
      </c>
      <c r="AH9" s="358">
        <v>0</v>
      </c>
    </row>
    <row r="10" spans="1:34" s="350" customFormat="1" ht="7.5" customHeight="1">
      <c r="A10" s="351"/>
      <c r="B10" s="361"/>
      <c r="C10" s="361"/>
      <c r="D10" s="362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4"/>
      <c r="AD10" s="363"/>
      <c r="AE10" s="363"/>
      <c r="AF10" s="364"/>
      <c r="AG10" s="364"/>
      <c r="AH10" s="364"/>
    </row>
    <row r="11" spans="1:34" s="350" customFormat="1" ht="7.5" customHeight="1">
      <c r="B11" s="79"/>
      <c r="C11" s="79"/>
      <c r="D11" s="365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59"/>
      <c r="V11" s="359"/>
      <c r="W11" s="366"/>
      <c r="X11" s="366"/>
      <c r="Y11" s="366"/>
      <c r="Z11" s="366"/>
      <c r="AA11" s="366"/>
      <c r="AB11" s="366"/>
      <c r="AC11" s="367"/>
      <c r="AD11" s="366"/>
      <c r="AE11" s="366"/>
      <c r="AF11" s="367"/>
      <c r="AG11" s="367"/>
      <c r="AH11" s="367"/>
    </row>
    <row r="12" spans="1:34" s="360" customFormat="1" ht="16.5" customHeight="1">
      <c r="B12" s="368" t="s">
        <v>279</v>
      </c>
      <c r="C12" s="369"/>
      <c r="D12" s="370">
        <v>3269</v>
      </c>
      <c r="E12" s="370">
        <v>1801</v>
      </c>
      <c r="F12" s="370">
        <v>1468</v>
      </c>
      <c r="G12" s="370">
        <v>56</v>
      </c>
      <c r="H12" s="370">
        <v>3</v>
      </c>
      <c r="I12" s="370">
        <v>0</v>
      </c>
      <c r="J12" s="370">
        <v>0</v>
      </c>
      <c r="K12" s="370">
        <v>82</v>
      </c>
      <c r="L12" s="370">
        <v>28</v>
      </c>
      <c r="M12" s="370">
        <v>2</v>
      </c>
      <c r="N12" s="370">
        <v>0</v>
      </c>
      <c r="O12" s="370">
        <v>0</v>
      </c>
      <c r="P12" s="370">
        <v>0</v>
      </c>
      <c r="Q12" s="370">
        <v>1640</v>
      </c>
      <c r="R12" s="370">
        <v>1330</v>
      </c>
      <c r="S12" s="370">
        <v>21</v>
      </c>
      <c r="T12" s="370">
        <v>13</v>
      </c>
      <c r="U12" s="370">
        <v>0</v>
      </c>
      <c r="V12" s="370">
        <v>92</v>
      </c>
      <c r="W12" s="370">
        <v>0</v>
      </c>
      <c r="X12" s="370">
        <v>0</v>
      </c>
      <c r="Y12" s="370">
        <v>0</v>
      </c>
      <c r="Z12" s="370">
        <v>0</v>
      </c>
      <c r="AA12" s="370">
        <v>0</v>
      </c>
      <c r="AB12" s="370">
        <v>2</v>
      </c>
      <c r="AC12" s="359">
        <v>66</v>
      </c>
      <c r="AD12" s="359">
        <v>3</v>
      </c>
      <c r="AE12" s="359">
        <v>2</v>
      </c>
      <c r="AF12" s="358">
        <v>21</v>
      </c>
      <c r="AG12" s="358">
        <v>40</v>
      </c>
      <c r="AH12" s="358">
        <v>0</v>
      </c>
    </row>
    <row r="13" spans="1:34" s="350" customFormat="1" ht="11.25" customHeight="1">
      <c r="A13" s="371"/>
      <c r="B13" s="49"/>
      <c r="C13" s="116"/>
      <c r="D13" s="11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372"/>
      <c r="AD13" s="373"/>
      <c r="AE13" s="373"/>
      <c r="AF13" s="118"/>
      <c r="AG13" s="118"/>
      <c r="AH13" s="118"/>
    </row>
    <row r="14" spans="1:34" s="350" customFormat="1" ht="16.5" customHeight="1">
      <c r="B14" s="56" t="s">
        <v>21</v>
      </c>
      <c r="C14" s="77"/>
      <c r="D14" s="352">
        <v>658</v>
      </c>
      <c r="E14" s="353">
        <v>337</v>
      </c>
      <c r="F14" s="353">
        <v>321</v>
      </c>
      <c r="G14" s="353">
        <v>10</v>
      </c>
      <c r="H14" s="353">
        <v>0</v>
      </c>
      <c r="I14" s="353">
        <v>0</v>
      </c>
      <c r="J14" s="353">
        <v>0</v>
      </c>
      <c r="K14" s="353">
        <v>19</v>
      </c>
      <c r="L14" s="353">
        <v>9</v>
      </c>
      <c r="M14" s="353">
        <v>0</v>
      </c>
      <c r="N14" s="353">
        <v>0</v>
      </c>
      <c r="O14" s="353">
        <v>0</v>
      </c>
      <c r="P14" s="353">
        <v>0</v>
      </c>
      <c r="Q14" s="353">
        <v>307</v>
      </c>
      <c r="R14" s="353">
        <v>288</v>
      </c>
      <c r="S14" s="353">
        <v>1</v>
      </c>
      <c r="T14" s="353">
        <v>2</v>
      </c>
      <c r="U14" s="353">
        <v>0</v>
      </c>
      <c r="V14" s="353">
        <v>22</v>
      </c>
      <c r="W14" s="353">
        <v>0</v>
      </c>
      <c r="X14" s="353">
        <v>0</v>
      </c>
      <c r="Y14" s="353">
        <v>0</v>
      </c>
      <c r="Z14" s="353">
        <v>0</v>
      </c>
      <c r="AA14" s="353">
        <v>0</v>
      </c>
      <c r="AB14" s="353">
        <v>0</v>
      </c>
      <c r="AC14" s="354">
        <v>13</v>
      </c>
      <c r="AD14" s="354">
        <v>1</v>
      </c>
      <c r="AE14" s="354">
        <v>1</v>
      </c>
      <c r="AF14" s="353">
        <v>3</v>
      </c>
      <c r="AG14" s="353">
        <v>8</v>
      </c>
      <c r="AH14" s="353">
        <v>0</v>
      </c>
    </row>
    <row r="15" spans="1:34" s="350" customFormat="1" ht="16.5" customHeight="1">
      <c r="B15" s="56" t="s">
        <v>22</v>
      </c>
      <c r="C15" s="77"/>
      <c r="D15" s="352">
        <v>165</v>
      </c>
      <c r="E15" s="353">
        <v>90</v>
      </c>
      <c r="F15" s="353">
        <v>75</v>
      </c>
      <c r="G15" s="353">
        <v>3</v>
      </c>
      <c r="H15" s="353">
        <v>0</v>
      </c>
      <c r="I15" s="353">
        <v>0</v>
      </c>
      <c r="J15" s="353">
        <v>0</v>
      </c>
      <c r="K15" s="353">
        <v>3</v>
      </c>
      <c r="L15" s="353">
        <v>2</v>
      </c>
      <c r="M15" s="353">
        <v>0</v>
      </c>
      <c r="N15" s="353">
        <v>0</v>
      </c>
      <c r="O15" s="353">
        <v>0</v>
      </c>
      <c r="P15" s="353">
        <v>0</v>
      </c>
      <c r="Q15" s="353">
        <v>84</v>
      </c>
      <c r="R15" s="353">
        <v>68</v>
      </c>
      <c r="S15" s="353">
        <v>0</v>
      </c>
      <c r="T15" s="353">
        <v>1</v>
      </c>
      <c r="U15" s="353">
        <v>0</v>
      </c>
      <c r="V15" s="353">
        <v>4</v>
      </c>
      <c r="W15" s="353">
        <v>0</v>
      </c>
      <c r="X15" s="353">
        <v>0</v>
      </c>
      <c r="Y15" s="353">
        <v>0</v>
      </c>
      <c r="Z15" s="353">
        <v>0</v>
      </c>
      <c r="AA15" s="353">
        <v>0</v>
      </c>
      <c r="AB15" s="353">
        <v>0</v>
      </c>
      <c r="AC15" s="354">
        <v>0</v>
      </c>
      <c r="AD15" s="354">
        <v>0</v>
      </c>
      <c r="AE15" s="354">
        <v>0</v>
      </c>
      <c r="AF15" s="353">
        <v>0</v>
      </c>
      <c r="AG15" s="353">
        <v>0</v>
      </c>
      <c r="AH15" s="353">
        <v>0</v>
      </c>
    </row>
    <row r="16" spans="1:34" s="350" customFormat="1" ht="16.5" customHeight="1">
      <c r="B16" s="56" t="s">
        <v>23</v>
      </c>
      <c r="C16" s="77"/>
      <c r="D16" s="352">
        <v>152</v>
      </c>
      <c r="E16" s="353">
        <v>93</v>
      </c>
      <c r="F16" s="353">
        <v>59</v>
      </c>
      <c r="G16" s="353">
        <v>2</v>
      </c>
      <c r="H16" s="353">
        <v>1</v>
      </c>
      <c r="I16" s="353">
        <v>0</v>
      </c>
      <c r="J16" s="353">
        <v>0</v>
      </c>
      <c r="K16" s="353">
        <v>3</v>
      </c>
      <c r="L16" s="353">
        <v>1</v>
      </c>
      <c r="M16" s="353">
        <v>0</v>
      </c>
      <c r="N16" s="353">
        <v>0</v>
      </c>
      <c r="O16" s="353">
        <v>0</v>
      </c>
      <c r="P16" s="353">
        <v>0</v>
      </c>
      <c r="Q16" s="353">
        <v>87</v>
      </c>
      <c r="R16" s="353">
        <v>52</v>
      </c>
      <c r="S16" s="353">
        <v>1</v>
      </c>
      <c r="T16" s="353">
        <v>1</v>
      </c>
      <c r="U16" s="353">
        <v>0</v>
      </c>
      <c r="V16" s="353">
        <v>4</v>
      </c>
      <c r="W16" s="353">
        <v>0</v>
      </c>
      <c r="X16" s="353">
        <v>0</v>
      </c>
      <c r="Y16" s="353">
        <v>0</v>
      </c>
      <c r="Z16" s="353">
        <v>0</v>
      </c>
      <c r="AA16" s="353">
        <v>0</v>
      </c>
      <c r="AB16" s="353">
        <v>0</v>
      </c>
      <c r="AC16" s="354">
        <v>3</v>
      </c>
      <c r="AD16" s="354">
        <v>0</v>
      </c>
      <c r="AE16" s="354">
        <v>0</v>
      </c>
      <c r="AF16" s="353">
        <v>0</v>
      </c>
      <c r="AG16" s="353">
        <v>3</v>
      </c>
      <c r="AH16" s="353">
        <v>0</v>
      </c>
    </row>
    <row r="17" spans="2:34" s="350" customFormat="1" ht="16.5" customHeight="1">
      <c r="B17" s="56" t="s">
        <v>24</v>
      </c>
      <c r="C17" s="77"/>
      <c r="D17" s="352">
        <v>339</v>
      </c>
      <c r="E17" s="353">
        <v>181</v>
      </c>
      <c r="F17" s="353">
        <v>158</v>
      </c>
      <c r="G17" s="353">
        <v>4</v>
      </c>
      <c r="H17" s="353">
        <v>1</v>
      </c>
      <c r="I17" s="353">
        <v>0</v>
      </c>
      <c r="J17" s="353">
        <v>0</v>
      </c>
      <c r="K17" s="353">
        <v>9</v>
      </c>
      <c r="L17" s="353">
        <v>2</v>
      </c>
      <c r="M17" s="353">
        <v>0</v>
      </c>
      <c r="N17" s="353">
        <v>0</v>
      </c>
      <c r="O17" s="353">
        <v>0</v>
      </c>
      <c r="P17" s="353">
        <v>0</v>
      </c>
      <c r="Q17" s="353">
        <v>165</v>
      </c>
      <c r="R17" s="353">
        <v>142</v>
      </c>
      <c r="S17" s="353">
        <v>3</v>
      </c>
      <c r="T17" s="353">
        <v>4</v>
      </c>
      <c r="U17" s="353">
        <v>0</v>
      </c>
      <c r="V17" s="353">
        <v>9</v>
      </c>
      <c r="W17" s="353">
        <v>0</v>
      </c>
      <c r="X17" s="353">
        <v>0</v>
      </c>
      <c r="Y17" s="353">
        <v>0</v>
      </c>
      <c r="Z17" s="353">
        <v>0</v>
      </c>
      <c r="AA17" s="353">
        <v>0</v>
      </c>
      <c r="AB17" s="353">
        <v>0</v>
      </c>
      <c r="AC17" s="354">
        <v>7</v>
      </c>
      <c r="AD17" s="354">
        <v>1</v>
      </c>
      <c r="AE17" s="354">
        <v>0</v>
      </c>
      <c r="AF17" s="353">
        <v>1</v>
      </c>
      <c r="AG17" s="353">
        <v>5</v>
      </c>
      <c r="AH17" s="353">
        <v>0</v>
      </c>
    </row>
    <row r="18" spans="2:34" s="350" customFormat="1" ht="16.5" customHeight="1">
      <c r="B18" s="56" t="s">
        <v>25</v>
      </c>
      <c r="C18" s="77"/>
      <c r="D18" s="352">
        <v>193</v>
      </c>
      <c r="E18" s="353">
        <v>115</v>
      </c>
      <c r="F18" s="353">
        <v>78</v>
      </c>
      <c r="G18" s="353">
        <v>3</v>
      </c>
      <c r="H18" s="353">
        <v>0</v>
      </c>
      <c r="I18" s="353">
        <v>0</v>
      </c>
      <c r="J18" s="353">
        <v>0</v>
      </c>
      <c r="K18" s="353">
        <v>5</v>
      </c>
      <c r="L18" s="353">
        <v>2</v>
      </c>
      <c r="M18" s="353">
        <v>0</v>
      </c>
      <c r="N18" s="353">
        <v>0</v>
      </c>
      <c r="O18" s="353">
        <v>0</v>
      </c>
      <c r="P18" s="353">
        <v>0</v>
      </c>
      <c r="Q18" s="353">
        <v>105</v>
      </c>
      <c r="R18" s="353">
        <v>70</v>
      </c>
      <c r="S18" s="353">
        <v>2</v>
      </c>
      <c r="T18" s="353">
        <v>0</v>
      </c>
      <c r="U18" s="353">
        <v>0</v>
      </c>
      <c r="V18" s="353">
        <v>6</v>
      </c>
      <c r="W18" s="353">
        <v>0</v>
      </c>
      <c r="X18" s="353">
        <v>0</v>
      </c>
      <c r="Y18" s="353">
        <v>0</v>
      </c>
      <c r="Z18" s="353">
        <v>0</v>
      </c>
      <c r="AA18" s="353">
        <v>0</v>
      </c>
      <c r="AB18" s="353">
        <v>0</v>
      </c>
      <c r="AC18" s="354">
        <v>6</v>
      </c>
      <c r="AD18" s="354">
        <v>0</v>
      </c>
      <c r="AE18" s="354">
        <v>0</v>
      </c>
      <c r="AF18" s="353">
        <v>3</v>
      </c>
      <c r="AG18" s="353">
        <v>3</v>
      </c>
      <c r="AH18" s="353">
        <v>0</v>
      </c>
    </row>
    <row r="19" spans="2:34" s="350" customFormat="1" ht="16.5" customHeight="1">
      <c r="B19" s="56" t="s">
        <v>26</v>
      </c>
      <c r="C19" s="77"/>
      <c r="D19" s="352">
        <v>131</v>
      </c>
      <c r="E19" s="353">
        <v>77</v>
      </c>
      <c r="F19" s="353">
        <v>54</v>
      </c>
      <c r="G19" s="353">
        <v>2</v>
      </c>
      <c r="H19" s="353">
        <v>0</v>
      </c>
      <c r="I19" s="353">
        <v>0</v>
      </c>
      <c r="J19" s="353">
        <v>0</v>
      </c>
      <c r="K19" s="353">
        <v>4</v>
      </c>
      <c r="L19" s="353">
        <v>1</v>
      </c>
      <c r="M19" s="353">
        <v>0</v>
      </c>
      <c r="N19" s="353">
        <v>0</v>
      </c>
      <c r="O19" s="353">
        <v>0</v>
      </c>
      <c r="P19" s="353">
        <v>0</v>
      </c>
      <c r="Q19" s="353">
        <v>67</v>
      </c>
      <c r="R19" s="353">
        <v>49</v>
      </c>
      <c r="S19" s="353">
        <v>4</v>
      </c>
      <c r="T19" s="353">
        <v>1</v>
      </c>
      <c r="U19" s="353">
        <v>0</v>
      </c>
      <c r="V19" s="353">
        <v>3</v>
      </c>
      <c r="W19" s="353">
        <v>0</v>
      </c>
      <c r="X19" s="353">
        <v>0</v>
      </c>
      <c r="Y19" s="353">
        <v>0</v>
      </c>
      <c r="Z19" s="353">
        <v>0</v>
      </c>
      <c r="AA19" s="353">
        <v>0</v>
      </c>
      <c r="AB19" s="353">
        <v>0</v>
      </c>
      <c r="AC19" s="354">
        <v>3</v>
      </c>
      <c r="AD19" s="354">
        <v>0</v>
      </c>
      <c r="AE19" s="354">
        <v>1</v>
      </c>
      <c r="AF19" s="353">
        <v>0</v>
      </c>
      <c r="AG19" s="353">
        <v>2</v>
      </c>
      <c r="AH19" s="353">
        <v>0</v>
      </c>
    </row>
    <row r="20" spans="2:34" s="350" customFormat="1" ht="16.5" customHeight="1">
      <c r="B20" s="56" t="s">
        <v>27</v>
      </c>
      <c r="C20" s="77"/>
      <c r="D20" s="352">
        <v>344</v>
      </c>
      <c r="E20" s="353">
        <v>213</v>
      </c>
      <c r="F20" s="353">
        <v>131</v>
      </c>
      <c r="G20" s="353">
        <v>5</v>
      </c>
      <c r="H20" s="353">
        <v>0</v>
      </c>
      <c r="I20" s="353">
        <v>0</v>
      </c>
      <c r="J20" s="353">
        <v>0</v>
      </c>
      <c r="K20" s="353">
        <v>9</v>
      </c>
      <c r="L20" s="353">
        <v>3</v>
      </c>
      <c r="M20" s="353">
        <v>0</v>
      </c>
      <c r="N20" s="353">
        <v>0</v>
      </c>
      <c r="O20" s="353">
        <v>0</v>
      </c>
      <c r="P20" s="353">
        <v>0</v>
      </c>
      <c r="Q20" s="353">
        <v>196</v>
      </c>
      <c r="R20" s="353">
        <v>119</v>
      </c>
      <c r="S20" s="353">
        <v>3</v>
      </c>
      <c r="T20" s="353">
        <v>0</v>
      </c>
      <c r="U20" s="353">
        <v>0</v>
      </c>
      <c r="V20" s="353">
        <v>9</v>
      </c>
      <c r="W20" s="353">
        <v>0</v>
      </c>
      <c r="X20" s="353">
        <v>0</v>
      </c>
      <c r="Y20" s="353">
        <v>0</v>
      </c>
      <c r="Z20" s="353">
        <v>0</v>
      </c>
      <c r="AA20" s="353">
        <v>0</v>
      </c>
      <c r="AB20" s="353">
        <v>0</v>
      </c>
      <c r="AC20" s="354">
        <v>7</v>
      </c>
      <c r="AD20" s="354">
        <v>0</v>
      </c>
      <c r="AE20" s="354">
        <v>0</v>
      </c>
      <c r="AF20" s="353">
        <v>4</v>
      </c>
      <c r="AG20" s="353">
        <v>3</v>
      </c>
      <c r="AH20" s="353">
        <v>0</v>
      </c>
    </row>
    <row r="21" spans="2:34" s="350" customFormat="1" ht="16.5" customHeight="1">
      <c r="B21" s="56" t="s">
        <v>28</v>
      </c>
      <c r="C21" s="77"/>
      <c r="D21" s="352">
        <v>144</v>
      </c>
      <c r="E21" s="353">
        <v>72</v>
      </c>
      <c r="F21" s="353">
        <v>72</v>
      </c>
      <c r="G21" s="353">
        <v>3</v>
      </c>
      <c r="H21" s="353">
        <v>0</v>
      </c>
      <c r="I21" s="353">
        <v>0</v>
      </c>
      <c r="J21" s="353">
        <v>0</v>
      </c>
      <c r="K21" s="353">
        <v>3</v>
      </c>
      <c r="L21" s="353">
        <v>1</v>
      </c>
      <c r="M21" s="353">
        <v>0</v>
      </c>
      <c r="N21" s="353">
        <v>0</v>
      </c>
      <c r="O21" s="353">
        <v>0</v>
      </c>
      <c r="P21" s="353">
        <v>0</v>
      </c>
      <c r="Q21" s="353">
        <v>65</v>
      </c>
      <c r="R21" s="353">
        <v>63</v>
      </c>
      <c r="S21" s="353">
        <v>1</v>
      </c>
      <c r="T21" s="353">
        <v>1</v>
      </c>
      <c r="U21" s="353">
        <v>0</v>
      </c>
      <c r="V21" s="353">
        <v>5</v>
      </c>
      <c r="W21" s="353">
        <v>0</v>
      </c>
      <c r="X21" s="353">
        <v>0</v>
      </c>
      <c r="Y21" s="353">
        <v>0</v>
      </c>
      <c r="Z21" s="353">
        <v>0</v>
      </c>
      <c r="AA21" s="353">
        <v>0</v>
      </c>
      <c r="AB21" s="353">
        <v>2</v>
      </c>
      <c r="AC21" s="354">
        <v>1</v>
      </c>
      <c r="AD21" s="354">
        <v>0</v>
      </c>
      <c r="AE21" s="354">
        <v>0</v>
      </c>
      <c r="AF21" s="353">
        <v>1</v>
      </c>
      <c r="AG21" s="353">
        <v>0</v>
      </c>
      <c r="AH21" s="353">
        <v>0</v>
      </c>
    </row>
    <row r="22" spans="2:34" s="350" customFormat="1" ht="16.5" customHeight="1">
      <c r="B22" s="56" t="s">
        <v>29</v>
      </c>
      <c r="C22" s="77"/>
      <c r="D22" s="352">
        <v>278</v>
      </c>
      <c r="E22" s="353">
        <v>144</v>
      </c>
      <c r="F22" s="353">
        <v>134</v>
      </c>
      <c r="G22" s="353">
        <v>6</v>
      </c>
      <c r="H22" s="353">
        <v>0</v>
      </c>
      <c r="I22" s="353">
        <v>0</v>
      </c>
      <c r="J22" s="353">
        <v>0</v>
      </c>
      <c r="K22" s="353">
        <v>6</v>
      </c>
      <c r="L22" s="353">
        <v>2</v>
      </c>
      <c r="M22" s="353">
        <v>1</v>
      </c>
      <c r="N22" s="353">
        <v>0</v>
      </c>
      <c r="O22" s="353">
        <v>0</v>
      </c>
      <c r="P22" s="353">
        <v>0</v>
      </c>
      <c r="Q22" s="353">
        <v>129</v>
      </c>
      <c r="R22" s="353">
        <v>125</v>
      </c>
      <c r="S22" s="353">
        <v>2</v>
      </c>
      <c r="T22" s="353">
        <v>0</v>
      </c>
      <c r="U22" s="353">
        <v>0</v>
      </c>
      <c r="V22" s="353">
        <v>7</v>
      </c>
      <c r="W22" s="353">
        <v>0</v>
      </c>
      <c r="X22" s="353">
        <v>0</v>
      </c>
      <c r="Y22" s="353">
        <v>0</v>
      </c>
      <c r="Z22" s="353">
        <v>0</v>
      </c>
      <c r="AA22" s="353">
        <v>0</v>
      </c>
      <c r="AB22" s="353">
        <v>0</v>
      </c>
      <c r="AC22" s="354">
        <v>7</v>
      </c>
      <c r="AD22" s="354">
        <v>0</v>
      </c>
      <c r="AE22" s="354">
        <v>0</v>
      </c>
      <c r="AF22" s="353">
        <v>3</v>
      </c>
      <c r="AG22" s="353">
        <v>4</v>
      </c>
      <c r="AH22" s="353">
        <v>0</v>
      </c>
    </row>
    <row r="23" spans="2:34" s="350" customFormat="1" ht="16.5" customHeight="1">
      <c r="B23" s="56" t="s">
        <v>30</v>
      </c>
      <c r="C23" s="77"/>
      <c r="D23" s="352">
        <v>141</v>
      </c>
      <c r="E23" s="353">
        <v>93</v>
      </c>
      <c r="F23" s="353">
        <v>48</v>
      </c>
      <c r="G23" s="353">
        <v>3</v>
      </c>
      <c r="H23" s="353">
        <v>0</v>
      </c>
      <c r="I23" s="353">
        <v>0</v>
      </c>
      <c r="J23" s="353">
        <v>0</v>
      </c>
      <c r="K23" s="353">
        <v>4</v>
      </c>
      <c r="L23" s="353">
        <v>0</v>
      </c>
      <c r="M23" s="353">
        <v>0</v>
      </c>
      <c r="N23" s="353">
        <v>0</v>
      </c>
      <c r="O23" s="353">
        <v>0</v>
      </c>
      <c r="P23" s="353">
        <v>0</v>
      </c>
      <c r="Q23" s="353">
        <v>84</v>
      </c>
      <c r="R23" s="353">
        <v>45</v>
      </c>
      <c r="S23" s="353">
        <v>2</v>
      </c>
      <c r="T23" s="353">
        <v>0</v>
      </c>
      <c r="U23" s="353">
        <v>0</v>
      </c>
      <c r="V23" s="353">
        <v>3</v>
      </c>
      <c r="W23" s="353">
        <v>0</v>
      </c>
      <c r="X23" s="353">
        <v>0</v>
      </c>
      <c r="Y23" s="353">
        <v>0</v>
      </c>
      <c r="Z23" s="353">
        <v>0</v>
      </c>
      <c r="AA23" s="353">
        <v>0</v>
      </c>
      <c r="AB23" s="353">
        <v>0</v>
      </c>
      <c r="AC23" s="354">
        <v>3</v>
      </c>
      <c r="AD23" s="354">
        <v>0</v>
      </c>
      <c r="AE23" s="354">
        <v>0</v>
      </c>
      <c r="AF23" s="353">
        <v>0</v>
      </c>
      <c r="AG23" s="353">
        <v>3</v>
      </c>
      <c r="AH23" s="353">
        <v>0</v>
      </c>
    </row>
    <row r="24" spans="2:34" s="350" customFormat="1" ht="16.5" customHeight="1">
      <c r="B24" s="56" t="s">
        <v>280</v>
      </c>
      <c r="C24" s="77"/>
      <c r="D24" s="352">
        <v>0</v>
      </c>
      <c r="E24" s="353">
        <v>0</v>
      </c>
      <c r="F24" s="353">
        <v>0</v>
      </c>
      <c r="G24" s="353">
        <v>0</v>
      </c>
      <c r="H24" s="353">
        <v>0</v>
      </c>
      <c r="I24" s="353">
        <v>0</v>
      </c>
      <c r="J24" s="353">
        <v>0</v>
      </c>
      <c r="K24" s="353">
        <v>0</v>
      </c>
      <c r="L24" s="353">
        <v>0</v>
      </c>
      <c r="M24" s="353">
        <v>0</v>
      </c>
      <c r="N24" s="353">
        <v>0</v>
      </c>
      <c r="O24" s="353">
        <v>0</v>
      </c>
      <c r="P24" s="353">
        <v>0</v>
      </c>
      <c r="Q24" s="353">
        <v>0</v>
      </c>
      <c r="R24" s="353">
        <v>0</v>
      </c>
      <c r="S24" s="353">
        <v>0</v>
      </c>
      <c r="T24" s="353">
        <v>0</v>
      </c>
      <c r="U24" s="353">
        <v>0</v>
      </c>
      <c r="V24" s="353">
        <v>0</v>
      </c>
      <c r="W24" s="353">
        <v>0</v>
      </c>
      <c r="X24" s="353">
        <v>0</v>
      </c>
      <c r="Y24" s="353">
        <v>0</v>
      </c>
      <c r="Z24" s="353">
        <v>0</v>
      </c>
      <c r="AA24" s="353">
        <v>0</v>
      </c>
      <c r="AB24" s="353">
        <v>0</v>
      </c>
      <c r="AC24" s="354">
        <v>0</v>
      </c>
      <c r="AD24" s="354">
        <v>0</v>
      </c>
      <c r="AE24" s="354">
        <v>0</v>
      </c>
      <c r="AF24" s="353">
        <v>0</v>
      </c>
      <c r="AG24" s="353">
        <v>0</v>
      </c>
      <c r="AH24" s="353">
        <v>0</v>
      </c>
    </row>
    <row r="25" spans="2:34" s="374" customFormat="1" ht="16.5" customHeight="1">
      <c r="B25" s="56" t="s">
        <v>32</v>
      </c>
      <c r="C25" s="136"/>
      <c r="D25" s="352">
        <v>0</v>
      </c>
      <c r="E25" s="353">
        <v>0</v>
      </c>
      <c r="F25" s="353">
        <v>0</v>
      </c>
      <c r="G25" s="353">
        <v>0</v>
      </c>
      <c r="H25" s="353">
        <v>0</v>
      </c>
      <c r="I25" s="353">
        <v>0</v>
      </c>
      <c r="J25" s="353">
        <v>0</v>
      </c>
      <c r="K25" s="353">
        <v>0</v>
      </c>
      <c r="L25" s="353">
        <v>0</v>
      </c>
      <c r="M25" s="353">
        <v>0</v>
      </c>
      <c r="N25" s="353">
        <v>0</v>
      </c>
      <c r="O25" s="353">
        <v>0</v>
      </c>
      <c r="P25" s="353">
        <v>0</v>
      </c>
      <c r="Q25" s="353">
        <v>0</v>
      </c>
      <c r="R25" s="353">
        <v>0</v>
      </c>
      <c r="S25" s="353">
        <v>0</v>
      </c>
      <c r="T25" s="353">
        <v>0</v>
      </c>
      <c r="U25" s="353">
        <v>0</v>
      </c>
      <c r="V25" s="353">
        <v>0</v>
      </c>
      <c r="W25" s="353">
        <v>0</v>
      </c>
      <c r="X25" s="353">
        <v>0</v>
      </c>
      <c r="Y25" s="353">
        <v>0</v>
      </c>
      <c r="Z25" s="353">
        <v>0</v>
      </c>
      <c r="AA25" s="353">
        <v>0</v>
      </c>
      <c r="AB25" s="353">
        <v>0</v>
      </c>
      <c r="AC25" s="354">
        <v>0</v>
      </c>
      <c r="AD25" s="354">
        <v>0</v>
      </c>
      <c r="AE25" s="354">
        <v>0</v>
      </c>
      <c r="AF25" s="353">
        <v>0</v>
      </c>
      <c r="AG25" s="353">
        <v>0</v>
      </c>
      <c r="AH25" s="353">
        <v>0</v>
      </c>
    </row>
    <row r="26" spans="2:34" s="350" customFormat="1" ht="16.5" customHeight="1">
      <c r="B26" s="56" t="s">
        <v>281</v>
      </c>
      <c r="C26" s="77"/>
      <c r="D26" s="352">
        <v>21</v>
      </c>
      <c r="E26" s="353">
        <v>11</v>
      </c>
      <c r="F26" s="353">
        <v>10</v>
      </c>
      <c r="G26" s="353">
        <v>1</v>
      </c>
      <c r="H26" s="353">
        <v>0</v>
      </c>
      <c r="I26" s="353">
        <v>0</v>
      </c>
      <c r="J26" s="353">
        <v>0</v>
      </c>
      <c r="K26" s="353">
        <v>1</v>
      </c>
      <c r="L26" s="353">
        <v>0</v>
      </c>
      <c r="M26" s="353">
        <v>0</v>
      </c>
      <c r="N26" s="353">
        <v>0</v>
      </c>
      <c r="O26" s="353">
        <v>0</v>
      </c>
      <c r="P26" s="353">
        <v>0</v>
      </c>
      <c r="Q26" s="353">
        <v>9</v>
      </c>
      <c r="R26" s="353">
        <v>9</v>
      </c>
      <c r="S26" s="353">
        <v>0</v>
      </c>
      <c r="T26" s="353">
        <v>0</v>
      </c>
      <c r="U26" s="353">
        <v>0</v>
      </c>
      <c r="V26" s="353">
        <v>1</v>
      </c>
      <c r="W26" s="353">
        <v>0</v>
      </c>
      <c r="X26" s="353">
        <v>0</v>
      </c>
      <c r="Y26" s="353">
        <v>0</v>
      </c>
      <c r="Z26" s="353">
        <v>0</v>
      </c>
      <c r="AA26" s="353">
        <v>0</v>
      </c>
      <c r="AB26" s="353">
        <v>0</v>
      </c>
      <c r="AC26" s="354">
        <v>1</v>
      </c>
      <c r="AD26" s="354">
        <v>0</v>
      </c>
      <c r="AE26" s="354">
        <v>0</v>
      </c>
      <c r="AF26" s="353">
        <v>0</v>
      </c>
      <c r="AG26" s="353">
        <v>1</v>
      </c>
      <c r="AH26" s="353">
        <v>0</v>
      </c>
    </row>
    <row r="27" spans="2:34" s="350" customFormat="1" ht="16.5" customHeight="1">
      <c r="B27" s="56" t="s">
        <v>34</v>
      </c>
      <c r="C27" s="77"/>
      <c r="D27" s="352">
        <v>0</v>
      </c>
      <c r="E27" s="353">
        <v>0</v>
      </c>
      <c r="F27" s="353">
        <v>0</v>
      </c>
      <c r="G27" s="353">
        <v>0</v>
      </c>
      <c r="H27" s="353">
        <v>0</v>
      </c>
      <c r="I27" s="353">
        <v>0</v>
      </c>
      <c r="J27" s="353">
        <v>0</v>
      </c>
      <c r="K27" s="353">
        <v>0</v>
      </c>
      <c r="L27" s="353">
        <v>0</v>
      </c>
      <c r="M27" s="353">
        <v>0</v>
      </c>
      <c r="N27" s="353">
        <v>0</v>
      </c>
      <c r="O27" s="353">
        <v>0</v>
      </c>
      <c r="P27" s="353">
        <v>0</v>
      </c>
      <c r="Q27" s="353">
        <v>0</v>
      </c>
      <c r="R27" s="353">
        <v>0</v>
      </c>
      <c r="S27" s="353">
        <v>0</v>
      </c>
      <c r="T27" s="353">
        <v>0</v>
      </c>
      <c r="U27" s="353">
        <v>0</v>
      </c>
      <c r="V27" s="353">
        <v>0</v>
      </c>
      <c r="W27" s="353">
        <v>0</v>
      </c>
      <c r="X27" s="353">
        <v>0</v>
      </c>
      <c r="Y27" s="353">
        <v>0</v>
      </c>
      <c r="Z27" s="353">
        <v>0</v>
      </c>
      <c r="AA27" s="353">
        <v>0</v>
      </c>
      <c r="AB27" s="353">
        <v>0</v>
      </c>
      <c r="AC27" s="354">
        <v>0</v>
      </c>
      <c r="AD27" s="354">
        <v>0</v>
      </c>
      <c r="AE27" s="354">
        <v>0</v>
      </c>
      <c r="AF27" s="353">
        <v>0</v>
      </c>
      <c r="AG27" s="353">
        <v>0</v>
      </c>
      <c r="AH27" s="353">
        <v>0</v>
      </c>
    </row>
    <row r="28" spans="2:34" s="350" customFormat="1" ht="16.5" customHeight="1">
      <c r="B28" s="56" t="s">
        <v>35</v>
      </c>
      <c r="C28" s="77"/>
      <c r="D28" s="352">
        <v>29</v>
      </c>
      <c r="E28" s="353">
        <v>14</v>
      </c>
      <c r="F28" s="353">
        <v>15</v>
      </c>
      <c r="G28" s="353">
        <v>1</v>
      </c>
      <c r="H28" s="353">
        <v>0</v>
      </c>
      <c r="I28" s="353">
        <v>0</v>
      </c>
      <c r="J28" s="353">
        <v>0</v>
      </c>
      <c r="K28" s="353">
        <v>0</v>
      </c>
      <c r="L28" s="353">
        <v>1</v>
      </c>
      <c r="M28" s="353">
        <v>0</v>
      </c>
      <c r="N28" s="353">
        <v>0</v>
      </c>
      <c r="O28" s="353">
        <v>0</v>
      </c>
      <c r="P28" s="353">
        <v>0</v>
      </c>
      <c r="Q28" s="353">
        <v>13</v>
      </c>
      <c r="R28" s="353">
        <v>13</v>
      </c>
      <c r="S28" s="353">
        <v>0</v>
      </c>
      <c r="T28" s="353">
        <v>0</v>
      </c>
      <c r="U28" s="353">
        <v>0</v>
      </c>
      <c r="V28" s="353">
        <v>1</v>
      </c>
      <c r="W28" s="353">
        <v>0</v>
      </c>
      <c r="X28" s="353">
        <v>0</v>
      </c>
      <c r="Y28" s="353">
        <v>0</v>
      </c>
      <c r="Z28" s="353">
        <v>0</v>
      </c>
      <c r="AA28" s="353">
        <v>0</v>
      </c>
      <c r="AB28" s="353">
        <v>0</v>
      </c>
      <c r="AC28" s="354">
        <v>0</v>
      </c>
      <c r="AD28" s="354">
        <v>0</v>
      </c>
      <c r="AE28" s="354">
        <v>0</v>
      </c>
      <c r="AF28" s="353">
        <v>0</v>
      </c>
      <c r="AG28" s="353">
        <v>0</v>
      </c>
      <c r="AH28" s="353">
        <v>0</v>
      </c>
    </row>
    <row r="29" spans="2:34" s="350" customFormat="1" ht="16.5" customHeight="1">
      <c r="B29" s="56" t="s">
        <v>36</v>
      </c>
      <c r="C29" s="77"/>
      <c r="D29" s="352">
        <v>26</v>
      </c>
      <c r="E29" s="353">
        <v>17</v>
      </c>
      <c r="F29" s="353">
        <v>9</v>
      </c>
      <c r="G29" s="353">
        <v>1</v>
      </c>
      <c r="H29" s="353">
        <v>0</v>
      </c>
      <c r="I29" s="353">
        <v>0</v>
      </c>
      <c r="J29" s="353">
        <v>0</v>
      </c>
      <c r="K29" s="353">
        <v>1</v>
      </c>
      <c r="L29" s="353">
        <v>0</v>
      </c>
      <c r="M29" s="353">
        <v>0</v>
      </c>
      <c r="N29" s="353">
        <v>0</v>
      </c>
      <c r="O29" s="353">
        <v>0</v>
      </c>
      <c r="P29" s="353">
        <v>0</v>
      </c>
      <c r="Q29" s="353">
        <v>15</v>
      </c>
      <c r="R29" s="353">
        <v>8</v>
      </c>
      <c r="S29" s="353">
        <v>0</v>
      </c>
      <c r="T29" s="353">
        <v>0</v>
      </c>
      <c r="U29" s="353">
        <v>0</v>
      </c>
      <c r="V29" s="353">
        <v>1</v>
      </c>
      <c r="W29" s="353">
        <v>0</v>
      </c>
      <c r="X29" s="353">
        <v>0</v>
      </c>
      <c r="Y29" s="353">
        <v>0</v>
      </c>
      <c r="Z29" s="353">
        <v>0</v>
      </c>
      <c r="AA29" s="353">
        <v>0</v>
      </c>
      <c r="AB29" s="353">
        <v>0</v>
      </c>
      <c r="AC29" s="354">
        <v>2</v>
      </c>
      <c r="AD29" s="354">
        <v>0</v>
      </c>
      <c r="AE29" s="354">
        <v>0</v>
      </c>
      <c r="AF29" s="353">
        <v>0</v>
      </c>
      <c r="AG29" s="353">
        <v>2</v>
      </c>
      <c r="AH29" s="353">
        <v>0</v>
      </c>
    </row>
    <row r="30" spans="2:34" s="350" customFormat="1" ht="16.5" customHeight="1">
      <c r="B30" s="56" t="s">
        <v>37</v>
      </c>
      <c r="C30" s="77"/>
      <c r="D30" s="352">
        <v>0</v>
      </c>
      <c r="E30" s="353">
        <v>0</v>
      </c>
      <c r="F30" s="353">
        <v>0</v>
      </c>
      <c r="G30" s="353">
        <v>0</v>
      </c>
      <c r="H30" s="353">
        <v>0</v>
      </c>
      <c r="I30" s="353">
        <v>0</v>
      </c>
      <c r="J30" s="353">
        <v>0</v>
      </c>
      <c r="K30" s="353">
        <v>0</v>
      </c>
      <c r="L30" s="353">
        <v>0</v>
      </c>
      <c r="M30" s="353">
        <v>0</v>
      </c>
      <c r="N30" s="353">
        <v>0</v>
      </c>
      <c r="O30" s="353">
        <v>0</v>
      </c>
      <c r="P30" s="353">
        <v>0</v>
      </c>
      <c r="Q30" s="353">
        <v>0</v>
      </c>
      <c r="R30" s="353">
        <v>0</v>
      </c>
      <c r="S30" s="353">
        <v>0</v>
      </c>
      <c r="T30" s="353">
        <v>0</v>
      </c>
      <c r="U30" s="353">
        <v>0</v>
      </c>
      <c r="V30" s="353">
        <v>0</v>
      </c>
      <c r="W30" s="353">
        <v>0</v>
      </c>
      <c r="X30" s="353">
        <v>0</v>
      </c>
      <c r="Y30" s="353">
        <v>0</v>
      </c>
      <c r="Z30" s="353">
        <v>0</v>
      </c>
      <c r="AA30" s="353">
        <v>0</v>
      </c>
      <c r="AB30" s="353">
        <v>0</v>
      </c>
      <c r="AC30" s="354">
        <v>0</v>
      </c>
      <c r="AD30" s="354">
        <v>0</v>
      </c>
      <c r="AE30" s="354">
        <v>0</v>
      </c>
      <c r="AF30" s="353">
        <v>0</v>
      </c>
      <c r="AG30" s="353">
        <v>0</v>
      </c>
      <c r="AH30" s="353">
        <v>0</v>
      </c>
    </row>
    <row r="31" spans="2:34" s="350" customFormat="1" ht="16.5" customHeight="1">
      <c r="B31" s="56" t="s">
        <v>38</v>
      </c>
      <c r="C31" s="77"/>
      <c r="D31" s="352">
        <v>29</v>
      </c>
      <c r="E31" s="353">
        <v>15</v>
      </c>
      <c r="F31" s="353">
        <v>14</v>
      </c>
      <c r="G31" s="353">
        <v>1</v>
      </c>
      <c r="H31" s="353">
        <v>0</v>
      </c>
      <c r="I31" s="353">
        <v>0</v>
      </c>
      <c r="J31" s="353">
        <v>0</v>
      </c>
      <c r="K31" s="353">
        <v>1</v>
      </c>
      <c r="L31" s="353">
        <v>0</v>
      </c>
      <c r="M31" s="353">
        <v>0</v>
      </c>
      <c r="N31" s="353">
        <v>0</v>
      </c>
      <c r="O31" s="353">
        <v>0</v>
      </c>
      <c r="P31" s="353">
        <v>0</v>
      </c>
      <c r="Q31" s="353">
        <v>13</v>
      </c>
      <c r="R31" s="353">
        <v>13</v>
      </c>
      <c r="S31" s="353">
        <v>0</v>
      </c>
      <c r="T31" s="353">
        <v>0</v>
      </c>
      <c r="U31" s="353">
        <v>0</v>
      </c>
      <c r="V31" s="353">
        <v>1</v>
      </c>
      <c r="W31" s="353">
        <v>0</v>
      </c>
      <c r="X31" s="353">
        <v>0</v>
      </c>
      <c r="Y31" s="353">
        <v>0</v>
      </c>
      <c r="Z31" s="353">
        <v>0</v>
      </c>
      <c r="AA31" s="353">
        <v>0</v>
      </c>
      <c r="AB31" s="353">
        <v>0</v>
      </c>
      <c r="AC31" s="354">
        <v>0</v>
      </c>
      <c r="AD31" s="354">
        <v>0</v>
      </c>
      <c r="AE31" s="354">
        <v>0</v>
      </c>
      <c r="AF31" s="353">
        <v>0</v>
      </c>
      <c r="AG31" s="353">
        <v>0</v>
      </c>
      <c r="AH31" s="353">
        <v>0</v>
      </c>
    </row>
    <row r="32" spans="2:34" s="350" customFormat="1" ht="16.5" customHeight="1">
      <c r="B32" s="56" t="s">
        <v>39</v>
      </c>
      <c r="C32" s="77"/>
      <c r="D32" s="352">
        <v>0</v>
      </c>
      <c r="E32" s="353">
        <v>0</v>
      </c>
      <c r="F32" s="353">
        <v>0</v>
      </c>
      <c r="G32" s="353">
        <v>0</v>
      </c>
      <c r="H32" s="353">
        <v>0</v>
      </c>
      <c r="I32" s="353">
        <v>0</v>
      </c>
      <c r="J32" s="353">
        <v>0</v>
      </c>
      <c r="K32" s="353">
        <v>0</v>
      </c>
      <c r="L32" s="353">
        <v>0</v>
      </c>
      <c r="M32" s="353">
        <v>0</v>
      </c>
      <c r="N32" s="353">
        <v>0</v>
      </c>
      <c r="O32" s="353">
        <v>0</v>
      </c>
      <c r="P32" s="353">
        <v>0</v>
      </c>
      <c r="Q32" s="353">
        <v>0</v>
      </c>
      <c r="R32" s="353">
        <v>0</v>
      </c>
      <c r="S32" s="353">
        <v>0</v>
      </c>
      <c r="T32" s="353">
        <v>0</v>
      </c>
      <c r="U32" s="353">
        <v>0</v>
      </c>
      <c r="V32" s="353">
        <v>0</v>
      </c>
      <c r="W32" s="353">
        <v>0</v>
      </c>
      <c r="X32" s="353">
        <v>0</v>
      </c>
      <c r="Y32" s="353">
        <v>0</v>
      </c>
      <c r="Z32" s="353">
        <v>0</v>
      </c>
      <c r="AA32" s="353">
        <v>0</v>
      </c>
      <c r="AB32" s="353">
        <v>0</v>
      </c>
      <c r="AC32" s="354">
        <v>0</v>
      </c>
      <c r="AD32" s="354">
        <v>0</v>
      </c>
      <c r="AE32" s="354">
        <v>0</v>
      </c>
      <c r="AF32" s="353">
        <v>0</v>
      </c>
      <c r="AG32" s="353">
        <v>0</v>
      </c>
      <c r="AH32" s="353">
        <v>0</v>
      </c>
    </row>
    <row r="33" spans="2:34" s="350" customFormat="1" ht="16.5" customHeight="1">
      <c r="B33" s="56" t="s">
        <v>40</v>
      </c>
      <c r="C33" s="79"/>
      <c r="D33" s="352">
        <v>0</v>
      </c>
      <c r="E33" s="353">
        <v>0</v>
      </c>
      <c r="F33" s="353">
        <v>0</v>
      </c>
      <c r="G33" s="353">
        <v>0</v>
      </c>
      <c r="H33" s="353">
        <v>0</v>
      </c>
      <c r="I33" s="353">
        <v>0</v>
      </c>
      <c r="J33" s="353">
        <v>0</v>
      </c>
      <c r="K33" s="353">
        <v>0</v>
      </c>
      <c r="L33" s="353">
        <v>0</v>
      </c>
      <c r="M33" s="353">
        <v>0</v>
      </c>
      <c r="N33" s="353">
        <v>0</v>
      </c>
      <c r="O33" s="353">
        <v>0</v>
      </c>
      <c r="P33" s="353">
        <v>0</v>
      </c>
      <c r="Q33" s="353">
        <v>0</v>
      </c>
      <c r="R33" s="353">
        <v>0</v>
      </c>
      <c r="S33" s="353">
        <v>0</v>
      </c>
      <c r="T33" s="353">
        <v>0</v>
      </c>
      <c r="U33" s="353">
        <v>0</v>
      </c>
      <c r="V33" s="353">
        <v>0</v>
      </c>
      <c r="W33" s="353">
        <v>0</v>
      </c>
      <c r="X33" s="353">
        <v>0</v>
      </c>
      <c r="Y33" s="353">
        <v>0</v>
      </c>
      <c r="Z33" s="353">
        <v>0</v>
      </c>
      <c r="AA33" s="353">
        <v>0</v>
      </c>
      <c r="AB33" s="353">
        <v>0</v>
      </c>
      <c r="AC33" s="354">
        <v>0</v>
      </c>
      <c r="AD33" s="354">
        <v>0</v>
      </c>
      <c r="AE33" s="354">
        <v>0</v>
      </c>
      <c r="AF33" s="353">
        <v>0</v>
      </c>
      <c r="AG33" s="353">
        <v>0</v>
      </c>
      <c r="AH33" s="353">
        <v>0</v>
      </c>
    </row>
    <row r="34" spans="2:34" s="350" customFormat="1" ht="16.5" customHeight="1">
      <c r="B34" s="56" t="s">
        <v>41</v>
      </c>
      <c r="C34" s="77"/>
      <c r="D34" s="352">
        <v>58</v>
      </c>
      <c r="E34" s="353">
        <v>30</v>
      </c>
      <c r="F34" s="353">
        <v>28</v>
      </c>
      <c r="G34" s="353">
        <v>1</v>
      </c>
      <c r="H34" s="353">
        <v>0</v>
      </c>
      <c r="I34" s="353">
        <v>0</v>
      </c>
      <c r="J34" s="353">
        <v>0</v>
      </c>
      <c r="K34" s="353">
        <v>2</v>
      </c>
      <c r="L34" s="353">
        <v>0</v>
      </c>
      <c r="M34" s="353">
        <v>0</v>
      </c>
      <c r="N34" s="353">
        <v>0</v>
      </c>
      <c r="O34" s="353">
        <v>0</v>
      </c>
      <c r="P34" s="353">
        <v>0</v>
      </c>
      <c r="Q34" s="353">
        <v>27</v>
      </c>
      <c r="R34" s="353">
        <v>27</v>
      </c>
      <c r="S34" s="353">
        <v>0</v>
      </c>
      <c r="T34" s="353">
        <v>0</v>
      </c>
      <c r="U34" s="353">
        <v>0</v>
      </c>
      <c r="V34" s="353">
        <v>1</v>
      </c>
      <c r="W34" s="353">
        <v>0</v>
      </c>
      <c r="X34" s="353">
        <v>0</v>
      </c>
      <c r="Y34" s="353">
        <v>0</v>
      </c>
      <c r="Z34" s="353">
        <v>0</v>
      </c>
      <c r="AA34" s="353">
        <v>0</v>
      </c>
      <c r="AB34" s="353">
        <v>0</v>
      </c>
      <c r="AC34" s="354">
        <v>0</v>
      </c>
      <c r="AD34" s="354">
        <v>0</v>
      </c>
      <c r="AE34" s="354">
        <v>0</v>
      </c>
      <c r="AF34" s="353">
        <v>0</v>
      </c>
      <c r="AG34" s="353">
        <v>0</v>
      </c>
      <c r="AH34" s="353">
        <v>0</v>
      </c>
    </row>
    <row r="35" spans="2:34" s="350" customFormat="1" ht="16.5" customHeight="1">
      <c r="B35" s="56" t="s">
        <v>42</v>
      </c>
      <c r="C35" s="77"/>
      <c r="D35" s="352">
        <v>54</v>
      </c>
      <c r="E35" s="353">
        <v>24</v>
      </c>
      <c r="F35" s="353">
        <v>30</v>
      </c>
      <c r="G35" s="353">
        <v>1</v>
      </c>
      <c r="H35" s="353">
        <v>0</v>
      </c>
      <c r="I35" s="353">
        <v>0</v>
      </c>
      <c r="J35" s="353">
        <v>0</v>
      </c>
      <c r="K35" s="353">
        <v>1</v>
      </c>
      <c r="L35" s="353">
        <v>0</v>
      </c>
      <c r="M35" s="353">
        <v>0</v>
      </c>
      <c r="N35" s="353">
        <v>0</v>
      </c>
      <c r="O35" s="353">
        <v>0</v>
      </c>
      <c r="P35" s="353">
        <v>0</v>
      </c>
      <c r="Q35" s="353">
        <v>22</v>
      </c>
      <c r="R35" s="353">
        <v>27</v>
      </c>
      <c r="S35" s="353">
        <v>0</v>
      </c>
      <c r="T35" s="353">
        <v>1</v>
      </c>
      <c r="U35" s="353">
        <v>0</v>
      </c>
      <c r="V35" s="353">
        <v>2</v>
      </c>
      <c r="W35" s="353">
        <v>0</v>
      </c>
      <c r="X35" s="353">
        <v>0</v>
      </c>
      <c r="Y35" s="353">
        <v>0</v>
      </c>
      <c r="Z35" s="353">
        <v>0</v>
      </c>
      <c r="AA35" s="353">
        <v>0</v>
      </c>
      <c r="AB35" s="353">
        <v>0</v>
      </c>
      <c r="AC35" s="354">
        <v>1</v>
      </c>
      <c r="AD35" s="354">
        <v>0</v>
      </c>
      <c r="AE35" s="354">
        <v>0</v>
      </c>
      <c r="AF35" s="353">
        <v>1</v>
      </c>
      <c r="AG35" s="353">
        <v>0</v>
      </c>
      <c r="AH35" s="353">
        <v>0</v>
      </c>
    </row>
    <row r="36" spans="2:34" s="350" customFormat="1" ht="16.5" customHeight="1">
      <c r="B36" s="56" t="s">
        <v>43</v>
      </c>
      <c r="C36" s="77"/>
      <c r="D36" s="352">
        <v>50</v>
      </c>
      <c r="E36" s="353">
        <v>24</v>
      </c>
      <c r="F36" s="353">
        <v>26</v>
      </c>
      <c r="G36" s="353">
        <v>0</v>
      </c>
      <c r="H36" s="353">
        <v>1</v>
      </c>
      <c r="I36" s="353">
        <v>0</v>
      </c>
      <c r="J36" s="353">
        <v>0</v>
      </c>
      <c r="K36" s="353">
        <v>1</v>
      </c>
      <c r="L36" s="353">
        <v>1</v>
      </c>
      <c r="M36" s="353">
        <v>1</v>
      </c>
      <c r="N36" s="353">
        <v>0</v>
      </c>
      <c r="O36" s="353">
        <v>0</v>
      </c>
      <c r="P36" s="353">
        <v>0</v>
      </c>
      <c r="Q36" s="353">
        <v>22</v>
      </c>
      <c r="R36" s="353">
        <v>23</v>
      </c>
      <c r="S36" s="353">
        <v>0</v>
      </c>
      <c r="T36" s="353">
        <v>0</v>
      </c>
      <c r="U36" s="353">
        <v>0</v>
      </c>
      <c r="V36" s="353">
        <v>1</v>
      </c>
      <c r="W36" s="353">
        <v>0</v>
      </c>
      <c r="X36" s="353">
        <v>0</v>
      </c>
      <c r="Y36" s="353">
        <v>0</v>
      </c>
      <c r="Z36" s="353">
        <v>0</v>
      </c>
      <c r="AA36" s="353">
        <v>0</v>
      </c>
      <c r="AB36" s="353">
        <v>0</v>
      </c>
      <c r="AC36" s="354">
        <v>3</v>
      </c>
      <c r="AD36" s="354">
        <v>1</v>
      </c>
      <c r="AE36" s="354">
        <v>0</v>
      </c>
      <c r="AF36" s="353">
        <v>2</v>
      </c>
      <c r="AG36" s="353">
        <v>0</v>
      </c>
      <c r="AH36" s="353">
        <v>0</v>
      </c>
    </row>
    <row r="37" spans="2:34" s="350" customFormat="1" ht="16.5" customHeight="1">
      <c r="B37" s="56" t="s">
        <v>44</v>
      </c>
      <c r="C37" s="77"/>
      <c r="D37" s="352">
        <v>49</v>
      </c>
      <c r="E37" s="353">
        <v>26</v>
      </c>
      <c r="F37" s="353">
        <v>23</v>
      </c>
      <c r="G37" s="353">
        <v>1</v>
      </c>
      <c r="H37" s="353">
        <v>0</v>
      </c>
      <c r="I37" s="353">
        <v>0</v>
      </c>
      <c r="J37" s="353">
        <v>0</v>
      </c>
      <c r="K37" s="353">
        <v>1</v>
      </c>
      <c r="L37" s="353">
        <v>0</v>
      </c>
      <c r="M37" s="353">
        <v>0</v>
      </c>
      <c r="N37" s="353">
        <v>0</v>
      </c>
      <c r="O37" s="353">
        <v>0</v>
      </c>
      <c r="P37" s="353">
        <v>0</v>
      </c>
      <c r="Q37" s="353">
        <v>24</v>
      </c>
      <c r="R37" s="353">
        <v>22</v>
      </c>
      <c r="S37" s="353">
        <v>0</v>
      </c>
      <c r="T37" s="353">
        <v>0</v>
      </c>
      <c r="U37" s="353">
        <v>0</v>
      </c>
      <c r="V37" s="353">
        <v>1</v>
      </c>
      <c r="W37" s="353">
        <v>0</v>
      </c>
      <c r="X37" s="353">
        <v>0</v>
      </c>
      <c r="Y37" s="353">
        <v>0</v>
      </c>
      <c r="Z37" s="353">
        <v>0</v>
      </c>
      <c r="AA37" s="353">
        <v>0</v>
      </c>
      <c r="AB37" s="353">
        <v>0</v>
      </c>
      <c r="AC37" s="354">
        <v>0</v>
      </c>
      <c r="AD37" s="354">
        <v>0</v>
      </c>
      <c r="AE37" s="354">
        <v>0</v>
      </c>
      <c r="AF37" s="353">
        <v>0</v>
      </c>
      <c r="AG37" s="353">
        <v>0</v>
      </c>
      <c r="AH37" s="353">
        <v>0</v>
      </c>
    </row>
    <row r="38" spans="2:34" s="350" customFormat="1" ht="16.5" customHeight="1">
      <c r="B38" s="56" t="s">
        <v>45</v>
      </c>
      <c r="C38" s="77"/>
      <c r="D38" s="352">
        <v>0</v>
      </c>
      <c r="E38" s="353">
        <v>0</v>
      </c>
      <c r="F38" s="353">
        <v>0</v>
      </c>
      <c r="G38" s="353">
        <v>0</v>
      </c>
      <c r="H38" s="353">
        <v>0</v>
      </c>
      <c r="I38" s="353">
        <v>0</v>
      </c>
      <c r="J38" s="353">
        <v>0</v>
      </c>
      <c r="K38" s="353">
        <v>0</v>
      </c>
      <c r="L38" s="353">
        <v>0</v>
      </c>
      <c r="M38" s="353">
        <v>0</v>
      </c>
      <c r="N38" s="353">
        <v>0</v>
      </c>
      <c r="O38" s="353">
        <v>0</v>
      </c>
      <c r="P38" s="353">
        <v>0</v>
      </c>
      <c r="Q38" s="353">
        <v>0</v>
      </c>
      <c r="R38" s="353">
        <v>0</v>
      </c>
      <c r="S38" s="353">
        <v>0</v>
      </c>
      <c r="T38" s="353">
        <v>0</v>
      </c>
      <c r="U38" s="353">
        <v>0</v>
      </c>
      <c r="V38" s="353">
        <v>0</v>
      </c>
      <c r="W38" s="353">
        <v>0</v>
      </c>
      <c r="X38" s="353">
        <v>0</v>
      </c>
      <c r="Y38" s="353">
        <v>0</v>
      </c>
      <c r="Z38" s="353">
        <v>0</v>
      </c>
      <c r="AA38" s="353">
        <v>0</v>
      </c>
      <c r="AB38" s="353">
        <v>0</v>
      </c>
      <c r="AC38" s="354">
        <v>0</v>
      </c>
      <c r="AD38" s="354">
        <v>0</v>
      </c>
      <c r="AE38" s="354">
        <v>0</v>
      </c>
      <c r="AF38" s="353">
        <v>0</v>
      </c>
      <c r="AG38" s="353">
        <v>0</v>
      </c>
      <c r="AH38" s="353">
        <v>0</v>
      </c>
    </row>
    <row r="39" spans="2:34" s="350" customFormat="1" ht="16.5" customHeight="1">
      <c r="B39" s="56" t="s">
        <v>46</v>
      </c>
      <c r="C39" s="77"/>
      <c r="D39" s="352">
        <v>61</v>
      </c>
      <c r="E39" s="353">
        <v>29</v>
      </c>
      <c r="F39" s="353">
        <v>32</v>
      </c>
      <c r="G39" s="353">
        <v>1</v>
      </c>
      <c r="H39" s="353">
        <v>0</v>
      </c>
      <c r="I39" s="353">
        <v>0</v>
      </c>
      <c r="J39" s="353">
        <v>0</v>
      </c>
      <c r="K39" s="353">
        <v>2</v>
      </c>
      <c r="L39" s="353">
        <v>0</v>
      </c>
      <c r="M39" s="353">
        <v>0</v>
      </c>
      <c r="N39" s="353">
        <v>0</v>
      </c>
      <c r="O39" s="353">
        <v>0</v>
      </c>
      <c r="P39" s="353">
        <v>0</v>
      </c>
      <c r="Q39" s="353">
        <v>26</v>
      </c>
      <c r="R39" s="353">
        <v>30</v>
      </c>
      <c r="S39" s="353">
        <v>0</v>
      </c>
      <c r="T39" s="353">
        <v>0</v>
      </c>
      <c r="U39" s="353">
        <v>0</v>
      </c>
      <c r="V39" s="353">
        <v>2</v>
      </c>
      <c r="W39" s="353">
        <v>0</v>
      </c>
      <c r="X39" s="353">
        <v>0</v>
      </c>
      <c r="Y39" s="353">
        <v>0</v>
      </c>
      <c r="Z39" s="353">
        <v>0</v>
      </c>
      <c r="AA39" s="353">
        <v>0</v>
      </c>
      <c r="AB39" s="353">
        <v>0</v>
      </c>
      <c r="AC39" s="354">
        <v>3</v>
      </c>
      <c r="AD39" s="354">
        <v>0</v>
      </c>
      <c r="AE39" s="354">
        <v>0</v>
      </c>
      <c r="AF39" s="353">
        <v>1</v>
      </c>
      <c r="AG39" s="353">
        <v>2</v>
      </c>
      <c r="AH39" s="353">
        <v>0</v>
      </c>
    </row>
    <row r="40" spans="2:34" s="350" customFormat="1" ht="16.5" customHeight="1">
      <c r="B40" s="56" t="s">
        <v>47</v>
      </c>
      <c r="C40" s="77"/>
      <c r="D40" s="352">
        <v>62</v>
      </c>
      <c r="E40" s="353">
        <v>32</v>
      </c>
      <c r="F40" s="353">
        <v>30</v>
      </c>
      <c r="G40" s="353">
        <v>1</v>
      </c>
      <c r="H40" s="353">
        <v>0</v>
      </c>
      <c r="I40" s="353">
        <v>0</v>
      </c>
      <c r="J40" s="353">
        <v>0</v>
      </c>
      <c r="K40" s="353">
        <v>1</v>
      </c>
      <c r="L40" s="353">
        <v>1</v>
      </c>
      <c r="M40" s="353">
        <v>0</v>
      </c>
      <c r="N40" s="353">
        <v>0</v>
      </c>
      <c r="O40" s="353">
        <v>0</v>
      </c>
      <c r="P40" s="353">
        <v>0</v>
      </c>
      <c r="Q40" s="353">
        <v>30</v>
      </c>
      <c r="R40" s="353">
        <v>27</v>
      </c>
      <c r="S40" s="353">
        <v>0</v>
      </c>
      <c r="T40" s="353">
        <v>0</v>
      </c>
      <c r="U40" s="353">
        <v>0</v>
      </c>
      <c r="V40" s="353">
        <v>2</v>
      </c>
      <c r="W40" s="353">
        <v>0</v>
      </c>
      <c r="X40" s="353">
        <v>0</v>
      </c>
      <c r="Y40" s="353">
        <v>0</v>
      </c>
      <c r="Z40" s="353">
        <v>0</v>
      </c>
      <c r="AA40" s="353">
        <v>0</v>
      </c>
      <c r="AB40" s="353">
        <v>0</v>
      </c>
      <c r="AC40" s="354">
        <v>2</v>
      </c>
      <c r="AD40" s="354">
        <v>0</v>
      </c>
      <c r="AE40" s="354">
        <v>0</v>
      </c>
      <c r="AF40" s="353">
        <v>1</v>
      </c>
      <c r="AG40" s="353">
        <v>1</v>
      </c>
      <c r="AH40" s="353">
        <v>0</v>
      </c>
    </row>
    <row r="41" spans="2:34" s="350" customFormat="1" ht="16.5" customHeight="1">
      <c r="B41" s="56" t="s">
        <v>48</v>
      </c>
      <c r="C41" s="77"/>
      <c r="D41" s="352">
        <v>123</v>
      </c>
      <c r="E41" s="353">
        <v>67</v>
      </c>
      <c r="F41" s="353">
        <v>56</v>
      </c>
      <c r="G41" s="353">
        <v>2</v>
      </c>
      <c r="H41" s="353">
        <v>0</v>
      </c>
      <c r="I41" s="353">
        <v>0</v>
      </c>
      <c r="J41" s="353">
        <v>0</v>
      </c>
      <c r="K41" s="353">
        <v>2</v>
      </c>
      <c r="L41" s="353">
        <v>1</v>
      </c>
      <c r="M41" s="353">
        <v>0</v>
      </c>
      <c r="N41" s="353">
        <v>0</v>
      </c>
      <c r="O41" s="353">
        <v>0</v>
      </c>
      <c r="P41" s="353">
        <v>0</v>
      </c>
      <c r="Q41" s="353">
        <v>62</v>
      </c>
      <c r="R41" s="353">
        <v>52</v>
      </c>
      <c r="S41" s="353">
        <v>1</v>
      </c>
      <c r="T41" s="353">
        <v>1</v>
      </c>
      <c r="U41" s="353">
        <v>0</v>
      </c>
      <c r="V41" s="353">
        <v>2</v>
      </c>
      <c r="W41" s="353">
        <v>0</v>
      </c>
      <c r="X41" s="353">
        <v>0</v>
      </c>
      <c r="Y41" s="353">
        <v>0</v>
      </c>
      <c r="Z41" s="353">
        <v>0</v>
      </c>
      <c r="AA41" s="353">
        <v>0</v>
      </c>
      <c r="AB41" s="353">
        <v>0</v>
      </c>
      <c r="AC41" s="354">
        <v>2</v>
      </c>
      <c r="AD41" s="354">
        <v>0</v>
      </c>
      <c r="AE41" s="354">
        <v>0</v>
      </c>
      <c r="AF41" s="353">
        <v>1</v>
      </c>
      <c r="AG41" s="353">
        <v>1</v>
      </c>
      <c r="AH41" s="353">
        <v>0</v>
      </c>
    </row>
    <row r="42" spans="2:34" s="350" customFormat="1" ht="16.5" customHeight="1">
      <c r="B42" s="56" t="s">
        <v>49</v>
      </c>
      <c r="C42" s="77"/>
      <c r="D42" s="352">
        <v>0</v>
      </c>
      <c r="E42" s="353">
        <v>0</v>
      </c>
      <c r="F42" s="353">
        <v>0</v>
      </c>
      <c r="G42" s="353">
        <v>0</v>
      </c>
      <c r="H42" s="353">
        <v>0</v>
      </c>
      <c r="I42" s="353">
        <v>0</v>
      </c>
      <c r="J42" s="353">
        <v>0</v>
      </c>
      <c r="K42" s="353">
        <v>0</v>
      </c>
      <c r="L42" s="353">
        <v>0</v>
      </c>
      <c r="M42" s="353">
        <v>0</v>
      </c>
      <c r="N42" s="353">
        <v>0</v>
      </c>
      <c r="O42" s="353">
        <v>0</v>
      </c>
      <c r="P42" s="353">
        <v>0</v>
      </c>
      <c r="Q42" s="353">
        <v>0</v>
      </c>
      <c r="R42" s="353">
        <v>0</v>
      </c>
      <c r="S42" s="353">
        <v>0</v>
      </c>
      <c r="T42" s="353">
        <v>0</v>
      </c>
      <c r="U42" s="353">
        <v>0</v>
      </c>
      <c r="V42" s="353">
        <v>0</v>
      </c>
      <c r="W42" s="353">
        <v>0</v>
      </c>
      <c r="X42" s="353">
        <v>0</v>
      </c>
      <c r="Y42" s="353">
        <v>0</v>
      </c>
      <c r="Z42" s="353">
        <v>0</v>
      </c>
      <c r="AA42" s="353">
        <v>0</v>
      </c>
      <c r="AB42" s="353">
        <v>0</v>
      </c>
      <c r="AC42" s="354">
        <v>0</v>
      </c>
      <c r="AD42" s="354">
        <v>0</v>
      </c>
      <c r="AE42" s="354">
        <v>0</v>
      </c>
      <c r="AF42" s="353">
        <v>0</v>
      </c>
      <c r="AG42" s="353">
        <v>0</v>
      </c>
      <c r="AH42" s="353">
        <v>0</v>
      </c>
    </row>
    <row r="43" spans="2:34" s="350" customFormat="1" ht="16.5" customHeight="1">
      <c r="B43" s="56" t="s">
        <v>50</v>
      </c>
      <c r="C43" s="77"/>
      <c r="D43" s="352">
        <v>0</v>
      </c>
      <c r="E43" s="353">
        <v>0</v>
      </c>
      <c r="F43" s="353">
        <v>0</v>
      </c>
      <c r="G43" s="353">
        <v>0</v>
      </c>
      <c r="H43" s="353">
        <v>0</v>
      </c>
      <c r="I43" s="353">
        <v>0</v>
      </c>
      <c r="J43" s="353">
        <v>0</v>
      </c>
      <c r="K43" s="353">
        <v>0</v>
      </c>
      <c r="L43" s="353">
        <v>0</v>
      </c>
      <c r="M43" s="353">
        <v>0</v>
      </c>
      <c r="N43" s="353">
        <v>0</v>
      </c>
      <c r="O43" s="353">
        <v>0</v>
      </c>
      <c r="P43" s="353">
        <v>0</v>
      </c>
      <c r="Q43" s="353">
        <v>0</v>
      </c>
      <c r="R43" s="353">
        <v>0</v>
      </c>
      <c r="S43" s="353">
        <v>0</v>
      </c>
      <c r="T43" s="353">
        <v>0</v>
      </c>
      <c r="U43" s="353">
        <v>0</v>
      </c>
      <c r="V43" s="353">
        <v>0</v>
      </c>
      <c r="W43" s="353">
        <v>0</v>
      </c>
      <c r="X43" s="353">
        <v>0</v>
      </c>
      <c r="Y43" s="353">
        <v>0</v>
      </c>
      <c r="Z43" s="353">
        <v>0</v>
      </c>
      <c r="AA43" s="353">
        <v>0</v>
      </c>
      <c r="AB43" s="353">
        <v>0</v>
      </c>
      <c r="AC43" s="354">
        <v>0</v>
      </c>
      <c r="AD43" s="354">
        <v>0</v>
      </c>
      <c r="AE43" s="354">
        <v>0</v>
      </c>
      <c r="AF43" s="353">
        <v>0</v>
      </c>
      <c r="AG43" s="353">
        <v>0</v>
      </c>
      <c r="AH43" s="353">
        <v>0</v>
      </c>
    </row>
    <row r="44" spans="2:34" s="350" customFormat="1" ht="16.5" customHeight="1">
      <c r="B44" s="56" t="s">
        <v>51</v>
      </c>
      <c r="C44" s="77"/>
      <c r="D44" s="352">
        <v>0</v>
      </c>
      <c r="E44" s="353">
        <v>0</v>
      </c>
      <c r="F44" s="353">
        <v>0</v>
      </c>
      <c r="G44" s="353">
        <v>0</v>
      </c>
      <c r="H44" s="353">
        <v>0</v>
      </c>
      <c r="I44" s="353">
        <v>0</v>
      </c>
      <c r="J44" s="353">
        <v>0</v>
      </c>
      <c r="K44" s="353">
        <v>0</v>
      </c>
      <c r="L44" s="353">
        <v>0</v>
      </c>
      <c r="M44" s="353">
        <v>0</v>
      </c>
      <c r="N44" s="353">
        <v>0</v>
      </c>
      <c r="O44" s="353">
        <v>0</v>
      </c>
      <c r="P44" s="353">
        <v>0</v>
      </c>
      <c r="Q44" s="353">
        <v>0</v>
      </c>
      <c r="R44" s="353">
        <v>0</v>
      </c>
      <c r="S44" s="353">
        <v>0</v>
      </c>
      <c r="T44" s="353">
        <v>0</v>
      </c>
      <c r="U44" s="353">
        <v>0</v>
      </c>
      <c r="V44" s="353">
        <v>0</v>
      </c>
      <c r="W44" s="353">
        <v>0</v>
      </c>
      <c r="X44" s="353">
        <v>0</v>
      </c>
      <c r="Y44" s="353">
        <v>0</v>
      </c>
      <c r="Z44" s="353">
        <v>0</v>
      </c>
      <c r="AA44" s="353">
        <v>0</v>
      </c>
      <c r="AB44" s="353">
        <v>0</v>
      </c>
      <c r="AC44" s="354">
        <v>0</v>
      </c>
      <c r="AD44" s="354">
        <v>0</v>
      </c>
      <c r="AE44" s="354">
        <v>0</v>
      </c>
      <c r="AF44" s="353">
        <v>0</v>
      </c>
      <c r="AG44" s="353">
        <v>0</v>
      </c>
      <c r="AH44" s="353">
        <v>0</v>
      </c>
    </row>
    <row r="45" spans="2:34" s="350" customFormat="1" ht="16.5" customHeight="1">
      <c r="B45" s="56" t="s">
        <v>52</v>
      </c>
      <c r="C45" s="77"/>
      <c r="D45" s="352">
        <v>0</v>
      </c>
      <c r="E45" s="353">
        <v>0</v>
      </c>
      <c r="F45" s="353">
        <v>0</v>
      </c>
      <c r="G45" s="353">
        <v>0</v>
      </c>
      <c r="H45" s="353">
        <v>0</v>
      </c>
      <c r="I45" s="353">
        <v>0</v>
      </c>
      <c r="J45" s="353">
        <v>0</v>
      </c>
      <c r="K45" s="353">
        <v>0</v>
      </c>
      <c r="L45" s="353">
        <v>0</v>
      </c>
      <c r="M45" s="353">
        <v>0</v>
      </c>
      <c r="N45" s="353">
        <v>0</v>
      </c>
      <c r="O45" s="353">
        <v>0</v>
      </c>
      <c r="P45" s="353">
        <v>0</v>
      </c>
      <c r="Q45" s="353">
        <v>0</v>
      </c>
      <c r="R45" s="353">
        <v>0</v>
      </c>
      <c r="S45" s="353">
        <v>0</v>
      </c>
      <c r="T45" s="353">
        <v>0</v>
      </c>
      <c r="U45" s="353">
        <v>0</v>
      </c>
      <c r="V45" s="353">
        <v>0</v>
      </c>
      <c r="W45" s="353">
        <v>0</v>
      </c>
      <c r="X45" s="353">
        <v>0</v>
      </c>
      <c r="Y45" s="353">
        <v>0</v>
      </c>
      <c r="Z45" s="353">
        <v>0</v>
      </c>
      <c r="AA45" s="353">
        <v>0</v>
      </c>
      <c r="AB45" s="353">
        <v>0</v>
      </c>
      <c r="AC45" s="354">
        <v>0</v>
      </c>
      <c r="AD45" s="354">
        <v>0</v>
      </c>
      <c r="AE45" s="354">
        <v>0</v>
      </c>
      <c r="AF45" s="353">
        <v>0</v>
      </c>
      <c r="AG45" s="353">
        <v>0</v>
      </c>
      <c r="AH45" s="353">
        <v>0</v>
      </c>
    </row>
    <row r="46" spans="2:34" s="350" customFormat="1" ht="16.5" customHeight="1">
      <c r="B46" s="56" t="s">
        <v>53</v>
      </c>
      <c r="C46" s="77"/>
      <c r="D46" s="352">
        <v>0</v>
      </c>
      <c r="E46" s="353">
        <v>0</v>
      </c>
      <c r="F46" s="353">
        <v>0</v>
      </c>
      <c r="G46" s="353">
        <v>0</v>
      </c>
      <c r="H46" s="353">
        <v>0</v>
      </c>
      <c r="I46" s="353">
        <v>0</v>
      </c>
      <c r="J46" s="353">
        <v>0</v>
      </c>
      <c r="K46" s="353">
        <v>0</v>
      </c>
      <c r="L46" s="353">
        <v>0</v>
      </c>
      <c r="M46" s="353">
        <v>0</v>
      </c>
      <c r="N46" s="353">
        <v>0</v>
      </c>
      <c r="O46" s="353">
        <v>0</v>
      </c>
      <c r="P46" s="353">
        <v>0</v>
      </c>
      <c r="Q46" s="353">
        <v>0</v>
      </c>
      <c r="R46" s="353">
        <v>0</v>
      </c>
      <c r="S46" s="353">
        <v>0</v>
      </c>
      <c r="T46" s="353">
        <v>0</v>
      </c>
      <c r="U46" s="353">
        <v>0</v>
      </c>
      <c r="V46" s="353">
        <v>0</v>
      </c>
      <c r="W46" s="353">
        <v>0</v>
      </c>
      <c r="X46" s="353">
        <v>0</v>
      </c>
      <c r="Y46" s="353">
        <v>0</v>
      </c>
      <c r="Z46" s="353">
        <v>0</v>
      </c>
      <c r="AA46" s="353">
        <v>0</v>
      </c>
      <c r="AB46" s="353">
        <v>0</v>
      </c>
      <c r="AC46" s="354">
        <v>0</v>
      </c>
      <c r="AD46" s="354">
        <v>0</v>
      </c>
      <c r="AE46" s="354">
        <v>0</v>
      </c>
      <c r="AF46" s="353">
        <v>0</v>
      </c>
      <c r="AG46" s="353">
        <v>0</v>
      </c>
      <c r="AH46" s="353">
        <v>0</v>
      </c>
    </row>
    <row r="47" spans="2:34" s="350" customFormat="1" ht="16.5" customHeight="1">
      <c r="B47" s="56" t="s">
        <v>54</v>
      </c>
      <c r="C47" s="77"/>
      <c r="D47" s="352">
        <v>0</v>
      </c>
      <c r="E47" s="353">
        <v>0</v>
      </c>
      <c r="F47" s="353">
        <v>0</v>
      </c>
      <c r="G47" s="353">
        <v>0</v>
      </c>
      <c r="H47" s="353">
        <v>0</v>
      </c>
      <c r="I47" s="353">
        <v>0</v>
      </c>
      <c r="J47" s="353">
        <v>0</v>
      </c>
      <c r="K47" s="353">
        <v>0</v>
      </c>
      <c r="L47" s="353">
        <v>0</v>
      </c>
      <c r="M47" s="353">
        <v>0</v>
      </c>
      <c r="N47" s="353">
        <v>0</v>
      </c>
      <c r="O47" s="353">
        <v>0</v>
      </c>
      <c r="P47" s="353">
        <v>0</v>
      </c>
      <c r="Q47" s="353">
        <v>0</v>
      </c>
      <c r="R47" s="353">
        <v>0</v>
      </c>
      <c r="S47" s="353">
        <v>0</v>
      </c>
      <c r="T47" s="353">
        <v>0</v>
      </c>
      <c r="U47" s="353">
        <v>0</v>
      </c>
      <c r="V47" s="353">
        <v>0</v>
      </c>
      <c r="W47" s="353">
        <v>0</v>
      </c>
      <c r="X47" s="353">
        <v>0</v>
      </c>
      <c r="Y47" s="353">
        <v>0</v>
      </c>
      <c r="Z47" s="353">
        <v>0</v>
      </c>
      <c r="AA47" s="353">
        <v>0</v>
      </c>
      <c r="AB47" s="353">
        <v>0</v>
      </c>
      <c r="AC47" s="354">
        <v>0</v>
      </c>
      <c r="AD47" s="354">
        <v>0</v>
      </c>
      <c r="AE47" s="354">
        <v>0</v>
      </c>
      <c r="AF47" s="353">
        <v>0</v>
      </c>
      <c r="AG47" s="353">
        <v>0</v>
      </c>
      <c r="AH47" s="353">
        <v>0</v>
      </c>
    </row>
    <row r="48" spans="2:34" s="350" customFormat="1" ht="16.5" customHeight="1">
      <c r="B48" s="56" t="s">
        <v>55</v>
      </c>
      <c r="C48" s="77"/>
      <c r="D48" s="352">
        <v>0</v>
      </c>
      <c r="E48" s="353">
        <v>0</v>
      </c>
      <c r="F48" s="353">
        <v>0</v>
      </c>
      <c r="G48" s="353">
        <v>0</v>
      </c>
      <c r="H48" s="353">
        <v>0</v>
      </c>
      <c r="I48" s="353">
        <v>0</v>
      </c>
      <c r="J48" s="353">
        <v>0</v>
      </c>
      <c r="K48" s="353">
        <v>0</v>
      </c>
      <c r="L48" s="353">
        <v>0</v>
      </c>
      <c r="M48" s="353">
        <v>0</v>
      </c>
      <c r="N48" s="353">
        <v>0</v>
      </c>
      <c r="O48" s="353">
        <v>0</v>
      </c>
      <c r="P48" s="353">
        <v>0</v>
      </c>
      <c r="Q48" s="353">
        <v>0</v>
      </c>
      <c r="R48" s="353">
        <v>0</v>
      </c>
      <c r="S48" s="353">
        <v>0</v>
      </c>
      <c r="T48" s="353">
        <v>0</v>
      </c>
      <c r="U48" s="353">
        <v>0</v>
      </c>
      <c r="V48" s="353">
        <v>0</v>
      </c>
      <c r="W48" s="353">
        <v>0</v>
      </c>
      <c r="X48" s="353">
        <v>0</v>
      </c>
      <c r="Y48" s="353">
        <v>0</v>
      </c>
      <c r="Z48" s="353">
        <v>0</v>
      </c>
      <c r="AA48" s="353">
        <v>0</v>
      </c>
      <c r="AB48" s="353">
        <v>0</v>
      </c>
      <c r="AC48" s="354">
        <v>0</v>
      </c>
      <c r="AD48" s="354">
        <v>0</v>
      </c>
      <c r="AE48" s="354">
        <v>0</v>
      </c>
      <c r="AF48" s="353">
        <v>0</v>
      </c>
      <c r="AG48" s="353">
        <v>0</v>
      </c>
      <c r="AH48" s="353">
        <v>0</v>
      </c>
    </row>
    <row r="49" spans="1:34" s="350" customFormat="1" ht="16.5" customHeight="1">
      <c r="B49" s="56" t="s">
        <v>56</v>
      </c>
      <c r="C49" s="77"/>
      <c r="D49" s="352">
        <v>0</v>
      </c>
      <c r="E49" s="353">
        <v>0</v>
      </c>
      <c r="F49" s="353">
        <v>0</v>
      </c>
      <c r="G49" s="353">
        <v>0</v>
      </c>
      <c r="H49" s="353">
        <v>0</v>
      </c>
      <c r="I49" s="353">
        <v>0</v>
      </c>
      <c r="J49" s="353">
        <v>0</v>
      </c>
      <c r="K49" s="353">
        <v>0</v>
      </c>
      <c r="L49" s="353">
        <v>0</v>
      </c>
      <c r="M49" s="353">
        <v>0</v>
      </c>
      <c r="N49" s="353">
        <v>0</v>
      </c>
      <c r="O49" s="353">
        <v>0</v>
      </c>
      <c r="P49" s="353">
        <v>0</v>
      </c>
      <c r="Q49" s="353">
        <v>0</v>
      </c>
      <c r="R49" s="353">
        <v>0</v>
      </c>
      <c r="S49" s="353">
        <v>0</v>
      </c>
      <c r="T49" s="353">
        <v>0</v>
      </c>
      <c r="U49" s="353">
        <v>0</v>
      </c>
      <c r="V49" s="353">
        <v>0</v>
      </c>
      <c r="W49" s="353">
        <v>0</v>
      </c>
      <c r="X49" s="353">
        <v>0</v>
      </c>
      <c r="Y49" s="353">
        <v>0</v>
      </c>
      <c r="Z49" s="353">
        <v>0</v>
      </c>
      <c r="AA49" s="353">
        <v>0</v>
      </c>
      <c r="AB49" s="353">
        <v>0</v>
      </c>
      <c r="AC49" s="354">
        <v>0</v>
      </c>
      <c r="AD49" s="354">
        <v>0</v>
      </c>
      <c r="AE49" s="354">
        <v>0</v>
      </c>
      <c r="AF49" s="353">
        <v>0</v>
      </c>
      <c r="AG49" s="353">
        <v>0</v>
      </c>
      <c r="AH49" s="353">
        <v>0</v>
      </c>
    </row>
    <row r="50" spans="1:34" s="350" customFormat="1" ht="16.5" customHeight="1">
      <c r="B50" s="56" t="s">
        <v>57</v>
      </c>
      <c r="C50" s="77"/>
      <c r="D50" s="352">
        <v>29</v>
      </c>
      <c r="E50" s="353">
        <v>17</v>
      </c>
      <c r="F50" s="353">
        <v>12</v>
      </c>
      <c r="G50" s="353">
        <v>1</v>
      </c>
      <c r="H50" s="353">
        <v>0</v>
      </c>
      <c r="I50" s="353">
        <v>0</v>
      </c>
      <c r="J50" s="353">
        <v>0</v>
      </c>
      <c r="K50" s="353">
        <v>0</v>
      </c>
      <c r="L50" s="353">
        <v>1</v>
      </c>
      <c r="M50" s="353">
        <v>0</v>
      </c>
      <c r="N50" s="353">
        <v>0</v>
      </c>
      <c r="O50" s="353">
        <v>0</v>
      </c>
      <c r="P50" s="353">
        <v>0</v>
      </c>
      <c r="Q50" s="353">
        <v>16</v>
      </c>
      <c r="R50" s="353">
        <v>10</v>
      </c>
      <c r="S50" s="353">
        <v>0</v>
      </c>
      <c r="T50" s="353">
        <v>0</v>
      </c>
      <c r="U50" s="353">
        <v>0</v>
      </c>
      <c r="V50" s="353">
        <v>1</v>
      </c>
      <c r="W50" s="353">
        <v>0</v>
      </c>
      <c r="X50" s="353">
        <v>0</v>
      </c>
      <c r="Y50" s="353">
        <v>0</v>
      </c>
      <c r="Z50" s="353">
        <v>0</v>
      </c>
      <c r="AA50" s="353">
        <v>0</v>
      </c>
      <c r="AB50" s="353">
        <v>0</v>
      </c>
      <c r="AC50" s="354">
        <v>0</v>
      </c>
      <c r="AD50" s="354">
        <v>0</v>
      </c>
      <c r="AE50" s="354">
        <v>0</v>
      </c>
      <c r="AF50" s="353">
        <v>0</v>
      </c>
      <c r="AG50" s="353">
        <v>0</v>
      </c>
      <c r="AH50" s="353">
        <v>0</v>
      </c>
    </row>
    <row r="51" spans="1:34" s="350" customFormat="1" ht="16.5" customHeight="1">
      <c r="B51" s="56" t="s">
        <v>58</v>
      </c>
      <c r="C51" s="77"/>
      <c r="D51" s="352">
        <v>133</v>
      </c>
      <c r="E51" s="353">
        <v>80</v>
      </c>
      <c r="F51" s="353">
        <v>53</v>
      </c>
      <c r="G51" s="353">
        <v>3</v>
      </c>
      <c r="H51" s="353">
        <v>0</v>
      </c>
      <c r="I51" s="353">
        <v>0</v>
      </c>
      <c r="J51" s="353">
        <v>0</v>
      </c>
      <c r="K51" s="353">
        <v>4</v>
      </c>
      <c r="L51" s="353">
        <v>0</v>
      </c>
      <c r="M51" s="353">
        <v>0</v>
      </c>
      <c r="N51" s="353">
        <v>0</v>
      </c>
      <c r="O51" s="353">
        <v>0</v>
      </c>
      <c r="P51" s="353">
        <v>0</v>
      </c>
      <c r="Q51" s="353">
        <v>72</v>
      </c>
      <c r="R51" s="353">
        <v>48</v>
      </c>
      <c r="S51" s="353">
        <v>1</v>
      </c>
      <c r="T51" s="353">
        <v>1</v>
      </c>
      <c r="U51" s="353">
        <v>0</v>
      </c>
      <c r="V51" s="353">
        <v>4</v>
      </c>
      <c r="W51" s="353">
        <v>0</v>
      </c>
      <c r="X51" s="353">
        <v>0</v>
      </c>
      <c r="Y51" s="353">
        <v>0</v>
      </c>
      <c r="Z51" s="353">
        <v>0</v>
      </c>
      <c r="AA51" s="353">
        <v>0</v>
      </c>
      <c r="AB51" s="353">
        <v>0</v>
      </c>
      <c r="AC51" s="354">
        <v>2</v>
      </c>
      <c r="AD51" s="354">
        <v>0</v>
      </c>
      <c r="AE51" s="354">
        <v>0</v>
      </c>
      <c r="AF51" s="353">
        <v>0</v>
      </c>
      <c r="AG51" s="353">
        <v>2</v>
      </c>
      <c r="AH51" s="353">
        <v>0</v>
      </c>
    </row>
    <row r="52" spans="1:34" s="350" customFormat="1" ht="16.5" customHeight="1">
      <c r="B52" s="56" t="s">
        <v>59</v>
      </c>
      <c r="C52" s="77"/>
      <c r="D52" s="352">
        <v>0</v>
      </c>
      <c r="E52" s="353">
        <v>0</v>
      </c>
      <c r="F52" s="353">
        <v>0</v>
      </c>
      <c r="G52" s="353">
        <v>0</v>
      </c>
      <c r="H52" s="353">
        <v>0</v>
      </c>
      <c r="I52" s="353">
        <v>0</v>
      </c>
      <c r="J52" s="353">
        <v>0</v>
      </c>
      <c r="K52" s="353">
        <v>0</v>
      </c>
      <c r="L52" s="353">
        <v>0</v>
      </c>
      <c r="M52" s="353">
        <v>0</v>
      </c>
      <c r="N52" s="353">
        <v>0</v>
      </c>
      <c r="O52" s="353">
        <v>0</v>
      </c>
      <c r="P52" s="353">
        <v>0</v>
      </c>
      <c r="Q52" s="353">
        <v>0</v>
      </c>
      <c r="R52" s="353">
        <v>0</v>
      </c>
      <c r="S52" s="353">
        <v>0</v>
      </c>
      <c r="T52" s="353">
        <v>0</v>
      </c>
      <c r="U52" s="353">
        <v>0</v>
      </c>
      <c r="V52" s="353">
        <v>0</v>
      </c>
      <c r="W52" s="353">
        <v>0</v>
      </c>
      <c r="X52" s="353">
        <v>0</v>
      </c>
      <c r="Y52" s="353">
        <v>0</v>
      </c>
      <c r="Z52" s="353">
        <v>0</v>
      </c>
      <c r="AA52" s="353">
        <v>0</v>
      </c>
      <c r="AB52" s="353">
        <v>0</v>
      </c>
      <c r="AC52" s="354">
        <v>0</v>
      </c>
      <c r="AD52" s="354">
        <v>0</v>
      </c>
      <c r="AE52" s="354">
        <v>0</v>
      </c>
      <c r="AF52" s="353">
        <v>0</v>
      </c>
      <c r="AG52" s="353">
        <v>0</v>
      </c>
      <c r="AH52" s="353">
        <v>0</v>
      </c>
    </row>
    <row r="53" spans="1:34" s="350" customFormat="1" ht="16.5" customHeight="1">
      <c r="B53" s="56" t="s">
        <v>60</v>
      </c>
      <c r="C53" s="77"/>
      <c r="D53" s="352">
        <v>0</v>
      </c>
      <c r="E53" s="353">
        <v>0</v>
      </c>
      <c r="F53" s="353">
        <v>0</v>
      </c>
      <c r="G53" s="353">
        <v>0</v>
      </c>
      <c r="H53" s="353">
        <v>0</v>
      </c>
      <c r="I53" s="353">
        <v>0</v>
      </c>
      <c r="J53" s="353">
        <v>0</v>
      </c>
      <c r="K53" s="353">
        <v>0</v>
      </c>
      <c r="L53" s="353">
        <v>0</v>
      </c>
      <c r="M53" s="353">
        <v>0</v>
      </c>
      <c r="N53" s="353">
        <v>0</v>
      </c>
      <c r="O53" s="353">
        <v>0</v>
      </c>
      <c r="P53" s="353">
        <v>0</v>
      </c>
      <c r="Q53" s="353">
        <v>0</v>
      </c>
      <c r="R53" s="353">
        <v>0</v>
      </c>
      <c r="S53" s="353">
        <v>0</v>
      </c>
      <c r="T53" s="353">
        <v>0</v>
      </c>
      <c r="U53" s="353">
        <v>0</v>
      </c>
      <c r="V53" s="353">
        <v>0</v>
      </c>
      <c r="W53" s="353">
        <v>0</v>
      </c>
      <c r="X53" s="353">
        <v>0</v>
      </c>
      <c r="Y53" s="353">
        <v>0</v>
      </c>
      <c r="Z53" s="353">
        <v>0</v>
      </c>
      <c r="AA53" s="353">
        <v>0</v>
      </c>
      <c r="AB53" s="353">
        <v>0</v>
      </c>
      <c r="AC53" s="354">
        <v>0</v>
      </c>
      <c r="AD53" s="354">
        <v>0</v>
      </c>
      <c r="AE53" s="354">
        <v>0</v>
      </c>
      <c r="AF53" s="353">
        <v>0</v>
      </c>
      <c r="AG53" s="353">
        <v>0</v>
      </c>
      <c r="AH53" s="353">
        <v>0</v>
      </c>
    </row>
    <row r="54" spans="1:34" s="350" customFormat="1" ht="16.5" customHeight="1">
      <c r="B54" s="56" t="s">
        <v>61</v>
      </c>
      <c r="C54" s="77"/>
      <c r="D54" s="352">
        <v>0</v>
      </c>
      <c r="E54" s="353">
        <v>0</v>
      </c>
      <c r="F54" s="353">
        <v>0</v>
      </c>
      <c r="G54" s="353">
        <v>0</v>
      </c>
      <c r="H54" s="353">
        <v>0</v>
      </c>
      <c r="I54" s="353">
        <v>0</v>
      </c>
      <c r="J54" s="353">
        <v>0</v>
      </c>
      <c r="K54" s="353">
        <v>0</v>
      </c>
      <c r="L54" s="353">
        <v>0</v>
      </c>
      <c r="M54" s="353">
        <v>0</v>
      </c>
      <c r="N54" s="353">
        <v>0</v>
      </c>
      <c r="O54" s="353">
        <v>0</v>
      </c>
      <c r="P54" s="353">
        <v>0</v>
      </c>
      <c r="Q54" s="353">
        <v>0</v>
      </c>
      <c r="R54" s="353">
        <v>0</v>
      </c>
      <c r="S54" s="353">
        <v>0</v>
      </c>
      <c r="T54" s="353">
        <v>0</v>
      </c>
      <c r="U54" s="353">
        <v>0</v>
      </c>
      <c r="V54" s="353">
        <v>0</v>
      </c>
      <c r="W54" s="353">
        <v>0</v>
      </c>
      <c r="X54" s="353">
        <v>0</v>
      </c>
      <c r="Y54" s="353">
        <v>0</v>
      </c>
      <c r="Z54" s="353">
        <v>0</v>
      </c>
      <c r="AA54" s="353">
        <v>0</v>
      </c>
      <c r="AB54" s="353">
        <v>0</v>
      </c>
      <c r="AC54" s="354">
        <v>0</v>
      </c>
      <c r="AD54" s="354">
        <v>0</v>
      </c>
      <c r="AE54" s="354">
        <v>0</v>
      </c>
      <c r="AF54" s="353">
        <v>0</v>
      </c>
      <c r="AG54" s="353">
        <v>0</v>
      </c>
      <c r="AH54" s="353">
        <v>0</v>
      </c>
    </row>
    <row r="55" spans="1:34" s="350" customFormat="1" ht="16.5" customHeight="1">
      <c r="B55" s="375"/>
      <c r="C55" s="77"/>
      <c r="D55" s="352"/>
      <c r="E55" s="376"/>
      <c r="F55" s="376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8"/>
      <c r="AD55" s="379"/>
      <c r="AE55" s="379"/>
      <c r="AF55" s="377"/>
      <c r="AG55" s="377"/>
      <c r="AH55" s="377"/>
    </row>
    <row r="56" spans="1:34" s="381" customFormat="1" ht="16.5" customHeight="1">
      <c r="A56" s="360"/>
      <c r="B56" s="380" t="s">
        <v>67</v>
      </c>
      <c r="C56" s="136"/>
      <c r="D56" s="357">
        <v>188</v>
      </c>
      <c r="E56" s="358">
        <v>126</v>
      </c>
      <c r="F56" s="358">
        <v>62</v>
      </c>
      <c r="G56" s="358">
        <v>6</v>
      </c>
      <c r="H56" s="358">
        <v>0</v>
      </c>
      <c r="I56" s="358">
        <v>1</v>
      </c>
      <c r="J56" s="358">
        <v>1</v>
      </c>
      <c r="K56" s="358">
        <v>6</v>
      </c>
      <c r="L56" s="358">
        <v>1</v>
      </c>
      <c r="M56" s="358">
        <v>1</v>
      </c>
      <c r="N56" s="358">
        <v>0</v>
      </c>
      <c r="O56" s="358">
        <v>0</v>
      </c>
      <c r="P56" s="358">
        <v>0</v>
      </c>
      <c r="Q56" s="358">
        <v>96</v>
      </c>
      <c r="R56" s="358">
        <v>44</v>
      </c>
      <c r="S56" s="358">
        <v>2</v>
      </c>
      <c r="T56" s="358">
        <v>1</v>
      </c>
      <c r="U56" s="358">
        <v>0</v>
      </c>
      <c r="V56" s="358">
        <v>6</v>
      </c>
      <c r="W56" s="358">
        <v>0</v>
      </c>
      <c r="X56" s="358">
        <v>1</v>
      </c>
      <c r="Y56" s="358">
        <v>0</v>
      </c>
      <c r="Z56" s="358">
        <v>0</v>
      </c>
      <c r="AA56" s="358">
        <v>14</v>
      </c>
      <c r="AB56" s="358">
        <v>8</v>
      </c>
      <c r="AC56" s="359">
        <v>5</v>
      </c>
      <c r="AD56" s="359">
        <v>0</v>
      </c>
      <c r="AE56" s="359">
        <v>0</v>
      </c>
      <c r="AF56" s="358">
        <v>2</v>
      </c>
      <c r="AG56" s="358">
        <v>3</v>
      </c>
      <c r="AH56" s="358">
        <v>0</v>
      </c>
    </row>
    <row r="57" spans="1:34" s="350" customFormat="1" ht="11.25" customHeight="1">
      <c r="B57" s="382"/>
      <c r="C57" s="77"/>
      <c r="D57" s="357"/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83"/>
      <c r="AD57" s="359"/>
      <c r="AE57" s="359"/>
      <c r="AF57" s="358"/>
      <c r="AG57" s="358"/>
      <c r="AH57" s="358"/>
    </row>
    <row r="58" spans="1:34" s="350" customFormat="1" ht="16.5" customHeight="1">
      <c r="B58" s="375" t="s">
        <v>64</v>
      </c>
      <c r="C58" s="77"/>
      <c r="D58" s="352">
        <v>113</v>
      </c>
      <c r="E58" s="353">
        <v>77</v>
      </c>
      <c r="F58" s="353">
        <v>36</v>
      </c>
      <c r="G58" s="353">
        <v>2</v>
      </c>
      <c r="H58" s="353">
        <v>0</v>
      </c>
      <c r="I58" s="353">
        <v>0</v>
      </c>
      <c r="J58" s="353">
        <v>0</v>
      </c>
      <c r="K58" s="353">
        <v>3</v>
      </c>
      <c r="L58" s="353">
        <v>1</v>
      </c>
      <c r="M58" s="353">
        <v>0</v>
      </c>
      <c r="N58" s="353">
        <v>0</v>
      </c>
      <c r="O58" s="353">
        <v>0</v>
      </c>
      <c r="P58" s="353">
        <v>0</v>
      </c>
      <c r="Q58" s="353">
        <v>58</v>
      </c>
      <c r="R58" s="353">
        <v>25</v>
      </c>
      <c r="S58" s="353">
        <v>1</v>
      </c>
      <c r="T58" s="353">
        <v>0</v>
      </c>
      <c r="U58" s="353">
        <v>0</v>
      </c>
      <c r="V58" s="353">
        <v>2</v>
      </c>
      <c r="W58" s="353">
        <v>0</v>
      </c>
      <c r="X58" s="353">
        <v>0</v>
      </c>
      <c r="Y58" s="353">
        <v>0</v>
      </c>
      <c r="Z58" s="353">
        <v>0</v>
      </c>
      <c r="AA58" s="353">
        <v>13</v>
      </c>
      <c r="AB58" s="353">
        <v>8</v>
      </c>
      <c r="AC58" s="354">
        <v>2</v>
      </c>
      <c r="AD58" s="354">
        <v>0</v>
      </c>
      <c r="AE58" s="354">
        <v>0</v>
      </c>
      <c r="AF58" s="353">
        <v>1</v>
      </c>
      <c r="AG58" s="353">
        <v>1</v>
      </c>
      <c r="AH58" s="353">
        <v>0</v>
      </c>
    </row>
    <row r="59" spans="1:34" s="350" customFormat="1" ht="16.5" customHeight="1">
      <c r="B59" s="375" t="s">
        <v>65</v>
      </c>
      <c r="C59" s="77"/>
      <c r="D59" s="352">
        <v>19</v>
      </c>
      <c r="E59" s="353">
        <v>8</v>
      </c>
      <c r="F59" s="353">
        <v>11</v>
      </c>
      <c r="G59" s="353">
        <v>1</v>
      </c>
      <c r="H59" s="353">
        <v>0</v>
      </c>
      <c r="I59" s="353">
        <v>0</v>
      </c>
      <c r="J59" s="353">
        <v>0</v>
      </c>
      <c r="K59" s="353">
        <v>1</v>
      </c>
      <c r="L59" s="353">
        <v>0</v>
      </c>
      <c r="M59" s="353">
        <v>0</v>
      </c>
      <c r="N59" s="353">
        <v>0</v>
      </c>
      <c r="O59" s="353">
        <v>0</v>
      </c>
      <c r="P59" s="353">
        <v>0</v>
      </c>
      <c r="Q59" s="353">
        <v>6</v>
      </c>
      <c r="R59" s="353">
        <v>9</v>
      </c>
      <c r="S59" s="353">
        <v>0</v>
      </c>
      <c r="T59" s="353">
        <v>1</v>
      </c>
      <c r="U59" s="353">
        <v>0</v>
      </c>
      <c r="V59" s="353">
        <v>1</v>
      </c>
      <c r="W59" s="353">
        <v>0</v>
      </c>
      <c r="X59" s="353">
        <v>0</v>
      </c>
      <c r="Y59" s="353">
        <v>0</v>
      </c>
      <c r="Z59" s="353">
        <v>0</v>
      </c>
      <c r="AA59" s="353">
        <v>0</v>
      </c>
      <c r="AB59" s="353">
        <v>0</v>
      </c>
      <c r="AC59" s="354">
        <v>2</v>
      </c>
      <c r="AD59" s="354">
        <v>0</v>
      </c>
      <c r="AE59" s="354">
        <v>0</v>
      </c>
      <c r="AF59" s="353">
        <v>1</v>
      </c>
      <c r="AG59" s="353">
        <v>1</v>
      </c>
      <c r="AH59" s="353">
        <v>0</v>
      </c>
    </row>
    <row r="60" spans="1:34" s="350" customFormat="1" ht="16.5" customHeight="1">
      <c r="B60" s="375" t="s">
        <v>66</v>
      </c>
      <c r="C60" s="77"/>
      <c r="D60" s="352">
        <v>30</v>
      </c>
      <c r="E60" s="353">
        <v>24</v>
      </c>
      <c r="F60" s="353">
        <v>6</v>
      </c>
      <c r="G60" s="353">
        <v>1</v>
      </c>
      <c r="H60" s="353">
        <v>0</v>
      </c>
      <c r="I60" s="353">
        <v>0</v>
      </c>
      <c r="J60" s="353">
        <v>0</v>
      </c>
      <c r="K60" s="353">
        <v>1</v>
      </c>
      <c r="L60" s="353">
        <v>0</v>
      </c>
      <c r="M60" s="353">
        <v>0</v>
      </c>
      <c r="N60" s="353">
        <v>0</v>
      </c>
      <c r="O60" s="353">
        <v>0</v>
      </c>
      <c r="P60" s="353">
        <v>0</v>
      </c>
      <c r="Q60" s="353">
        <v>22</v>
      </c>
      <c r="R60" s="353">
        <v>5</v>
      </c>
      <c r="S60" s="353">
        <v>0</v>
      </c>
      <c r="T60" s="353">
        <v>0</v>
      </c>
      <c r="U60" s="353">
        <v>0</v>
      </c>
      <c r="V60" s="353">
        <v>1</v>
      </c>
      <c r="W60" s="353">
        <v>0</v>
      </c>
      <c r="X60" s="353">
        <v>0</v>
      </c>
      <c r="Y60" s="353">
        <v>0</v>
      </c>
      <c r="Z60" s="353">
        <v>0</v>
      </c>
      <c r="AA60" s="353">
        <v>0</v>
      </c>
      <c r="AB60" s="353">
        <v>0</v>
      </c>
      <c r="AC60" s="354">
        <v>0</v>
      </c>
      <c r="AD60" s="354">
        <v>0</v>
      </c>
      <c r="AE60" s="354">
        <v>0</v>
      </c>
      <c r="AF60" s="353">
        <v>0</v>
      </c>
      <c r="AG60" s="353">
        <v>0</v>
      </c>
      <c r="AH60" s="353">
        <v>0</v>
      </c>
    </row>
    <row r="61" spans="1:34" s="350" customFormat="1" ht="16.5" customHeight="1">
      <c r="B61" s="375" t="s">
        <v>93</v>
      </c>
      <c r="C61" s="77"/>
      <c r="D61" s="352">
        <v>15</v>
      </c>
      <c r="E61" s="353">
        <v>11</v>
      </c>
      <c r="F61" s="353">
        <v>4</v>
      </c>
      <c r="G61" s="353">
        <v>1</v>
      </c>
      <c r="H61" s="353">
        <v>0</v>
      </c>
      <c r="I61" s="353">
        <v>0</v>
      </c>
      <c r="J61" s="353">
        <v>1</v>
      </c>
      <c r="K61" s="353">
        <v>0</v>
      </c>
      <c r="L61" s="353">
        <v>0</v>
      </c>
      <c r="M61" s="353">
        <v>1</v>
      </c>
      <c r="N61" s="353">
        <v>0</v>
      </c>
      <c r="O61" s="353">
        <v>0</v>
      </c>
      <c r="P61" s="353">
        <v>0</v>
      </c>
      <c r="Q61" s="353">
        <v>8</v>
      </c>
      <c r="R61" s="353">
        <v>2</v>
      </c>
      <c r="S61" s="353">
        <v>1</v>
      </c>
      <c r="T61" s="353">
        <v>0</v>
      </c>
      <c r="U61" s="353">
        <v>0</v>
      </c>
      <c r="V61" s="353">
        <v>1</v>
      </c>
      <c r="W61" s="353">
        <v>0</v>
      </c>
      <c r="X61" s="353">
        <v>0</v>
      </c>
      <c r="Y61" s="353">
        <v>0</v>
      </c>
      <c r="Z61" s="353">
        <v>0</v>
      </c>
      <c r="AA61" s="353">
        <v>0</v>
      </c>
      <c r="AB61" s="353">
        <v>0</v>
      </c>
      <c r="AC61" s="354">
        <v>0</v>
      </c>
      <c r="AD61" s="354">
        <v>0</v>
      </c>
      <c r="AE61" s="354">
        <v>0</v>
      </c>
      <c r="AF61" s="353">
        <v>0</v>
      </c>
      <c r="AG61" s="353">
        <v>0</v>
      </c>
      <c r="AH61" s="353">
        <v>0</v>
      </c>
    </row>
    <row r="62" spans="1:34" s="350" customFormat="1" ht="16.5" customHeight="1">
      <c r="B62" s="375" t="s">
        <v>68</v>
      </c>
      <c r="C62" s="77"/>
      <c r="D62" s="352">
        <v>11</v>
      </c>
      <c r="E62" s="353">
        <v>6</v>
      </c>
      <c r="F62" s="353">
        <v>5</v>
      </c>
      <c r="G62" s="353">
        <v>1</v>
      </c>
      <c r="H62" s="353">
        <v>0</v>
      </c>
      <c r="I62" s="353">
        <v>1</v>
      </c>
      <c r="J62" s="353">
        <v>0</v>
      </c>
      <c r="K62" s="353">
        <v>1</v>
      </c>
      <c r="L62" s="353">
        <v>0</v>
      </c>
      <c r="M62" s="353">
        <v>0</v>
      </c>
      <c r="N62" s="353">
        <v>0</v>
      </c>
      <c r="O62" s="353">
        <v>0</v>
      </c>
      <c r="P62" s="353">
        <v>0</v>
      </c>
      <c r="Q62" s="353">
        <v>2</v>
      </c>
      <c r="R62" s="353">
        <v>3</v>
      </c>
      <c r="S62" s="353">
        <v>0</v>
      </c>
      <c r="T62" s="353">
        <v>0</v>
      </c>
      <c r="U62" s="353">
        <v>0</v>
      </c>
      <c r="V62" s="353">
        <v>1</v>
      </c>
      <c r="W62" s="353">
        <v>0</v>
      </c>
      <c r="X62" s="353">
        <v>1</v>
      </c>
      <c r="Y62" s="353">
        <v>0</v>
      </c>
      <c r="Z62" s="353">
        <v>0</v>
      </c>
      <c r="AA62" s="353">
        <v>1</v>
      </c>
      <c r="AB62" s="353">
        <v>0</v>
      </c>
      <c r="AC62" s="354">
        <v>1</v>
      </c>
      <c r="AD62" s="354">
        <v>0</v>
      </c>
      <c r="AE62" s="354">
        <v>0</v>
      </c>
      <c r="AF62" s="353">
        <v>0</v>
      </c>
      <c r="AG62" s="353">
        <v>1</v>
      </c>
      <c r="AH62" s="353">
        <v>0</v>
      </c>
    </row>
    <row r="63" spans="1:34" s="350" customFormat="1" ht="16.5" customHeight="1">
      <c r="B63" s="375"/>
      <c r="C63" s="77"/>
      <c r="D63" s="352"/>
      <c r="E63" s="376"/>
      <c r="F63" s="376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377"/>
      <c r="AB63" s="377"/>
      <c r="AC63" s="378"/>
      <c r="AD63" s="379"/>
      <c r="AE63" s="379"/>
      <c r="AF63" s="377"/>
      <c r="AG63" s="377"/>
      <c r="AH63" s="377"/>
    </row>
    <row r="64" spans="1:34" s="381" customFormat="1" ht="16.5" customHeight="1">
      <c r="A64" s="566" t="s">
        <v>282</v>
      </c>
      <c r="B64" s="566"/>
      <c r="C64" s="567"/>
      <c r="D64" s="357">
        <v>139</v>
      </c>
      <c r="E64" s="358">
        <v>90</v>
      </c>
      <c r="F64" s="358">
        <v>49</v>
      </c>
      <c r="G64" s="358">
        <v>1</v>
      </c>
      <c r="H64" s="358">
        <v>0</v>
      </c>
      <c r="I64" s="358">
        <v>0</v>
      </c>
      <c r="J64" s="358">
        <v>0</v>
      </c>
      <c r="K64" s="358">
        <v>6</v>
      </c>
      <c r="L64" s="358">
        <v>2</v>
      </c>
      <c r="M64" s="358">
        <v>0</v>
      </c>
      <c r="N64" s="358">
        <v>0</v>
      </c>
      <c r="O64" s="358">
        <v>0</v>
      </c>
      <c r="P64" s="358">
        <v>0</v>
      </c>
      <c r="Q64" s="358">
        <v>82</v>
      </c>
      <c r="R64" s="358">
        <v>39</v>
      </c>
      <c r="S64" s="358">
        <v>1</v>
      </c>
      <c r="T64" s="358">
        <v>0</v>
      </c>
      <c r="U64" s="358">
        <v>0</v>
      </c>
      <c r="V64" s="358">
        <v>8</v>
      </c>
      <c r="W64" s="358">
        <v>0</v>
      </c>
      <c r="X64" s="358">
        <v>0</v>
      </c>
      <c r="Y64" s="358">
        <v>0</v>
      </c>
      <c r="Z64" s="358">
        <v>0</v>
      </c>
      <c r="AA64" s="358">
        <v>0</v>
      </c>
      <c r="AB64" s="358">
        <v>0</v>
      </c>
      <c r="AC64" s="358">
        <v>1</v>
      </c>
      <c r="AD64" s="359">
        <v>0</v>
      </c>
      <c r="AE64" s="359">
        <v>0</v>
      </c>
      <c r="AF64" s="358">
        <v>1</v>
      </c>
      <c r="AG64" s="358">
        <v>0</v>
      </c>
      <c r="AH64" s="358">
        <v>0</v>
      </c>
    </row>
    <row r="65" spans="1:34" s="350" customFormat="1" ht="11.25" customHeight="1">
      <c r="B65" s="375"/>
      <c r="C65" s="77"/>
      <c r="D65" s="352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78"/>
      <c r="AD65" s="354"/>
      <c r="AE65" s="354"/>
      <c r="AF65" s="353"/>
      <c r="AG65" s="353"/>
      <c r="AH65" s="353"/>
    </row>
    <row r="66" spans="1:34" s="350" customFormat="1" ht="16.5" customHeight="1">
      <c r="A66" s="371"/>
      <c r="B66" s="384" t="s">
        <v>64</v>
      </c>
      <c r="C66" s="79"/>
      <c r="D66" s="352">
        <v>52</v>
      </c>
      <c r="E66" s="353">
        <v>26</v>
      </c>
      <c r="F66" s="353">
        <v>26</v>
      </c>
      <c r="G66" s="353">
        <v>1</v>
      </c>
      <c r="H66" s="353">
        <v>0</v>
      </c>
      <c r="I66" s="353">
        <v>0</v>
      </c>
      <c r="J66" s="353">
        <v>0</v>
      </c>
      <c r="K66" s="353">
        <v>2</v>
      </c>
      <c r="L66" s="353">
        <v>1</v>
      </c>
      <c r="M66" s="353">
        <v>0</v>
      </c>
      <c r="N66" s="353">
        <v>0</v>
      </c>
      <c r="O66" s="353">
        <v>0</v>
      </c>
      <c r="P66" s="353">
        <v>0</v>
      </c>
      <c r="Q66" s="353">
        <v>23</v>
      </c>
      <c r="R66" s="353">
        <v>22</v>
      </c>
      <c r="S66" s="353">
        <v>0</v>
      </c>
      <c r="T66" s="353">
        <v>0</v>
      </c>
      <c r="U66" s="353">
        <v>0</v>
      </c>
      <c r="V66" s="353">
        <v>3</v>
      </c>
      <c r="W66" s="353">
        <v>0</v>
      </c>
      <c r="X66" s="353">
        <v>0</v>
      </c>
      <c r="Y66" s="353">
        <v>0</v>
      </c>
      <c r="Z66" s="353">
        <v>0</v>
      </c>
      <c r="AA66" s="353">
        <v>0</v>
      </c>
      <c r="AB66" s="353">
        <v>0</v>
      </c>
      <c r="AC66" s="354">
        <v>1</v>
      </c>
      <c r="AD66" s="354">
        <v>0</v>
      </c>
      <c r="AE66" s="354">
        <v>0</v>
      </c>
      <c r="AF66" s="353">
        <v>1</v>
      </c>
      <c r="AG66" s="353">
        <v>0</v>
      </c>
      <c r="AH66" s="353">
        <v>0</v>
      </c>
    </row>
    <row r="67" spans="1:34" s="350" customFormat="1" ht="16.5" customHeight="1">
      <c r="A67" s="371"/>
      <c r="B67" s="385" t="s">
        <v>283</v>
      </c>
      <c r="C67" s="116"/>
      <c r="D67" s="352">
        <v>15</v>
      </c>
      <c r="E67" s="353">
        <v>10</v>
      </c>
      <c r="F67" s="353">
        <v>5</v>
      </c>
      <c r="G67" s="353">
        <v>0</v>
      </c>
      <c r="H67" s="353">
        <v>0</v>
      </c>
      <c r="I67" s="353">
        <v>0</v>
      </c>
      <c r="J67" s="353">
        <v>0</v>
      </c>
      <c r="K67" s="353">
        <v>1</v>
      </c>
      <c r="L67" s="353">
        <v>0</v>
      </c>
      <c r="M67" s="353">
        <v>0</v>
      </c>
      <c r="N67" s="353">
        <v>0</v>
      </c>
      <c r="O67" s="353">
        <v>0</v>
      </c>
      <c r="P67" s="353">
        <v>0</v>
      </c>
      <c r="Q67" s="353">
        <v>9</v>
      </c>
      <c r="R67" s="353">
        <v>4</v>
      </c>
      <c r="S67" s="353">
        <v>0</v>
      </c>
      <c r="T67" s="353">
        <v>0</v>
      </c>
      <c r="U67" s="353">
        <v>0</v>
      </c>
      <c r="V67" s="353">
        <v>1</v>
      </c>
      <c r="W67" s="353">
        <v>0</v>
      </c>
      <c r="X67" s="353">
        <v>0</v>
      </c>
      <c r="Y67" s="353">
        <v>0</v>
      </c>
      <c r="Z67" s="353">
        <v>0</v>
      </c>
      <c r="AA67" s="353">
        <v>0</v>
      </c>
      <c r="AB67" s="353">
        <v>0</v>
      </c>
      <c r="AC67" s="354">
        <v>0</v>
      </c>
      <c r="AD67" s="354">
        <v>0</v>
      </c>
      <c r="AE67" s="354">
        <v>0</v>
      </c>
      <c r="AF67" s="353">
        <v>0</v>
      </c>
      <c r="AG67" s="353">
        <v>0</v>
      </c>
      <c r="AH67" s="353">
        <v>0</v>
      </c>
    </row>
    <row r="68" spans="1:34" s="350" customFormat="1" ht="16.5" customHeight="1">
      <c r="A68" s="371"/>
      <c r="B68" s="385" t="s">
        <v>66</v>
      </c>
      <c r="C68" s="92"/>
      <c r="D68" s="352">
        <v>30</v>
      </c>
      <c r="E68" s="353">
        <v>22</v>
      </c>
      <c r="F68" s="353">
        <v>8</v>
      </c>
      <c r="G68" s="353">
        <v>0</v>
      </c>
      <c r="H68" s="353">
        <v>0</v>
      </c>
      <c r="I68" s="353">
        <v>0</v>
      </c>
      <c r="J68" s="353">
        <v>0</v>
      </c>
      <c r="K68" s="353">
        <v>1</v>
      </c>
      <c r="L68" s="353">
        <v>0</v>
      </c>
      <c r="M68" s="353">
        <v>0</v>
      </c>
      <c r="N68" s="353">
        <v>0</v>
      </c>
      <c r="O68" s="353">
        <v>0</v>
      </c>
      <c r="P68" s="353">
        <v>0</v>
      </c>
      <c r="Q68" s="353">
        <v>21</v>
      </c>
      <c r="R68" s="353">
        <v>7</v>
      </c>
      <c r="S68" s="353">
        <v>0</v>
      </c>
      <c r="T68" s="353">
        <v>0</v>
      </c>
      <c r="U68" s="353">
        <v>0</v>
      </c>
      <c r="V68" s="353">
        <v>1</v>
      </c>
      <c r="W68" s="353">
        <v>0</v>
      </c>
      <c r="X68" s="353">
        <v>0</v>
      </c>
      <c r="Y68" s="353">
        <v>0</v>
      </c>
      <c r="Z68" s="353">
        <v>0</v>
      </c>
      <c r="AA68" s="353">
        <v>0</v>
      </c>
      <c r="AB68" s="353">
        <v>0</v>
      </c>
      <c r="AC68" s="354">
        <v>0</v>
      </c>
      <c r="AD68" s="354">
        <v>0</v>
      </c>
      <c r="AE68" s="354">
        <v>0</v>
      </c>
      <c r="AF68" s="353">
        <v>0</v>
      </c>
      <c r="AG68" s="353">
        <v>0</v>
      </c>
      <c r="AH68" s="353">
        <v>0</v>
      </c>
    </row>
    <row r="69" spans="1:34" s="350" customFormat="1" ht="16.5" customHeight="1">
      <c r="B69" s="385" t="s">
        <v>92</v>
      </c>
      <c r="C69" s="386"/>
      <c r="D69" s="352">
        <v>15</v>
      </c>
      <c r="E69" s="353">
        <v>11</v>
      </c>
      <c r="F69" s="353">
        <v>4</v>
      </c>
      <c r="G69" s="353">
        <v>0</v>
      </c>
      <c r="H69" s="353">
        <v>0</v>
      </c>
      <c r="I69" s="353">
        <v>0</v>
      </c>
      <c r="J69" s="353">
        <v>0</v>
      </c>
      <c r="K69" s="353">
        <v>1</v>
      </c>
      <c r="L69" s="353">
        <v>0</v>
      </c>
      <c r="M69" s="353">
        <v>0</v>
      </c>
      <c r="N69" s="353">
        <v>0</v>
      </c>
      <c r="O69" s="353">
        <v>0</v>
      </c>
      <c r="P69" s="353">
        <v>0</v>
      </c>
      <c r="Q69" s="353">
        <v>9</v>
      </c>
      <c r="R69" s="353">
        <v>3</v>
      </c>
      <c r="S69" s="353">
        <v>1</v>
      </c>
      <c r="T69" s="353">
        <v>0</v>
      </c>
      <c r="U69" s="353">
        <v>0</v>
      </c>
      <c r="V69" s="353">
        <v>1</v>
      </c>
      <c r="W69" s="353">
        <v>0</v>
      </c>
      <c r="X69" s="353">
        <v>0</v>
      </c>
      <c r="Y69" s="353">
        <v>0</v>
      </c>
      <c r="Z69" s="353">
        <v>0</v>
      </c>
      <c r="AA69" s="353">
        <v>0</v>
      </c>
      <c r="AB69" s="353">
        <v>0</v>
      </c>
      <c r="AC69" s="354">
        <v>0</v>
      </c>
      <c r="AD69" s="354">
        <v>0</v>
      </c>
      <c r="AE69" s="354">
        <v>0</v>
      </c>
      <c r="AF69" s="353">
        <v>0</v>
      </c>
      <c r="AG69" s="353">
        <v>0</v>
      </c>
      <c r="AH69" s="353">
        <v>0</v>
      </c>
    </row>
    <row r="70" spans="1:34" s="350" customFormat="1" ht="16.5" customHeight="1">
      <c r="B70" s="375" t="s">
        <v>68</v>
      </c>
      <c r="C70" s="77"/>
      <c r="D70" s="352">
        <v>14</v>
      </c>
      <c r="E70" s="353">
        <v>10</v>
      </c>
      <c r="F70" s="353">
        <v>4</v>
      </c>
      <c r="G70" s="353">
        <v>0</v>
      </c>
      <c r="H70" s="353">
        <v>0</v>
      </c>
      <c r="I70" s="353">
        <v>0</v>
      </c>
      <c r="J70" s="353">
        <v>0</v>
      </c>
      <c r="K70" s="353">
        <v>1</v>
      </c>
      <c r="L70" s="353">
        <v>0</v>
      </c>
      <c r="M70" s="353">
        <v>0</v>
      </c>
      <c r="N70" s="353">
        <v>0</v>
      </c>
      <c r="O70" s="353">
        <v>0</v>
      </c>
      <c r="P70" s="353">
        <v>0</v>
      </c>
      <c r="Q70" s="353">
        <v>9</v>
      </c>
      <c r="R70" s="353">
        <v>3</v>
      </c>
      <c r="S70" s="353">
        <v>0</v>
      </c>
      <c r="T70" s="353">
        <v>0</v>
      </c>
      <c r="U70" s="353">
        <v>0</v>
      </c>
      <c r="V70" s="353">
        <v>1</v>
      </c>
      <c r="W70" s="353">
        <v>0</v>
      </c>
      <c r="X70" s="353">
        <v>0</v>
      </c>
      <c r="Y70" s="353">
        <v>0</v>
      </c>
      <c r="Z70" s="353">
        <v>0</v>
      </c>
      <c r="AA70" s="353">
        <v>0</v>
      </c>
      <c r="AB70" s="353">
        <v>0</v>
      </c>
      <c r="AC70" s="354">
        <v>0</v>
      </c>
      <c r="AD70" s="354">
        <v>0</v>
      </c>
      <c r="AE70" s="354">
        <v>0</v>
      </c>
      <c r="AF70" s="353">
        <v>0</v>
      </c>
      <c r="AG70" s="353">
        <v>0</v>
      </c>
      <c r="AH70" s="353">
        <v>0</v>
      </c>
    </row>
    <row r="71" spans="1:34" s="350" customFormat="1" ht="16.5" customHeight="1">
      <c r="B71" s="375" t="s">
        <v>284</v>
      </c>
      <c r="C71" s="77"/>
      <c r="D71" s="352">
        <v>13</v>
      </c>
      <c r="E71" s="353">
        <v>11</v>
      </c>
      <c r="F71" s="353">
        <v>2</v>
      </c>
      <c r="G71" s="353">
        <v>0</v>
      </c>
      <c r="H71" s="353">
        <v>0</v>
      </c>
      <c r="I71" s="353">
        <v>0</v>
      </c>
      <c r="J71" s="353">
        <v>0</v>
      </c>
      <c r="K71" s="353">
        <v>0</v>
      </c>
      <c r="L71" s="353">
        <v>1</v>
      </c>
      <c r="M71" s="353">
        <v>0</v>
      </c>
      <c r="N71" s="353">
        <v>0</v>
      </c>
      <c r="O71" s="353">
        <v>0</v>
      </c>
      <c r="P71" s="353">
        <v>0</v>
      </c>
      <c r="Q71" s="353">
        <v>11</v>
      </c>
      <c r="R71" s="353">
        <v>0</v>
      </c>
      <c r="S71" s="353">
        <v>0</v>
      </c>
      <c r="T71" s="353">
        <v>0</v>
      </c>
      <c r="U71" s="353">
        <v>0</v>
      </c>
      <c r="V71" s="353">
        <v>1</v>
      </c>
      <c r="W71" s="353">
        <v>0</v>
      </c>
      <c r="X71" s="353">
        <v>0</v>
      </c>
      <c r="Y71" s="353">
        <v>0</v>
      </c>
      <c r="Z71" s="353">
        <v>0</v>
      </c>
      <c r="AA71" s="353">
        <v>0</v>
      </c>
      <c r="AB71" s="353">
        <v>0</v>
      </c>
      <c r="AC71" s="354">
        <v>0</v>
      </c>
      <c r="AD71" s="354">
        <v>0</v>
      </c>
      <c r="AE71" s="354">
        <v>0</v>
      </c>
      <c r="AF71" s="353">
        <v>0</v>
      </c>
      <c r="AG71" s="353">
        <v>0</v>
      </c>
      <c r="AH71" s="353">
        <v>0</v>
      </c>
    </row>
    <row r="72" spans="1:34" s="75" customFormat="1" ht="7.5" customHeight="1">
      <c r="A72" s="351"/>
      <c r="B72" s="387"/>
      <c r="C72" s="388"/>
      <c r="D72" s="389"/>
      <c r="E72" s="390"/>
      <c r="F72" s="390"/>
      <c r="G72" s="391"/>
      <c r="H72" s="391"/>
      <c r="I72" s="391"/>
      <c r="J72" s="391"/>
      <c r="K72" s="391"/>
      <c r="L72" s="391"/>
      <c r="M72" s="391"/>
      <c r="N72" s="391"/>
      <c r="O72" s="391"/>
      <c r="P72" s="391"/>
      <c r="Q72" s="391"/>
      <c r="R72" s="391"/>
      <c r="S72" s="391"/>
      <c r="T72" s="391"/>
      <c r="U72" s="391"/>
      <c r="V72" s="391"/>
      <c r="W72" s="391"/>
      <c r="X72" s="391"/>
      <c r="Y72" s="391"/>
      <c r="Z72" s="391"/>
      <c r="AA72" s="391"/>
      <c r="AB72" s="391"/>
      <c r="AC72" s="392"/>
      <c r="AD72" s="393"/>
      <c r="AE72" s="393"/>
      <c r="AF72" s="393"/>
      <c r="AG72" s="393"/>
      <c r="AH72" s="393"/>
    </row>
    <row r="73" spans="1:34" s="75" customFormat="1" ht="14.45" customHeight="1">
      <c r="B73" s="162"/>
      <c r="C73" s="394"/>
      <c r="D73" s="172"/>
      <c r="E73" s="164"/>
      <c r="F73" s="164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395"/>
      <c r="AD73" s="396"/>
      <c r="AE73" s="396"/>
      <c r="AF73" s="396"/>
      <c r="AG73" s="396"/>
      <c r="AH73" s="396"/>
    </row>
    <row r="74" spans="1:34" s="75" customFormat="1" ht="14.45" customHeight="1">
      <c r="B74" s="162"/>
      <c r="C74" s="154"/>
      <c r="D74" s="172"/>
      <c r="E74" s="164"/>
      <c r="F74" s="164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395"/>
      <c r="AD74" s="396"/>
      <c r="AE74" s="396"/>
      <c r="AF74" s="396"/>
      <c r="AG74" s="396"/>
      <c r="AH74" s="396"/>
    </row>
    <row r="75" spans="1:34" s="75" customFormat="1" ht="14.45" customHeight="1">
      <c r="B75" s="162"/>
      <c r="C75" s="154"/>
      <c r="D75" s="172"/>
      <c r="E75" s="164"/>
      <c r="F75" s="164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395"/>
      <c r="AD75" s="396"/>
      <c r="AE75" s="396"/>
      <c r="AF75" s="396"/>
      <c r="AG75" s="396"/>
      <c r="AH75" s="396"/>
    </row>
    <row r="76" spans="1:34" s="75" customFormat="1" ht="14.45" customHeight="1">
      <c r="B76" s="162"/>
      <c r="C76" s="154"/>
      <c r="D76" s="172"/>
      <c r="E76" s="164"/>
      <c r="F76" s="164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395"/>
      <c r="AD76" s="396"/>
      <c r="AE76" s="396"/>
      <c r="AF76" s="396"/>
      <c r="AG76" s="396"/>
      <c r="AH76" s="396"/>
    </row>
    <row r="77" spans="1:34" s="75" customFormat="1" ht="14.45" customHeight="1">
      <c r="A77" s="397"/>
      <c r="B77" s="162"/>
      <c r="C77" s="154"/>
      <c r="D77" s="172"/>
      <c r="E77" s="164"/>
      <c r="F77" s="164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395"/>
      <c r="AD77" s="396"/>
      <c r="AE77" s="396"/>
      <c r="AF77" s="396"/>
      <c r="AG77" s="396"/>
      <c r="AH77" s="396"/>
    </row>
    <row r="78" spans="1:34" s="75" customFormat="1" ht="14.45" customHeight="1">
      <c r="A78" s="397"/>
      <c r="B78" s="398"/>
      <c r="C78" s="398"/>
      <c r="D78" s="399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0"/>
      <c r="AA78" s="400"/>
      <c r="AB78" s="400"/>
      <c r="AC78" s="401"/>
      <c r="AD78" s="401"/>
      <c r="AE78" s="401"/>
      <c r="AF78" s="401"/>
      <c r="AG78" s="401"/>
      <c r="AH78" s="401"/>
    </row>
    <row r="79" spans="1:34" s="75" customFormat="1" ht="14.45" customHeight="1">
      <c r="A79" s="397"/>
      <c r="B79" s="402"/>
      <c r="C79" s="403"/>
      <c r="D79" s="404"/>
      <c r="E79" s="404"/>
      <c r="F79" s="404"/>
      <c r="G79" s="404"/>
      <c r="H79" s="404"/>
      <c r="I79" s="404"/>
      <c r="J79" s="404"/>
      <c r="K79" s="404"/>
      <c r="L79" s="404"/>
      <c r="M79" s="404"/>
      <c r="N79" s="404"/>
      <c r="O79" s="404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4"/>
      <c r="AC79" s="405"/>
      <c r="AD79" s="405"/>
      <c r="AE79" s="405"/>
      <c r="AF79" s="405"/>
      <c r="AG79" s="405"/>
      <c r="AH79" s="405"/>
    </row>
    <row r="80" spans="1:34" s="75" customFormat="1" ht="14.45" customHeight="1">
      <c r="B80" s="398"/>
      <c r="C80" s="398"/>
      <c r="D80" s="399"/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400"/>
      <c r="AA80" s="400"/>
      <c r="AB80" s="400"/>
      <c r="AC80" s="401"/>
      <c r="AD80" s="401"/>
      <c r="AE80" s="401"/>
      <c r="AF80" s="401"/>
      <c r="AG80" s="401"/>
      <c r="AH80" s="401"/>
    </row>
    <row r="81" spans="1:34" s="75" customFormat="1" ht="14.45" customHeight="1">
      <c r="B81" s="162"/>
      <c r="C81" s="154"/>
      <c r="D81" s="172"/>
      <c r="E81" s="164"/>
      <c r="F81" s="164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395"/>
      <c r="AD81" s="396"/>
      <c r="AE81" s="396"/>
      <c r="AF81" s="396"/>
      <c r="AG81" s="396"/>
      <c r="AH81" s="396"/>
    </row>
    <row r="82" spans="1:34" s="75" customFormat="1" ht="14.45" customHeight="1">
      <c r="B82" s="162"/>
      <c r="C82" s="154"/>
      <c r="D82" s="172"/>
      <c r="E82" s="164"/>
      <c r="F82" s="164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395"/>
      <c r="AD82" s="396"/>
      <c r="AE82" s="396"/>
      <c r="AF82" s="396"/>
      <c r="AG82" s="396"/>
      <c r="AH82" s="396"/>
    </row>
    <row r="83" spans="1:34" s="75" customFormat="1" ht="14.45" customHeight="1">
      <c r="A83" s="147"/>
      <c r="B83" s="154"/>
      <c r="C83" s="154"/>
      <c r="D83" s="172"/>
      <c r="E83" s="164"/>
      <c r="F83" s="164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395"/>
      <c r="AD83" s="396"/>
      <c r="AE83" s="396"/>
      <c r="AF83" s="396"/>
      <c r="AG83" s="396"/>
      <c r="AH83" s="396"/>
    </row>
    <row r="84" spans="1:34" s="350" customFormat="1" ht="14.45" customHeight="1">
      <c r="A84" s="76"/>
      <c r="B84" s="173"/>
      <c r="C84" s="154"/>
      <c r="D84" s="172"/>
      <c r="E84" s="172"/>
      <c r="F84" s="172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395"/>
      <c r="AD84" s="396"/>
      <c r="AE84" s="396"/>
      <c r="AF84" s="396"/>
      <c r="AG84" s="396"/>
      <c r="AH84" s="396"/>
    </row>
    <row r="85" spans="1:34">
      <c r="C85" s="171"/>
      <c r="D85" s="174"/>
      <c r="E85" s="172"/>
      <c r="F85" s="172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</row>
    <row r="86" spans="1:34">
      <c r="C86" s="171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</row>
    <row r="87" spans="1:34">
      <c r="C87" s="171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</row>
    <row r="88" spans="1:34">
      <c r="C88" s="171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</row>
    <row r="89" spans="1:34">
      <c r="C89" s="171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</row>
    <row r="90" spans="1:34">
      <c r="C90" s="171"/>
    </row>
    <row r="91" spans="1:34">
      <c r="C91" s="171"/>
    </row>
    <row r="92" spans="1:34">
      <c r="C92" s="171"/>
    </row>
    <row r="93" spans="1:34">
      <c r="C93" s="171"/>
    </row>
    <row r="94" spans="1:34">
      <c r="C94" s="171"/>
    </row>
    <row r="95" spans="1:34">
      <c r="C95" s="171"/>
    </row>
    <row r="96" spans="1:34">
      <c r="C96" s="171"/>
    </row>
    <row r="97" spans="3:3">
      <c r="C97" s="171"/>
    </row>
    <row r="98" spans="3:3">
      <c r="C98" s="171"/>
    </row>
    <row r="99" spans="3:3">
      <c r="C99" s="171"/>
    </row>
    <row r="100" spans="3:3">
      <c r="C100" s="171"/>
    </row>
    <row r="101" spans="3:3">
      <c r="C101" s="171"/>
    </row>
    <row r="102" spans="3:3">
      <c r="C102" s="171"/>
    </row>
    <row r="103" spans="3:3">
      <c r="C103" s="171"/>
    </row>
    <row r="104" spans="3:3">
      <c r="C104" s="171"/>
    </row>
  </sheetData>
  <mergeCells count="23">
    <mergeCell ref="A2:AH2"/>
    <mergeCell ref="AE3:AH3"/>
    <mergeCell ref="B4:B7"/>
    <mergeCell ref="D4:F6"/>
    <mergeCell ref="G4:H6"/>
    <mergeCell ref="I4:J6"/>
    <mergeCell ref="K4:L6"/>
    <mergeCell ref="M4:N6"/>
    <mergeCell ref="O4:P6"/>
    <mergeCell ref="Q4:R6"/>
    <mergeCell ref="AG5:AG7"/>
    <mergeCell ref="AH5:AH7"/>
    <mergeCell ref="A64:C64"/>
    <mergeCell ref="S4:T6"/>
    <mergeCell ref="U4:V6"/>
    <mergeCell ref="W4:X6"/>
    <mergeCell ref="Y4:Z6"/>
    <mergeCell ref="AA4:AB6"/>
    <mergeCell ref="AC4:AH4"/>
    <mergeCell ref="AC5:AC7"/>
    <mergeCell ref="AD5:AD7"/>
    <mergeCell ref="AE5:AE7"/>
    <mergeCell ref="AF5:AF7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53" firstPageNumber="67" orientation="portrait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C69E-5C0E-4105-B2BA-29F0DB196BC0}">
  <sheetPr>
    <pageSetUpPr fitToPage="1"/>
  </sheetPr>
  <dimension ref="A1:AG71"/>
  <sheetViews>
    <sheetView showGridLines="0" view="pageBreakPreview" zoomScaleNormal="111" zoomScaleSheetLayoutView="100" workbookViewId="0"/>
  </sheetViews>
  <sheetFormatPr defaultColWidth="11.25" defaultRowHeight="13.5"/>
  <cols>
    <col min="1" max="1" width="1.25" style="7" customWidth="1"/>
    <col min="2" max="2" width="11.25" style="7" customWidth="1"/>
    <col min="3" max="3" width="1.25" style="7" customWidth="1"/>
    <col min="4" max="7" width="6.375" style="7" customWidth="1"/>
    <col min="8" max="10" width="4.375" style="7" customWidth="1"/>
    <col min="11" max="18" width="3.125" style="7" customWidth="1"/>
    <col min="19" max="20" width="3.125" style="7" hidden="1" customWidth="1"/>
    <col min="21" max="22" width="4.375" style="7" customWidth="1"/>
    <col min="23" max="30" width="3.125" style="7" customWidth="1"/>
    <col min="31" max="32" width="4.375" style="7" customWidth="1"/>
    <col min="33" max="16384" width="11.25" style="7"/>
  </cols>
  <sheetData>
    <row r="1" spans="1:33" ht="33.950000000000003" customHeight="1">
      <c r="A1" s="59" t="s">
        <v>109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3" s="406" customFormat="1" ht="22.5" customHeight="1">
      <c r="A2" s="494" t="s">
        <v>285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</row>
    <row r="3" spans="1:33" ht="15" customHeight="1">
      <c r="A3" s="407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9"/>
      <c r="Y3" s="409"/>
      <c r="Z3" s="409"/>
      <c r="AA3" s="409"/>
      <c r="AB3" s="409"/>
      <c r="AC3" s="409"/>
      <c r="AD3" s="409"/>
      <c r="AE3" s="409"/>
      <c r="AF3" s="410"/>
    </row>
    <row r="4" spans="1:33" s="9" customFormat="1" ht="23.25" customHeight="1">
      <c r="A4" s="25"/>
      <c r="B4" s="496" t="s">
        <v>286</v>
      </c>
      <c r="C4" s="26"/>
      <c r="D4" s="607" t="s">
        <v>287</v>
      </c>
      <c r="E4" s="608"/>
      <c r="F4" s="608"/>
      <c r="G4" s="609"/>
      <c r="H4" s="493" t="s">
        <v>288</v>
      </c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</row>
    <row r="5" spans="1:33" s="9" customFormat="1" ht="29.25" customHeight="1">
      <c r="A5" s="28"/>
      <c r="B5" s="605"/>
      <c r="C5" s="54"/>
      <c r="D5" s="610" t="s">
        <v>289</v>
      </c>
      <c r="E5" s="610"/>
      <c r="F5" s="610" t="s">
        <v>290</v>
      </c>
      <c r="G5" s="610"/>
      <c r="H5" s="493" t="s">
        <v>291</v>
      </c>
      <c r="I5" s="493"/>
      <c r="J5" s="508"/>
      <c r="K5" s="492" t="s">
        <v>292</v>
      </c>
      <c r="L5" s="508"/>
      <c r="M5" s="492" t="s">
        <v>293</v>
      </c>
      <c r="N5" s="508"/>
      <c r="O5" s="492" t="s">
        <v>294</v>
      </c>
      <c r="P5" s="508"/>
      <c r="Q5" s="499" t="s">
        <v>295</v>
      </c>
      <c r="R5" s="508"/>
      <c r="S5" s="499" t="s">
        <v>296</v>
      </c>
      <c r="T5" s="508"/>
      <c r="U5" s="492" t="s">
        <v>297</v>
      </c>
      <c r="V5" s="508"/>
      <c r="W5" s="603" t="s">
        <v>268</v>
      </c>
      <c r="X5" s="604"/>
      <c r="Y5" s="599" t="s">
        <v>269</v>
      </c>
      <c r="Z5" s="600"/>
      <c r="AA5" s="599" t="s">
        <v>270</v>
      </c>
      <c r="AB5" s="600"/>
      <c r="AC5" s="599" t="s">
        <v>298</v>
      </c>
      <c r="AD5" s="600"/>
      <c r="AE5" s="492" t="s">
        <v>299</v>
      </c>
      <c r="AF5" s="493"/>
    </row>
    <row r="6" spans="1:33" s="9" customFormat="1" ht="21" customHeight="1">
      <c r="A6" s="28"/>
      <c r="B6" s="606"/>
      <c r="C6" s="412"/>
      <c r="D6" s="413" t="s">
        <v>300</v>
      </c>
      <c r="E6" s="413" t="s">
        <v>301</v>
      </c>
      <c r="F6" s="413" t="s">
        <v>300</v>
      </c>
      <c r="G6" s="413" t="s">
        <v>301</v>
      </c>
      <c r="H6" s="62" t="s">
        <v>5</v>
      </c>
      <c r="I6" s="63" t="s">
        <v>11</v>
      </c>
      <c r="J6" s="63" t="s">
        <v>12</v>
      </c>
      <c r="K6" s="63" t="s">
        <v>11</v>
      </c>
      <c r="L6" s="63" t="s">
        <v>12</v>
      </c>
      <c r="M6" s="63" t="s">
        <v>11</v>
      </c>
      <c r="N6" s="63" t="s">
        <v>12</v>
      </c>
      <c r="O6" s="63" t="s">
        <v>11</v>
      </c>
      <c r="P6" s="63" t="s">
        <v>12</v>
      </c>
      <c r="Q6" s="63" t="s">
        <v>11</v>
      </c>
      <c r="R6" s="63" t="s">
        <v>12</v>
      </c>
      <c r="S6" s="63" t="s">
        <v>11</v>
      </c>
      <c r="T6" s="63" t="s">
        <v>12</v>
      </c>
      <c r="U6" s="63" t="s">
        <v>11</v>
      </c>
      <c r="V6" s="63" t="s">
        <v>12</v>
      </c>
      <c r="W6" s="63" t="s">
        <v>102</v>
      </c>
      <c r="X6" s="63" t="s">
        <v>12</v>
      </c>
      <c r="Y6" s="63" t="s">
        <v>11</v>
      </c>
      <c r="Z6" s="63" t="s">
        <v>12</v>
      </c>
      <c r="AA6" s="63" t="s">
        <v>11</v>
      </c>
      <c r="AB6" s="63" t="s">
        <v>12</v>
      </c>
      <c r="AC6" s="63" t="s">
        <v>11</v>
      </c>
      <c r="AD6" s="63" t="s">
        <v>12</v>
      </c>
      <c r="AE6" s="63" t="s">
        <v>11</v>
      </c>
      <c r="AF6" s="63" t="s">
        <v>12</v>
      </c>
    </row>
    <row r="7" spans="1:33" s="9" customFormat="1" ht="22.5" customHeight="1">
      <c r="A7" s="25"/>
      <c r="B7" s="85" t="s">
        <v>194</v>
      </c>
      <c r="C7" s="187"/>
      <c r="D7" s="414">
        <v>7</v>
      </c>
      <c r="E7" s="414">
        <v>2</v>
      </c>
      <c r="F7" s="414">
        <v>48</v>
      </c>
      <c r="G7" s="414">
        <v>4</v>
      </c>
      <c r="H7" s="180">
        <v>664</v>
      </c>
      <c r="I7" s="180">
        <v>325</v>
      </c>
      <c r="J7" s="180">
        <v>339</v>
      </c>
      <c r="K7" s="180">
        <v>0</v>
      </c>
      <c r="L7" s="180">
        <v>0</v>
      </c>
      <c r="M7" s="180">
        <v>0</v>
      </c>
      <c r="N7" s="180">
        <v>0</v>
      </c>
      <c r="O7" s="180">
        <v>8</v>
      </c>
      <c r="P7" s="180">
        <v>1</v>
      </c>
      <c r="Q7" s="180">
        <v>0</v>
      </c>
      <c r="R7" s="180">
        <v>0</v>
      </c>
      <c r="S7" s="46">
        <v>0</v>
      </c>
      <c r="T7" s="46">
        <v>0</v>
      </c>
      <c r="U7" s="46">
        <v>120</v>
      </c>
      <c r="V7" s="46">
        <v>68</v>
      </c>
      <c r="W7" s="46">
        <v>3</v>
      </c>
      <c r="X7" s="46">
        <v>1</v>
      </c>
      <c r="Y7" s="46">
        <v>0</v>
      </c>
      <c r="Z7" s="46">
        <v>10</v>
      </c>
      <c r="AA7" s="46">
        <v>0</v>
      </c>
      <c r="AB7" s="46">
        <v>0</v>
      </c>
      <c r="AC7" s="46">
        <v>0</v>
      </c>
      <c r="AD7" s="46">
        <v>0</v>
      </c>
      <c r="AE7" s="46">
        <v>194</v>
      </c>
      <c r="AF7" s="46">
        <v>259</v>
      </c>
      <c r="AG7" s="10"/>
    </row>
    <row r="8" spans="1:33" s="12" customFormat="1" ht="15" customHeight="1">
      <c r="A8" s="36"/>
      <c r="B8" s="126" t="s">
        <v>195</v>
      </c>
      <c r="C8" s="415"/>
      <c r="D8" s="416">
        <v>5</v>
      </c>
      <c r="E8" s="40">
        <v>0</v>
      </c>
      <c r="F8" s="416">
        <v>36</v>
      </c>
      <c r="G8" s="416">
        <v>3</v>
      </c>
      <c r="H8" s="40">
        <v>633</v>
      </c>
      <c r="I8" s="40">
        <v>296</v>
      </c>
      <c r="J8" s="40">
        <v>337</v>
      </c>
      <c r="K8" s="40">
        <v>0</v>
      </c>
      <c r="L8" s="40">
        <v>0</v>
      </c>
      <c r="M8" s="40">
        <v>0</v>
      </c>
      <c r="N8" s="40">
        <v>0</v>
      </c>
      <c r="O8" s="40">
        <v>8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105</v>
      </c>
      <c r="V8" s="40">
        <v>63</v>
      </c>
      <c r="W8" s="40">
        <v>2</v>
      </c>
      <c r="X8" s="40">
        <v>1</v>
      </c>
      <c r="Y8" s="40">
        <v>0</v>
      </c>
      <c r="Z8" s="40">
        <v>8</v>
      </c>
      <c r="AA8" s="40">
        <v>0</v>
      </c>
      <c r="AB8" s="40">
        <v>0</v>
      </c>
      <c r="AC8" s="40">
        <v>0</v>
      </c>
      <c r="AD8" s="40">
        <v>1</v>
      </c>
      <c r="AE8" s="40">
        <v>181</v>
      </c>
      <c r="AF8" s="40">
        <v>264</v>
      </c>
    </row>
    <row r="9" spans="1:33" s="9" customFormat="1" ht="7.5" customHeight="1">
      <c r="A9" s="30"/>
      <c r="B9" s="417"/>
      <c r="C9" s="418"/>
      <c r="D9" s="419"/>
      <c r="E9" s="419"/>
      <c r="F9" s="419"/>
      <c r="G9" s="419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</row>
    <row r="10" spans="1:33" s="9" customFormat="1" ht="7.5" customHeight="1">
      <c r="A10" s="28"/>
      <c r="B10" s="32"/>
      <c r="C10" s="420"/>
      <c r="D10" s="421"/>
      <c r="E10" s="421"/>
      <c r="F10" s="421"/>
      <c r="G10" s="421"/>
      <c r="H10" s="422"/>
      <c r="I10" s="422"/>
      <c r="J10" s="422"/>
      <c r="K10" s="312"/>
      <c r="L10" s="312"/>
      <c r="M10" s="312"/>
      <c r="N10" s="312"/>
      <c r="O10" s="312"/>
      <c r="P10" s="312"/>
      <c r="Q10" s="312"/>
      <c r="R10" s="31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</row>
    <row r="11" spans="1:33" s="9" customFormat="1" ht="16.5" customHeight="1">
      <c r="A11" s="28"/>
      <c r="B11" s="47" t="s">
        <v>20</v>
      </c>
      <c r="C11" s="189"/>
      <c r="D11" s="370">
        <v>5</v>
      </c>
      <c r="E11" s="370">
        <v>0</v>
      </c>
      <c r="F11" s="370">
        <v>35</v>
      </c>
      <c r="G11" s="370">
        <v>2</v>
      </c>
      <c r="H11" s="370">
        <v>512</v>
      </c>
      <c r="I11" s="370">
        <v>222</v>
      </c>
      <c r="J11" s="370">
        <v>290</v>
      </c>
      <c r="K11" s="370">
        <v>0</v>
      </c>
      <c r="L11" s="370">
        <v>0</v>
      </c>
      <c r="M11" s="370">
        <v>0</v>
      </c>
      <c r="N11" s="370">
        <v>0</v>
      </c>
      <c r="O11" s="370">
        <v>7</v>
      </c>
      <c r="P11" s="370">
        <v>0</v>
      </c>
      <c r="Q11" s="370">
        <v>0</v>
      </c>
      <c r="R11" s="370">
        <v>0</v>
      </c>
      <c r="S11" s="370">
        <v>0</v>
      </c>
      <c r="T11" s="370">
        <v>0</v>
      </c>
      <c r="U11" s="370">
        <v>54</v>
      </c>
      <c r="V11" s="370">
        <v>41</v>
      </c>
      <c r="W11" s="370">
        <v>0</v>
      </c>
      <c r="X11" s="370">
        <v>1</v>
      </c>
      <c r="Y11" s="370">
        <v>0</v>
      </c>
      <c r="Z11" s="370">
        <v>6</v>
      </c>
      <c r="AA11" s="370">
        <v>0</v>
      </c>
      <c r="AB11" s="370">
        <v>0</v>
      </c>
      <c r="AC11" s="370">
        <v>0</v>
      </c>
      <c r="AD11" s="370">
        <v>1</v>
      </c>
      <c r="AE11" s="370">
        <v>161</v>
      </c>
      <c r="AF11" s="370">
        <v>241</v>
      </c>
    </row>
    <row r="12" spans="1:33" s="9" customFormat="1" ht="11.25" customHeight="1">
      <c r="A12" s="28"/>
      <c r="B12" s="49"/>
      <c r="C12" s="415"/>
      <c r="D12" s="423"/>
      <c r="E12" s="423"/>
      <c r="F12" s="423"/>
      <c r="G12" s="423"/>
      <c r="H12" s="424"/>
      <c r="I12" s="424"/>
      <c r="J12" s="424"/>
      <c r="K12" s="370"/>
      <c r="L12" s="370"/>
      <c r="M12" s="370"/>
      <c r="N12" s="370"/>
      <c r="O12" s="370"/>
      <c r="P12" s="370"/>
      <c r="Q12" s="370"/>
      <c r="R12" s="370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</row>
    <row r="13" spans="1:33" s="9" customFormat="1" ht="16.5" customHeight="1">
      <c r="A13" s="48"/>
      <c r="B13" s="56" t="s">
        <v>21</v>
      </c>
      <c r="C13" s="189"/>
      <c r="D13" s="425">
        <v>3</v>
      </c>
      <c r="E13" s="425">
        <v>0</v>
      </c>
      <c r="F13" s="425">
        <v>8</v>
      </c>
      <c r="G13" s="425">
        <v>0</v>
      </c>
      <c r="H13" s="425">
        <v>80</v>
      </c>
      <c r="I13" s="425">
        <v>33</v>
      </c>
      <c r="J13" s="425">
        <v>47</v>
      </c>
      <c r="K13" s="425">
        <v>0</v>
      </c>
      <c r="L13" s="425">
        <v>0</v>
      </c>
      <c r="M13" s="425">
        <v>0</v>
      </c>
      <c r="N13" s="425">
        <v>0</v>
      </c>
      <c r="O13" s="425">
        <v>0</v>
      </c>
      <c r="P13" s="425">
        <v>0</v>
      </c>
      <c r="Q13" s="425">
        <v>0</v>
      </c>
      <c r="R13" s="425">
        <v>0</v>
      </c>
      <c r="S13" s="425">
        <v>0</v>
      </c>
      <c r="T13" s="425">
        <v>0</v>
      </c>
      <c r="U13" s="425">
        <v>2</v>
      </c>
      <c r="V13" s="425">
        <v>1</v>
      </c>
      <c r="W13" s="425">
        <v>0</v>
      </c>
      <c r="X13" s="425">
        <v>0</v>
      </c>
      <c r="Y13" s="425">
        <v>0</v>
      </c>
      <c r="Z13" s="425">
        <v>1</v>
      </c>
      <c r="AA13" s="425">
        <v>0</v>
      </c>
      <c r="AB13" s="425">
        <v>0</v>
      </c>
      <c r="AC13" s="425">
        <v>0</v>
      </c>
      <c r="AD13" s="425">
        <v>0</v>
      </c>
      <c r="AE13" s="425">
        <v>31</v>
      </c>
      <c r="AF13" s="425">
        <v>45</v>
      </c>
    </row>
    <row r="14" spans="1:33" s="9" customFormat="1" ht="16.5" customHeight="1">
      <c r="A14" s="28"/>
      <c r="B14" s="56" t="s">
        <v>22</v>
      </c>
      <c r="C14" s="420"/>
      <c r="D14" s="425">
        <v>0</v>
      </c>
      <c r="E14" s="425">
        <v>0</v>
      </c>
      <c r="F14" s="425">
        <v>0</v>
      </c>
      <c r="G14" s="425">
        <v>0</v>
      </c>
      <c r="H14" s="425">
        <v>13</v>
      </c>
      <c r="I14" s="425">
        <v>5</v>
      </c>
      <c r="J14" s="425">
        <v>8</v>
      </c>
      <c r="K14" s="425">
        <v>0</v>
      </c>
      <c r="L14" s="425">
        <v>0</v>
      </c>
      <c r="M14" s="425">
        <v>0</v>
      </c>
      <c r="N14" s="425">
        <v>0</v>
      </c>
      <c r="O14" s="425">
        <v>0</v>
      </c>
      <c r="P14" s="425">
        <v>0</v>
      </c>
      <c r="Q14" s="425">
        <v>0</v>
      </c>
      <c r="R14" s="425">
        <v>0</v>
      </c>
      <c r="S14" s="425">
        <v>0</v>
      </c>
      <c r="T14" s="425">
        <v>0</v>
      </c>
      <c r="U14" s="425">
        <v>0</v>
      </c>
      <c r="V14" s="425">
        <v>1</v>
      </c>
      <c r="W14" s="425">
        <v>0</v>
      </c>
      <c r="X14" s="425">
        <v>0</v>
      </c>
      <c r="Y14" s="425">
        <v>0</v>
      </c>
      <c r="Z14" s="425">
        <v>0</v>
      </c>
      <c r="AA14" s="425">
        <v>0</v>
      </c>
      <c r="AB14" s="425">
        <v>0</v>
      </c>
      <c r="AC14" s="425">
        <v>0</v>
      </c>
      <c r="AD14" s="425">
        <v>0</v>
      </c>
      <c r="AE14" s="425">
        <v>5</v>
      </c>
      <c r="AF14" s="425">
        <v>7</v>
      </c>
    </row>
    <row r="15" spans="1:33" s="9" customFormat="1" ht="16.5" customHeight="1">
      <c r="A15" s="28"/>
      <c r="B15" s="56" t="s">
        <v>23</v>
      </c>
      <c r="C15" s="192"/>
      <c r="D15" s="35">
        <v>0</v>
      </c>
      <c r="E15" s="35">
        <v>0</v>
      </c>
      <c r="F15" s="35">
        <v>3</v>
      </c>
      <c r="G15" s="35">
        <v>0</v>
      </c>
      <c r="H15" s="35">
        <v>16</v>
      </c>
      <c r="I15" s="35">
        <v>2</v>
      </c>
      <c r="J15" s="35">
        <v>14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2</v>
      </c>
      <c r="AF15" s="35">
        <v>14</v>
      </c>
    </row>
    <row r="16" spans="1:33" s="9" customFormat="1" ht="16.5" customHeight="1">
      <c r="A16" s="28"/>
      <c r="B16" s="56" t="s">
        <v>24</v>
      </c>
      <c r="C16" s="192"/>
      <c r="D16" s="425">
        <v>1</v>
      </c>
      <c r="E16" s="425">
        <v>0</v>
      </c>
      <c r="F16" s="425">
        <v>3</v>
      </c>
      <c r="G16" s="425">
        <v>1</v>
      </c>
      <c r="H16" s="425">
        <v>67</v>
      </c>
      <c r="I16" s="425">
        <v>31</v>
      </c>
      <c r="J16" s="425">
        <v>36</v>
      </c>
      <c r="K16" s="425">
        <v>0</v>
      </c>
      <c r="L16" s="425">
        <v>0</v>
      </c>
      <c r="M16" s="425">
        <v>0</v>
      </c>
      <c r="N16" s="425">
        <v>0</v>
      </c>
      <c r="O16" s="425">
        <v>1</v>
      </c>
      <c r="P16" s="425">
        <v>0</v>
      </c>
      <c r="Q16" s="425">
        <v>0</v>
      </c>
      <c r="R16" s="425">
        <v>0</v>
      </c>
      <c r="S16" s="425">
        <v>0</v>
      </c>
      <c r="T16" s="425">
        <v>0</v>
      </c>
      <c r="U16" s="425">
        <v>8</v>
      </c>
      <c r="V16" s="425">
        <v>10</v>
      </c>
      <c r="W16" s="425">
        <v>0</v>
      </c>
      <c r="X16" s="425">
        <v>0</v>
      </c>
      <c r="Y16" s="425">
        <v>0</v>
      </c>
      <c r="Z16" s="425">
        <v>1</v>
      </c>
      <c r="AA16" s="425">
        <v>0</v>
      </c>
      <c r="AB16" s="425">
        <v>0</v>
      </c>
      <c r="AC16" s="425">
        <v>0</v>
      </c>
      <c r="AD16" s="425">
        <v>0</v>
      </c>
      <c r="AE16" s="425">
        <v>22</v>
      </c>
      <c r="AF16" s="425">
        <v>25</v>
      </c>
    </row>
    <row r="17" spans="1:32" s="9" customFormat="1" ht="16.5" customHeight="1">
      <c r="A17" s="28"/>
      <c r="B17" s="56" t="s">
        <v>25</v>
      </c>
      <c r="C17" s="192"/>
      <c r="D17" s="425">
        <v>0</v>
      </c>
      <c r="E17" s="425">
        <v>0</v>
      </c>
      <c r="F17" s="425">
        <v>3</v>
      </c>
      <c r="G17" s="425">
        <v>0</v>
      </c>
      <c r="H17" s="425">
        <v>32</v>
      </c>
      <c r="I17" s="425">
        <v>15</v>
      </c>
      <c r="J17" s="425">
        <v>17</v>
      </c>
      <c r="K17" s="425">
        <v>0</v>
      </c>
      <c r="L17" s="425">
        <v>0</v>
      </c>
      <c r="M17" s="425">
        <v>0</v>
      </c>
      <c r="N17" s="425">
        <v>0</v>
      </c>
      <c r="O17" s="425">
        <v>1</v>
      </c>
      <c r="P17" s="425">
        <v>0</v>
      </c>
      <c r="Q17" s="425">
        <v>0</v>
      </c>
      <c r="R17" s="425">
        <v>0</v>
      </c>
      <c r="S17" s="425">
        <v>0</v>
      </c>
      <c r="T17" s="425">
        <v>0</v>
      </c>
      <c r="U17" s="425">
        <v>4</v>
      </c>
      <c r="V17" s="425">
        <v>5</v>
      </c>
      <c r="W17" s="425">
        <v>0</v>
      </c>
      <c r="X17" s="425">
        <v>0</v>
      </c>
      <c r="Y17" s="425">
        <v>0</v>
      </c>
      <c r="Z17" s="425">
        <v>0</v>
      </c>
      <c r="AA17" s="425">
        <v>0</v>
      </c>
      <c r="AB17" s="425">
        <v>0</v>
      </c>
      <c r="AC17" s="425">
        <v>0</v>
      </c>
      <c r="AD17" s="425">
        <v>0</v>
      </c>
      <c r="AE17" s="425">
        <v>10</v>
      </c>
      <c r="AF17" s="425">
        <v>12</v>
      </c>
    </row>
    <row r="18" spans="1:32" s="9" customFormat="1" ht="16.5" customHeight="1">
      <c r="A18" s="28"/>
      <c r="B18" s="56" t="s">
        <v>26</v>
      </c>
      <c r="C18" s="192"/>
      <c r="D18" s="35">
        <v>0</v>
      </c>
      <c r="E18" s="35">
        <v>0</v>
      </c>
      <c r="F18" s="35">
        <v>1</v>
      </c>
      <c r="G18" s="35">
        <v>0</v>
      </c>
      <c r="H18" s="35">
        <v>9</v>
      </c>
      <c r="I18" s="35">
        <v>3</v>
      </c>
      <c r="J18" s="35">
        <v>6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3</v>
      </c>
      <c r="AF18" s="35">
        <v>6</v>
      </c>
    </row>
    <row r="19" spans="1:32" s="9" customFormat="1" ht="16.5" customHeight="1">
      <c r="A19" s="28"/>
      <c r="B19" s="56" t="s">
        <v>27</v>
      </c>
      <c r="C19" s="192"/>
      <c r="D19" s="35">
        <v>0</v>
      </c>
      <c r="E19" s="35">
        <v>0</v>
      </c>
      <c r="F19" s="35">
        <v>3</v>
      </c>
      <c r="G19" s="35">
        <v>0</v>
      </c>
      <c r="H19" s="35">
        <v>59</v>
      </c>
      <c r="I19" s="35">
        <v>33</v>
      </c>
      <c r="J19" s="35">
        <v>26</v>
      </c>
      <c r="K19" s="35">
        <v>0</v>
      </c>
      <c r="L19" s="35">
        <v>0</v>
      </c>
      <c r="M19" s="35">
        <v>0</v>
      </c>
      <c r="N19" s="35">
        <v>0</v>
      </c>
      <c r="O19" s="35">
        <v>1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8</v>
      </c>
      <c r="V19" s="35">
        <v>3</v>
      </c>
      <c r="W19" s="35">
        <v>0</v>
      </c>
      <c r="X19" s="35">
        <v>1</v>
      </c>
      <c r="Y19" s="35">
        <v>0</v>
      </c>
      <c r="Z19" s="35">
        <v>1</v>
      </c>
      <c r="AA19" s="35">
        <v>0</v>
      </c>
      <c r="AB19" s="35">
        <v>0</v>
      </c>
      <c r="AC19" s="35">
        <v>0</v>
      </c>
      <c r="AD19" s="35">
        <v>1</v>
      </c>
      <c r="AE19" s="35">
        <v>24</v>
      </c>
      <c r="AF19" s="35">
        <v>20</v>
      </c>
    </row>
    <row r="20" spans="1:32" s="9" customFormat="1" ht="16.5" customHeight="1">
      <c r="A20" s="28"/>
      <c r="B20" s="56" t="s">
        <v>28</v>
      </c>
      <c r="C20" s="192"/>
      <c r="D20" s="35">
        <v>1</v>
      </c>
      <c r="E20" s="35">
        <v>0</v>
      </c>
      <c r="F20" s="35">
        <v>0</v>
      </c>
      <c r="G20" s="35">
        <v>0</v>
      </c>
      <c r="H20" s="35">
        <v>5</v>
      </c>
      <c r="I20" s="35">
        <v>1</v>
      </c>
      <c r="J20" s="35">
        <v>4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1</v>
      </c>
      <c r="AF20" s="35">
        <v>4</v>
      </c>
    </row>
    <row r="21" spans="1:32" s="9" customFormat="1" ht="16.5" customHeight="1">
      <c r="A21" s="28"/>
      <c r="B21" s="56" t="s">
        <v>29</v>
      </c>
      <c r="C21" s="192"/>
      <c r="D21" s="425">
        <v>0</v>
      </c>
      <c r="E21" s="425">
        <v>0</v>
      </c>
      <c r="F21" s="425">
        <v>4</v>
      </c>
      <c r="G21" s="425">
        <v>0</v>
      </c>
      <c r="H21" s="425">
        <v>56</v>
      </c>
      <c r="I21" s="425">
        <v>31</v>
      </c>
      <c r="J21" s="425">
        <v>25</v>
      </c>
      <c r="K21" s="425">
        <v>0</v>
      </c>
      <c r="L21" s="425">
        <v>0</v>
      </c>
      <c r="M21" s="425">
        <v>0</v>
      </c>
      <c r="N21" s="425">
        <v>0</v>
      </c>
      <c r="O21" s="425">
        <v>1</v>
      </c>
      <c r="P21" s="425">
        <v>0</v>
      </c>
      <c r="Q21" s="425">
        <v>0</v>
      </c>
      <c r="R21" s="425">
        <v>0</v>
      </c>
      <c r="S21" s="425">
        <v>0</v>
      </c>
      <c r="T21" s="425">
        <v>0</v>
      </c>
      <c r="U21" s="425">
        <v>9</v>
      </c>
      <c r="V21" s="425">
        <v>3</v>
      </c>
      <c r="W21" s="425">
        <v>0</v>
      </c>
      <c r="X21" s="425">
        <v>0</v>
      </c>
      <c r="Y21" s="425">
        <v>0</v>
      </c>
      <c r="Z21" s="425">
        <v>0</v>
      </c>
      <c r="AA21" s="425">
        <v>0</v>
      </c>
      <c r="AB21" s="425">
        <v>0</v>
      </c>
      <c r="AC21" s="425">
        <v>0</v>
      </c>
      <c r="AD21" s="425">
        <v>0</v>
      </c>
      <c r="AE21" s="425">
        <v>21</v>
      </c>
      <c r="AF21" s="425">
        <v>22</v>
      </c>
    </row>
    <row r="22" spans="1:32" s="9" customFormat="1" ht="16.5" customHeight="1">
      <c r="A22" s="28"/>
      <c r="B22" s="56" t="s">
        <v>30</v>
      </c>
      <c r="C22" s="192"/>
      <c r="D22" s="35">
        <v>0</v>
      </c>
      <c r="E22" s="35">
        <v>0</v>
      </c>
      <c r="F22" s="35">
        <v>3</v>
      </c>
      <c r="G22" s="35">
        <v>0</v>
      </c>
      <c r="H22" s="35">
        <v>6</v>
      </c>
      <c r="I22" s="35">
        <v>1</v>
      </c>
      <c r="J22" s="35">
        <v>5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1</v>
      </c>
      <c r="AF22" s="35">
        <v>5</v>
      </c>
    </row>
    <row r="23" spans="1:32" s="9" customFormat="1" ht="16.5" customHeight="1">
      <c r="A23" s="28"/>
      <c r="B23" s="56" t="s">
        <v>31</v>
      </c>
      <c r="C23" s="192"/>
      <c r="D23" s="425">
        <v>0</v>
      </c>
      <c r="E23" s="425">
        <v>0</v>
      </c>
      <c r="F23" s="425">
        <v>0</v>
      </c>
      <c r="G23" s="425">
        <v>0</v>
      </c>
      <c r="H23" s="425">
        <v>0</v>
      </c>
      <c r="I23" s="425">
        <v>0</v>
      </c>
      <c r="J23" s="425">
        <v>0</v>
      </c>
      <c r="K23" s="425">
        <v>0</v>
      </c>
      <c r="L23" s="425">
        <v>0</v>
      </c>
      <c r="M23" s="425">
        <v>0</v>
      </c>
      <c r="N23" s="425">
        <v>0</v>
      </c>
      <c r="O23" s="425">
        <v>0</v>
      </c>
      <c r="P23" s="425">
        <v>0</v>
      </c>
      <c r="Q23" s="425">
        <v>0</v>
      </c>
      <c r="R23" s="425">
        <v>0</v>
      </c>
      <c r="S23" s="425">
        <v>0</v>
      </c>
      <c r="T23" s="425">
        <v>0</v>
      </c>
      <c r="U23" s="425">
        <v>0</v>
      </c>
      <c r="V23" s="425">
        <v>0</v>
      </c>
      <c r="W23" s="425">
        <v>0</v>
      </c>
      <c r="X23" s="425">
        <v>0</v>
      </c>
      <c r="Y23" s="425">
        <v>0</v>
      </c>
      <c r="Z23" s="425">
        <v>0</v>
      </c>
      <c r="AA23" s="425">
        <v>0</v>
      </c>
      <c r="AB23" s="425">
        <v>0</v>
      </c>
      <c r="AC23" s="425">
        <v>0</v>
      </c>
      <c r="AD23" s="425">
        <v>0</v>
      </c>
      <c r="AE23" s="425">
        <v>0</v>
      </c>
      <c r="AF23" s="425">
        <v>0</v>
      </c>
    </row>
    <row r="24" spans="1:32" s="9" customFormat="1" ht="16.5" customHeight="1">
      <c r="A24" s="28"/>
      <c r="B24" s="56" t="s">
        <v>32</v>
      </c>
      <c r="C24" s="192"/>
      <c r="D24" s="425">
        <v>0</v>
      </c>
      <c r="E24" s="425">
        <v>0</v>
      </c>
      <c r="F24" s="425">
        <v>0</v>
      </c>
      <c r="G24" s="425">
        <v>0</v>
      </c>
      <c r="H24" s="425">
        <v>0</v>
      </c>
      <c r="I24" s="425">
        <v>0</v>
      </c>
      <c r="J24" s="425">
        <v>0</v>
      </c>
      <c r="K24" s="425">
        <v>0</v>
      </c>
      <c r="L24" s="425">
        <v>0</v>
      </c>
      <c r="M24" s="425">
        <v>0</v>
      </c>
      <c r="N24" s="425">
        <v>0</v>
      </c>
      <c r="O24" s="425">
        <v>0</v>
      </c>
      <c r="P24" s="425">
        <v>0</v>
      </c>
      <c r="Q24" s="425">
        <v>0</v>
      </c>
      <c r="R24" s="425">
        <v>0</v>
      </c>
      <c r="S24" s="425">
        <v>0</v>
      </c>
      <c r="T24" s="425">
        <v>0</v>
      </c>
      <c r="U24" s="425">
        <v>0</v>
      </c>
      <c r="V24" s="425">
        <v>0</v>
      </c>
      <c r="W24" s="425">
        <v>0</v>
      </c>
      <c r="X24" s="425">
        <v>0</v>
      </c>
      <c r="Y24" s="425">
        <v>0</v>
      </c>
      <c r="Z24" s="425">
        <v>0</v>
      </c>
      <c r="AA24" s="425">
        <v>0</v>
      </c>
      <c r="AB24" s="425">
        <v>0</v>
      </c>
      <c r="AC24" s="425">
        <v>0</v>
      </c>
      <c r="AD24" s="425">
        <v>0</v>
      </c>
      <c r="AE24" s="425">
        <v>0</v>
      </c>
      <c r="AF24" s="425">
        <v>0</v>
      </c>
    </row>
    <row r="25" spans="1:32" s="9" customFormat="1" ht="16.5" customHeight="1">
      <c r="A25" s="28"/>
      <c r="B25" s="56" t="s">
        <v>33</v>
      </c>
      <c r="C25" s="192"/>
      <c r="D25" s="35">
        <v>0</v>
      </c>
      <c r="E25" s="35">
        <v>0</v>
      </c>
      <c r="F25" s="35">
        <v>1</v>
      </c>
      <c r="G25" s="35">
        <v>0</v>
      </c>
      <c r="H25" s="35">
        <v>9</v>
      </c>
      <c r="I25" s="35">
        <v>4</v>
      </c>
      <c r="J25" s="35">
        <v>5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1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3</v>
      </c>
      <c r="AF25" s="35">
        <v>5</v>
      </c>
    </row>
    <row r="26" spans="1:32" s="9" customFormat="1" ht="16.5" customHeight="1">
      <c r="A26" s="28"/>
      <c r="B26" s="56" t="s">
        <v>34</v>
      </c>
      <c r="C26" s="192"/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</row>
    <row r="27" spans="1:32" s="9" customFormat="1" ht="16.5" customHeight="1">
      <c r="A27" s="28"/>
      <c r="B27" s="56" t="s">
        <v>35</v>
      </c>
      <c r="C27" s="192"/>
      <c r="D27" s="35">
        <v>0</v>
      </c>
      <c r="E27" s="35">
        <v>0</v>
      </c>
      <c r="F27" s="35">
        <v>0</v>
      </c>
      <c r="G27" s="35">
        <v>0</v>
      </c>
      <c r="H27" s="35">
        <v>1</v>
      </c>
      <c r="I27" s="35">
        <v>1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1</v>
      </c>
      <c r="AF27" s="35">
        <v>0</v>
      </c>
    </row>
    <row r="28" spans="1:32" s="9" customFormat="1" ht="16.5" customHeight="1">
      <c r="A28" s="28"/>
      <c r="B28" s="56" t="s">
        <v>36</v>
      </c>
      <c r="C28" s="192"/>
      <c r="D28" s="35">
        <v>0</v>
      </c>
      <c r="E28" s="35">
        <v>0</v>
      </c>
      <c r="F28" s="35">
        <v>2</v>
      </c>
      <c r="G28" s="35">
        <v>0</v>
      </c>
      <c r="H28" s="35">
        <v>3</v>
      </c>
      <c r="I28" s="35">
        <v>2</v>
      </c>
      <c r="J28" s="35">
        <v>1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2</v>
      </c>
      <c r="AF28" s="35">
        <v>1</v>
      </c>
    </row>
    <row r="29" spans="1:32" s="9" customFormat="1" ht="16.5" customHeight="1">
      <c r="A29" s="28"/>
      <c r="B29" s="56" t="s">
        <v>37</v>
      </c>
      <c r="C29" s="192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</row>
    <row r="30" spans="1:32" s="9" customFormat="1" ht="16.5" customHeight="1">
      <c r="A30" s="28"/>
      <c r="B30" s="56" t="s">
        <v>38</v>
      </c>
      <c r="C30" s="192"/>
      <c r="D30" s="35">
        <v>0</v>
      </c>
      <c r="E30" s="35">
        <v>0</v>
      </c>
      <c r="F30" s="35">
        <v>0</v>
      </c>
      <c r="G30" s="35">
        <v>0</v>
      </c>
      <c r="H30" s="35">
        <v>3</v>
      </c>
      <c r="I30" s="35">
        <v>3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3</v>
      </c>
      <c r="AF30" s="35">
        <v>0</v>
      </c>
    </row>
    <row r="31" spans="1:32" s="9" customFormat="1" ht="16.5" customHeight="1">
      <c r="A31" s="28"/>
      <c r="B31" s="56" t="s">
        <v>39</v>
      </c>
      <c r="C31" s="192"/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</row>
    <row r="32" spans="1:32" s="9" customFormat="1" ht="16.5" customHeight="1">
      <c r="A32" s="28"/>
      <c r="B32" s="56" t="s">
        <v>40</v>
      </c>
      <c r="C32" s="192"/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</row>
    <row r="33" spans="1:32" s="9" customFormat="1" ht="16.5" customHeight="1">
      <c r="A33" s="28"/>
      <c r="B33" s="56" t="s">
        <v>41</v>
      </c>
      <c r="C33" s="192"/>
      <c r="D33" s="35">
        <v>0</v>
      </c>
      <c r="E33" s="35">
        <v>0</v>
      </c>
      <c r="F33" s="35">
        <v>0</v>
      </c>
      <c r="G33" s="35">
        <v>0</v>
      </c>
      <c r="H33" s="35">
        <v>4</v>
      </c>
      <c r="I33" s="35">
        <v>2</v>
      </c>
      <c r="J33" s="35">
        <v>2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2</v>
      </c>
      <c r="AF33" s="35">
        <v>2</v>
      </c>
    </row>
    <row r="34" spans="1:32" s="9" customFormat="1" ht="16.5" customHeight="1">
      <c r="A34" s="28"/>
      <c r="B34" s="56" t="s">
        <v>42</v>
      </c>
      <c r="C34" s="192"/>
      <c r="D34" s="35">
        <v>0</v>
      </c>
      <c r="E34" s="35">
        <v>0</v>
      </c>
      <c r="F34" s="35">
        <v>0</v>
      </c>
      <c r="G34" s="35">
        <v>0</v>
      </c>
      <c r="H34" s="35">
        <v>14</v>
      </c>
      <c r="I34" s="35">
        <v>4</v>
      </c>
      <c r="J34" s="35">
        <v>10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1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3</v>
      </c>
      <c r="AF34" s="35">
        <v>10</v>
      </c>
    </row>
    <row r="35" spans="1:32" s="9" customFormat="1" ht="16.5" customHeight="1">
      <c r="A35" s="28"/>
      <c r="B35" s="56" t="s">
        <v>43</v>
      </c>
      <c r="C35" s="192"/>
      <c r="D35" s="35">
        <v>0</v>
      </c>
      <c r="E35" s="35">
        <v>0</v>
      </c>
      <c r="F35" s="35">
        <v>0</v>
      </c>
      <c r="G35" s="35">
        <v>0</v>
      </c>
      <c r="H35" s="35">
        <v>3</v>
      </c>
      <c r="I35" s="35">
        <v>1</v>
      </c>
      <c r="J35" s="35">
        <v>2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1</v>
      </c>
      <c r="AF35" s="35">
        <v>2</v>
      </c>
    </row>
    <row r="36" spans="1:32" s="9" customFormat="1" ht="16.5" customHeight="1">
      <c r="A36" s="28"/>
      <c r="B36" s="56" t="s">
        <v>44</v>
      </c>
      <c r="C36" s="192"/>
      <c r="D36" s="35">
        <v>0</v>
      </c>
      <c r="E36" s="35">
        <v>0</v>
      </c>
      <c r="F36" s="35">
        <v>0</v>
      </c>
      <c r="G36" s="35">
        <v>0</v>
      </c>
      <c r="H36" s="35">
        <v>6</v>
      </c>
      <c r="I36" s="35">
        <v>3</v>
      </c>
      <c r="J36" s="35">
        <v>3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3</v>
      </c>
      <c r="AF36" s="35">
        <v>3</v>
      </c>
    </row>
    <row r="37" spans="1:32" s="9" customFormat="1" ht="16.5" customHeight="1">
      <c r="A37" s="28"/>
      <c r="B37" s="56" t="s">
        <v>45</v>
      </c>
      <c r="C37" s="192"/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</row>
    <row r="38" spans="1:32" s="9" customFormat="1" ht="16.5" customHeight="1">
      <c r="A38" s="28"/>
      <c r="B38" s="56" t="s">
        <v>46</v>
      </c>
      <c r="C38" s="192"/>
      <c r="D38" s="35">
        <v>0</v>
      </c>
      <c r="E38" s="35">
        <v>0</v>
      </c>
      <c r="F38" s="35">
        <v>1</v>
      </c>
      <c r="G38" s="35">
        <v>0</v>
      </c>
      <c r="H38" s="35">
        <v>7</v>
      </c>
      <c r="I38" s="35">
        <v>4</v>
      </c>
      <c r="J38" s="35">
        <v>3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4</v>
      </c>
      <c r="AF38" s="35">
        <v>3</v>
      </c>
    </row>
    <row r="39" spans="1:32" s="9" customFormat="1" ht="16.5" customHeight="1">
      <c r="A39" s="28"/>
      <c r="B39" s="56" t="s">
        <v>47</v>
      </c>
      <c r="C39" s="192"/>
      <c r="D39" s="35">
        <v>0</v>
      </c>
      <c r="E39" s="35">
        <v>0</v>
      </c>
      <c r="F39" s="35">
        <v>1</v>
      </c>
      <c r="G39" s="35">
        <v>0</v>
      </c>
      <c r="H39" s="35">
        <v>4</v>
      </c>
      <c r="I39" s="35">
        <v>0</v>
      </c>
      <c r="J39" s="35">
        <v>4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4</v>
      </c>
    </row>
    <row r="40" spans="1:32" s="9" customFormat="1" ht="16.5" customHeight="1">
      <c r="A40" s="28"/>
      <c r="B40" s="56" t="s">
        <v>48</v>
      </c>
      <c r="C40" s="192"/>
      <c r="D40" s="35">
        <v>0</v>
      </c>
      <c r="E40" s="35">
        <v>0</v>
      </c>
      <c r="F40" s="35">
        <v>1</v>
      </c>
      <c r="G40" s="35">
        <v>0</v>
      </c>
      <c r="H40" s="35">
        <v>87</v>
      </c>
      <c r="I40" s="35">
        <v>29</v>
      </c>
      <c r="J40" s="35">
        <v>58</v>
      </c>
      <c r="K40" s="35">
        <v>0</v>
      </c>
      <c r="L40" s="35">
        <v>0</v>
      </c>
      <c r="M40" s="35">
        <v>0</v>
      </c>
      <c r="N40" s="35">
        <v>0</v>
      </c>
      <c r="O40" s="35">
        <v>2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14</v>
      </c>
      <c r="V40" s="35">
        <v>16</v>
      </c>
      <c r="W40" s="35">
        <v>0</v>
      </c>
      <c r="X40" s="35">
        <v>0</v>
      </c>
      <c r="Y40" s="35">
        <v>0</v>
      </c>
      <c r="Z40" s="35">
        <v>2</v>
      </c>
      <c r="AA40" s="35">
        <v>0</v>
      </c>
      <c r="AB40" s="35">
        <v>0</v>
      </c>
      <c r="AC40" s="35">
        <v>0</v>
      </c>
      <c r="AD40" s="35">
        <v>0</v>
      </c>
      <c r="AE40" s="35">
        <v>13</v>
      </c>
      <c r="AF40" s="35">
        <v>40</v>
      </c>
    </row>
    <row r="41" spans="1:32" s="9" customFormat="1" ht="16.5" customHeight="1">
      <c r="A41" s="28"/>
      <c r="B41" s="56" t="s">
        <v>49</v>
      </c>
      <c r="C41" s="192"/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</row>
    <row r="42" spans="1:32" s="9" customFormat="1" ht="16.5" customHeight="1">
      <c r="A42" s="28"/>
      <c r="B42" s="56" t="s">
        <v>50</v>
      </c>
      <c r="C42" s="192"/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</row>
    <row r="43" spans="1:32" s="9" customFormat="1" ht="16.5" customHeight="1">
      <c r="A43" s="28"/>
      <c r="B43" s="56" t="s">
        <v>51</v>
      </c>
      <c r="C43" s="192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</row>
    <row r="44" spans="1:32" s="9" customFormat="1" ht="16.5" customHeight="1">
      <c r="A44" s="28"/>
      <c r="B44" s="56" t="s">
        <v>52</v>
      </c>
      <c r="C44" s="192"/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</row>
    <row r="45" spans="1:32" s="9" customFormat="1" ht="16.5" customHeight="1">
      <c r="A45" s="28"/>
      <c r="B45" s="56" t="s">
        <v>53</v>
      </c>
      <c r="C45" s="192"/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</row>
    <row r="46" spans="1:32" s="9" customFormat="1" ht="16.5" customHeight="1">
      <c r="A46" s="28"/>
      <c r="B46" s="56" t="s">
        <v>54</v>
      </c>
      <c r="C46" s="192"/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</row>
    <row r="47" spans="1:32" s="9" customFormat="1" ht="16.5" customHeight="1">
      <c r="A47" s="28"/>
      <c r="B47" s="56" t="s">
        <v>55</v>
      </c>
      <c r="C47" s="192"/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</row>
    <row r="48" spans="1:32" s="9" customFormat="1" ht="16.5" customHeight="1">
      <c r="A48" s="28"/>
      <c r="B48" s="56" t="s">
        <v>56</v>
      </c>
      <c r="C48" s="192"/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</row>
    <row r="49" spans="1:32" s="9" customFormat="1" ht="16.5" customHeight="1">
      <c r="A49" s="28"/>
      <c r="B49" s="56" t="s">
        <v>57</v>
      </c>
      <c r="C49" s="192"/>
      <c r="D49" s="35">
        <v>0</v>
      </c>
      <c r="E49" s="35">
        <v>0</v>
      </c>
      <c r="F49" s="35">
        <v>0</v>
      </c>
      <c r="G49" s="35">
        <v>0</v>
      </c>
      <c r="H49" s="35">
        <v>1</v>
      </c>
      <c r="I49" s="35">
        <v>1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1</v>
      </c>
      <c r="AF49" s="35">
        <v>0</v>
      </c>
    </row>
    <row r="50" spans="1:32" s="9" customFormat="1" ht="16.5" customHeight="1">
      <c r="A50" s="28"/>
      <c r="B50" s="56" t="s">
        <v>58</v>
      </c>
      <c r="C50" s="192"/>
      <c r="D50" s="35">
        <v>0</v>
      </c>
      <c r="E50" s="35">
        <v>0</v>
      </c>
      <c r="F50" s="35">
        <v>1</v>
      </c>
      <c r="G50" s="35">
        <v>1</v>
      </c>
      <c r="H50" s="35">
        <v>27</v>
      </c>
      <c r="I50" s="35">
        <v>13</v>
      </c>
      <c r="J50" s="35">
        <v>14</v>
      </c>
      <c r="K50" s="35">
        <v>0</v>
      </c>
      <c r="L50" s="35">
        <v>0</v>
      </c>
      <c r="M50" s="35">
        <v>0</v>
      </c>
      <c r="N50" s="35">
        <v>0</v>
      </c>
      <c r="O50" s="35">
        <v>1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7</v>
      </c>
      <c r="V50" s="35">
        <v>2</v>
      </c>
      <c r="W50" s="35">
        <v>0</v>
      </c>
      <c r="X50" s="35">
        <v>0</v>
      </c>
      <c r="Y50" s="35">
        <v>0</v>
      </c>
      <c r="Z50" s="35">
        <v>1</v>
      </c>
      <c r="AA50" s="35">
        <v>0</v>
      </c>
      <c r="AB50" s="35">
        <v>0</v>
      </c>
      <c r="AC50" s="35">
        <v>0</v>
      </c>
      <c r="AD50" s="35">
        <v>0</v>
      </c>
      <c r="AE50" s="35">
        <v>5</v>
      </c>
      <c r="AF50" s="35">
        <v>11</v>
      </c>
    </row>
    <row r="51" spans="1:32" s="9" customFormat="1" ht="16.5" customHeight="1">
      <c r="A51" s="28"/>
      <c r="B51" s="56" t="s">
        <v>59</v>
      </c>
      <c r="C51" s="192"/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</row>
    <row r="52" spans="1:32" s="9" customFormat="1" ht="16.5" customHeight="1">
      <c r="A52" s="28"/>
      <c r="B52" s="56" t="s">
        <v>60</v>
      </c>
      <c r="C52" s="192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</row>
    <row r="53" spans="1:32" s="9" customFormat="1" ht="16.5" customHeight="1">
      <c r="A53" s="28"/>
      <c r="B53" s="56" t="s">
        <v>61</v>
      </c>
      <c r="C53" s="192"/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</row>
    <row r="54" spans="1:32" s="9" customFormat="1" ht="16.5" customHeight="1">
      <c r="A54" s="28"/>
      <c r="B54" s="386"/>
      <c r="C54" s="192"/>
      <c r="D54" s="426"/>
      <c r="E54" s="426"/>
      <c r="F54" s="426"/>
      <c r="G54" s="426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s="9" customFormat="1" ht="16.5" customHeight="1">
      <c r="A55" s="28"/>
      <c r="B55" s="111" t="s">
        <v>67</v>
      </c>
      <c r="C55" s="192"/>
      <c r="D55" s="40">
        <v>0</v>
      </c>
      <c r="E55" s="40">
        <v>0</v>
      </c>
      <c r="F55" s="40">
        <v>1</v>
      </c>
      <c r="G55" s="40">
        <v>1</v>
      </c>
      <c r="H55" s="40">
        <v>121</v>
      </c>
      <c r="I55" s="40">
        <v>74</v>
      </c>
      <c r="J55" s="40">
        <v>47</v>
      </c>
      <c r="K55" s="40">
        <v>0</v>
      </c>
      <c r="L55" s="40">
        <v>0</v>
      </c>
      <c r="M55" s="40">
        <v>0</v>
      </c>
      <c r="N55" s="40">
        <v>0</v>
      </c>
      <c r="O55" s="40">
        <v>1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51</v>
      </c>
      <c r="V55" s="40">
        <v>22</v>
      </c>
      <c r="W55" s="40">
        <v>2</v>
      </c>
      <c r="X55" s="40">
        <v>0</v>
      </c>
      <c r="Y55" s="40">
        <v>0</v>
      </c>
      <c r="Z55" s="40">
        <v>2</v>
      </c>
      <c r="AA55" s="40">
        <v>0</v>
      </c>
      <c r="AB55" s="40">
        <v>0</v>
      </c>
      <c r="AC55" s="40">
        <v>0</v>
      </c>
      <c r="AD55" s="40">
        <v>0</v>
      </c>
      <c r="AE55" s="40">
        <v>20</v>
      </c>
      <c r="AF55" s="40">
        <v>23</v>
      </c>
    </row>
    <row r="56" spans="1:32" s="9" customFormat="1" ht="11.25" customHeight="1">
      <c r="A56" s="28"/>
      <c r="B56" s="116"/>
      <c r="C56" s="192"/>
      <c r="D56" s="426"/>
      <c r="E56" s="426"/>
      <c r="F56" s="426"/>
      <c r="G56" s="426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s="9" customFormat="1" ht="16.5" customHeight="1">
      <c r="A57" s="28"/>
      <c r="B57" s="375" t="s">
        <v>64</v>
      </c>
      <c r="C57" s="192"/>
      <c r="D57" s="425">
        <v>0</v>
      </c>
      <c r="E57" s="425">
        <v>0</v>
      </c>
      <c r="F57" s="425">
        <v>0</v>
      </c>
      <c r="G57" s="425">
        <v>0</v>
      </c>
      <c r="H57" s="425">
        <v>58</v>
      </c>
      <c r="I57" s="425">
        <v>35</v>
      </c>
      <c r="J57" s="425">
        <v>23</v>
      </c>
      <c r="K57" s="425">
        <v>0</v>
      </c>
      <c r="L57" s="425">
        <v>0</v>
      </c>
      <c r="M57" s="425">
        <v>0</v>
      </c>
      <c r="N57" s="425">
        <v>0</v>
      </c>
      <c r="O57" s="425">
        <v>0</v>
      </c>
      <c r="P57" s="425">
        <v>0</v>
      </c>
      <c r="Q57" s="425">
        <v>0</v>
      </c>
      <c r="R57" s="425">
        <v>0</v>
      </c>
      <c r="S57" s="425">
        <v>0</v>
      </c>
      <c r="T57" s="425">
        <v>0</v>
      </c>
      <c r="U57" s="425">
        <v>23</v>
      </c>
      <c r="V57" s="425">
        <v>10</v>
      </c>
      <c r="W57" s="425">
        <v>1</v>
      </c>
      <c r="X57" s="425">
        <v>0</v>
      </c>
      <c r="Y57" s="425">
        <v>0</v>
      </c>
      <c r="Z57" s="425">
        <v>1</v>
      </c>
      <c r="AA57" s="425">
        <v>0</v>
      </c>
      <c r="AB57" s="425">
        <v>0</v>
      </c>
      <c r="AC57" s="425">
        <v>0</v>
      </c>
      <c r="AD57" s="425">
        <v>0</v>
      </c>
      <c r="AE57" s="425">
        <v>11</v>
      </c>
      <c r="AF57" s="425">
        <v>12</v>
      </c>
    </row>
    <row r="58" spans="1:32" s="9" customFormat="1" ht="16.5" customHeight="1">
      <c r="A58" s="28"/>
      <c r="B58" s="375" t="s">
        <v>65</v>
      </c>
      <c r="C58" s="192"/>
      <c r="D58" s="35">
        <v>0</v>
      </c>
      <c r="E58" s="35">
        <v>0</v>
      </c>
      <c r="F58" s="425">
        <v>1</v>
      </c>
      <c r="G58" s="35">
        <v>0</v>
      </c>
      <c r="H58" s="35">
        <v>20</v>
      </c>
      <c r="I58" s="425">
        <v>10</v>
      </c>
      <c r="J58" s="35">
        <v>10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9</v>
      </c>
      <c r="V58" s="35">
        <v>7</v>
      </c>
      <c r="W58" s="35">
        <v>1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425">
        <v>0</v>
      </c>
      <c r="AF58" s="425">
        <v>3</v>
      </c>
    </row>
    <row r="59" spans="1:32" s="430" customFormat="1" ht="16.5" customHeight="1">
      <c r="A59" s="427"/>
      <c r="B59" s="428" t="s">
        <v>66</v>
      </c>
      <c r="C59" s="429"/>
      <c r="D59" s="425">
        <v>0</v>
      </c>
      <c r="E59" s="425">
        <v>0</v>
      </c>
      <c r="F59" s="425">
        <v>0</v>
      </c>
      <c r="G59" s="425">
        <v>0</v>
      </c>
      <c r="H59" s="425">
        <v>34</v>
      </c>
      <c r="I59" s="425">
        <v>24</v>
      </c>
      <c r="J59" s="425">
        <v>10</v>
      </c>
      <c r="K59" s="425">
        <v>0</v>
      </c>
      <c r="L59" s="425">
        <v>0</v>
      </c>
      <c r="M59" s="425">
        <v>0</v>
      </c>
      <c r="N59" s="425">
        <v>0</v>
      </c>
      <c r="O59" s="425">
        <v>1</v>
      </c>
      <c r="P59" s="425">
        <v>0</v>
      </c>
      <c r="Q59" s="425">
        <v>0</v>
      </c>
      <c r="R59" s="425">
        <v>0</v>
      </c>
      <c r="S59" s="425">
        <v>0</v>
      </c>
      <c r="T59" s="425">
        <v>0</v>
      </c>
      <c r="U59" s="425">
        <v>17</v>
      </c>
      <c r="V59" s="425">
        <v>4</v>
      </c>
      <c r="W59" s="425">
        <v>0</v>
      </c>
      <c r="X59" s="425">
        <v>0</v>
      </c>
      <c r="Y59" s="425">
        <v>0</v>
      </c>
      <c r="Z59" s="425">
        <v>1</v>
      </c>
      <c r="AA59" s="425">
        <v>0</v>
      </c>
      <c r="AB59" s="425">
        <v>0</v>
      </c>
      <c r="AC59" s="425">
        <v>0</v>
      </c>
      <c r="AD59" s="425">
        <v>0</v>
      </c>
      <c r="AE59" s="425">
        <v>6</v>
      </c>
      <c r="AF59" s="425">
        <v>5</v>
      </c>
    </row>
    <row r="60" spans="1:32" s="430" customFormat="1" ht="16.5" customHeight="1">
      <c r="A60" s="427"/>
      <c r="B60" s="428" t="s">
        <v>108</v>
      </c>
      <c r="C60" s="429"/>
      <c r="D60" s="425">
        <v>0</v>
      </c>
      <c r="E60" s="425">
        <v>0</v>
      </c>
      <c r="F60" s="425">
        <v>0</v>
      </c>
      <c r="G60" s="425">
        <v>0</v>
      </c>
      <c r="H60" s="425">
        <v>4</v>
      </c>
      <c r="I60" s="425">
        <v>2</v>
      </c>
      <c r="J60" s="425">
        <v>2</v>
      </c>
      <c r="K60" s="425">
        <v>0</v>
      </c>
      <c r="L60" s="425">
        <v>0</v>
      </c>
      <c r="M60" s="425">
        <v>0</v>
      </c>
      <c r="N60" s="425">
        <v>0</v>
      </c>
      <c r="O60" s="425">
        <v>0</v>
      </c>
      <c r="P60" s="425">
        <v>0</v>
      </c>
      <c r="Q60" s="425">
        <v>0</v>
      </c>
      <c r="R60" s="425">
        <v>0</v>
      </c>
      <c r="S60" s="425">
        <v>0</v>
      </c>
      <c r="T60" s="425">
        <v>0</v>
      </c>
      <c r="U60" s="425">
        <v>0</v>
      </c>
      <c r="V60" s="425">
        <v>0</v>
      </c>
      <c r="W60" s="425">
        <v>0</v>
      </c>
      <c r="X60" s="425">
        <v>0</v>
      </c>
      <c r="Y60" s="425">
        <v>0</v>
      </c>
      <c r="Z60" s="425">
        <v>0</v>
      </c>
      <c r="AA60" s="425">
        <v>0</v>
      </c>
      <c r="AB60" s="425">
        <v>0</v>
      </c>
      <c r="AC60" s="425">
        <v>0</v>
      </c>
      <c r="AD60" s="425">
        <v>0</v>
      </c>
      <c r="AE60" s="425">
        <v>2</v>
      </c>
      <c r="AF60" s="425">
        <v>2</v>
      </c>
    </row>
    <row r="61" spans="1:32" s="430" customFormat="1" ht="16.5" customHeight="1">
      <c r="A61" s="427"/>
      <c r="B61" s="428" t="s">
        <v>68</v>
      </c>
      <c r="C61" s="429"/>
      <c r="D61" s="425">
        <v>0</v>
      </c>
      <c r="E61" s="425">
        <v>0</v>
      </c>
      <c r="F61" s="425">
        <v>0</v>
      </c>
      <c r="G61" s="425">
        <v>1</v>
      </c>
      <c r="H61" s="425">
        <v>5</v>
      </c>
      <c r="I61" s="425">
        <v>3</v>
      </c>
      <c r="J61" s="425">
        <v>2</v>
      </c>
      <c r="K61" s="425">
        <v>0</v>
      </c>
      <c r="L61" s="425">
        <v>0</v>
      </c>
      <c r="M61" s="425">
        <v>0</v>
      </c>
      <c r="N61" s="425">
        <v>0</v>
      </c>
      <c r="O61" s="425">
        <v>0</v>
      </c>
      <c r="P61" s="425">
        <v>0</v>
      </c>
      <c r="Q61" s="425">
        <v>0</v>
      </c>
      <c r="R61" s="425">
        <v>0</v>
      </c>
      <c r="S61" s="425">
        <v>0</v>
      </c>
      <c r="T61" s="425">
        <v>0</v>
      </c>
      <c r="U61" s="425">
        <v>2</v>
      </c>
      <c r="V61" s="425">
        <v>1</v>
      </c>
      <c r="W61" s="425">
        <v>0</v>
      </c>
      <c r="X61" s="425">
        <v>0</v>
      </c>
      <c r="Y61" s="425">
        <v>0</v>
      </c>
      <c r="Z61" s="425">
        <v>0</v>
      </c>
      <c r="AA61" s="425">
        <v>0</v>
      </c>
      <c r="AB61" s="425">
        <v>0</v>
      </c>
      <c r="AC61" s="425">
        <v>0</v>
      </c>
      <c r="AD61" s="425">
        <v>0</v>
      </c>
      <c r="AE61" s="425">
        <v>1</v>
      </c>
      <c r="AF61" s="425">
        <v>1</v>
      </c>
    </row>
    <row r="62" spans="1:32" s="9" customFormat="1" ht="16.5" customHeight="1">
      <c r="A62" s="28"/>
      <c r="B62" s="428"/>
      <c r="C62" s="192"/>
      <c r="D62" s="426"/>
      <c r="E62" s="426"/>
      <c r="F62" s="426"/>
      <c r="G62" s="426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</row>
    <row r="63" spans="1:32" s="9" customFormat="1" ht="16.5" customHeight="1">
      <c r="A63" s="601" t="s">
        <v>302</v>
      </c>
      <c r="B63" s="601"/>
      <c r="C63" s="602"/>
      <c r="D63" s="40">
        <v>0</v>
      </c>
      <c r="E63" s="40">
        <v>0</v>
      </c>
      <c r="F63" s="40">
        <v>0</v>
      </c>
      <c r="G63" s="40">
        <v>0</v>
      </c>
      <c r="H63" s="40">
        <v>34</v>
      </c>
      <c r="I63" s="40">
        <v>14</v>
      </c>
      <c r="J63" s="40">
        <v>20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14</v>
      </c>
      <c r="AF63" s="40">
        <v>20</v>
      </c>
    </row>
    <row r="64" spans="1:32" s="9" customFormat="1" ht="11.25" customHeight="1">
      <c r="A64" s="28"/>
      <c r="B64" s="375"/>
      <c r="C64" s="192"/>
      <c r="D64" s="426"/>
      <c r="E64" s="426"/>
      <c r="F64" s="426"/>
      <c r="G64" s="426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</row>
    <row r="65" spans="1:32" s="9" customFormat="1" ht="16.5" customHeight="1">
      <c r="A65" s="28"/>
      <c r="B65" s="384" t="s">
        <v>64</v>
      </c>
      <c r="C65" s="192"/>
      <c r="D65" s="35">
        <v>0</v>
      </c>
      <c r="E65" s="35">
        <v>0</v>
      </c>
      <c r="F65" s="35">
        <v>0</v>
      </c>
      <c r="G65" s="35">
        <v>0</v>
      </c>
      <c r="H65" s="35">
        <v>16</v>
      </c>
      <c r="I65" s="35">
        <v>7</v>
      </c>
      <c r="J65" s="35">
        <v>9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0</v>
      </c>
      <c r="AE65" s="35">
        <v>7</v>
      </c>
      <c r="AF65" s="35">
        <v>9</v>
      </c>
    </row>
    <row r="66" spans="1:32" s="9" customFormat="1" ht="16.5" customHeight="1">
      <c r="A66" s="28"/>
      <c r="B66" s="385" t="s">
        <v>283</v>
      </c>
      <c r="C66" s="192"/>
      <c r="D66" s="35">
        <v>0</v>
      </c>
      <c r="E66" s="35">
        <v>0</v>
      </c>
      <c r="F66" s="35">
        <v>0</v>
      </c>
      <c r="G66" s="35">
        <v>0</v>
      </c>
      <c r="H66" s="35">
        <v>3</v>
      </c>
      <c r="I66" s="35">
        <v>0</v>
      </c>
      <c r="J66" s="35">
        <v>3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3</v>
      </c>
    </row>
    <row r="67" spans="1:32" s="9" customFormat="1" ht="16.5" customHeight="1">
      <c r="A67" s="28"/>
      <c r="B67" s="385" t="s">
        <v>66</v>
      </c>
      <c r="C67" s="192"/>
      <c r="D67" s="35">
        <v>0</v>
      </c>
      <c r="E67" s="35">
        <v>0</v>
      </c>
      <c r="F67" s="35">
        <v>0</v>
      </c>
      <c r="G67" s="35">
        <v>0</v>
      </c>
      <c r="H67" s="35">
        <v>1</v>
      </c>
      <c r="I67" s="35">
        <v>1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1</v>
      </c>
      <c r="AF67" s="35">
        <v>0</v>
      </c>
    </row>
    <row r="68" spans="1:32" s="9" customFormat="1" ht="16.5" customHeight="1">
      <c r="A68" s="28"/>
      <c r="B68" s="385" t="s">
        <v>92</v>
      </c>
      <c r="C68" s="192"/>
      <c r="D68" s="35">
        <v>0</v>
      </c>
      <c r="E68" s="35">
        <v>0</v>
      </c>
      <c r="F68" s="35">
        <v>0</v>
      </c>
      <c r="G68" s="35">
        <v>0</v>
      </c>
      <c r="H68" s="35">
        <v>3</v>
      </c>
      <c r="I68" s="35">
        <v>0</v>
      </c>
      <c r="J68" s="35">
        <v>3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3</v>
      </c>
    </row>
    <row r="69" spans="1:32" s="9" customFormat="1" ht="16.5" customHeight="1">
      <c r="A69" s="28"/>
      <c r="B69" s="375" t="s">
        <v>68</v>
      </c>
      <c r="C69" s="192"/>
      <c r="D69" s="35">
        <v>0</v>
      </c>
      <c r="E69" s="35">
        <v>0</v>
      </c>
      <c r="F69" s="35">
        <v>0</v>
      </c>
      <c r="G69" s="35">
        <v>0</v>
      </c>
      <c r="H69" s="35">
        <v>5</v>
      </c>
      <c r="I69" s="35">
        <v>3</v>
      </c>
      <c r="J69" s="35">
        <v>2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3</v>
      </c>
      <c r="AF69" s="35">
        <v>2</v>
      </c>
    </row>
    <row r="70" spans="1:32" s="9" customFormat="1" ht="16.5" customHeight="1">
      <c r="A70" s="28"/>
      <c r="B70" s="375" t="s">
        <v>284</v>
      </c>
      <c r="C70" s="192"/>
      <c r="D70" s="35">
        <v>0</v>
      </c>
      <c r="E70" s="35">
        <v>0</v>
      </c>
      <c r="F70" s="35">
        <v>0</v>
      </c>
      <c r="G70" s="35">
        <v>0</v>
      </c>
      <c r="H70" s="35">
        <v>6</v>
      </c>
      <c r="I70" s="35">
        <v>3</v>
      </c>
      <c r="J70" s="35">
        <v>3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3</v>
      </c>
      <c r="AF70" s="35">
        <v>3</v>
      </c>
    </row>
    <row r="71" spans="1:32" ht="7.5" customHeight="1">
      <c r="A71" s="196"/>
      <c r="B71" s="431"/>
      <c r="C71" s="11"/>
      <c r="D71" s="432"/>
      <c r="E71" s="433"/>
      <c r="F71" s="433"/>
      <c r="G71" s="433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434"/>
      <c r="AF71" s="434"/>
    </row>
  </sheetData>
  <mergeCells count="19">
    <mergeCell ref="A2:AF2"/>
    <mergeCell ref="B4:B6"/>
    <mergeCell ref="D4:G4"/>
    <mergeCell ref="H4:AF4"/>
    <mergeCell ref="D5:E5"/>
    <mergeCell ref="F5:G5"/>
    <mergeCell ref="H5:J5"/>
    <mergeCell ref="K5:L5"/>
    <mergeCell ref="M5:N5"/>
    <mergeCell ref="O5:P5"/>
    <mergeCell ref="AC5:AD5"/>
    <mergeCell ref="AE5:AF5"/>
    <mergeCell ref="A63:C63"/>
    <mergeCell ref="Q5:R5"/>
    <mergeCell ref="S5:T5"/>
    <mergeCell ref="U5:V5"/>
    <mergeCell ref="W5:X5"/>
    <mergeCell ref="Y5:Z5"/>
    <mergeCell ref="AA5:AB5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56" firstPageNumber="67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2407-643D-4A3B-98F8-47AB121B0F0E}">
  <sheetPr>
    <pageSetUpPr fitToPage="1"/>
  </sheetPr>
  <dimension ref="A1:AS74"/>
  <sheetViews>
    <sheetView showGridLines="0" view="pageBreakPreview" zoomScaleNormal="111" zoomScaleSheetLayoutView="100" workbookViewId="0"/>
  </sheetViews>
  <sheetFormatPr defaultColWidth="11.25" defaultRowHeight="13.5"/>
  <cols>
    <col min="1" max="1" width="1.25" style="7" customWidth="1"/>
    <col min="2" max="2" width="11.25" style="7" customWidth="1"/>
    <col min="3" max="3" width="1.25" style="7" customWidth="1"/>
    <col min="4" max="11" width="2.125" style="7" customWidth="1"/>
    <col min="12" max="15" width="2.625" style="7" customWidth="1"/>
    <col min="16" max="19" width="2.125" style="7" customWidth="1"/>
    <col min="20" max="21" width="2.625" style="7" customWidth="1"/>
    <col min="22" max="23" width="2.875" style="7" customWidth="1"/>
    <col min="24" max="29" width="2.625" style="7" customWidth="1"/>
    <col min="30" max="31" width="2.875" style="7" customWidth="1"/>
    <col min="32" max="33" width="2.125" style="7" customWidth="1"/>
    <col min="34" max="37" width="2.625" style="7" customWidth="1"/>
    <col min="38" max="41" width="2.125" style="7" customWidth="1"/>
    <col min="42" max="43" width="2.625" style="7" customWidth="1"/>
    <col min="44" max="44" width="5.25" style="7" customWidth="1"/>
    <col min="45" max="16384" width="11.25" style="7"/>
  </cols>
  <sheetData>
    <row r="1" spans="1:43" ht="34.5" customHeight="1">
      <c r="A1" s="59" t="s">
        <v>109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43" s="307" customFormat="1" ht="22.5" customHeight="1">
      <c r="A2" s="61" t="s">
        <v>303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7"/>
      <c r="AM2" s="437"/>
      <c r="AN2" s="437"/>
      <c r="AO2" s="437"/>
      <c r="AP2" s="437"/>
      <c r="AQ2" s="437"/>
    </row>
    <row r="3" spans="1:43" ht="15" customHeight="1">
      <c r="A3" s="4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3" ht="21" customHeight="1">
      <c r="A4" s="25"/>
      <c r="B4" s="496" t="s">
        <v>304</v>
      </c>
      <c r="C4" s="44"/>
      <c r="D4" s="492" t="s">
        <v>305</v>
      </c>
      <c r="E4" s="493"/>
      <c r="F4" s="493"/>
      <c r="G4" s="493"/>
      <c r="H4" s="493"/>
      <c r="I4" s="493"/>
      <c r="J4" s="493"/>
      <c r="K4" s="508"/>
      <c r="L4" s="628" t="s">
        <v>306</v>
      </c>
      <c r="M4" s="634"/>
      <c r="N4" s="492" t="s">
        <v>307</v>
      </c>
      <c r="O4" s="493"/>
      <c r="P4" s="493"/>
      <c r="Q4" s="493"/>
      <c r="R4" s="493"/>
      <c r="S4" s="508"/>
      <c r="T4" s="492" t="s">
        <v>308</v>
      </c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508"/>
      <c r="AL4" s="492" t="s">
        <v>309</v>
      </c>
      <c r="AM4" s="493"/>
      <c r="AN4" s="493"/>
      <c r="AO4" s="508"/>
      <c r="AP4" s="628" t="s">
        <v>310</v>
      </c>
      <c r="AQ4" s="629"/>
    </row>
    <row r="5" spans="1:43" ht="2.25" customHeight="1">
      <c r="A5" s="28"/>
      <c r="B5" s="605"/>
      <c r="C5" s="54"/>
      <c r="D5" s="589" t="s">
        <v>311</v>
      </c>
      <c r="E5" s="627"/>
      <c r="F5" s="589" t="s">
        <v>312</v>
      </c>
      <c r="G5" s="627"/>
      <c r="H5" s="589" t="s">
        <v>313</v>
      </c>
      <c r="I5" s="627"/>
      <c r="J5" s="589" t="s">
        <v>314</v>
      </c>
      <c r="K5" s="627"/>
      <c r="L5" s="630"/>
      <c r="M5" s="635"/>
      <c r="N5" s="439"/>
      <c r="O5" s="440"/>
      <c r="P5" s="439"/>
      <c r="Q5" s="440"/>
      <c r="R5" s="439"/>
      <c r="S5" s="440"/>
      <c r="T5" s="439"/>
      <c r="U5" s="440"/>
      <c r="V5" s="441"/>
      <c r="W5" s="441"/>
      <c r="X5" s="439"/>
      <c r="Y5" s="440"/>
      <c r="Z5" s="442"/>
      <c r="AA5" s="442"/>
      <c r="AB5" s="443"/>
      <c r="AC5" s="444"/>
      <c r="AD5" s="441"/>
      <c r="AE5" s="441"/>
      <c r="AF5" s="445"/>
      <c r="AG5" s="446"/>
      <c r="AH5" s="441"/>
      <c r="AI5" s="441"/>
      <c r="AJ5" s="439"/>
      <c r="AK5" s="440"/>
      <c r="AL5" s="439"/>
      <c r="AM5" s="440"/>
      <c r="AN5" s="441"/>
      <c r="AO5" s="440"/>
      <c r="AP5" s="630"/>
      <c r="AQ5" s="631"/>
    </row>
    <row r="6" spans="1:43" ht="55.5" customHeight="1">
      <c r="A6" s="28"/>
      <c r="B6" s="605"/>
      <c r="C6" s="49"/>
      <c r="D6" s="589"/>
      <c r="E6" s="627"/>
      <c r="F6" s="589"/>
      <c r="G6" s="627"/>
      <c r="H6" s="589"/>
      <c r="I6" s="627"/>
      <c r="J6" s="589"/>
      <c r="K6" s="627"/>
      <c r="L6" s="630"/>
      <c r="M6" s="635"/>
      <c r="N6" s="589" t="s">
        <v>315</v>
      </c>
      <c r="O6" s="627"/>
      <c r="P6" s="633" t="s">
        <v>316</v>
      </c>
      <c r="Q6" s="626"/>
      <c r="R6" s="589" t="s">
        <v>317</v>
      </c>
      <c r="S6" s="627"/>
      <c r="T6" s="589" t="s">
        <v>318</v>
      </c>
      <c r="U6" s="627"/>
      <c r="V6" s="589" t="s">
        <v>319</v>
      </c>
      <c r="W6" s="627"/>
      <c r="X6" s="589" t="s">
        <v>320</v>
      </c>
      <c r="Y6" s="627"/>
      <c r="Z6" s="633" t="s">
        <v>321</v>
      </c>
      <c r="AA6" s="638"/>
      <c r="AB6" s="633" t="s">
        <v>322</v>
      </c>
      <c r="AC6" s="638"/>
      <c r="AD6" s="589" t="s">
        <v>323</v>
      </c>
      <c r="AE6" s="627"/>
      <c r="AF6" s="625" t="s">
        <v>324</v>
      </c>
      <c r="AG6" s="626"/>
      <c r="AH6" s="589" t="s">
        <v>325</v>
      </c>
      <c r="AI6" s="627"/>
      <c r="AJ6" s="625" t="s">
        <v>326</v>
      </c>
      <c r="AK6" s="626"/>
      <c r="AL6" s="589" t="s">
        <v>327</v>
      </c>
      <c r="AM6" s="627"/>
      <c r="AN6" s="589" t="s">
        <v>328</v>
      </c>
      <c r="AO6" s="627"/>
      <c r="AP6" s="630"/>
      <c r="AQ6" s="631"/>
    </row>
    <row r="7" spans="1:43" ht="2.25" customHeight="1">
      <c r="A7" s="28"/>
      <c r="B7" s="605"/>
      <c r="C7" s="49"/>
      <c r="D7" s="503"/>
      <c r="E7" s="632"/>
      <c r="F7" s="503"/>
      <c r="G7" s="632"/>
      <c r="H7" s="503"/>
      <c r="I7" s="632"/>
      <c r="J7" s="503"/>
      <c r="K7" s="632"/>
      <c r="L7" s="636"/>
      <c r="M7" s="637"/>
      <c r="N7" s="447"/>
      <c r="O7" s="448"/>
      <c r="P7" s="447"/>
      <c r="Q7" s="448"/>
      <c r="R7" s="447"/>
      <c r="S7" s="448"/>
      <c r="T7" s="447"/>
      <c r="U7" s="448"/>
      <c r="V7" s="449"/>
      <c r="W7" s="449"/>
      <c r="X7" s="447"/>
      <c r="Y7" s="448"/>
      <c r="Z7" s="450"/>
      <c r="AA7" s="450"/>
      <c r="AB7" s="451"/>
      <c r="AC7" s="452"/>
      <c r="AD7" s="449"/>
      <c r="AE7" s="449"/>
      <c r="AF7" s="453"/>
      <c r="AG7" s="454"/>
      <c r="AH7" s="449"/>
      <c r="AI7" s="449"/>
      <c r="AJ7" s="447"/>
      <c r="AK7" s="448"/>
      <c r="AL7" s="447"/>
      <c r="AM7" s="448"/>
      <c r="AN7" s="449"/>
      <c r="AO7" s="448"/>
      <c r="AP7" s="447"/>
      <c r="AQ7" s="31"/>
    </row>
    <row r="8" spans="1:43" ht="22.5" customHeight="1">
      <c r="A8" s="25"/>
      <c r="B8" s="85" t="s">
        <v>194</v>
      </c>
      <c r="C8" s="44"/>
      <c r="D8" s="614">
        <v>2</v>
      </c>
      <c r="E8" s="611"/>
      <c r="F8" s="619">
        <v>1</v>
      </c>
      <c r="G8" s="619"/>
      <c r="H8" s="611">
        <v>3</v>
      </c>
      <c r="I8" s="611"/>
      <c r="J8" s="611">
        <v>0</v>
      </c>
      <c r="K8" s="611"/>
      <c r="L8" s="611">
        <v>76</v>
      </c>
      <c r="M8" s="611"/>
      <c r="N8" s="611">
        <v>24</v>
      </c>
      <c r="O8" s="611"/>
      <c r="P8" s="611">
        <v>0</v>
      </c>
      <c r="Q8" s="611"/>
      <c r="R8" s="611">
        <v>22</v>
      </c>
      <c r="S8" s="611"/>
      <c r="T8" s="611">
        <v>72</v>
      </c>
      <c r="U8" s="611"/>
      <c r="V8" s="611">
        <v>196</v>
      </c>
      <c r="W8" s="611"/>
      <c r="X8" s="611">
        <v>68</v>
      </c>
      <c r="Y8" s="611"/>
      <c r="Z8" s="611">
        <v>70</v>
      </c>
      <c r="AA8" s="611"/>
      <c r="AB8" s="611">
        <v>71</v>
      </c>
      <c r="AC8" s="611"/>
      <c r="AD8" s="611">
        <v>122</v>
      </c>
      <c r="AE8" s="611"/>
      <c r="AF8" s="611">
        <v>6</v>
      </c>
      <c r="AG8" s="611"/>
      <c r="AH8" s="611">
        <v>58</v>
      </c>
      <c r="AI8" s="611"/>
      <c r="AJ8" s="611">
        <v>16</v>
      </c>
      <c r="AK8" s="611"/>
      <c r="AL8" s="611">
        <v>5</v>
      </c>
      <c r="AM8" s="611"/>
      <c r="AN8" s="611">
        <v>2</v>
      </c>
      <c r="AO8" s="611"/>
      <c r="AP8" s="611">
        <v>9</v>
      </c>
      <c r="AQ8" s="611"/>
    </row>
    <row r="9" spans="1:43" s="455" customFormat="1" ht="15" customHeight="1">
      <c r="A9" s="36"/>
      <c r="B9" s="126" t="s">
        <v>195</v>
      </c>
      <c r="C9" s="37"/>
      <c r="D9" s="624">
        <f>IF(SUM(D12,D56)=[4]帰国生徒数_計SYT20279!D5,SUM(D12,D56))</f>
        <v>0</v>
      </c>
      <c r="E9" s="621"/>
      <c r="F9" s="621">
        <f>IF(SUM(F12,F56)=[4]帰国生徒数_計SYT20279!E5,SUM(F12,F56))</f>
        <v>11</v>
      </c>
      <c r="G9" s="621"/>
      <c r="H9" s="621">
        <f>IF(SUM(H12,H56)=[4]帰国生徒数_計SYT20279!F5,SUM(H12,H56))</f>
        <v>4</v>
      </c>
      <c r="I9" s="621"/>
      <c r="J9" s="621">
        <f>IF(SUM(G12,G56)=[4]帰国生徒数_計SYT20279!G5,SUM(G12,G56))</f>
        <v>0</v>
      </c>
      <c r="K9" s="621"/>
      <c r="L9" s="621">
        <f>IF(SUM(L12,L56)=SUMIFS('[4]高等学校　帰国生徒、外国人生徒'!$Q$3:$Q$67,'[4]高等学校　帰国生徒、外国人生徒'!$D$3:$D$67,"&lt;"&amp;3),SUM(L12,L56))</f>
        <v>107</v>
      </c>
      <c r="M9" s="621"/>
      <c r="N9" s="621">
        <f>IF(SUM(N12,N56)=[4]指導主事の数_公SYT20327!C3,SUM(N12,N56))</f>
        <v>24</v>
      </c>
      <c r="O9" s="621"/>
      <c r="P9" s="621">
        <f>IF(SUM(P12,P56)=[4]指導主事の数_公SYT20327!D3,SUM(P12,P56))</f>
        <v>0</v>
      </c>
      <c r="Q9" s="621"/>
      <c r="R9" s="621">
        <f>IF(SUM(R12,R56)=[4]指導主事の数_公SYT20327!E3,SUM(R12,R56))</f>
        <v>16</v>
      </c>
      <c r="S9" s="621"/>
      <c r="T9" s="621">
        <f>IF(SUM(T12,T56)=[4]教務主任等の数_計SYT20319!C5,SUM(T12,T56))</f>
        <v>72</v>
      </c>
      <c r="U9" s="621"/>
      <c r="V9" s="621">
        <f>IF(SUM(V12,V56)=[4]教務主任等の数_計SYT20319!D5,SUM(V12,V56))</f>
        <v>197</v>
      </c>
      <c r="W9" s="621"/>
      <c r="X9" s="621">
        <f>IF(SUM(X12,X56)=[4]教務主任等の数_計SYT20319!E5,SUM(X12,X56))</f>
        <v>67</v>
      </c>
      <c r="Y9" s="621"/>
      <c r="Z9" s="621">
        <f>IF(SUM(Z12,Z56)=[4]教務主任等の数_計SYT20319!F5,SUM(Z12,Z56))</f>
        <v>70</v>
      </c>
      <c r="AA9" s="621"/>
      <c r="AB9" s="621">
        <f>IF(SUM(AB12,AB56)=[4]教務主任等の数_計SYT20319!G5,SUM(AB12,AB56))</f>
        <v>71</v>
      </c>
      <c r="AC9" s="621"/>
      <c r="AD9" s="621">
        <f>IF(SUM(AD12,AD56)=[4]教務主任等の数_計SYT20319!H5,SUM(AD12,AD56))</f>
        <v>123</v>
      </c>
      <c r="AE9" s="621"/>
      <c r="AF9" s="621">
        <f>IF(SUM(AF12,AF56)=[4]教務主任等の数_計SYT20319!I5,SUM(AF12,AF56))</f>
        <v>6</v>
      </c>
      <c r="AG9" s="621"/>
      <c r="AH9" s="621">
        <f>IF(SUM(AH12,AH56)=[4]教務主任等の数_計SYT20319!J5,SUM(AH12,AH56))</f>
        <v>57</v>
      </c>
      <c r="AI9" s="621"/>
      <c r="AJ9" s="621">
        <f>IF(SUM(AJ12,AJ56)=[4]教務主任等の数_計SYT20319!K5,SUM(AJ12,AJ56))</f>
        <v>17</v>
      </c>
      <c r="AK9" s="621"/>
      <c r="AL9" s="621">
        <f>IF(SUM(AL12,AL56)=[4]教務主任等の数_計SYT20319!P5,SUM(AL12,AL56))</f>
        <v>3</v>
      </c>
      <c r="AM9" s="621"/>
      <c r="AN9" s="621">
        <f>IF(SUM(AN12,AN56)=[4]教務主任等の数_計SYT20319!Q5,SUM(AN12,AN56))</f>
        <v>5</v>
      </c>
      <c r="AO9" s="621"/>
      <c r="AP9" s="621">
        <f>IF(SUM(AP12,AP56)=[4]教務主任等の数_計SYT20319!R5,SUM(AP12,AP56))</f>
        <v>4</v>
      </c>
      <c r="AQ9" s="621"/>
    </row>
    <row r="10" spans="1:43" ht="7.5" customHeight="1">
      <c r="A10" s="30"/>
      <c r="B10" s="456"/>
      <c r="C10" s="456"/>
      <c r="D10" s="457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8"/>
      <c r="AK10" s="458"/>
      <c r="AL10" s="458"/>
      <c r="AM10" s="458"/>
      <c r="AN10" s="458"/>
      <c r="AO10" s="458"/>
      <c r="AP10" s="458"/>
      <c r="AQ10" s="458"/>
    </row>
    <row r="11" spans="1:43" ht="7.5" customHeight="1">
      <c r="A11" s="25"/>
      <c r="B11" s="459"/>
      <c r="C11" s="459"/>
      <c r="D11" s="460"/>
      <c r="E11" s="461"/>
      <c r="F11" s="622"/>
      <c r="G11" s="623"/>
      <c r="H11" s="622"/>
      <c r="I11" s="623"/>
      <c r="J11" s="622"/>
      <c r="K11" s="623"/>
      <c r="L11" s="462"/>
      <c r="M11" s="463"/>
      <c r="N11" s="462"/>
      <c r="O11" s="463"/>
      <c r="P11" s="462"/>
      <c r="Q11" s="463"/>
      <c r="R11" s="462"/>
      <c r="S11" s="463"/>
      <c r="T11" s="462"/>
      <c r="U11" s="463"/>
      <c r="V11" s="462"/>
      <c r="W11" s="463"/>
      <c r="X11" s="462"/>
      <c r="Y11" s="463"/>
      <c r="Z11" s="462"/>
      <c r="AA11" s="463"/>
      <c r="AB11" s="462"/>
      <c r="AC11" s="463"/>
      <c r="AD11" s="462"/>
      <c r="AE11" s="463"/>
      <c r="AF11" s="462"/>
      <c r="AG11" s="463"/>
      <c r="AH11" s="462"/>
      <c r="AI11" s="463"/>
      <c r="AJ11" s="462"/>
      <c r="AK11" s="463"/>
      <c r="AL11" s="463"/>
      <c r="AM11" s="463"/>
      <c r="AN11" s="463"/>
      <c r="AO11" s="463"/>
      <c r="AP11" s="463"/>
      <c r="AQ11" s="463"/>
    </row>
    <row r="12" spans="1:43" ht="16.5" customHeight="1">
      <c r="A12" s="28"/>
      <c r="B12" s="47" t="s">
        <v>20</v>
      </c>
      <c r="C12" s="48"/>
      <c r="D12" s="616">
        <f>IF(SUM(D14:E54)=[4]帰国生徒数_公SYT20281!D5,SUM(D14:E54))</f>
        <v>0</v>
      </c>
      <c r="E12" s="617"/>
      <c r="F12" s="615">
        <f>IF(SUM(F14:G54)=[4]帰国生徒数_公SYT20281!E5,SUM(F14:G54))</f>
        <v>5</v>
      </c>
      <c r="G12" s="615"/>
      <c r="H12" s="615">
        <f>IF(SUM(H14:I54)=[4]帰国生徒数_公SYT20281!F5,SUM(H14:I54))</f>
        <v>2</v>
      </c>
      <c r="I12" s="615"/>
      <c r="J12" s="615">
        <f>IF(SUM(J14:K54)=[4]帰国生徒数_公SYT20281!G5,SUM(J14:K54))</f>
        <v>0</v>
      </c>
      <c r="K12" s="615"/>
      <c r="L12" s="615">
        <f>IF(SUM(L14:M54)=SUMIFS('[4]高等学校　帰国生徒、外国人生徒'!$Q$3:$Q$66,'[4]高等学校　帰国生徒、外国人生徒'!$C$3:$C$66,$B$12,'[4]高等学校　帰国生徒、外国人生徒'!$D$3:$D$66,"&lt;"&amp;3),SUM(L14:M54))</f>
        <v>73</v>
      </c>
      <c r="M12" s="615"/>
      <c r="N12" s="615">
        <f>IF(SUM(N14:O54)=[4]指導主事の数_公SYT20327!C3,SUM(N14:O54))</f>
        <v>24</v>
      </c>
      <c r="O12" s="615"/>
      <c r="P12" s="615">
        <f>IF(SUM(P14:Q54)=[4]指導主事の数_公SYT20327!D3,SUM(P14:Q54))</f>
        <v>0</v>
      </c>
      <c r="Q12" s="615"/>
      <c r="R12" s="615">
        <f>IF(SUM(R14:S54)=[4]指導主事の数_公SYT20327!E3,SUM(R14:S54))</f>
        <v>16</v>
      </c>
      <c r="S12" s="615"/>
      <c r="T12" s="615">
        <f>IF(SUM(T14:U54)='[4]教務主任等の数(再掲)_公SYT20321'!C5,SUM(T14:U54))</f>
        <v>66</v>
      </c>
      <c r="U12" s="615"/>
      <c r="V12" s="615">
        <f>IF(SUM(V14:W54)='[4]教務主任等の数(再掲)_公SYT20321'!D5,SUM(V14:W54))</f>
        <v>186</v>
      </c>
      <c r="W12" s="615"/>
      <c r="X12" s="615">
        <f>IF(SUM(X14:Y54)='[4]教務主任等の数(再掲)_公SYT20321'!E5,SUM(X14:Y54))</f>
        <v>66</v>
      </c>
      <c r="Y12" s="615"/>
      <c r="Z12" s="615">
        <f>IF(SUM(Z14:AA54)='[4]教務主任等の数(再掲)_公SYT20321'!F5,SUM(Z14:AA54))</f>
        <v>66</v>
      </c>
      <c r="AA12" s="615"/>
      <c r="AB12" s="615">
        <f>IF(SUM(AB14:AC54)='[4]教務主任等の数(再掲)_公SYT20321'!G5,SUM(AB14:AC54))</f>
        <v>66</v>
      </c>
      <c r="AC12" s="615"/>
      <c r="AD12" s="615">
        <f>IF(SUM(AD14:AE54)='[4]教務主任等の数(再掲)_公SYT20321'!H5,SUM(AD14:AE54))</f>
        <v>111</v>
      </c>
      <c r="AE12" s="615"/>
      <c r="AF12" s="615">
        <f>IF(SUM(AF14:AG54)='[4]教務主任等の数(再掲)_公SYT20321'!I5,SUM(AF14:AG54))</f>
        <v>6</v>
      </c>
      <c r="AG12" s="615"/>
      <c r="AH12" s="615">
        <f>IF(SUM(AH14:AI54)='[4]教務主任等の数(再掲)_公SYT20321'!J5,SUM(AH14:AI54))</f>
        <v>55</v>
      </c>
      <c r="AI12" s="615"/>
      <c r="AJ12" s="615">
        <f>IF(SUM(AJ14:AK54)='[4]教務主任等の数(再掲)_公SYT20321'!K5,SUM(AJ14:AK54))</f>
        <v>13</v>
      </c>
      <c r="AK12" s="615"/>
      <c r="AL12" s="615">
        <f>IF(SUM(AL14:AM54)='[4]教務主任等の数(再掲)_公SYT20321'!P5,SUM(AL14:AM54))</f>
        <v>3</v>
      </c>
      <c r="AM12" s="615"/>
      <c r="AN12" s="615">
        <f>IF(SUM(AN14:AO54)='[4]教務主任等の数(再掲)_公SYT20321'!Q5,SUM(AN14:AO54))</f>
        <v>5</v>
      </c>
      <c r="AO12" s="615"/>
      <c r="AP12" s="615">
        <f>IF(SUM(AP14:AQ54)='[4]教務主任等の数(再掲)_公SYT20321'!R5,SUM(AP14:AQ54))</f>
        <v>4</v>
      </c>
      <c r="AQ12" s="615"/>
    </row>
    <row r="13" spans="1:43" ht="11.25" customHeight="1">
      <c r="A13" s="28"/>
      <c r="B13" s="49"/>
      <c r="C13" s="37"/>
      <c r="D13" s="464"/>
      <c r="E13" s="54"/>
      <c r="F13" s="54"/>
      <c r="G13" s="54"/>
      <c r="H13" s="465"/>
      <c r="I13" s="466"/>
      <c r="J13" s="465"/>
      <c r="K13" s="466"/>
      <c r="L13" s="465"/>
      <c r="M13" s="466"/>
      <c r="N13" s="467"/>
      <c r="O13" s="183"/>
      <c r="P13" s="467"/>
      <c r="Q13" s="183"/>
      <c r="R13" s="467"/>
      <c r="S13" s="183"/>
      <c r="T13" s="467"/>
      <c r="U13" s="183"/>
      <c r="V13" s="467"/>
      <c r="W13" s="183"/>
      <c r="X13" s="467"/>
      <c r="Y13" s="183"/>
      <c r="Z13" s="467"/>
      <c r="AA13" s="183"/>
      <c r="AB13" s="467"/>
      <c r="AC13" s="183"/>
      <c r="AD13" s="467"/>
      <c r="AE13" s="183"/>
      <c r="AF13" s="467"/>
      <c r="AG13" s="183"/>
      <c r="AH13" s="467"/>
      <c r="AI13" s="183"/>
      <c r="AJ13" s="467"/>
      <c r="AK13" s="183"/>
      <c r="AL13" s="28"/>
      <c r="AM13" s="28"/>
      <c r="AN13" s="28"/>
      <c r="AO13" s="28"/>
      <c r="AP13" s="28"/>
      <c r="AQ13" s="28"/>
    </row>
    <row r="14" spans="1:43" ht="16.5" customHeight="1">
      <c r="A14" s="48"/>
      <c r="B14" s="53" t="s">
        <v>329</v>
      </c>
      <c r="C14" s="189"/>
      <c r="D14" s="614">
        <f>VLOOKUP($B14,[4]帰国生徒数_公SYT20281!$B$6:$P$46,3,FALSE)</f>
        <v>0</v>
      </c>
      <c r="E14" s="612"/>
      <c r="F14" s="611">
        <f>VLOOKUP($B14,[4]帰国生徒数_公SYT20281!$B$6:$P$46,4,FALSE)</f>
        <v>1</v>
      </c>
      <c r="G14" s="612"/>
      <c r="H14" s="611">
        <f>VLOOKUP($B14,[4]帰国生徒数_公SYT20281!$B$6:$P$46,5,FALSE)</f>
        <v>0</v>
      </c>
      <c r="I14" s="612"/>
      <c r="J14" s="611">
        <f>VLOOKUP($B14,[4]帰国生徒数_公SYT20281!$B$6:$P$46,6,FALSE)</f>
        <v>0</v>
      </c>
      <c r="K14" s="612"/>
      <c r="L14" s="611">
        <f>SUMIFS('[4]高等学校　帰国生徒、外国人生徒'!$Q$3:$Q$66,'[4]高等学校　帰国生徒、外国人生徒'!$B$3:$B$66,B14,'[4]高等学校　帰国生徒、外国人生徒'!$C$3:$C$66,$B$12,'[4]高等学校　帰国生徒、外国人生徒'!$D$3:$D$66,"&lt;"&amp;3)</f>
        <v>17</v>
      </c>
      <c r="M14" s="612"/>
      <c r="N14" s="611">
        <f>VLOOKUP($B14,[4]指導主事の数_公SYT20327!$B$4:$E$44,2,FALSE)</f>
        <v>9</v>
      </c>
      <c r="O14" s="612"/>
      <c r="P14" s="611">
        <f>VLOOKUP($B14,[4]指導主事の数_公SYT20327!$B$4:$E$44,3,FALSE)</f>
        <v>0</v>
      </c>
      <c r="Q14" s="612"/>
      <c r="R14" s="611">
        <f>VLOOKUP($B14,[4]指導主事の数_公SYT20327!$B$4:$E$44,4,FALSE)</f>
        <v>3</v>
      </c>
      <c r="S14" s="612"/>
      <c r="T14" s="611">
        <f>VLOOKUP($B14,'[4]教務主任等の数(再掲)_公SYT20321'!$B$6:$AB$46,2,FALSE)</f>
        <v>12</v>
      </c>
      <c r="U14" s="612"/>
      <c r="V14" s="611">
        <f>VLOOKUP($B14,'[4]教務主任等の数(再掲)_公SYT20321'!$B$6:$AB$46,3,FALSE)</f>
        <v>33</v>
      </c>
      <c r="W14" s="612"/>
      <c r="X14" s="611">
        <f>VLOOKUP($B14,'[4]教務主任等の数(再掲)_公SYT20321'!$B$6:$AB$46,4,FALSE)</f>
        <v>12</v>
      </c>
      <c r="Y14" s="612"/>
      <c r="Z14" s="611">
        <f>VLOOKUP($B14,'[4]教務主任等の数(再掲)_公SYT20321'!$B$6:$AB$46,5,FALSE)</f>
        <v>12</v>
      </c>
      <c r="AA14" s="612"/>
      <c r="AB14" s="611">
        <f>VLOOKUP($B14,'[4]教務主任等の数(再掲)_公SYT20321'!$B$6:$AB$46,6,FALSE)</f>
        <v>12</v>
      </c>
      <c r="AC14" s="612"/>
      <c r="AD14" s="611">
        <f>VLOOKUP($B14,'[4]教務主任等の数(再掲)_公SYT20321'!$B$6:$AB$46,7,FALSE)</f>
        <v>15</v>
      </c>
      <c r="AE14" s="612"/>
      <c r="AF14" s="611">
        <f>VLOOKUP($B14,'[4]教務主任等の数(再掲)_公SYT20321'!$B$6:$AB$46,8,FALSE)</f>
        <v>0</v>
      </c>
      <c r="AG14" s="612"/>
      <c r="AH14" s="611">
        <f>VLOOKUP($B14,'[4]教務主任等の数(再掲)_公SYT20321'!$B$6:$AB$46,9,FALSE)</f>
        <v>9</v>
      </c>
      <c r="AI14" s="612"/>
      <c r="AJ14" s="611">
        <f>VLOOKUP($B14,'[4]教務主任等の数(再掲)_公SYT20321'!$B$6:$AB$46,10,FALSE)</f>
        <v>1</v>
      </c>
      <c r="AK14" s="612"/>
      <c r="AL14" s="611">
        <f>VLOOKUP($B14,'[4]教務主任等の数(再掲)_公SYT20321'!$B$6:$AB$46,15,FALSE)</f>
        <v>0</v>
      </c>
      <c r="AM14" s="612"/>
      <c r="AN14" s="611">
        <f>VLOOKUP($B14,'[4]教務主任等の数(再掲)_公SYT20321'!$B$6:$AB$46,16,FALSE)</f>
        <v>2</v>
      </c>
      <c r="AO14" s="612"/>
      <c r="AP14" s="611">
        <f>VLOOKUP($B14,'[4]教務主任等の数(再掲)_公SYT20321'!$B$6:$AB$46,17,FALSE)</f>
        <v>0</v>
      </c>
      <c r="AQ14" s="612"/>
    </row>
    <row r="15" spans="1:43" ht="16.5" customHeight="1">
      <c r="A15" s="28"/>
      <c r="B15" s="53" t="s">
        <v>330</v>
      </c>
      <c r="C15" s="32"/>
      <c r="D15" s="614">
        <f>VLOOKUP($B15,[4]帰国生徒数_公SYT20281!$B$6:$P$46,3,FALSE)</f>
        <v>0</v>
      </c>
      <c r="E15" s="611"/>
      <c r="F15" s="611">
        <f>VLOOKUP($B15,[4]帰国生徒数_公SYT20281!$B$6:$P$46,4,FALSE)</f>
        <v>0</v>
      </c>
      <c r="G15" s="611"/>
      <c r="H15" s="611">
        <f>VLOOKUP($B15,[4]帰国生徒数_公SYT20281!$B$6:$P$46,5,FALSE)</f>
        <v>1</v>
      </c>
      <c r="I15" s="611"/>
      <c r="J15" s="611">
        <f>VLOOKUP($B15,[4]帰国生徒数_公SYT20281!$B$6:$P$46,6,FALSE)</f>
        <v>0</v>
      </c>
      <c r="K15" s="611"/>
      <c r="L15" s="611">
        <f>SUMIFS('[4]高等学校　帰国生徒、外国人生徒'!$Q$3:$Q$66,'[4]高等学校　帰国生徒、外国人生徒'!$B$3:$B$66,B15,'[4]高等学校　帰国生徒、外国人生徒'!$C$3:$C$66,$B$12,'[4]高等学校　帰国生徒、外国人生徒'!$D$3:$D$66,"&lt;"&amp;3)</f>
        <v>14</v>
      </c>
      <c r="M15" s="611"/>
      <c r="N15" s="611">
        <f>VLOOKUP($B15,[4]指導主事の数_公SYT20327!$B$4:$E$44,2,FALSE)</f>
        <v>0</v>
      </c>
      <c r="O15" s="611"/>
      <c r="P15" s="611">
        <f>VLOOKUP($B15,[4]指導主事の数_公SYT20327!$B$4:$E$44,3,FALSE)</f>
        <v>0</v>
      </c>
      <c r="Q15" s="611"/>
      <c r="R15" s="611">
        <f>VLOOKUP($B15,[4]指導主事の数_公SYT20327!$B$4:$E$44,4,FALSE)</f>
        <v>2</v>
      </c>
      <c r="S15" s="611"/>
      <c r="T15" s="611">
        <f>VLOOKUP($B15,'[4]教務主任等の数(再掲)_公SYT20321'!$B$6:$AB$46,2,FALSE)</f>
        <v>3</v>
      </c>
      <c r="U15" s="611"/>
      <c r="V15" s="611">
        <f>VLOOKUP($B15,'[4]教務主任等の数(再掲)_公SYT20321'!$B$6:$AB$46,3,FALSE)</f>
        <v>9</v>
      </c>
      <c r="W15" s="611"/>
      <c r="X15" s="611">
        <f>VLOOKUP($B15,'[4]教務主任等の数(再掲)_公SYT20321'!$B$6:$AB$46,4,FALSE)</f>
        <v>3</v>
      </c>
      <c r="Y15" s="611"/>
      <c r="Z15" s="611">
        <f>VLOOKUP($B15,'[4]教務主任等の数(再掲)_公SYT20321'!$B$6:$AB$46,5,FALSE)</f>
        <v>3</v>
      </c>
      <c r="AA15" s="611"/>
      <c r="AB15" s="611">
        <f>VLOOKUP($B15,'[4]教務主任等の数(再掲)_公SYT20321'!$B$6:$AB$46,6,FALSE)</f>
        <v>3</v>
      </c>
      <c r="AC15" s="611"/>
      <c r="AD15" s="611">
        <f>VLOOKUP($B15,'[4]教務主任等の数(再掲)_公SYT20321'!$B$6:$AB$46,7,FALSE)</f>
        <v>4</v>
      </c>
      <c r="AE15" s="611"/>
      <c r="AF15" s="611">
        <f>VLOOKUP($B15,'[4]教務主任等の数(再掲)_公SYT20321'!$B$6:$AB$46,8,FALSE)</f>
        <v>0</v>
      </c>
      <c r="AG15" s="611"/>
      <c r="AH15" s="611">
        <f>VLOOKUP($B15,'[4]教務主任等の数(再掲)_公SYT20321'!$B$6:$AB$46,9,FALSE)</f>
        <v>3</v>
      </c>
      <c r="AI15" s="611"/>
      <c r="AJ15" s="611">
        <f>VLOOKUP($B15,'[4]教務主任等の数(再掲)_公SYT20321'!$B$6:$AB$46,10,FALSE)</f>
        <v>0</v>
      </c>
      <c r="AK15" s="611"/>
      <c r="AL15" s="611">
        <f>VLOOKUP($B15,'[4]教務主任等の数(再掲)_公SYT20321'!$B$6:$AB$46,15,FALSE)</f>
        <v>0</v>
      </c>
      <c r="AM15" s="611"/>
      <c r="AN15" s="611">
        <f>VLOOKUP($B15,'[4]教務主任等の数(再掲)_公SYT20321'!$B$6:$AB$46,16,FALSE)</f>
        <v>0</v>
      </c>
      <c r="AO15" s="611"/>
      <c r="AP15" s="611">
        <f>VLOOKUP($B15,'[4]教務主任等の数(再掲)_公SYT20321'!$B$6:$AB$46,17,FALSE)</f>
        <v>1</v>
      </c>
      <c r="AQ15" s="611"/>
    </row>
    <row r="16" spans="1:43" ht="16.5" customHeight="1">
      <c r="A16" s="28"/>
      <c r="B16" s="53" t="s">
        <v>331</v>
      </c>
      <c r="C16" s="54"/>
      <c r="D16" s="614">
        <f>VLOOKUP($B16,[4]帰国生徒数_公SYT20281!$B$6:$P$46,3,FALSE)</f>
        <v>0</v>
      </c>
      <c r="E16" s="611"/>
      <c r="F16" s="611">
        <f>VLOOKUP($B16,[4]帰国生徒数_公SYT20281!$B$6:$P$46,4,FALSE)</f>
        <v>0</v>
      </c>
      <c r="G16" s="611"/>
      <c r="H16" s="611">
        <f>VLOOKUP($B16,[4]帰国生徒数_公SYT20281!$B$6:$P$46,5,FALSE)</f>
        <v>0</v>
      </c>
      <c r="I16" s="611"/>
      <c r="J16" s="611">
        <f>VLOOKUP($B16,[4]帰国生徒数_公SYT20281!$B$6:$P$46,6,FALSE)</f>
        <v>0</v>
      </c>
      <c r="K16" s="611"/>
      <c r="L16" s="611">
        <f>SUMIFS('[4]高等学校　帰国生徒、外国人生徒'!$Q$3:$Q$66,'[4]高等学校　帰国生徒、外国人生徒'!$B$3:$B$66,B16,'[4]高等学校　帰国生徒、外国人生徒'!$C$3:$C$66,$B$12,'[4]高等学校　帰国生徒、外国人生徒'!$D$3:$D$66,"&lt;"&amp;3)</f>
        <v>0</v>
      </c>
      <c r="M16" s="611"/>
      <c r="N16" s="611">
        <f>VLOOKUP($B16,[4]指導主事の数_公SYT20327!$B$4:$E$44,2,FALSE)</f>
        <v>0</v>
      </c>
      <c r="O16" s="611"/>
      <c r="P16" s="611">
        <f>VLOOKUP($B16,[4]指導主事の数_公SYT20327!$B$4:$E$44,3,FALSE)</f>
        <v>0</v>
      </c>
      <c r="Q16" s="611"/>
      <c r="R16" s="611">
        <f>VLOOKUP($B16,[4]指導主事の数_公SYT20327!$B$4:$E$44,4,FALSE)</f>
        <v>1</v>
      </c>
      <c r="S16" s="611"/>
      <c r="T16" s="611">
        <f>VLOOKUP($B16,'[4]教務主任等の数(再掲)_公SYT20321'!$B$6:$AB$46,2,FALSE)</f>
        <v>4</v>
      </c>
      <c r="U16" s="611"/>
      <c r="V16" s="611">
        <f>VLOOKUP($B16,'[4]教務主任等の数(再掲)_公SYT20321'!$B$6:$AB$46,3,FALSE)</f>
        <v>10</v>
      </c>
      <c r="W16" s="611"/>
      <c r="X16" s="611">
        <f>VLOOKUP($B16,'[4]教務主任等の数(再掲)_公SYT20321'!$B$6:$AB$46,4,FALSE)</f>
        <v>4</v>
      </c>
      <c r="Y16" s="611"/>
      <c r="Z16" s="611">
        <f>VLOOKUP($B16,'[4]教務主任等の数(再掲)_公SYT20321'!$B$6:$AB$46,5,FALSE)</f>
        <v>4</v>
      </c>
      <c r="AA16" s="611"/>
      <c r="AB16" s="611">
        <f>VLOOKUP($B16,'[4]教務主任等の数(再掲)_公SYT20321'!$B$6:$AB$46,6,FALSE)</f>
        <v>4</v>
      </c>
      <c r="AC16" s="611"/>
      <c r="AD16" s="611">
        <f>VLOOKUP($B16,'[4]教務主任等の数(再掲)_公SYT20321'!$B$6:$AB$46,7,FALSE)</f>
        <v>8</v>
      </c>
      <c r="AE16" s="611"/>
      <c r="AF16" s="611">
        <f>VLOOKUP($B16,'[4]教務主任等の数(再掲)_公SYT20321'!$B$6:$AB$46,8,FALSE)</f>
        <v>1</v>
      </c>
      <c r="AG16" s="611"/>
      <c r="AH16" s="611">
        <f>VLOOKUP($B16,'[4]教務主任等の数(再掲)_公SYT20321'!$B$6:$AB$46,9,FALSE)</f>
        <v>3</v>
      </c>
      <c r="AI16" s="611"/>
      <c r="AJ16" s="611">
        <f>VLOOKUP($B16,'[4]教務主任等の数(再掲)_公SYT20321'!$B$6:$AB$46,10,FALSE)</f>
        <v>3</v>
      </c>
      <c r="AK16" s="611"/>
      <c r="AL16" s="611">
        <f>VLOOKUP($B16,'[4]教務主任等の数(再掲)_公SYT20321'!$B$6:$AB$46,15,FALSE)</f>
        <v>0</v>
      </c>
      <c r="AM16" s="611"/>
      <c r="AN16" s="611">
        <f>VLOOKUP($B16,'[4]教務主任等の数(再掲)_公SYT20321'!$B$6:$AB$46,16,FALSE)</f>
        <v>0</v>
      </c>
      <c r="AO16" s="611"/>
      <c r="AP16" s="611">
        <f>VLOOKUP($B16,'[4]教務主任等の数(再掲)_公SYT20321'!$B$6:$AB$46,17,FALSE)</f>
        <v>0</v>
      </c>
      <c r="AQ16" s="611"/>
    </row>
    <row r="17" spans="1:43" ht="16.5" customHeight="1">
      <c r="A17" s="28"/>
      <c r="B17" s="53" t="s">
        <v>332</v>
      </c>
      <c r="C17" s="54"/>
      <c r="D17" s="614">
        <f>VLOOKUP($B17,[4]帰国生徒数_公SYT20281!$B$6:$P$46,3,FALSE)</f>
        <v>0</v>
      </c>
      <c r="E17" s="611"/>
      <c r="F17" s="611">
        <f>VLOOKUP($B17,[4]帰国生徒数_公SYT20281!$B$6:$P$46,4,FALSE)</f>
        <v>0</v>
      </c>
      <c r="G17" s="611"/>
      <c r="H17" s="611">
        <f>VLOOKUP($B17,[4]帰国生徒数_公SYT20281!$B$6:$P$46,5,FALSE)</f>
        <v>0</v>
      </c>
      <c r="I17" s="611"/>
      <c r="J17" s="611">
        <f>VLOOKUP($B17,[4]帰国生徒数_公SYT20281!$B$6:$P$46,6,FALSE)</f>
        <v>0</v>
      </c>
      <c r="K17" s="611"/>
      <c r="L17" s="611">
        <f>SUMIFS('[4]高等学校　帰国生徒、外国人生徒'!$Q$3:$Q$66,'[4]高等学校　帰国生徒、外国人生徒'!$B$3:$B$66,B17,'[4]高等学校　帰国生徒、外国人生徒'!$C$3:$C$66,$B$12,'[4]高等学校　帰国生徒、外国人生徒'!$D$3:$D$66,"&lt;"&amp;3)</f>
        <v>4</v>
      </c>
      <c r="M17" s="611"/>
      <c r="N17" s="611">
        <f>VLOOKUP($B17,[4]指導主事の数_公SYT20327!$B$4:$E$44,2,FALSE)</f>
        <v>4</v>
      </c>
      <c r="O17" s="611"/>
      <c r="P17" s="611">
        <f>VLOOKUP($B17,[4]指導主事の数_公SYT20327!$B$4:$E$44,3,FALSE)</f>
        <v>0</v>
      </c>
      <c r="Q17" s="611"/>
      <c r="R17" s="611">
        <f>VLOOKUP($B17,[4]指導主事の数_公SYT20327!$B$4:$E$44,4,FALSE)</f>
        <v>1</v>
      </c>
      <c r="S17" s="611"/>
      <c r="T17" s="611">
        <f>VLOOKUP($B17,'[4]教務主任等の数(再掲)_公SYT20321'!$B$6:$AB$46,2,FALSE)</f>
        <v>6</v>
      </c>
      <c r="U17" s="611"/>
      <c r="V17" s="611">
        <f>VLOOKUP($B17,'[4]教務主任等の数(再掲)_公SYT20321'!$B$6:$AB$46,3,FALSE)</f>
        <v>17</v>
      </c>
      <c r="W17" s="611"/>
      <c r="X17" s="611">
        <f>VLOOKUP($B17,'[4]教務主任等の数(再掲)_公SYT20321'!$B$6:$AB$46,4,FALSE)</f>
        <v>6</v>
      </c>
      <c r="Y17" s="611"/>
      <c r="Z17" s="611">
        <f>VLOOKUP($B17,'[4]教務主任等の数(再掲)_公SYT20321'!$B$6:$AB$46,5,FALSE)</f>
        <v>6</v>
      </c>
      <c r="AA17" s="611"/>
      <c r="AB17" s="611">
        <f>VLOOKUP($B17,'[4]教務主任等の数(再掲)_公SYT20321'!$B$6:$AB$46,6,FALSE)</f>
        <v>6</v>
      </c>
      <c r="AC17" s="611"/>
      <c r="AD17" s="611">
        <f>VLOOKUP($B17,'[4]教務主任等の数(再掲)_公SYT20321'!$B$6:$AB$46,7,FALSE)</f>
        <v>16</v>
      </c>
      <c r="AE17" s="611"/>
      <c r="AF17" s="611">
        <f>VLOOKUP($B17,'[4]教務主任等の数(再掲)_公SYT20321'!$B$6:$AB$46,8,FALSE)</f>
        <v>0</v>
      </c>
      <c r="AG17" s="611"/>
      <c r="AH17" s="611">
        <f>VLOOKUP($B17,'[4]教務主任等の数(再掲)_公SYT20321'!$B$6:$AB$46,9,FALSE)</f>
        <v>5</v>
      </c>
      <c r="AI17" s="611"/>
      <c r="AJ17" s="611">
        <f>VLOOKUP($B17,'[4]教務主任等の数(再掲)_公SYT20321'!$B$6:$AB$46,10,FALSE)</f>
        <v>0</v>
      </c>
      <c r="AK17" s="611"/>
      <c r="AL17" s="611">
        <f>VLOOKUP($B17,'[4]教務主任等の数(再掲)_公SYT20321'!$B$6:$AB$46,15,FALSE)</f>
        <v>0</v>
      </c>
      <c r="AM17" s="611"/>
      <c r="AN17" s="611">
        <f>VLOOKUP($B17,'[4]教務主任等の数(再掲)_公SYT20321'!$B$6:$AB$46,16,FALSE)</f>
        <v>0</v>
      </c>
      <c r="AO17" s="611"/>
      <c r="AP17" s="611">
        <f>VLOOKUP($B17,'[4]教務主任等の数(再掲)_公SYT20321'!$B$6:$AB$46,17,FALSE)</f>
        <v>1</v>
      </c>
      <c r="AQ17" s="611"/>
    </row>
    <row r="18" spans="1:43" ht="16.5" customHeight="1">
      <c r="A18" s="28"/>
      <c r="B18" s="53" t="s">
        <v>333</v>
      </c>
      <c r="C18" s="54"/>
      <c r="D18" s="614">
        <f>VLOOKUP($B18,[4]帰国生徒数_公SYT20281!$B$6:$P$46,3,FALSE)</f>
        <v>0</v>
      </c>
      <c r="E18" s="611"/>
      <c r="F18" s="611">
        <f>VLOOKUP($B18,[4]帰国生徒数_公SYT20281!$B$6:$P$46,4,FALSE)</f>
        <v>0</v>
      </c>
      <c r="G18" s="611"/>
      <c r="H18" s="611">
        <f>VLOOKUP($B18,[4]帰国生徒数_公SYT20281!$B$6:$P$46,5,FALSE)</f>
        <v>0</v>
      </c>
      <c r="I18" s="611"/>
      <c r="J18" s="611">
        <f>VLOOKUP($B18,[4]帰国生徒数_公SYT20281!$B$6:$P$46,6,FALSE)</f>
        <v>0</v>
      </c>
      <c r="K18" s="611"/>
      <c r="L18" s="611">
        <f>SUMIFS('[4]高等学校　帰国生徒、外国人生徒'!$Q$3:$Q$66,'[4]高等学校　帰国生徒、外国人生徒'!$B$3:$B$66,B18,'[4]高等学校　帰国生徒、外国人生徒'!$C$3:$C$66,$B$12,'[4]高等学校　帰国生徒、外国人生徒'!$D$3:$D$66,"&lt;"&amp;3)</f>
        <v>0</v>
      </c>
      <c r="M18" s="611"/>
      <c r="N18" s="611">
        <f>VLOOKUP($B18,[4]指導主事の数_公SYT20327!$B$4:$E$44,2,FALSE)</f>
        <v>1</v>
      </c>
      <c r="O18" s="611"/>
      <c r="P18" s="611">
        <f>VLOOKUP($B18,[4]指導主事の数_公SYT20327!$B$4:$E$44,3,FALSE)</f>
        <v>0</v>
      </c>
      <c r="Q18" s="611"/>
      <c r="R18" s="611">
        <f>VLOOKUP($B18,[4]指導主事の数_公SYT20327!$B$4:$E$44,4,FALSE)</f>
        <v>3</v>
      </c>
      <c r="S18" s="611"/>
      <c r="T18" s="611">
        <f>VLOOKUP($B18,'[4]教務主任等の数(再掲)_公SYT20321'!$B$6:$AB$46,2,FALSE)</f>
        <v>4</v>
      </c>
      <c r="U18" s="611"/>
      <c r="V18" s="611">
        <f>VLOOKUP($B18,'[4]教務主任等の数(再掲)_公SYT20321'!$B$6:$AB$46,3,FALSE)</f>
        <v>10</v>
      </c>
      <c r="W18" s="611"/>
      <c r="X18" s="611">
        <f>VLOOKUP($B18,'[4]教務主任等の数(再掲)_公SYT20321'!$B$6:$AB$46,4,FALSE)</f>
        <v>4</v>
      </c>
      <c r="Y18" s="611"/>
      <c r="Z18" s="611">
        <f>VLOOKUP($B18,'[4]教務主任等の数(再掲)_公SYT20321'!$B$6:$AB$46,5,FALSE)</f>
        <v>4</v>
      </c>
      <c r="AA18" s="611"/>
      <c r="AB18" s="611">
        <f>VLOOKUP($B18,'[4]教務主任等の数(再掲)_公SYT20321'!$B$6:$AB$46,6,FALSE)</f>
        <v>4</v>
      </c>
      <c r="AC18" s="611"/>
      <c r="AD18" s="611">
        <f>VLOOKUP($B18,'[4]教務主任等の数(再掲)_公SYT20321'!$B$6:$AB$46,7,FALSE)</f>
        <v>12</v>
      </c>
      <c r="AE18" s="611"/>
      <c r="AF18" s="611">
        <f>VLOOKUP($B18,'[4]教務主任等の数(再掲)_公SYT20321'!$B$6:$AB$46,8,FALSE)</f>
        <v>1</v>
      </c>
      <c r="AG18" s="611"/>
      <c r="AH18" s="611">
        <f>VLOOKUP($B18,'[4]教務主任等の数(再掲)_公SYT20321'!$B$6:$AB$46,9,FALSE)</f>
        <v>3</v>
      </c>
      <c r="AI18" s="611"/>
      <c r="AJ18" s="611">
        <f>VLOOKUP($B18,'[4]教務主任等の数(再掲)_公SYT20321'!$B$6:$AB$46,10,FALSE)</f>
        <v>2</v>
      </c>
      <c r="AK18" s="611"/>
      <c r="AL18" s="611">
        <f>VLOOKUP($B18,'[4]教務主任等の数(再掲)_公SYT20321'!$B$6:$AB$46,15,FALSE)</f>
        <v>0</v>
      </c>
      <c r="AM18" s="611"/>
      <c r="AN18" s="611">
        <f>VLOOKUP($B18,'[4]教務主任等の数(再掲)_公SYT20321'!$B$6:$AB$46,16,FALSE)</f>
        <v>0</v>
      </c>
      <c r="AO18" s="611"/>
      <c r="AP18" s="611">
        <f>VLOOKUP($B18,'[4]教務主任等の数(再掲)_公SYT20321'!$B$6:$AB$46,17,FALSE)</f>
        <v>1</v>
      </c>
      <c r="AQ18" s="611"/>
    </row>
    <row r="19" spans="1:43" ht="16.5" customHeight="1">
      <c r="A19" s="28"/>
      <c r="B19" s="53" t="s">
        <v>334</v>
      </c>
      <c r="C19" s="54"/>
      <c r="D19" s="614">
        <f>VLOOKUP($B19,[4]帰国生徒数_公SYT20281!$B$6:$P$46,3,FALSE)</f>
        <v>0</v>
      </c>
      <c r="E19" s="611"/>
      <c r="F19" s="611">
        <f>VLOOKUP($B19,[4]帰国生徒数_公SYT20281!$B$6:$P$46,4,FALSE)</f>
        <v>0</v>
      </c>
      <c r="G19" s="611"/>
      <c r="H19" s="611">
        <f>VLOOKUP($B19,[4]帰国生徒数_公SYT20281!$B$6:$P$46,5,FALSE)</f>
        <v>0</v>
      </c>
      <c r="I19" s="611"/>
      <c r="J19" s="611">
        <f>VLOOKUP($B19,[4]帰国生徒数_公SYT20281!$B$6:$P$46,6,FALSE)</f>
        <v>0</v>
      </c>
      <c r="K19" s="611"/>
      <c r="L19" s="611">
        <f>SUMIFS('[4]高等学校　帰国生徒、外国人生徒'!$Q$3:$Q$66,'[4]高等学校　帰国生徒、外国人生徒'!$B$3:$B$66,B19,'[4]高等学校　帰国生徒、外国人生徒'!$C$3:$C$66,$B$12,'[4]高等学校　帰国生徒、外国人生徒'!$D$3:$D$66,"&lt;"&amp;3)</f>
        <v>0</v>
      </c>
      <c r="M19" s="611"/>
      <c r="N19" s="611">
        <f>VLOOKUP($B19,[4]指導主事の数_公SYT20327!$B$4:$E$44,2,FALSE)</f>
        <v>1</v>
      </c>
      <c r="O19" s="611"/>
      <c r="P19" s="611">
        <f>VLOOKUP($B19,[4]指導主事の数_公SYT20327!$B$4:$E$44,3,FALSE)</f>
        <v>0</v>
      </c>
      <c r="Q19" s="611"/>
      <c r="R19" s="611">
        <f>VLOOKUP($B19,[4]指導主事の数_公SYT20327!$B$4:$E$44,4,FALSE)</f>
        <v>0</v>
      </c>
      <c r="S19" s="611"/>
      <c r="T19" s="611">
        <f>VLOOKUP($B19,'[4]教務主任等の数(再掲)_公SYT20321'!$B$6:$AB$46,2,FALSE)</f>
        <v>2</v>
      </c>
      <c r="U19" s="611"/>
      <c r="V19" s="611">
        <f>VLOOKUP($B19,'[4]教務主任等の数(再掲)_公SYT20321'!$B$6:$AB$46,3,FALSE)</f>
        <v>6</v>
      </c>
      <c r="W19" s="611"/>
      <c r="X19" s="611">
        <f>VLOOKUP($B19,'[4]教務主任等の数(再掲)_公SYT20321'!$B$6:$AB$46,4,FALSE)</f>
        <v>2</v>
      </c>
      <c r="Y19" s="611"/>
      <c r="Z19" s="611">
        <f>VLOOKUP($B19,'[4]教務主任等の数(再掲)_公SYT20321'!$B$6:$AB$46,5,FALSE)</f>
        <v>2</v>
      </c>
      <c r="AA19" s="611"/>
      <c r="AB19" s="611">
        <f>VLOOKUP($B19,'[4]教務主任等の数(再掲)_公SYT20321'!$B$6:$AB$46,6,FALSE)</f>
        <v>2</v>
      </c>
      <c r="AC19" s="611"/>
      <c r="AD19" s="611">
        <f>VLOOKUP($B19,'[4]教務主任等の数(再掲)_公SYT20321'!$B$6:$AB$46,7,FALSE)</f>
        <v>3</v>
      </c>
      <c r="AE19" s="611"/>
      <c r="AF19" s="611">
        <f>VLOOKUP($B19,'[4]教務主任等の数(再掲)_公SYT20321'!$B$6:$AB$46,8,FALSE)</f>
        <v>0</v>
      </c>
      <c r="AG19" s="611"/>
      <c r="AH19" s="611">
        <f>VLOOKUP($B19,'[4]教務主任等の数(再掲)_公SYT20321'!$B$6:$AB$46,9,FALSE)</f>
        <v>2</v>
      </c>
      <c r="AI19" s="611"/>
      <c r="AJ19" s="611">
        <f>VLOOKUP($B19,'[4]教務主任等の数(再掲)_公SYT20321'!$B$6:$AB$46,10,FALSE)</f>
        <v>1</v>
      </c>
      <c r="AK19" s="611"/>
      <c r="AL19" s="611">
        <f>VLOOKUP($B19,'[4]教務主任等の数(再掲)_公SYT20321'!$B$6:$AB$46,15,FALSE)</f>
        <v>0</v>
      </c>
      <c r="AM19" s="611"/>
      <c r="AN19" s="611">
        <f>VLOOKUP($B19,'[4]教務主任等の数(再掲)_公SYT20321'!$B$6:$AB$46,16,FALSE)</f>
        <v>0</v>
      </c>
      <c r="AO19" s="611"/>
      <c r="AP19" s="611">
        <f>VLOOKUP($B19,'[4]教務主任等の数(再掲)_公SYT20321'!$B$6:$AB$46,17,FALSE)</f>
        <v>0</v>
      </c>
      <c r="AQ19" s="611"/>
    </row>
    <row r="20" spans="1:43" ht="16.5" customHeight="1">
      <c r="A20" s="28"/>
      <c r="B20" s="53" t="s">
        <v>335</v>
      </c>
      <c r="C20" s="54"/>
      <c r="D20" s="614">
        <f>VLOOKUP($B20,[4]帰国生徒数_公SYT20281!$B$6:$P$46,3,FALSE)</f>
        <v>0</v>
      </c>
      <c r="E20" s="611"/>
      <c r="F20" s="611">
        <f>VLOOKUP($B20,[4]帰国生徒数_公SYT20281!$B$6:$P$46,4,FALSE)</f>
        <v>0</v>
      </c>
      <c r="G20" s="611"/>
      <c r="H20" s="611">
        <f>VLOOKUP($B20,[4]帰国生徒数_公SYT20281!$B$6:$P$46,5,FALSE)</f>
        <v>1</v>
      </c>
      <c r="I20" s="611"/>
      <c r="J20" s="611">
        <f>VLOOKUP($B20,[4]帰国生徒数_公SYT20281!$B$6:$P$46,6,FALSE)</f>
        <v>0</v>
      </c>
      <c r="K20" s="611"/>
      <c r="L20" s="611">
        <f>SUMIFS('[4]高等学校　帰国生徒、外国人生徒'!$Q$3:$Q$66,'[4]高等学校　帰国生徒、外国人生徒'!$B$3:$B$66,B20,'[4]高等学校　帰国生徒、外国人生徒'!$C$3:$C$66,$B$12,'[4]高等学校　帰国生徒、外国人生徒'!$D$3:$D$66,"&lt;"&amp;3)</f>
        <v>10</v>
      </c>
      <c r="M20" s="611"/>
      <c r="N20" s="611">
        <f>VLOOKUP($B20,[4]指導主事の数_公SYT20327!$B$4:$E$44,2,FALSE)</f>
        <v>2</v>
      </c>
      <c r="O20" s="611"/>
      <c r="P20" s="611">
        <f>VLOOKUP($B20,[4]指導主事の数_公SYT20327!$B$4:$E$44,3,FALSE)</f>
        <v>0</v>
      </c>
      <c r="Q20" s="611"/>
      <c r="R20" s="611">
        <f>VLOOKUP($B20,[4]指導主事の数_公SYT20327!$B$4:$E$44,4,FALSE)</f>
        <v>3</v>
      </c>
      <c r="S20" s="611"/>
      <c r="T20" s="611">
        <f>VLOOKUP($B20,'[4]教務主任等の数(再掲)_公SYT20321'!$B$6:$AB$46,2,FALSE)</f>
        <v>6</v>
      </c>
      <c r="U20" s="611"/>
      <c r="V20" s="611">
        <f>VLOOKUP($B20,'[4]教務主任等の数(再掲)_公SYT20321'!$B$6:$AB$46,3,FALSE)</f>
        <v>16</v>
      </c>
      <c r="W20" s="611"/>
      <c r="X20" s="611">
        <f>VLOOKUP($B20,'[4]教務主任等の数(再掲)_公SYT20321'!$B$6:$AB$46,4,FALSE)</f>
        <v>6</v>
      </c>
      <c r="Y20" s="611"/>
      <c r="Z20" s="611">
        <f>VLOOKUP($B20,'[4]教務主任等の数(再掲)_公SYT20321'!$B$6:$AB$46,5,FALSE)</f>
        <v>6</v>
      </c>
      <c r="AA20" s="611"/>
      <c r="AB20" s="611">
        <f>VLOOKUP($B20,'[4]教務主任等の数(再掲)_公SYT20321'!$B$6:$AB$46,6,FALSE)</f>
        <v>6</v>
      </c>
      <c r="AC20" s="611"/>
      <c r="AD20" s="611">
        <f>VLOOKUP($B20,'[4]教務主任等の数(再掲)_公SYT20321'!$B$6:$AB$46,7,FALSE)</f>
        <v>15</v>
      </c>
      <c r="AE20" s="611"/>
      <c r="AF20" s="611">
        <f>VLOOKUP($B20,'[4]教務主任等の数(再掲)_公SYT20321'!$B$6:$AB$46,8,FALSE)</f>
        <v>0</v>
      </c>
      <c r="AG20" s="611"/>
      <c r="AH20" s="611">
        <f>VLOOKUP($B20,'[4]教務主任等の数(再掲)_公SYT20321'!$B$6:$AB$46,9,FALSE)</f>
        <v>5</v>
      </c>
      <c r="AI20" s="611"/>
      <c r="AJ20" s="611">
        <f>VLOOKUP($B20,'[4]教務主任等の数(再掲)_公SYT20321'!$B$6:$AB$46,10,FALSE)</f>
        <v>0</v>
      </c>
      <c r="AK20" s="611"/>
      <c r="AL20" s="611">
        <f>VLOOKUP($B20,'[4]教務主任等の数(再掲)_公SYT20321'!$B$6:$AB$46,15,FALSE)</f>
        <v>0</v>
      </c>
      <c r="AM20" s="611"/>
      <c r="AN20" s="611">
        <f>VLOOKUP($B20,'[4]教務主任等の数(再掲)_公SYT20321'!$B$6:$AB$46,16,FALSE)</f>
        <v>1</v>
      </c>
      <c r="AO20" s="611"/>
      <c r="AP20" s="611">
        <f>VLOOKUP($B20,'[4]教務主任等の数(再掲)_公SYT20321'!$B$6:$AB$46,17,FALSE)</f>
        <v>0</v>
      </c>
      <c r="AQ20" s="611"/>
    </row>
    <row r="21" spans="1:43" ht="16.5" customHeight="1">
      <c r="A21" s="28"/>
      <c r="B21" s="53" t="s">
        <v>336</v>
      </c>
      <c r="C21" s="54"/>
      <c r="D21" s="614">
        <f>VLOOKUP($B21,[4]帰国生徒数_公SYT20281!$B$6:$P$46,3,FALSE)</f>
        <v>0</v>
      </c>
      <c r="E21" s="611"/>
      <c r="F21" s="611">
        <f>VLOOKUP($B21,[4]帰国生徒数_公SYT20281!$B$6:$P$46,4,FALSE)</f>
        <v>0</v>
      </c>
      <c r="G21" s="611"/>
      <c r="H21" s="611">
        <f>VLOOKUP($B21,[4]帰国生徒数_公SYT20281!$B$6:$P$46,5,FALSE)</f>
        <v>0</v>
      </c>
      <c r="I21" s="611"/>
      <c r="J21" s="611">
        <f>VLOOKUP($B21,[4]帰国生徒数_公SYT20281!$B$6:$P$46,6,FALSE)</f>
        <v>0</v>
      </c>
      <c r="K21" s="611"/>
      <c r="L21" s="611">
        <f>SUMIFS('[4]高等学校　帰国生徒、外国人生徒'!$Q$3:$Q$66,'[4]高等学校　帰国生徒、外国人生徒'!$B$3:$B$66,B21,'[4]高等学校　帰国生徒、外国人生徒'!$C$3:$C$66,$B$12,'[4]高等学校　帰国生徒、外国人生徒'!$D$3:$D$66,"&lt;"&amp;3)</f>
        <v>6</v>
      </c>
      <c r="M21" s="611"/>
      <c r="N21" s="611">
        <f>VLOOKUP($B21,[4]指導主事の数_公SYT20327!$B$4:$E$44,2,FALSE)</f>
        <v>1</v>
      </c>
      <c r="O21" s="611"/>
      <c r="P21" s="611">
        <f>VLOOKUP($B21,[4]指導主事の数_公SYT20327!$B$4:$E$44,3,FALSE)</f>
        <v>0</v>
      </c>
      <c r="Q21" s="611"/>
      <c r="R21" s="611">
        <f>VLOOKUP($B21,[4]指導主事の数_公SYT20327!$B$4:$E$44,4,FALSE)</f>
        <v>0</v>
      </c>
      <c r="S21" s="611"/>
      <c r="T21" s="611">
        <f>VLOOKUP($B21,'[4]教務主任等の数(再掲)_公SYT20321'!$B$6:$AB$46,2,FALSE)</f>
        <v>3</v>
      </c>
      <c r="U21" s="611"/>
      <c r="V21" s="611">
        <f>VLOOKUP($B21,'[4]教務主任等の数(再掲)_公SYT20321'!$B$6:$AB$46,3,FALSE)</f>
        <v>9</v>
      </c>
      <c r="W21" s="611"/>
      <c r="X21" s="611">
        <f>VLOOKUP($B21,'[4]教務主任等の数(再掲)_公SYT20321'!$B$6:$AB$46,4,FALSE)</f>
        <v>3</v>
      </c>
      <c r="Y21" s="611"/>
      <c r="Z21" s="611">
        <f>VLOOKUP($B21,'[4]教務主任等の数(再掲)_公SYT20321'!$B$6:$AB$46,5,FALSE)</f>
        <v>3</v>
      </c>
      <c r="AA21" s="611"/>
      <c r="AB21" s="611">
        <f>VLOOKUP($B21,'[4]教務主任等の数(再掲)_公SYT20321'!$B$6:$AB$46,6,FALSE)</f>
        <v>3</v>
      </c>
      <c r="AC21" s="611"/>
      <c r="AD21" s="611">
        <f>VLOOKUP($B21,'[4]教務主任等の数(再掲)_公SYT20321'!$B$6:$AB$46,7,FALSE)</f>
        <v>5</v>
      </c>
      <c r="AE21" s="611"/>
      <c r="AF21" s="611">
        <f>VLOOKUP($B21,'[4]教務主任等の数(再掲)_公SYT20321'!$B$6:$AB$46,8,FALSE)</f>
        <v>1</v>
      </c>
      <c r="AG21" s="611"/>
      <c r="AH21" s="611">
        <f>VLOOKUP($B21,'[4]教務主任等の数(再掲)_公SYT20321'!$B$6:$AB$46,9,FALSE)</f>
        <v>3</v>
      </c>
      <c r="AI21" s="611"/>
      <c r="AJ21" s="611">
        <f>VLOOKUP($B21,'[4]教務主任等の数(再掲)_公SYT20321'!$B$6:$AB$46,10,FALSE)</f>
        <v>0</v>
      </c>
      <c r="AK21" s="611"/>
      <c r="AL21" s="611">
        <f>VLOOKUP($B21,'[4]教務主任等の数(再掲)_公SYT20321'!$B$6:$AB$46,15,FALSE)</f>
        <v>2</v>
      </c>
      <c r="AM21" s="611"/>
      <c r="AN21" s="611">
        <f>VLOOKUP($B21,'[4]教務主任等の数(再掲)_公SYT20321'!$B$6:$AB$46,16,FALSE)</f>
        <v>0</v>
      </c>
      <c r="AO21" s="611"/>
      <c r="AP21" s="611">
        <f>VLOOKUP($B21,'[4]教務主任等の数(再掲)_公SYT20321'!$B$6:$AB$46,17,FALSE)</f>
        <v>0</v>
      </c>
      <c r="AQ21" s="611"/>
    </row>
    <row r="22" spans="1:43" ht="16.5" customHeight="1">
      <c r="A22" s="28"/>
      <c r="B22" s="53" t="s">
        <v>337</v>
      </c>
      <c r="C22" s="54"/>
      <c r="D22" s="614">
        <f>VLOOKUP($B22,[4]帰国生徒数_公SYT20281!$B$6:$P$46,3,FALSE)</f>
        <v>0</v>
      </c>
      <c r="E22" s="611"/>
      <c r="F22" s="611">
        <f>VLOOKUP($B22,[4]帰国生徒数_公SYT20281!$B$6:$P$46,4,FALSE)</f>
        <v>0</v>
      </c>
      <c r="G22" s="611"/>
      <c r="H22" s="611">
        <f>VLOOKUP($B22,[4]帰国生徒数_公SYT20281!$B$6:$P$46,5,FALSE)</f>
        <v>0</v>
      </c>
      <c r="I22" s="611"/>
      <c r="J22" s="611">
        <f>VLOOKUP($B22,[4]帰国生徒数_公SYT20281!$B$6:$P$46,6,FALSE)</f>
        <v>0</v>
      </c>
      <c r="K22" s="611"/>
      <c r="L22" s="611">
        <f>SUMIFS('[4]高等学校　帰国生徒、外国人生徒'!$Q$3:$Q$66,'[4]高等学校　帰国生徒、外国人生徒'!$B$3:$B$66,B22,'[4]高等学校　帰国生徒、外国人生徒'!$C$3:$C$66,$B$12,'[4]高等学校　帰国生徒、外国人生徒'!$D$3:$D$66,"&lt;"&amp;3)</f>
        <v>6</v>
      </c>
      <c r="M22" s="611"/>
      <c r="N22" s="611">
        <f>VLOOKUP($B22,[4]指導主事の数_公SYT20327!$B$4:$E$44,2,FALSE)</f>
        <v>3</v>
      </c>
      <c r="O22" s="611"/>
      <c r="P22" s="611">
        <f>VLOOKUP($B22,[4]指導主事の数_公SYT20327!$B$4:$E$44,3,FALSE)</f>
        <v>0</v>
      </c>
      <c r="Q22" s="611"/>
      <c r="R22" s="611">
        <f>VLOOKUP($B22,[4]指導主事の数_公SYT20327!$B$4:$E$44,4,FALSE)</f>
        <v>1</v>
      </c>
      <c r="S22" s="611"/>
      <c r="T22" s="611">
        <f>VLOOKUP($B22,'[4]教務主任等の数(再掲)_公SYT20321'!$B$6:$AB$46,2,FALSE)</f>
        <v>7</v>
      </c>
      <c r="U22" s="611"/>
      <c r="V22" s="611">
        <f>VLOOKUP($B22,'[4]教務主任等の数(再掲)_公SYT20321'!$B$6:$AB$46,3,FALSE)</f>
        <v>19</v>
      </c>
      <c r="W22" s="611"/>
      <c r="X22" s="611">
        <f>VLOOKUP($B22,'[4]教務主任等の数(再掲)_公SYT20321'!$B$6:$AB$46,4,FALSE)</f>
        <v>7</v>
      </c>
      <c r="Y22" s="611"/>
      <c r="Z22" s="611">
        <f>VLOOKUP($B22,'[4]教務主任等の数(再掲)_公SYT20321'!$B$6:$AB$46,5,FALSE)</f>
        <v>7</v>
      </c>
      <c r="AA22" s="611"/>
      <c r="AB22" s="611">
        <f>VLOOKUP($B22,'[4]教務主任等の数(再掲)_公SYT20321'!$B$6:$AB$46,6,FALSE)</f>
        <v>7</v>
      </c>
      <c r="AC22" s="611"/>
      <c r="AD22" s="611">
        <f>VLOOKUP($B22,'[4]教務主任等の数(再掲)_公SYT20321'!$B$6:$AB$46,7,FALSE)</f>
        <v>11</v>
      </c>
      <c r="AE22" s="611"/>
      <c r="AF22" s="611">
        <f>VLOOKUP($B22,'[4]教務主任等の数(再掲)_公SYT20321'!$B$6:$AB$46,8,FALSE)</f>
        <v>1</v>
      </c>
      <c r="AG22" s="611"/>
      <c r="AH22" s="611">
        <f>VLOOKUP($B22,'[4]教務主任等の数(再掲)_公SYT20321'!$B$6:$AB$46,9,FALSE)</f>
        <v>6</v>
      </c>
      <c r="AI22" s="611"/>
      <c r="AJ22" s="611">
        <f>VLOOKUP($B22,'[4]教務主任等の数(再掲)_公SYT20321'!$B$6:$AB$46,10,FALSE)</f>
        <v>0</v>
      </c>
      <c r="AK22" s="611"/>
      <c r="AL22" s="611">
        <f>VLOOKUP($B22,'[4]教務主任等の数(再掲)_公SYT20321'!$B$6:$AB$46,15,FALSE)</f>
        <v>1</v>
      </c>
      <c r="AM22" s="611"/>
      <c r="AN22" s="611">
        <f>VLOOKUP($B22,'[4]教務主任等の数(再掲)_公SYT20321'!$B$6:$AB$46,16,FALSE)</f>
        <v>2</v>
      </c>
      <c r="AO22" s="611"/>
      <c r="AP22" s="611">
        <f>VLOOKUP($B22,'[4]教務主任等の数(再掲)_公SYT20321'!$B$6:$AB$46,17,FALSE)</f>
        <v>1</v>
      </c>
      <c r="AQ22" s="611"/>
    </row>
    <row r="23" spans="1:43" ht="16.5" customHeight="1">
      <c r="A23" s="28"/>
      <c r="B23" s="53" t="s">
        <v>338</v>
      </c>
      <c r="C23" s="54"/>
      <c r="D23" s="614">
        <f>VLOOKUP($B23,[4]帰国生徒数_公SYT20281!$B$6:$P$46,3,FALSE)</f>
        <v>0</v>
      </c>
      <c r="E23" s="611"/>
      <c r="F23" s="611">
        <f>VLOOKUP($B23,[4]帰国生徒数_公SYT20281!$B$6:$P$46,4,FALSE)</f>
        <v>0</v>
      </c>
      <c r="G23" s="611"/>
      <c r="H23" s="611">
        <f>VLOOKUP($B23,[4]帰国生徒数_公SYT20281!$B$6:$P$46,5,FALSE)</f>
        <v>0</v>
      </c>
      <c r="I23" s="611"/>
      <c r="J23" s="611">
        <f>VLOOKUP($B23,[4]帰国生徒数_公SYT20281!$B$6:$P$46,6,FALSE)</f>
        <v>0</v>
      </c>
      <c r="K23" s="611"/>
      <c r="L23" s="611">
        <f>SUMIFS('[4]高等学校　帰国生徒、外国人生徒'!$Q$3:$Q$66,'[4]高等学校　帰国生徒、外国人生徒'!$B$3:$B$66,B23,'[4]高等学校　帰国生徒、外国人生徒'!$C$3:$C$66,$B$12,'[4]高等学校　帰国生徒、外国人生徒'!$D$3:$D$66,"&lt;"&amp;3)</f>
        <v>0</v>
      </c>
      <c r="M23" s="611"/>
      <c r="N23" s="611">
        <f>VLOOKUP($B23,[4]指導主事の数_公SYT20327!$B$4:$E$44,2,FALSE)</f>
        <v>0</v>
      </c>
      <c r="O23" s="611"/>
      <c r="P23" s="611">
        <f>VLOOKUP($B23,[4]指導主事の数_公SYT20327!$B$4:$E$44,3,FALSE)</f>
        <v>0</v>
      </c>
      <c r="Q23" s="611"/>
      <c r="R23" s="611">
        <f>VLOOKUP($B23,[4]指導主事の数_公SYT20327!$B$4:$E$44,4,FALSE)</f>
        <v>0</v>
      </c>
      <c r="S23" s="611"/>
      <c r="T23" s="611">
        <f>VLOOKUP($B23,'[4]教務主任等の数(再掲)_公SYT20321'!$B$6:$AB$46,2,FALSE)</f>
        <v>3</v>
      </c>
      <c r="U23" s="611"/>
      <c r="V23" s="611">
        <f>VLOOKUP($B23,'[4]教務主任等の数(再掲)_公SYT20321'!$B$6:$AB$46,3,FALSE)</f>
        <v>9</v>
      </c>
      <c r="W23" s="611"/>
      <c r="X23" s="611">
        <f>VLOOKUP($B23,'[4]教務主任等の数(再掲)_公SYT20321'!$B$6:$AB$46,4,FALSE)</f>
        <v>3</v>
      </c>
      <c r="Y23" s="611"/>
      <c r="Z23" s="611">
        <f>VLOOKUP($B23,'[4]教務主任等の数(再掲)_公SYT20321'!$B$6:$AB$46,5,FALSE)</f>
        <v>3</v>
      </c>
      <c r="AA23" s="611"/>
      <c r="AB23" s="611">
        <f>VLOOKUP($B23,'[4]教務主任等の数(再掲)_公SYT20321'!$B$6:$AB$46,6,FALSE)</f>
        <v>3</v>
      </c>
      <c r="AC23" s="611"/>
      <c r="AD23" s="611">
        <f>VLOOKUP($B23,'[4]教務主任等の数(再掲)_公SYT20321'!$B$6:$AB$46,7,FALSE)</f>
        <v>9</v>
      </c>
      <c r="AE23" s="611"/>
      <c r="AF23" s="611">
        <f>VLOOKUP($B23,'[4]教務主任等の数(再掲)_公SYT20321'!$B$6:$AB$46,8,FALSE)</f>
        <v>1</v>
      </c>
      <c r="AG23" s="611"/>
      <c r="AH23" s="611">
        <f>VLOOKUP($B23,'[4]教務主任等の数(再掲)_公SYT20321'!$B$6:$AB$46,9,FALSE)</f>
        <v>3</v>
      </c>
      <c r="AI23" s="611"/>
      <c r="AJ23" s="611">
        <f>VLOOKUP($B23,'[4]教務主任等の数(再掲)_公SYT20321'!$B$6:$AB$46,10,FALSE)</f>
        <v>0</v>
      </c>
      <c r="AK23" s="611"/>
      <c r="AL23" s="611">
        <f>VLOOKUP($B23,'[4]教務主任等の数(再掲)_公SYT20321'!$B$6:$AB$46,15,FALSE)</f>
        <v>0</v>
      </c>
      <c r="AM23" s="611"/>
      <c r="AN23" s="611">
        <f>VLOOKUP($B23,'[4]教務主任等の数(再掲)_公SYT20321'!$B$6:$AB$46,16,FALSE)</f>
        <v>0</v>
      </c>
      <c r="AO23" s="611"/>
      <c r="AP23" s="611">
        <f>VLOOKUP($B23,'[4]教務主任等の数(再掲)_公SYT20321'!$B$6:$AB$46,17,FALSE)</f>
        <v>0</v>
      </c>
      <c r="AQ23" s="611"/>
    </row>
    <row r="24" spans="1:43" ht="16.5" customHeight="1">
      <c r="A24" s="28"/>
      <c r="B24" s="53" t="s">
        <v>339</v>
      </c>
      <c r="C24" s="54"/>
      <c r="D24" s="614">
        <f>VLOOKUP($B24,[4]帰国生徒数_公SYT20281!$B$6:$P$46,3,FALSE)</f>
        <v>0</v>
      </c>
      <c r="E24" s="611"/>
      <c r="F24" s="611">
        <f>VLOOKUP($B24,[4]帰国生徒数_公SYT20281!$B$6:$P$46,4,FALSE)</f>
        <v>0</v>
      </c>
      <c r="G24" s="611"/>
      <c r="H24" s="611">
        <f>VLOOKUP($B24,[4]帰国生徒数_公SYT20281!$B$6:$P$46,5,FALSE)</f>
        <v>0</v>
      </c>
      <c r="I24" s="611"/>
      <c r="J24" s="611">
        <f>VLOOKUP($B24,[4]帰国生徒数_公SYT20281!$B$6:$P$46,6,FALSE)</f>
        <v>0</v>
      </c>
      <c r="K24" s="611"/>
      <c r="L24" s="611">
        <f>SUMIFS('[4]高等学校　帰国生徒、外国人生徒'!$Q$3:$Q$66,'[4]高等学校　帰国生徒、外国人生徒'!$B$3:$B$66,B24,'[4]高等学校　帰国生徒、外国人生徒'!$C$3:$C$66,$B$12,'[4]高等学校　帰国生徒、外国人生徒'!$D$3:$D$66,"&lt;"&amp;3)</f>
        <v>0</v>
      </c>
      <c r="M24" s="611"/>
      <c r="N24" s="611">
        <f>VLOOKUP($B24,[4]指導主事の数_公SYT20327!$B$4:$E$44,2,FALSE)</f>
        <v>0</v>
      </c>
      <c r="O24" s="611"/>
      <c r="P24" s="611">
        <f>VLOOKUP($B24,[4]指導主事の数_公SYT20327!$B$4:$E$44,3,FALSE)</f>
        <v>0</v>
      </c>
      <c r="Q24" s="611"/>
      <c r="R24" s="611">
        <f>VLOOKUP($B24,[4]指導主事の数_公SYT20327!$B$4:$E$44,4,FALSE)</f>
        <v>0</v>
      </c>
      <c r="S24" s="611"/>
      <c r="T24" s="611">
        <f>VLOOKUP($B24,'[4]教務主任等の数(再掲)_公SYT20321'!$B$6:$AB$46,2,FALSE)</f>
        <v>0</v>
      </c>
      <c r="U24" s="611"/>
      <c r="V24" s="611">
        <f>VLOOKUP($B24,'[4]教務主任等の数(再掲)_公SYT20321'!$B$6:$AB$46,3,FALSE)</f>
        <v>0</v>
      </c>
      <c r="W24" s="611"/>
      <c r="X24" s="611">
        <f>VLOOKUP($B24,'[4]教務主任等の数(再掲)_公SYT20321'!$B$6:$AB$46,4,FALSE)</f>
        <v>0</v>
      </c>
      <c r="Y24" s="611"/>
      <c r="Z24" s="611">
        <f>VLOOKUP($B24,'[4]教務主任等の数(再掲)_公SYT20321'!$B$6:$AB$46,5,FALSE)</f>
        <v>0</v>
      </c>
      <c r="AA24" s="611"/>
      <c r="AB24" s="611">
        <f>VLOOKUP($B24,'[4]教務主任等の数(再掲)_公SYT20321'!$B$6:$AB$46,6,FALSE)</f>
        <v>0</v>
      </c>
      <c r="AC24" s="611"/>
      <c r="AD24" s="611">
        <f>VLOOKUP($B24,'[4]教務主任等の数(再掲)_公SYT20321'!$B$6:$AB$46,7,FALSE)</f>
        <v>0</v>
      </c>
      <c r="AE24" s="611"/>
      <c r="AF24" s="611">
        <f>VLOOKUP($B24,'[4]教務主任等の数(再掲)_公SYT20321'!$B$6:$AB$46,8,FALSE)</f>
        <v>0</v>
      </c>
      <c r="AG24" s="611"/>
      <c r="AH24" s="611">
        <f>VLOOKUP($B24,'[4]教務主任等の数(再掲)_公SYT20321'!$B$6:$AB$46,9,FALSE)</f>
        <v>0</v>
      </c>
      <c r="AI24" s="611"/>
      <c r="AJ24" s="611">
        <f>VLOOKUP($B24,'[4]教務主任等の数(再掲)_公SYT20321'!$B$6:$AB$46,10,FALSE)</f>
        <v>0</v>
      </c>
      <c r="AK24" s="611"/>
      <c r="AL24" s="611">
        <f>VLOOKUP($B24,'[4]教務主任等の数(再掲)_公SYT20321'!$B$6:$AB$46,15,FALSE)</f>
        <v>0</v>
      </c>
      <c r="AM24" s="611"/>
      <c r="AN24" s="611">
        <f>VLOOKUP($B24,'[4]教務主任等の数(再掲)_公SYT20321'!$B$6:$AB$46,16,FALSE)</f>
        <v>0</v>
      </c>
      <c r="AO24" s="611"/>
      <c r="AP24" s="611">
        <f>VLOOKUP($B24,'[4]教務主任等の数(再掲)_公SYT20321'!$B$6:$AB$46,17,FALSE)</f>
        <v>0</v>
      </c>
      <c r="AQ24" s="611"/>
    </row>
    <row r="25" spans="1:43" ht="16.5" customHeight="1">
      <c r="A25" s="28"/>
      <c r="B25" s="53" t="s">
        <v>340</v>
      </c>
      <c r="C25" s="54"/>
      <c r="D25" s="614">
        <f>VLOOKUP($B25,[4]帰国生徒数_公SYT20281!$B$6:$P$46,3,FALSE)</f>
        <v>0</v>
      </c>
      <c r="E25" s="611"/>
      <c r="F25" s="611">
        <f>VLOOKUP($B25,[4]帰国生徒数_公SYT20281!$B$6:$P$46,4,FALSE)</f>
        <v>0</v>
      </c>
      <c r="G25" s="611"/>
      <c r="H25" s="611">
        <f>VLOOKUP($B25,[4]帰国生徒数_公SYT20281!$B$6:$P$46,5,FALSE)</f>
        <v>0</v>
      </c>
      <c r="I25" s="611"/>
      <c r="J25" s="611">
        <f>VLOOKUP($B25,[4]帰国生徒数_公SYT20281!$B$6:$P$46,6,FALSE)</f>
        <v>0</v>
      </c>
      <c r="K25" s="611"/>
      <c r="L25" s="611">
        <f>SUMIFS('[4]高等学校　帰国生徒、外国人生徒'!$Q$3:$Q$66,'[4]高等学校　帰国生徒、外国人生徒'!$B$3:$B$66,B25,'[4]高等学校　帰国生徒、外国人生徒'!$C$3:$C$66,$B$12,'[4]高等学校　帰国生徒、外国人生徒'!$D$3:$D$66,"&lt;"&amp;3)</f>
        <v>0</v>
      </c>
      <c r="M25" s="611"/>
      <c r="N25" s="611">
        <f>VLOOKUP($B25,[4]指導主事の数_公SYT20327!$B$4:$E$44,2,FALSE)</f>
        <v>0</v>
      </c>
      <c r="O25" s="611"/>
      <c r="P25" s="611">
        <f>VLOOKUP($B25,[4]指導主事の数_公SYT20327!$B$4:$E$44,3,FALSE)</f>
        <v>0</v>
      </c>
      <c r="Q25" s="611"/>
      <c r="R25" s="611">
        <f>VLOOKUP($B25,[4]指導主事の数_公SYT20327!$B$4:$E$44,4,FALSE)</f>
        <v>0</v>
      </c>
      <c r="S25" s="611"/>
      <c r="T25" s="611">
        <f>VLOOKUP($B25,'[4]教務主任等の数(再掲)_公SYT20321'!$B$6:$AB$46,2,FALSE)</f>
        <v>0</v>
      </c>
      <c r="U25" s="611"/>
      <c r="V25" s="611">
        <f>VLOOKUP($B25,'[4]教務主任等の数(再掲)_公SYT20321'!$B$6:$AB$46,3,FALSE)</f>
        <v>0</v>
      </c>
      <c r="W25" s="611"/>
      <c r="X25" s="611">
        <f>VLOOKUP($B25,'[4]教務主任等の数(再掲)_公SYT20321'!$B$6:$AB$46,4,FALSE)</f>
        <v>0</v>
      </c>
      <c r="Y25" s="611"/>
      <c r="Z25" s="611">
        <f>VLOOKUP($B25,'[4]教務主任等の数(再掲)_公SYT20321'!$B$6:$AB$46,5,FALSE)</f>
        <v>0</v>
      </c>
      <c r="AA25" s="611"/>
      <c r="AB25" s="611">
        <f>VLOOKUP($B25,'[4]教務主任等の数(再掲)_公SYT20321'!$B$6:$AB$46,6,FALSE)</f>
        <v>0</v>
      </c>
      <c r="AC25" s="611"/>
      <c r="AD25" s="611">
        <f>VLOOKUP($B25,'[4]教務主任等の数(再掲)_公SYT20321'!$B$6:$AB$46,7,FALSE)</f>
        <v>0</v>
      </c>
      <c r="AE25" s="611"/>
      <c r="AF25" s="611">
        <f>VLOOKUP($B25,'[4]教務主任等の数(再掲)_公SYT20321'!$B$6:$AB$46,8,FALSE)</f>
        <v>0</v>
      </c>
      <c r="AG25" s="611"/>
      <c r="AH25" s="611">
        <f>VLOOKUP($B25,'[4]教務主任等の数(再掲)_公SYT20321'!$B$6:$AB$46,9,FALSE)</f>
        <v>0</v>
      </c>
      <c r="AI25" s="611"/>
      <c r="AJ25" s="611">
        <f>VLOOKUP($B25,'[4]教務主任等の数(再掲)_公SYT20321'!$B$6:$AB$46,10,FALSE)</f>
        <v>0</v>
      </c>
      <c r="AK25" s="611"/>
      <c r="AL25" s="611">
        <f>VLOOKUP($B25,'[4]教務主任等の数(再掲)_公SYT20321'!$B$6:$AB$46,15,FALSE)</f>
        <v>0</v>
      </c>
      <c r="AM25" s="611"/>
      <c r="AN25" s="611">
        <f>VLOOKUP($B25,'[4]教務主任等の数(再掲)_公SYT20321'!$B$6:$AB$46,16,FALSE)</f>
        <v>0</v>
      </c>
      <c r="AO25" s="611"/>
      <c r="AP25" s="611">
        <f>VLOOKUP($B25,'[4]教務主任等の数(再掲)_公SYT20321'!$B$6:$AB$46,17,FALSE)</f>
        <v>0</v>
      </c>
      <c r="AQ25" s="611"/>
    </row>
    <row r="26" spans="1:43" ht="16.5" customHeight="1">
      <c r="A26" s="28"/>
      <c r="B26" s="53" t="s">
        <v>341</v>
      </c>
      <c r="C26" s="54"/>
      <c r="D26" s="614">
        <f>VLOOKUP($B26,[4]帰国生徒数_公SYT20281!$B$6:$P$46,3,FALSE)</f>
        <v>0</v>
      </c>
      <c r="E26" s="611"/>
      <c r="F26" s="611">
        <f>VLOOKUP($B26,[4]帰国生徒数_公SYT20281!$B$6:$P$46,4,FALSE)</f>
        <v>0</v>
      </c>
      <c r="G26" s="611"/>
      <c r="H26" s="611">
        <f>VLOOKUP($B26,[4]帰国生徒数_公SYT20281!$B$6:$P$46,5,FALSE)</f>
        <v>0</v>
      </c>
      <c r="I26" s="611"/>
      <c r="J26" s="611">
        <f>VLOOKUP($B26,[4]帰国生徒数_公SYT20281!$B$6:$P$46,6,FALSE)</f>
        <v>0</v>
      </c>
      <c r="K26" s="611"/>
      <c r="L26" s="611">
        <f>SUMIFS('[4]高等学校　帰国生徒、外国人生徒'!$Q$3:$Q$66,'[4]高等学校　帰国生徒、外国人生徒'!$B$3:$B$66,B26,'[4]高等学校　帰国生徒、外国人生徒'!$C$3:$C$66,$B$12,'[4]高等学校　帰国生徒、外国人生徒'!$D$3:$D$66,"&lt;"&amp;3)</f>
        <v>0</v>
      </c>
      <c r="M26" s="611"/>
      <c r="N26" s="611">
        <f>VLOOKUP($B26,[4]指導主事の数_公SYT20327!$B$4:$E$44,2,FALSE)</f>
        <v>0</v>
      </c>
      <c r="O26" s="611"/>
      <c r="P26" s="611">
        <f>VLOOKUP($B26,[4]指導主事の数_公SYT20327!$B$4:$E$44,3,FALSE)</f>
        <v>0</v>
      </c>
      <c r="Q26" s="611"/>
      <c r="R26" s="611">
        <f>VLOOKUP($B26,[4]指導主事の数_公SYT20327!$B$4:$E$44,4,FALSE)</f>
        <v>0</v>
      </c>
      <c r="S26" s="611"/>
      <c r="T26" s="611">
        <f>VLOOKUP($B26,'[4]教務主任等の数(再掲)_公SYT20321'!$B$6:$AB$46,2,FALSE)</f>
        <v>1</v>
      </c>
      <c r="U26" s="611"/>
      <c r="V26" s="611">
        <f>VLOOKUP($B26,'[4]教務主任等の数(再掲)_公SYT20321'!$B$6:$AB$46,3,FALSE)</f>
        <v>3</v>
      </c>
      <c r="W26" s="611"/>
      <c r="X26" s="611">
        <f>VLOOKUP($B26,'[4]教務主任等の数(再掲)_公SYT20321'!$B$6:$AB$46,4,FALSE)</f>
        <v>1</v>
      </c>
      <c r="Y26" s="611"/>
      <c r="Z26" s="611">
        <f>VLOOKUP($B26,'[4]教務主任等の数(再掲)_公SYT20321'!$B$6:$AB$46,5,FALSE)</f>
        <v>1</v>
      </c>
      <c r="AA26" s="611"/>
      <c r="AB26" s="611">
        <f>VLOOKUP($B26,'[4]教務主任等の数(再掲)_公SYT20321'!$B$6:$AB$46,6,FALSE)</f>
        <v>1</v>
      </c>
      <c r="AC26" s="611"/>
      <c r="AD26" s="611">
        <f>VLOOKUP($B26,'[4]教務主任等の数(再掲)_公SYT20321'!$B$6:$AB$46,7,FALSE)</f>
        <v>1</v>
      </c>
      <c r="AE26" s="611"/>
      <c r="AF26" s="611">
        <f>VLOOKUP($B26,'[4]教務主任等の数(再掲)_公SYT20321'!$B$6:$AB$46,8,FALSE)</f>
        <v>0</v>
      </c>
      <c r="AG26" s="611"/>
      <c r="AH26" s="611">
        <f>VLOOKUP($B26,'[4]教務主任等の数(再掲)_公SYT20321'!$B$6:$AB$46,9,FALSE)</f>
        <v>0</v>
      </c>
      <c r="AI26" s="611"/>
      <c r="AJ26" s="611">
        <f>VLOOKUP($B26,'[4]教務主任等の数(再掲)_公SYT20321'!$B$6:$AB$46,10,FALSE)</f>
        <v>1</v>
      </c>
      <c r="AK26" s="611"/>
      <c r="AL26" s="611">
        <f>VLOOKUP($B26,'[4]教務主任等の数(再掲)_公SYT20321'!$B$6:$AB$46,15,FALSE)</f>
        <v>0</v>
      </c>
      <c r="AM26" s="611"/>
      <c r="AN26" s="611">
        <f>VLOOKUP($B26,'[4]教務主任等の数(再掲)_公SYT20321'!$B$6:$AB$46,16,FALSE)</f>
        <v>0</v>
      </c>
      <c r="AO26" s="611"/>
      <c r="AP26" s="611">
        <f>VLOOKUP($B26,'[4]教務主任等の数(再掲)_公SYT20321'!$B$6:$AB$46,17,FALSE)</f>
        <v>0</v>
      </c>
      <c r="AQ26" s="611"/>
    </row>
    <row r="27" spans="1:43" ht="16.5" customHeight="1">
      <c r="A27" s="28"/>
      <c r="B27" s="53" t="s">
        <v>342</v>
      </c>
      <c r="C27" s="54"/>
      <c r="D27" s="614">
        <f>VLOOKUP($B27,[4]帰国生徒数_公SYT20281!$B$6:$P$46,3,FALSE)</f>
        <v>0</v>
      </c>
      <c r="E27" s="611"/>
      <c r="F27" s="611">
        <f>VLOOKUP($B27,[4]帰国生徒数_公SYT20281!$B$6:$P$46,4,FALSE)</f>
        <v>0</v>
      </c>
      <c r="G27" s="611"/>
      <c r="H27" s="611">
        <f>VLOOKUP($B27,[4]帰国生徒数_公SYT20281!$B$6:$P$46,5,FALSE)</f>
        <v>0</v>
      </c>
      <c r="I27" s="611"/>
      <c r="J27" s="611">
        <f>VLOOKUP($B27,[4]帰国生徒数_公SYT20281!$B$6:$P$46,6,FALSE)</f>
        <v>0</v>
      </c>
      <c r="K27" s="611"/>
      <c r="L27" s="611">
        <f>SUMIFS('[4]高等学校　帰国生徒、外国人生徒'!$Q$3:$Q$66,'[4]高等学校　帰国生徒、外国人生徒'!$B$3:$B$66,B27,'[4]高等学校　帰国生徒、外国人生徒'!$C$3:$C$66,$B$12,'[4]高等学校　帰国生徒、外国人生徒'!$D$3:$D$66,"&lt;"&amp;3)</f>
        <v>0</v>
      </c>
      <c r="M27" s="611"/>
      <c r="N27" s="611">
        <f>VLOOKUP($B27,[4]指導主事の数_公SYT20327!$B$4:$E$44,2,FALSE)</f>
        <v>0</v>
      </c>
      <c r="O27" s="611"/>
      <c r="P27" s="611">
        <f>VLOOKUP($B27,[4]指導主事の数_公SYT20327!$B$4:$E$44,3,FALSE)</f>
        <v>0</v>
      </c>
      <c r="Q27" s="611"/>
      <c r="R27" s="611">
        <f>VLOOKUP($B27,[4]指導主事の数_公SYT20327!$B$4:$E$44,4,FALSE)</f>
        <v>0</v>
      </c>
      <c r="S27" s="611"/>
      <c r="T27" s="611">
        <f>VLOOKUP($B27,'[4]教務主任等の数(再掲)_公SYT20321'!$B$6:$AB$46,2,FALSE)</f>
        <v>0</v>
      </c>
      <c r="U27" s="611"/>
      <c r="V27" s="611">
        <f>VLOOKUP($B27,'[4]教務主任等の数(再掲)_公SYT20321'!$B$6:$AB$46,3,FALSE)</f>
        <v>0</v>
      </c>
      <c r="W27" s="611"/>
      <c r="X27" s="611">
        <f>VLOOKUP($B27,'[4]教務主任等の数(再掲)_公SYT20321'!$B$6:$AB$46,4,FALSE)</f>
        <v>0</v>
      </c>
      <c r="Y27" s="611"/>
      <c r="Z27" s="611">
        <f>VLOOKUP($B27,'[4]教務主任等の数(再掲)_公SYT20321'!$B$6:$AB$46,5,FALSE)</f>
        <v>0</v>
      </c>
      <c r="AA27" s="611"/>
      <c r="AB27" s="611">
        <f>VLOOKUP($B27,'[4]教務主任等の数(再掲)_公SYT20321'!$B$6:$AB$46,6,FALSE)</f>
        <v>0</v>
      </c>
      <c r="AC27" s="611"/>
      <c r="AD27" s="611">
        <f>VLOOKUP($B27,'[4]教務主任等の数(再掲)_公SYT20321'!$B$6:$AB$46,7,FALSE)</f>
        <v>0</v>
      </c>
      <c r="AE27" s="611"/>
      <c r="AF27" s="611">
        <f>VLOOKUP($B27,'[4]教務主任等の数(再掲)_公SYT20321'!$B$6:$AB$46,8,FALSE)</f>
        <v>0</v>
      </c>
      <c r="AG27" s="611"/>
      <c r="AH27" s="611">
        <f>VLOOKUP($B27,'[4]教務主任等の数(再掲)_公SYT20321'!$B$6:$AB$46,9,FALSE)</f>
        <v>0</v>
      </c>
      <c r="AI27" s="611"/>
      <c r="AJ27" s="611">
        <f>VLOOKUP($B27,'[4]教務主任等の数(再掲)_公SYT20321'!$B$6:$AB$46,10,FALSE)</f>
        <v>0</v>
      </c>
      <c r="AK27" s="611"/>
      <c r="AL27" s="611">
        <f>VLOOKUP($B27,'[4]教務主任等の数(再掲)_公SYT20321'!$B$6:$AB$46,15,FALSE)</f>
        <v>0</v>
      </c>
      <c r="AM27" s="611"/>
      <c r="AN27" s="611">
        <f>VLOOKUP($B27,'[4]教務主任等の数(再掲)_公SYT20321'!$B$6:$AB$46,16,FALSE)</f>
        <v>0</v>
      </c>
      <c r="AO27" s="611"/>
      <c r="AP27" s="611">
        <f>VLOOKUP($B27,'[4]教務主任等の数(再掲)_公SYT20321'!$B$6:$AB$46,17,FALSE)</f>
        <v>0</v>
      </c>
      <c r="AQ27" s="611"/>
    </row>
    <row r="28" spans="1:43" ht="16.5" customHeight="1">
      <c r="A28" s="28"/>
      <c r="B28" s="53" t="s">
        <v>343</v>
      </c>
      <c r="C28" s="54"/>
      <c r="D28" s="614">
        <f>VLOOKUP($B28,[4]帰国生徒数_公SYT20281!$B$6:$P$46,3,FALSE)</f>
        <v>0</v>
      </c>
      <c r="E28" s="611"/>
      <c r="F28" s="611">
        <f>VLOOKUP($B28,[4]帰国生徒数_公SYT20281!$B$6:$P$46,4,FALSE)</f>
        <v>0</v>
      </c>
      <c r="G28" s="611"/>
      <c r="H28" s="611">
        <f>VLOOKUP($B28,[4]帰国生徒数_公SYT20281!$B$6:$P$46,5,FALSE)</f>
        <v>0</v>
      </c>
      <c r="I28" s="611"/>
      <c r="J28" s="611">
        <f>VLOOKUP($B28,[4]帰国生徒数_公SYT20281!$B$6:$P$46,6,FALSE)</f>
        <v>0</v>
      </c>
      <c r="K28" s="611"/>
      <c r="L28" s="611">
        <f>SUMIFS('[4]高等学校　帰国生徒、外国人生徒'!$Q$3:$Q$66,'[4]高等学校　帰国生徒、外国人生徒'!$B$3:$B$66,B28,'[4]高等学校　帰国生徒、外国人生徒'!$C$3:$C$66,$B$12,'[4]高等学校　帰国生徒、外国人生徒'!$D$3:$D$66,"&lt;"&amp;3)</f>
        <v>0</v>
      </c>
      <c r="M28" s="611"/>
      <c r="N28" s="611">
        <f>VLOOKUP($B28,[4]指導主事の数_公SYT20327!$B$4:$E$44,2,FALSE)</f>
        <v>0</v>
      </c>
      <c r="O28" s="611"/>
      <c r="P28" s="611">
        <f>VLOOKUP($B28,[4]指導主事の数_公SYT20327!$B$4:$E$44,3,FALSE)</f>
        <v>0</v>
      </c>
      <c r="Q28" s="611"/>
      <c r="R28" s="611">
        <f>VLOOKUP($B28,[4]指導主事の数_公SYT20327!$B$4:$E$44,4,FALSE)</f>
        <v>0</v>
      </c>
      <c r="S28" s="611"/>
      <c r="T28" s="611">
        <f>VLOOKUP($B28,'[4]教務主任等の数(再掲)_公SYT20321'!$B$6:$AB$46,2,FALSE)</f>
        <v>1</v>
      </c>
      <c r="U28" s="611"/>
      <c r="V28" s="611">
        <f>VLOOKUP($B28,'[4]教務主任等の数(再掲)_公SYT20321'!$B$6:$AB$46,3,FALSE)</f>
        <v>3</v>
      </c>
      <c r="W28" s="611"/>
      <c r="X28" s="611">
        <f>VLOOKUP($B28,'[4]教務主任等の数(再掲)_公SYT20321'!$B$6:$AB$46,4,FALSE)</f>
        <v>1</v>
      </c>
      <c r="Y28" s="611"/>
      <c r="Z28" s="611">
        <f>VLOOKUP($B28,'[4]教務主任等の数(再掲)_公SYT20321'!$B$6:$AB$46,5,FALSE)</f>
        <v>1</v>
      </c>
      <c r="AA28" s="611"/>
      <c r="AB28" s="611">
        <f>VLOOKUP($B28,'[4]教務主任等の数(再掲)_公SYT20321'!$B$6:$AB$46,6,FALSE)</f>
        <v>1</v>
      </c>
      <c r="AC28" s="611"/>
      <c r="AD28" s="611">
        <f>VLOOKUP($B28,'[4]教務主任等の数(再掲)_公SYT20321'!$B$6:$AB$46,7,FALSE)</f>
        <v>1</v>
      </c>
      <c r="AE28" s="611"/>
      <c r="AF28" s="611">
        <f>VLOOKUP($B28,'[4]教務主任等の数(再掲)_公SYT20321'!$B$6:$AB$46,8,FALSE)</f>
        <v>0</v>
      </c>
      <c r="AG28" s="611"/>
      <c r="AH28" s="611">
        <f>VLOOKUP($B28,'[4]教務主任等の数(再掲)_公SYT20321'!$B$6:$AB$46,9,FALSE)</f>
        <v>1</v>
      </c>
      <c r="AI28" s="611"/>
      <c r="AJ28" s="611">
        <f>VLOOKUP($B28,'[4]教務主任等の数(再掲)_公SYT20321'!$B$6:$AB$46,10,FALSE)</f>
        <v>1</v>
      </c>
      <c r="AK28" s="611"/>
      <c r="AL28" s="611">
        <f>VLOOKUP($B28,'[4]教務主任等の数(再掲)_公SYT20321'!$B$6:$AB$46,15,FALSE)</f>
        <v>0</v>
      </c>
      <c r="AM28" s="611"/>
      <c r="AN28" s="611">
        <f>VLOOKUP($B28,'[4]教務主任等の数(再掲)_公SYT20321'!$B$6:$AB$46,16,FALSE)</f>
        <v>0</v>
      </c>
      <c r="AO28" s="611"/>
      <c r="AP28" s="611">
        <f>VLOOKUP($B28,'[4]教務主任等の数(再掲)_公SYT20321'!$B$6:$AB$46,17,FALSE)</f>
        <v>0</v>
      </c>
      <c r="AQ28" s="611"/>
    </row>
    <row r="29" spans="1:43" ht="16.5" customHeight="1">
      <c r="A29" s="28"/>
      <c r="B29" s="53" t="s">
        <v>344</v>
      </c>
      <c r="C29" s="54"/>
      <c r="D29" s="614">
        <f>VLOOKUP($B29,[4]帰国生徒数_公SYT20281!$B$6:$P$46,3,FALSE)</f>
        <v>0</v>
      </c>
      <c r="E29" s="611"/>
      <c r="F29" s="611">
        <f>VLOOKUP($B29,[4]帰国生徒数_公SYT20281!$B$6:$P$46,4,FALSE)</f>
        <v>0</v>
      </c>
      <c r="G29" s="611"/>
      <c r="H29" s="611">
        <f>VLOOKUP($B29,[4]帰国生徒数_公SYT20281!$B$6:$P$46,5,FALSE)</f>
        <v>0</v>
      </c>
      <c r="I29" s="611"/>
      <c r="J29" s="611">
        <f>VLOOKUP($B29,[4]帰国生徒数_公SYT20281!$B$6:$P$46,6,FALSE)</f>
        <v>0</v>
      </c>
      <c r="K29" s="611"/>
      <c r="L29" s="611">
        <f>SUMIFS('[4]高等学校　帰国生徒、外国人生徒'!$Q$3:$Q$66,'[4]高等学校　帰国生徒、外国人生徒'!$B$3:$B$66,B29,'[4]高等学校　帰国生徒、外国人生徒'!$C$3:$C$66,$B$12,'[4]高等学校　帰国生徒、外国人生徒'!$D$3:$D$66,"&lt;"&amp;3)</f>
        <v>0</v>
      </c>
      <c r="M29" s="611"/>
      <c r="N29" s="611">
        <f>VLOOKUP($B29,[4]指導主事の数_公SYT20327!$B$4:$E$44,2,FALSE)</f>
        <v>0</v>
      </c>
      <c r="O29" s="611"/>
      <c r="P29" s="611">
        <f>VLOOKUP($B29,[4]指導主事の数_公SYT20327!$B$4:$E$44,3,FALSE)</f>
        <v>0</v>
      </c>
      <c r="Q29" s="611"/>
      <c r="R29" s="611">
        <f>VLOOKUP($B29,[4]指導主事の数_公SYT20327!$B$4:$E$44,4,FALSE)</f>
        <v>0</v>
      </c>
      <c r="S29" s="611"/>
      <c r="T29" s="611">
        <f>VLOOKUP($B29,'[4]教務主任等の数(再掲)_公SYT20321'!$B$6:$AB$46,2,FALSE)</f>
        <v>1</v>
      </c>
      <c r="U29" s="611"/>
      <c r="V29" s="611">
        <f>VLOOKUP($B29,'[4]教務主任等の数(再掲)_公SYT20321'!$B$6:$AB$46,3,FALSE)</f>
        <v>3</v>
      </c>
      <c r="W29" s="611"/>
      <c r="X29" s="611">
        <f>VLOOKUP($B29,'[4]教務主任等の数(再掲)_公SYT20321'!$B$6:$AB$46,4,FALSE)</f>
        <v>1</v>
      </c>
      <c r="Y29" s="611"/>
      <c r="Z29" s="611">
        <f>VLOOKUP($B29,'[4]教務主任等の数(再掲)_公SYT20321'!$B$6:$AB$46,5,FALSE)</f>
        <v>1</v>
      </c>
      <c r="AA29" s="611"/>
      <c r="AB29" s="611">
        <f>VLOOKUP($B29,'[4]教務主任等の数(再掲)_公SYT20321'!$B$6:$AB$46,6,FALSE)</f>
        <v>1</v>
      </c>
      <c r="AC29" s="611"/>
      <c r="AD29" s="611">
        <f>VLOOKUP($B29,'[4]教務主任等の数(再掲)_公SYT20321'!$B$6:$AB$46,7,FALSE)</f>
        <v>0</v>
      </c>
      <c r="AE29" s="611"/>
      <c r="AF29" s="611">
        <f>VLOOKUP($B29,'[4]教務主任等の数(再掲)_公SYT20321'!$B$6:$AB$46,8,FALSE)</f>
        <v>0</v>
      </c>
      <c r="AG29" s="611"/>
      <c r="AH29" s="611">
        <f>VLOOKUP($B29,'[4]教務主任等の数(再掲)_公SYT20321'!$B$6:$AB$46,9,FALSE)</f>
        <v>1</v>
      </c>
      <c r="AI29" s="611"/>
      <c r="AJ29" s="611">
        <f>VLOOKUP($B29,'[4]教務主任等の数(再掲)_公SYT20321'!$B$6:$AB$46,10,FALSE)</f>
        <v>0</v>
      </c>
      <c r="AK29" s="611"/>
      <c r="AL29" s="611">
        <f>VLOOKUP($B29,'[4]教務主任等の数(再掲)_公SYT20321'!$B$6:$AB$46,15,FALSE)</f>
        <v>0</v>
      </c>
      <c r="AM29" s="611"/>
      <c r="AN29" s="611">
        <f>VLOOKUP($B29,'[4]教務主任等の数(再掲)_公SYT20321'!$B$6:$AB$46,16,FALSE)</f>
        <v>0</v>
      </c>
      <c r="AO29" s="611"/>
      <c r="AP29" s="611">
        <f>VLOOKUP($B29,'[4]教務主任等の数(再掲)_公SYT20321'!$B$6:$AB$46,17,FALSE)</f>
        <v>0</v>
      </c>
      <c r="AQ29" s="611"/>
    </row>
    <row r="30" spans="1:43" ht="16.5" customHeight="1">
      <c r="A30" s="28"/>
      <c r="B30" s="53" t="s">
        <v>345</v>
      </c>
      <c r="C30" s="54"/>
      <c r="D30" s="614">
        <f>VLOOKUP($B30,[4]帰国生徒数_公SYT20281!$B$6:$P$46,3,FALSE)</f>
        <v>0</v>
      </c>
      <c r="E30" s="611"/>
      <c r="F30" s="611">
        <f>VLOOKUP($B30,[4]帰国生徒数_公SYT20281!$B$6:$P$46,4,FALSE)</f>
        <v>0</v>
      </c>
      <c r="G30" s="611"/>
      <c r="H30" s="611">
        <f>VLOOKUP($B30,[4]帰国生徒数_公SYT20281!$B$6:$P$46,5,FALSE)</f>
        <v>0</v>
      </c>
      <c r="I30" s="611"/>
      <c r="J30" s="611">
        <f>VLOOKUP($B30,[4]帰国生徒数_公SYT20281!$B$6:$P$46,6,FALSE)</f>
        <v>0</v>
      </c>
      <c r="K30" s="611"/>
      <c r="L30" s="611">
        <f>SUMIFS('[4]高等学校　帰国生徒、外国人生徒'!$Q$3:$Q$66,'[4]高等学校　帰国生徒、外国人生徒'!$B$3:$B$66,B30,'[4]高等学校　帰国生徒、外国人生徒'!$C$3:$C$66,$B$12,'[4]高等学校　帰国生徒、外国人生徒'!$D$3:$D$66,"&lt;"&amp;3)</f>
        <v>0</v>
      </c>
      <c r="M30" s="611"/>
      <c r="N30" s="611">
        <f>VLOOKUP($B30,[4]指導主事の数_公SYT20327!$B$4:$E$44,2,FALSE)</f>
        <v>0</v>
      </c>
      <c r="O30" s="611"/>
      <c r="P30" s="611">
        <f>VLOOKUP($B30,[4]指導主事の数_公SYT20327!$B$4:$E$44,3,FALSE)</f>
        <v>0</v>
      </c>
      <c r="Q30" s="611"/>
      <c r="R30" s="611">
        <f>VLOOKUP($B30,[4]指導主事の数_公SYT20327!$B$4:$E$44,4,FALSE)</f>
        <v>0</v>
      </c>
      <c r="S30" s="611"/>
      <c r="T30" s="611">
        <f>VLOOKUP($B30,'[4]教務主任等の数(再掲)_公SYT20321'!$B$6:$AB$46,2,FALSE)</f>
        <v>0</v>
      </c>
      <c r="U30" s="611"/>
      <c r="V30" s="611">
        <f>VLOOKUP($B30,'[4]教務主任等の数(再掲)_公SYT20321'!$B$6:$AB$46,3,FALSE)</f>
        <v>0</v>
      </c>
      <c r="W30" s="611"/>
      <c r="X30" s="611">
        <f>VLOOKUP($B30,'[4]教務主任等の数(再掲)_公SYT20321'!$B$6:$AB$46,4,FALSE)</f>
        <v>0</v>
      </c>
      <c r="Y30" s="611"/>
      <c r="Z30" s="611">
        <f>VLOOKUP($B30,'[4]教務主任等の数(再掲)_公SYT20321'!$B$6:$AB$46,5,FALSE)</f>
        <v>0</v>
      </c>
      <c r="AA30" s="611"/>
      <c r="AB30" s="611">
        <f>VLOOKUP($B30,'[4]教務主任等の数(再掲)_公SYT20321'!$B$6:$AB$46,6,FALSE)</f>
        <v>0</v>
      </c>
      <c r="AC30" s="611"/>
      <c r="AD30" s="611">
        <f>VLOOKUP($B30,'[4]教務主任等の数(再掲)_公SYT20321'!$B$6:$AB$46,7,FALSE)</f>
        <v>0</v>
      </c>
      <c r="AE30" s="611"/>
      <c r="AF30" s="611">
        <f>VLOOKUP($B30,'[4]教務主任等の数(再掲)_公SYT20321'!$B$6:$AB$46,8,FALSE)</f>
        <v>0</v>
      </c>
      <c r="AG30" s="611"/>
      <c r="AH30" s="611">
        <f>VLOOKUP($B30,'[4]教務主任等の数(再掲)_公SYT20321'!$B$6:$AB$46,9,FALSE)</f>
        <v>0</v>
      </c>
      <c r="AI30" s="611"/>
      <c r="AJ30" s="611">
        <f>VLOOKUP($B30,'[4]教務主任等の数(再掲)_公SYT20321'!$B$6:$AB$46,10,FALSE)</f>
        <v>0</v>
      </c>
      <c r="AK30" s="611"/>
      <c r="AL30" s="611">
        <f>VLOOKUP($B30,'[4]教務主任等の数(再掲)_公SYT20321'!$B$6:$AB$46,15,FALSE)</f>
        <v>0</v>
      </c>
      <c r="AM30" s="611"/>
      <c r="AN30" s="611">
        <f>VLOOKUP($B30,'[4]教務主任等の数(再掲)_公SYT20321'!$B$6:$AB$46,16,FALSE)</f>
        <v>0</v>
      </c>
      <c r="AO30" s="611"/>
      <c r="AP30" s="611">
        <f>VLOOKUP($B30,'[4]教務主任等の数(再掲)_公SYT20321'!$B$6:$AB$46,17,FALSE)</f>
        <v>0</v>
      </c>
      <c r="AQ30" s="611"/>
    </row>
    <row r="31" spans="1:43" ht="16.5" customHeight="1">
      <c r="A31" s="28"/>
      <c r="B31" s="53" t="s">
        <v>346</v>
      </c>
      <c r="C31" s="54"/>
      <c r="D31" s="614">
        <f>VLOOKUP($B31,[4]帰国生徒数_公SYT20281!$B$6:$P$46,3,FALSE)</f>
        <v>0</v>
      </c>
      <c r="E31" s="611"/>
      <c r="F31" s="611">
        <f>VLOOKUP($B31,[4]帰国生徒数_公SYT20281!$B$6:$P$46,4,FALSE)</f>
        <v>1</v>
      </c>
      <c r="G31" s="611"/>
      <c r="H31" s="611">
        <f>VLOOKUP($B31,[4]帰国生徒数_公SYT20281!$B$6:$P$46,5,FALSE)</f>
        <v>0</v>
      </c>
      <c r="I31" s="611"/>
      <c r="J31" s="611">
        <f>VLOOKUP($B31,[4]帰国生徒数_公SYT20281!$B$6:$P$46,6,FALSE)</f>
        <v>0</v>
      </c>
      <c r="K31" s="611"/>
      <c r="L31" s="611">
        <f>SUMIFS('[4]高等学校　帰国生徒、外国人生徒'!$Q$3:$Q$66,'[4]高等学校　帰国生徒、外国人生徒'!$B$3:$B$66,B31,'[4]高等学校　帰国生徒、外国人生徒'!$C$3:$C$66,$B$12,'[4]高等学校　帰国生徒、外国人生徒'!$D$3:$D$66,"&lt;"&amp;3)</f>
        <v>0</v>
      </c>
      <c r="M31" s="611"/>
      <c r="N31" s="611">
        <f>VLOOKUP($B31,[4]指導主事の数_公SYT20327!$B$4:$E$44,2,FALSE)</f>
        <v>0</v>
      </c>
      <c r="O31" s="611"/>
      <c r="P31" s="611">
        <f>VLOOKUP($B31,[4]指導主事の数_公SYT20327!$B$4:$E$44,3,FALSE)</f>
        <v>0</v>
      </c>
      <c r="Q31" s="611"/>
      <c r="R31" s="611">
        <f>VLOOKUP($B31,[4]指導主事の数_公SYT20327!$B$4:$E$44,4,FALSE)</f>
        <v>0</v>
      </c>
      <c r="S31" s="611"/>
      <c r="T31" s="611">
        <f>VLOOKUP($B31,'[4]教務主任等の数(再掲)_公SYT20321'!$B$6:$AB$46,2,FALSE)</f>
        <v>1</v>
      </c>
      <c r="U31" s="611"/>
      <c r="V31" s="611">
        <f>VLOOKUP($B31,'[4]教務主任等の数(再掲)_公SYT20321'!$B$6:$AB$46,3,FALSE)</f>
        <v>3</v>
      </c>
      <c r="W31" s="611"/>
      <c r="X31" s="611">
        <f>VLOOKUP($B31,'[4]教務主任等の数(再掲)_公SYT20321'!$B$6:$AB$46,4,FALSE)</f>
        <v>1</v>
      </c>
      <c r="Y31" s="611"/>
      <c r="Z31" s="611">
        <f>VLOOKUP($B31,'[4]教務主任等の数(再掲)_公SYT20321'!$B$6:$AB$46,5,FALSE)</f>
        <v>1</v>
      </c>
      <c r="AA31" s="611"/>
      <c r="AB31" s="611">
        <f>VLOOKUP($B31,'[4]教務主任等の数(再掲)_公SYT20321'!$B$6:$AB$46,6,FALSE)</f>
        <v>1</v>
      </c>
      <c r="AC31" s="611"/>
      <c r="AD31" s="611">
        <f>VLOOKUP($B31,'[4]教務主任等の数(再掲)_公SYT20321'!$B$6:$AB$46,7,FALSE)</f>
        <v>0</v>
      </c>
      <c r="AE31" s="611"/>
      <c r="AF31" s="611">
        <f>VLOOKUP($B31,'[4]教務主任等の数(再掲)_公SYT20321'!$B$6:$AB$46,8,FALSE)</f>
        <v>0</v>
      </c>
      <c r="AG31" s="611"/>
      <c r="AH31" s="611">
        <f>VLOOKUP($B31,'[4]教務主任等の数(再掲)_公SYT20321'!$B$6:$AB$46,9,FALSE)</f>
        <v>1</v>
      </c>
      <c r="AI31" s="611"/>
      <c r="AJ31" s="611">
        <f>VLOOKUP($B31,'[4]教務主任等の数(再掲)_公SYT20321'!$B$6:$AB$46,10,FALSE)</f>
        <v>1</v>
      </c>
      <c r="AK31" s="611"/>
      <c r="AL31" s="611">
        <f>VLOOKUP($B31,'[4]教務主任等の数(再掲)_公SYT20321'!$B$6:$AB$46,15,FALSE)</f>
        <v>0</v>
      </c>
      <c r="AM31" s="611"/>
      <c r="AN31" s="611">
        <f>VLOOKUP($B31,'[4]教務主任等の数(再掲)_公SYT20321'!$B$6:$AB$46,16,FALSE)</f>
        <v>0</v>
      </c>
      <c r="AO31" s="611"/>
      <c r="AP31" s="611">
        <f>VLOOKUP($B31,'[4]教務主任等の数(再掲)_公SYT20321'!$B$6:$AB$46,17,FALSE)</f>
        <v>0</v>
      </c>
      <c r="AQ31" s="611"/>
    </row>
    <row r="32" spans="1:43" ht="16.5" customHeight="1">
      <c r="A32" s="28"/>
      <c r="B32" s="53" t="s">
        <v>347</v>
      </c>
      <c r="C32" s="54"/>
      <c r="D32" s="614">
        <f>VLOOKUP($B32,[4]帰国生徒数_公SYT20281!$B$6:$P$46,3,FALSE)</f>
        <v>0</v>
      </c>
      <c r="E32" s="611"/>
      <c r="F32" s="611">
        <f>VLOOKUP($B32,[4]帰国生徒数_公SYT20281!$B$6:$P$46,4,FALSE)</f>
        <v>0</v>
      </c>
      <c r="G32" s="611"/>
      <c r="H32" s="611">
        <f>VLOOKUP($B32,[4]帰国生徒数_公SYT20281!$B$6:$P$46,5,FALSE)</f>
        <v>0</v>
      </c>
      <c r="I32" s="611"/>
      <c r="J32" s="611">
        <f>VLOOKUP($B32,[4]帰国生徒数_公SYT20281!$B$6:$P$46,6,FALSE)</f>
        <v>0</v>
      </c>
      <c r="K32" s="611"/>
      <c r="L32" s="611">
        <f>SUMIFS('[4]高等学校　帰国生徒、外国人生徒'!$Q$3:$Q$66,'[4]高等学校　帰国生徒、外国人生徒'!$B$3:$B$66,B32,'[4]高等学校　帰国生徒、外国人生徒'!$C$3:$C$66,$B$12,'[4]高等学校　帰国生徒、外国人生徒'!$D$3:$D$66,"&lt;"&amp;3)</f>
        <v>0</v>
      </c>
      <c r="M32" s="611"/>
      <c r="N32" s="611">
        <f>VLOOKUP($B32,[4]指導主事の数_公SYT20327!$B$4:$E$44,2,FALSE)</f>
        <v>0</v>
      </c>
      <c r="O32" s="611"/>
      <c r="P32" s="611">
        <f>VLOOKUP($B32,[4]指導主事の数_公SYT20327!$B$4:$E$44,3,FALSE)</f>
        <v>0</v>
      </c>
      <c r="Q32" s="611"/>
      <c r="R32" s="611">
        <f>VLOOKUP($B32,[4]指導主事の数_公SYT20327!$B$4:$E$44,4,FALSE)</f>
        <v>0</v>
      </c>
      <c r="S32" s="611"/>
      <c r="T32" s="611">
        <f>VLOOKUP($B32,'[4]教務主任等の数(再掲)_公SYT20321'!$B$6:$AB$46,2,FALSE)</f>
        <v>0</v>
      </c>
      <c r="U32" s="611"/>
      <c r="V32" s="611">
        <f>VLOOKUP($B32,'[4]教務主任等の数(再掲)_公SYT20321'!$B$6:$AB$46,3,FALSE)</f>
        <v>0</v>
      </c>
      <c r="W32" s="611"/>
      <c r="X32" s="611">
        <f>VLOOKUP($B32,'[4]教務主任等の数(再掲)_公SYT20321'!$B$6:$AB$46,4,FALSE)</f>
        <v>0</v>
      </c>
      <c r="Y32" s="611"/>
      <c r="Z32" s="611">
        <f>VLOOKUP($B32,'[4]教務主任等の数(再掲)_公SYT20321'!$B$6:$AB$46,5,FALSE)</f>
        <v>0</v>
      </c>
      <c r="AA32" s="611"/>
      <c r="AB32" s="611">
        <f>VLOOKUP($B32,'[4]教務主任等の数(再掲)_公SYT20321'!$B$6:$AB$46,6,FALSE)</f>
        <v>0</v>
      </c>
      <c r="AC32" s="611"/>
      <c r="AD32" s="611">
        <f>VLOOKUP($B32,'[4]教務主任等の数(再掲)_公SYT20321'!$B$6:$AB$46,7,FALSE)</f>
        <v>0</v>
      </c>
      <c r="AE32" s="611"/>
      <c r="AF32" s="611">
        <f>VLOOKUP($B32,'[4]教務主任等の数(再掲)_公SYT20321'!$B$6:$AB$46,8,FALSE)</f>
        <v>0</v>
      </c>
      <c r="AG32" s="611"/>
      <c r="AH32" s="611">
        <f>VLOOKUP($B32,'[4]教務主任等の数(再掲)_公SYT20321'!$B$6:$AB$46,9,FALSE)</f>
        <v>0</v>
      </c>
      <c r="AI32" s="611"/>
      <c r="AJ32" s="611">
        <f>VLOOKUP($B32,'[4]教務主任等の数(再掲)_公SYT20321'!$B$6:$AB$46,10,FALSE)</f>
        <v>0</v>
      </c>
      <c r="AK32" s="611"/>
      <c r="AL32" s="611">
        <f>VLOOKUP($B32,'[4]教務主任等の数(再掲)_公SYT20321'!$B$6:$AB$46,15,FALSE)</f>
        <v>0</v>
      </c>
      <c r="AM32" s="611"/>
      <c r="AN32" s="611">
        <f>VLOOKUP($B32,'[4]教務主任等の数(再掲)_公SYT20321'!$B$6:$AB$46,16,FALSE)</f>
        <v>0</v>
      </c>
      <c r="AO32" s="611"/>
      <c r="AP32" s="611">
        <f>VLOOKUP($B32,'[4]教務主任等の数(再掲)_公SYT20321'!$B$6:$AB$46,17,FALSE)</f>
        <v>0</v>
      </c>
      <c r="AQ32" s="611"/>
    </row>
    <row r="33" spans="1:43" ht="16.5" customHeight="1">
      <c r="A33" s="28"/>
      <c r="B33" s="53" t="s">
        <v>348</v>
      </c>
      <c r="C33" s="54"/>
      <c r="D33" s="614">
        <f>VLOOKUP($B33,[4]帰国生徒数_公SYT20281!$B$6:$P$46,3,FALSE)</f>
        <v>0</v>
      </c>
      <c r="E33" s="611"/>
      <c r="F33" s="611">
        <f>VLOOKUP($B33,[4]帰国生徒数_公SYT20281!$B$6:$P$46,4,FALSE)</f>
        <v>0</v>
      </c>
      <c r="G33" s="611"/>
      <c r="H33" s="611">
        <f>VLOOKUP($B33,[4]帰国生徒数_公SYT20281!$B$6:$P$46,5,FALSE)</f>
        <v>0</v>
      </c>
      <c r="I33" s="611"/>
      <c r="J33" s="611">
        <f>VLOOKUP($B33,[4]帰国生徒数_公SYT20281!$B$6:$P$46,6,FALSE)</f>
        <v>0</v>
      </c>
      <c r="K33" s="611"/>
      <c r="L33" s="611">
        <f>SUMIFS('[4]高等学校　帰国生徒、外国人生徒'!$Q$3:$Q$66,'[4]高等学校　帰国生徒、外国人生徒'!$B$3:$B$66,B33,'[4]高等学校　帰国生徒、外国人生徒'!$C$3:$C$66,$B$12,'[4]高等学校　帰国生徒、外国人生徒'!$D$3:$D$66,"&lt;"&amp;3)</f>
        <v>0</v>
      </c>
      <c r="M33" s="611"/>
      <c r="N33" s="611">
        <f>VLOOKUP($B33,[4]指導主事の数_公SYT20327!$B$4:$E$44,2,FALSE)</f>
        <v>0</v>
      </c>
      <c r="O33" s="611"/>
      <c r="P33" s="611">
        <f>VLOOKUP($B33,[4]指導主事の数_公SYT20327!$B$4:$E$44,3,FALSE)</f>
        <v>0</v>
      </c>
      <c r="Q33" s="611"/>
      <c r="R33" s="611">
        <f>VLOOKUP($B33,[4]指導主事の数_公SYT20327!$B$4:$E$44,4,FALSE)</f>
        <v>0</v>
      </c>
      <c r="S33" s="611"/>
      <c r="T33" s="611">
        <f>VLOOKUP($B33,'[4]教務主任等の数(再掲)_公SYT20321'!$B$6:$AB$46,2,FALSE)</f>
        <v>0</v>
      </c>
      <c r="U33" s="611"/>
      <c r="V33" s="611">
        <f>VLOOKUP($B33,'[4]教務主任等の数(再掲)_公SYT20321'!$B$6:$AB$46,3,FALSE)</f>
        <v>0</v>
      </c>
      <c r="W33" s="611"/>
      <c r="X33" s="611">
        <f>VLOOKUP($B33,'[4]教務主任等の数(再掲)_公SYT20321'!$B$6:$AB$46,4,FALSE)</f>
        <v>0</v>
      </c>
      <c r="Y33" s="611"/>
      <c r="Z33" s="611">
        <f>VLOOKUP($B33,'[4]教務主任等の数(再掲)_公SYT20321'!$B$6:$AB$46,5,FALSE)</f>
        <v>0</v>
      </c>
      <c r="AA33" s="611"/>
      <c r="AB33" s="611">
        <f>VLOOKUP($B33,'[4]教務主任等の数(再掲)_公SYT20321'!$B$6:$AB$46,6,FALSE)</f>
        <v>0</v>
      </c>
      <c r="AC33" s="611"/>
      <c r="AD33" s="611">
        <f>VLOOKUP($B33,'[4]教務主任等の数(再掲)_公SYT20321'!$B$6:$AB$46,7,FALSE)</f>
        <v>0</v>
      </c>
      <c r="AE33" s="611"/>
      <c r="AF33" s="611">
        <f>VLOOKUP($B33,'[4]教務主任等の数(再掲)_公SYT20321'!$B$6:$AB$46,8,FALSE)</f>
        <v>0</v>
      </c>
      <c r="AG33" s="611"/>
      <c r="AH33" s="611">
        <f>VLOOKUP($B33,'[4]教務主任等の数(再掲)_公SYT20321'!$B$6:$AB$46,9,FALSE)</f>
        <v>0</v>
      </c>
      <c r="AI33" s="611"/>
      <c r="AJ33" s="611">
        <f>VLOOKUP($B33,'[4]教務主任等の数(再掲)_公SYT20321'!$B$6:$AB$46,10,FALSE)</f>
        <v>0</v>
      </c>
      <c r="AK33" s="611"/>
      <c r="AL33" s="611">
        <f>VLOOKUP($B33,'[4]教務主任等の数(再掲)_公SYT20321'!$B$6:$AB$46,15,FALSE)</f>
        <v>0</v>
      </c>
      <c r="AM33" s="611"/>
      <c r="AN33" s="611">
        <f>VLOOKUP($B33,'[4]教務主任等の数(再掲)_公SYT20321'!$B$6:$AB$46,16,FALSE)</f>
        <v>0</v>
      </c>
      <c r="AO33" s="611"/>
      <c r="AP33" s="611">
        <f>VLOOKUP($B33,'[4]教務主任等の数(再掲)_公SYT20321'!$B$6:$AB$46,17,FALSE)</f>
        <v>0</v>
      </c>
      <c r="AQ33" s="611"/>
    </row>
    <row r="34" spans="1:43" ht="16.5" customHeight="1">
      <c r="A34" s="28"/>
      <c r="B34" s="53" t="s">
        <v>349</v>
      </c>
      <c r="C34" s="54"/>
      <c r="D34" s="614">
        <f>VLOOKUP($B34,[4]帰国生徒数_公SYT20281!$B$6:$P$46,3,FALSE)</f>
        <v>0</v>
      </c>
      <c r="E34" s="611"/>
      <c r="F34" s="611">
        <f>VLOOKUP($B34,[4]帰国生徒数_公SYT20281!$B$6:$P$46,4,FALSE)</f>
        <v>0</v>
      </c>
      <c r="G34" s="611"/>
      <c r="H34" s="611">
        <f>VLOOKUP($B34,[4]帰国生徒数_公SYT20281!$B$6:$P$46,5,FALSE)</f>
        <v>0</v>
      </c>
      <c r="I34" s="611"/>
      <c r="J34" s="611">
        <f>VLOOKUP($B34,[4]帰国生徒数_公SYT20281!$B$6:$P$46,6,FALSE)</f>
        <v>0</v>
      </c>
      <c r="K34" s="611"/>
      <c r="L34" s="611">
        <f>SUMIFS('[4]高等学校　帰国生徒、外国人生徒'!$Q$3:$Q$66,'[4]高等学校　帰国生徒、外国人生徒'!$B$3:$B$66,B34,'[4]高等学校　帰国生徒、外国人生徒'!$C$3:$C$66,$B$12,'[4]高等学校　帰国生徒、外国人生徒'!$D$3:$D$66,"&lt;"&amp;3)</f>
        <v>0</v>
      </c>
      <c r="M34" s="611"/>
      <c r="N34" s="611">
        <f>VLOOKUP($B34,[4]指導主事の数_公SYT20327!$B$4:$E$44,2,FALSE)</f>
        <v>1</v>
      </c>
      <c r="O34" s="611"/>
      <c r="P34" s="611">
        <f>VLOOKUP($B34,[4]指導主事の数_公SYT20327!$B$4:$E$44,3,FALSE)</f>
        <v>0</v>
      </c>
      <c r="Q34" s="611"/>
      <c r="R34" s="611">
        <f>VLOOKUP($B34,[4]指導主事の数_公SYT20327!$B$4:$E$44,4,FALSE)</f>
        <v>0</v>
      </c>
      <c r="S34" s="611"/>
      <c r="T34" s="611">
        <f>VLOOKUP($B34,'[4]教務主任等の数(再掲)_公SYT20321'!$B$6:$AB$46,2,FALSE)</f>
        <v>1</v>
      </c>
      <c r="U34" s="611"/>
      <c r="V34" s="611">
        <f>VLOOKUP($B34,'[4]教務主任等の数(再掲)_公SYT20321'!$B$6:$AB$46,3,FALSE)</f>
        <v>3</v>
      </c>
      <c r="W34" s="611"/>
      <c r="X34" s="611">
        <f>VLOOKUP($B34,'[4]教務主任等の数(再掲)_公SYT20321'!$B$6:$AB$46,4,FALSE)</f>
        <v>1</v>
      </c>
      <c r="Y34" s="611"/>
      <c r="Z34" s="611">
        <f>VLOOKUP($B34,'[4]教務主任等の数(再掲)_公SYT20321'!$B$6:$AB$46,5,FALSE)</f>
        <v>1</v>
      </c>
      <c r="AA34" s="611"/>
      <c r="AB34" s="611">
        <f>VLOOKUP($B34,'[4]教務主任等の数(再掲)_公SYT20321'!$B$6:$AB$46,6,FALSE)</f>
        <v>1</v>
      </c>
      <c r="AC34" s="611"/>
      <c r="AD34" s="611">
        <f>VLOOKUP($B34,'[4]教務主任等の数(再掲)_公SYT20321'!$B$6:$AB$46,7,FALSE)</f>
        <v>0</v>
      </c>
      <c r="AE34" s="611"/>
      <c r="AF34" s="611">
        <f>VLOOKUP($B34,'[4]教務主任等の数(再掲)_公SYT20321'!$B$6:$AB$46,8,FALSE)</f>
        <v>0</v>
      </c>
      <c r="AG34" s="611"/>
      <c r="AH34" s="611">
        <f>VLOOKUP($B34,'[4]教務主任等の数(再掲)_公SYT20321'!$B$6:$AB$46,9,FALSE)</f>
        <v>1</v>
      </c>
      <c r="AI34" s="611"/>
      <c r="AJ34" s="611">
        <f>VLOOKUP($B34,'[4]教務主任等の数(再掲)_公SYT20321'!$B$6:$AB$46,10,FALSE)</f>
        <v>0</v>
      </c>
      <c r="AK34" s="611"/>
      <c r="AL34" s="611">
        <f>VLOOKUP($B34,'[4]教務主任等の数(再掲)_公SYT20321'!$B$6:$AB$46,15,FALSE)</f>
        <v>0</v>
      </c>
      <c r="AM34" s="611"/>
      <c r="AN34" s="611">
        <f>VLOOKUP($B34,'[4]教務主任等の数(再掲)_公SYT20321'!$B$6:$AB$46,16,FALSE)</f>
        <v>0</v>
      </c>
      <c r="AO34" s="611"/>
      <c r="AP34" s="611">
        <f>VLOOKUP($B34,'[4]教務主任等の数(再掲)_公SYT20321'!$B$6:$AB$46,17,FALSE)</f>
        <v>0</v>
      </c>
      <c r="AQ34" s="611"/>
    </row>
    <row r="35" spans="1:43" ht="16.5" customHeight="1">
      <c r="A35" s="28"/>
      <c r="B35" s="53" t="s">
        <v>350</v>
      </c>
      <c r="C35" s="54"/>
      <c r="D35" s="614">
        <f>VLOOKUP($B35,[4]帰国生徒数_公SYT20281!$B$6:$P$46,3,FALSE)</f>
        <v>0</v>
      </c>
      <c r="E35" s="611"/>
      <c r="F35" s="611">
        <f>VLOOKUP($B35,[4]帰国生徒数_公SYT20281!$B$6:$P$46,4,FALSE)</f>
        <v>0</v>
      </c>
      <c r="G35" s="611"/>
      <c r="H35" s="611">
        <f>VLOOKUP($B35,[4]帰国生徒数_公SYT20281!$B$6:$P$46,5,FALSE)</f>
        <v>0</v>
      </c>
      <c r="I35" s="611"/>
      <c r="J35" s="611">
        <f>VLOOKUP($B35,[4]帰国生徒数_公SYT20281!$B$6:$P$46,6,FALSE)</f>
        <v>0</v>
      </c>
      <c r="K35" s="611"/>
      <c r="L35" s="611">
        <f>SUMIFS('[4]高等学校　帰国生徒、外国人生徒'!$Q$3:$Q$66,'[4]高等学校　帰国生徒、外国人生徒'!$B$3:$B$66,B35,'[4]高等学校　帰国生徒、外国人生徒'!$C$3:$C$66,$B$12,'[4]高等学校　帰国生徒、外国人生徒'!$D$3:$D$66,"&lt;"&amp;3)</f>
        <v>0</v>
      </c>
      <c r="M35" s="611"/>
      <c r="N35" s="611">
        <f>VLOOKUP($B35,[4]指導主事の数_公SYT20327!$B$4:$E$44,2,FALSE)</f>
        <v>0</v>
      </c>
      <c r="O35" s="611"/>
      <c r="P35" s="611">
        <f>VLOOKUP($B35,[4]指導主事の数_公SYT20327!$B$4:$E$44,3,FALSE)</f>
        <v>0</v>
      </c>
      <c r="Q35" s="611"/>
      <c r="R35" s="611">
        <f>VLOOKUP($B35,[4]指導主事の数_公SYT20327!$B$4:$E$44,4,FALSE)</f>
        <v>0</v>
      </c>
      <c r="S35" s="611"/>
      <c r="T35" s="611">
        <f>VLOOKUP($B35,'[4]教務主任等の数(再掲)_公SYT20321'!$B$6:$AB$46,2,FALSE)</f>
        <v>1</v>
      </c>
      <c r="U35" s="611"/>
      <c r="V35" s="611">
        <f>VLOOKUP($B35,'[4]教務主任等の数(再掲)_公SYT20321'!$B$6:$AB$46,3,FALSE)</f>
        <v>3</v>
      </c>
      <c r="W35" s="611"/>
      <c r="X35" s="611">
        <f>VLOOKUP($B35,'[4]教務主任等の数(再掲)_公SYT20321'!$B$6:$AB$46,4,FALSE)</f>
        <v>1</v>
      </c>
      <c r="Y35" s="611"/>
      <c r="Z35" s="611">
        <f>VLOOKUP($B35,'[4]教務主任等の数(再掲)_公SYT20321'!$B$6:$AB$46,5,FALSE)</f>
        <v>1</v>
      </c>
      <c r="AA35" s="611"/>
      <c r="AB35" s="611">
        <f>VLOOKUP($B35,'[4]教務主任等の数(再掲)_公SYT20321'!$B$6:$AB$46,6,FALSE)</f>
        <v>1</v>
      </c>
      <c r="AC35" s="611"/>
      <c r="AD35" s="611">
        <f>VLOOKUP($B35,'[4]教務主任等の数(再掲)_公SYT20321'!$B$6:$AB$46,7,FALSE)</f>
        <v>0</v>
      </c>
      <c r="AE35" s="611"/>
      <c r="AF35" s="611">
        <f>VLOOKUP($B35,'[4]教務主任等の数(再掲)_公SYT20321'!$B$6:$AB$46,8,FALSE)</f>
        <v>0</v>
      </c>
      <c r="AG35" s="611"/>
      <c r="AH35" s="611">
        <f>VLOOKUP($B35,'[4]教務主任等の数(再掲)_公SYT20321'!$B$6:$AB$46,9,FALSE)</f>
        <v>1</v>
      </c>
      <c r="AI35" s="611"/>
      <c r="AJ35" s="611">
        <f>VLOOKUP($B35,'[4]教務主任等の数(再掲)_公SYT20321'!$B$6:$AB$46,10,FALSE)</f>
        <v>0</v>
      </c>
      <c r="AK35" s="611"/>
      <c r="AL35" s="611">
        <f>VLOOKUP($B35,'[4]教務主任等の数(再掲)_公SYT20321'!$B$6:$AB$46,15,FALSE)</f>
        <v>0</v>
      </c>
      <c r="AM35" s="611"/>
      <c r="AN35" s="611">
        <f>VLOOKUP($B35,'[4]教務主任等の数(再掲)_公SYT20321'!$B$6:$AB$46,16,FALSE)</f>
        <v>0</v>
      </c>
      <c r="AO35" s="611"/>
      <c r="AP35" s="611">
        <f>VLOOKUP($B35,'[4]教務主任等の数(再掲)_公SYT20321'!$B$6:$AB$46,17,FALSE)</f>
        <v>0</v>
      </c>
      <c r="AQ35" s="611"/>
    </row>
    <row r="36" spans="1:43" ht="16.5" customHeight="1">
      <c r="A36" s="28"/>
      <c r="B36" s="53" t="s">
        <v>351</v>
      </c>
      <c r="C36" s="54"/>
      <c r="D36" s="614">
        <f>VLOOKUP($B36,[4]帰国生徒数_公SYT20281!$B$6:$P$46,3,FALSE)</f>
        <v>0</v>
      </c>
      <c r="E36" s="611"/>
      <c r="F36" s="611">
        <f>VLOOKUP($B36,[4]帰国生徒数_公SYT20281!$B$6:$P$46,4,FALSE)</f>
        <v>0</v>
      </c>
      <c r="G36" s="611"/>
      <c r="H36" s="611">
        <f>VLOOKUP($B36,[4]帰国生徒数_公SYT20281!$B$6:$P$46,5,FALSE)</f>
        <v>0</v>
      </c>
      <c r="I36" s="611"/>
      <c r="J36" s="611">
        <f>VLOOKUP($B36,[4]帰国生徒数_公SYT20281!$B$6:$P$46,6,FALSE)</f>
        <v>0</v>
      </c>
      <c r="K36" s="611"/>
      <c r="L36" s="611">
        <f>SUMIFS('[4]高等学校　帰国生徒、外国人生徒'!$Q$3:$Q$66,'[4]高等学校　帰国生徒、外国人生徒'!$B$3:$B$66,B36,'[4]高等学校　帰国生徒、外国人生徒'!$C$3:$C$66,$B$12,'[4]高等学校　帰国生徒、外国人生徒'!$D$3:$D$66,"&lt;"&amp;3)</f>
        <v>4</v>
      </c>
      <c r="M36" s="611"/>
      <c r="N36" s="611">
        <f>VLOOKUP($B36,[4]指導主事の数_公SYT20327!$B$4:$E$44,2,FALSE)</f>
        <v>0</v>
      </c>
      <c r="O36" s="611"/>
      <c r="P36" s="611">
        <f>VLOOKUP($B36,[4]指導主事の数_公SYT20327!$B$4:$E$44,3,FALSE)</f>
        <v>0</v>
      </c>
      <c r="Q36" s="611"/>
      <c r="R36" s="611">
        <f>VLOOKUP($B36,[4]指導主事の数_公SYT20327!$B$4:$E$44,4,FALSE)</f>
        <v>0</v>
      </c>
      <c r="S36" s="611"/>
      <c r="T36" s="611">
        <f>VLOOKUP($B36,'[4]教務主任等の数(再掲)_公SYT20321'!$B$6:$AB$46,2,FALSE)</f>
        <v>1</v>
      </c>
      <c r="U36" s="611"/>
      <c r="V36" s="611">
        <f>VLOOKUP($B36,'[4]教務主任等の数(再掲)_公SYT20321'!$B$6:$AB$46,3,FALSE)</f>
        <v>3</v>
      </c>
      <c r="W36" s="611"/>
      <c r="X36" s="611">
        <f>VLOOKUP($B36,'[4]教務主任等の数(再掲)_公SYT20321'!$B$6:$AB$46,4,FALSE)</f>
        <v>1</v>
      </c>
      <c r="Y36" s="611"/>
      <c r="Z36" s="611">
        <f>VLOOKUP($B36,'[4]教務主任等の数(再掲)_公SYT20321'!$B$6:$AB$46,5,FALSE)</f>
        <v>1</v>
      </c>
      <c r="AA36" s="611"/>
      <c r="AB36" s="611">
        <f>VLOOKUP($B36,'[4]教務主任等の数(再掲)_公SYT20321'!$B$6:$AB$46,6,FALSE)</f>
        <v>1</v>
      </c>
      <c r="AC36" s="611"/>
      <c r="AD36" s="611">
        <f>VLOOKUP($B36,'[4]教務主任等の数(再掲)_公SYT20321'!$B$6:$AB$46,7,FALSE)</f>
        <v>0</v>
      </c>
      <c r="AE36" s="611"/>
      <c r="AF36" s="611">
        <f>VLOOKUP($B36,'[4]教務主任等の数(再掲)_公SYT20321'!$B$6:$AB$46,8,FALSE)</f>
        <v>0</v>
      </c>
      <c r="AG36" s="611"/>
      <c r="AH36" s="611">
        <f>VLOOKUP($B36,'[4]教務主任等の数(再掲)_公SYT20321'!$B$6:$AB$46,9,FALSE)</f>
        <v>1</v>
      </c>
      <c r="AI36" s="611"/>
      <c r="AJ36" s="611">
        <f>VLOOKUP($B36,'[4]教務主任等の数(再掲)_公SYT20321'!$B$6:$AB$46,10,FALSE)</f>
        <v>0</v>
      </c>
      <c r="AK36" s="611"/>
      <c r="AL36" s="611">
        <f>VLOOKUP($B36,'[4]教務主任等の数(再掲)_公SYT20321'!$B$6:$AB$46,15,FALSE)</f>
        <v>0</v>
      </c>
      <c r="AM36" s="611"/>
      <c r="AN36" s="611">
        <f>VLOOKUP($B36,'[4]教務主任等の数(再掲)_公SYT20321'!$B$6:$AB$46,16,FALSE)</f>
        <v>0</v>
      </c>
      <c r="AO36" s="611"/>
      <c r="AP36" s="611">
        <f>VLOOKUP($B36,'[4]教務主任等の数(再掲)_公SYT20321'!$B$6:$AB$46,17,FALSE)</f>
        <v>0</v>
      </c>
      <c r="AQ36" s="611"/>
    </row>
    <row r="37" spans="1:43" ht="16.5" customHeight="1">
      <c r="A37" s="28"/>
      <c r="B37" s="53" t="s">
        <v>352</v>
      </c>
      <c r="C37" s="54"/>
      <c r="D37" s="614">
        <f>VLOOKUP($B37,[4]帰国生徒数_公SYT20281!$B$6:$P$46,3,FALSE)</f>
        <v>0</v>
      </c>
      <c r="E37" s="611"/>
      <c r="F37" s="611">
        <f>VLOOKUP($B37,[4]帰国生徒数_公SYT20281!$B$6:$P$46,4,FALSE)</f>
        <v>0</v>
      </c>
      <c r="G37" s="611"/>
      <c r="H37" s="611">
        <f>VLOOKUP($B37,[4]帰国生徒数_公SYT20281!$B$6:$P$46,5,FALSE)</f>
        <v>0</v>
      </c>
      <c r="I37" s="611"/>
      <c r="J37" s="611">
        <f>VLOOKUP($B37,[4]帰国生徒数_公SYT20281!$B$6:$P$46,6,FALSE)</f>
        <v>0</v>
      </c>
      <c r="K37" s="611"/>
      <c r="L37" s="611">
        <f>SUMIFS('[4]高等学校　帰国生徒、外国人生徒'!$Q$3:$Q$66,'[4]高等学校　帰国生徒、外国人生徒'!$B$3:$B$66,B37,'[4]高等学校　帰国生徒、外国人生徒'!$C$3:$C$66,$B$12,'[4]高等学校　帰国生徒、外国人生徒'!$D$3:$D$66,"&lt;"&amp;3)</f>
        <v>0</v>
      </c>
      <c r="M37" s="611"/>
      <c r="N37" s="611">
        <f>VLOOKUP($B37,[4]指導主事の数_公SYT20327!$B$4:$E$44,2,FALSE)</f>
        <v>1</v>
      </c>
      <c r="O37" s="611"/>
      <c r="P37" s="611">
        <f>VLOOKUP($B37,[4]指導主事の数_公SYT20327!$B$4:$E$44,3,FALSE)</f>
        <v>0</v>
      </c>
      <c r="Q37" s="611"/>
      <c r="R37" s="611">
        <f>VLOOKUP($B37,[4]指導主事の数_公SYT20327!$B$4:$E$44,4,FALSE)</f>
        <v>0</v>
      </c>
      <c r="S37" s="611"/>
      <c r="T37" s="611">
        <f>VLOOKUP($B37,'[4]教務主任等の数(再掲)_公SYT20321'!$B$6:$AB$46,2,FALSE)</f>
        <v>1</v>
      </c>
      <c r="U37" s="611"/>
      <c r="V37" s="611">
        <f>VLOOKUP($B37,'[4]教務主任等の数(再掲)_公SYT20321'!$B$6:$AB$46,3,FALSE)</f>
        <v>3</v>
      </c>
      <c r="W37" s="611"/>
      <c r="X37" s="611">
        <f>VLOOKUP($B37,'[4]教務主任等の数(再掲)_公SYT20321'!$B$6:$AB$46,4,FALSE)</f>
        <v>1</v>
      </c>
      <c r="Y37" s="611"/>
      <c r="Z37" s="611">
        <f>VLOOKUP($B37,'[4]教務主任等の数(再掲)_公SYT20321'!$B$6:$AB$46,5,FALSE)</f>
        <v>1</v>
      </c>
      <c r="AA37" s="611"/>
      <c r="AB37" s="611">
        <f>VLOOKUP($B37,'[4]教務主任等の数(再掲)_公SYT20321'!$B$6:$AB$46,6,FALSE)</f>
        <v>1</v>
      </c>
      <c r="AC37" s="611"/>
      <c r="AD37" s="611">
        <f>VLOOKUP($B37,'[4]教務主任等の数(再掲)_公SYT20321'!$B$6:$AB$46,7,FALSE)</f>
        <v>0</v>
      </c>
      <c r="AE37" s="611"/>
      <c r="AF37" s="611">
        <f>VLOOKUP($B37,'[4]教務主任等の数(再掲)_公SYT20321'!$B$6:$AB$46,8,FALSE)</f>
        <v>0</v>
      </c>
      <c r="AG37" s="611"/>
      <c r="AH37" s="611">
        <f>VLOOKUP($B37,'[4]教務主任等の数(再掲)_公SYT20321'!$B$6:$AB$46,9,FALSE)</f>
        <v>1</v>
      </c>
      <c r="AI37" s="611"/>
      <c r="AJ37" s="611">
        <f>VLOOKUP($B37,'[4]教務主任等の数(再掲)_公SYT20321'!$B$6:$AB$46,10,FALSE)</f>
        <v>0</v>
      </c>
      <c r="AK37" s="611"/>
      <c r="AL37" s="611">
        <f>VLOOKUP($B37,'[4]教務主任等の数(再掲)_公SYT20321'!$B$6:$AB$46,15,FALSE)</f>
        <v>0</v>
      </c>
      <c r="AM37" s="611"/>
      <c r="AN37" s="611">
        <f>VLOOKUP($B37,'[4]教務主任等の数(再掲)_公SYT20321'!$B$6:$AB$46,16,FALSE)</f>
        <v>0</v>
      </c>
      <c r="AO37" s="611"/>
      <c r="AP37" s="611">
        <f>VLOOKUP($B37,'[4]教務主任等の数(再掲)_公SYT20321'!$B$6:$AB$46,17,FALSE)</f>
        <v>0</v>
      </c>
      <c r="AQ37" s="611"/>
    </row>
    <row r="38" spans="1:43" ht="16.5" customHeight="1">
      <c r="A38" s="28"/>
      <c r="B38" s="53" t="s">
        <v>353</v>
      </c>
      <c r="C38" s="54"/>
      <c r="D38" s="614">
        <f>VLOOKUP($B38,[4]帰国生徒数_公SYT20281!$B$6:$P$46,3,FALSE)</f>
        <v>0</v>
      </c>
      <c r="E38" s="611"/>
      <c r="F38" s="611">
        <f>VLOOKUP($B38,[4]帰国生徒数_公SYT20281!$B$6:$P$46,4,FALSE)</f>
        <v>0</v>
      </c>
      <c r="G38" s="611"/>
      <c r="H38" s="611">
        <f>VLOOKUP($B38,[4]帰国生徒数_公SYT20281!$B$6:$P$46,5,FALSE)</f>
        <v>0</v>
      </c>
      <c r="I38" s="611"/>
      <c r="J38" s="611">
        <f>VLOOKUP($B38,[4]帰国生徒数_公SYT20281!$B$6:$P$46,6,FALSE)</f>
        <v>0</v>
      </c>
      <c r="K38" s="611"/>
      <c r="L38" s="611">
        <f>SUMIFS('[4]高等学校　帰国生徒、外国人生徒'!$Q$3:$Q$66,'[4]高等学校　帰国生徒、外国人生徒'!$B$3:$B$66,B38,'[4]高等学校　帰国生徒、外国人生徒'!$C$3:$C$66,$B$12,'[4]高等学校　帰国生徒、外国人生徒'!$D$3:$D$66,"&lt;"&amp;3)</f>
        <v>0</v>
      </c>
      <c r="M38" s="611"/>
      <c r="N38" s="611">
        <f>VLOOKUP($B38,[4]指導主事の数_公SYT20327!$B$4:$E$44,2,FALSE)</f>
        <v>0</v>
      </c>
      <c r="O38" s="611"/>
      <c r="P38" s="611">
        <f>VLOOKUP($B38,[4]指導主事の数_公SYT20327!$B$4:$E$44,3,FALSE)</f>
        <v>0</v>
      </c>
      <c r="Q38" s="611"/>
      <c r="R38" s="611">
        <f>VLOOKUP($B38,[4]指導主事の数_公SYT20327!$B$4:$E$44,4,FALSE)</f>
        <v>0</v>
      </c>
      <c r="S38" s="611"/>
      <c r="T38" s="611">
        <f>VLOOKUP($B38,'[4]教務主任等の数(再掲)_公SYT20321'!$B$6:$AB$46,2,FALSE)</f>
        <v>0</v>
      </c>
      <c r="U38" s="611"/>
      <c r="V38" s="611">
        <f>VLOOKUP($B38,'[4]教務主任等の数(再掲)_公SYT20321'!$B$6:$AB$46,3,FALSE)</f>
        <v>0</v>
      </c>
      <c r="W38" s="611"/>
      <c r="X38" s="611">
        <f>VLOOKUP($B38,'[4]教務主任等の数(再掲)_公SYT20321'!$B$6:$AB$46,4,FALSE)</f>
        <v>0</v>
      </c>
      <c r="Y38" s="611"/>
      <c r="Z38" s="611">
        <f>VLOOKUP($B38,'[4]教務主任等の数(再掲)_公SYT20321'!$B$6:$AB$46,5,FALSE)</f>
        <v>0</v>
      </c>
      <c r="AA38" s="611"/>
      <c r="AB38" s="611">
        <f>VLOOKUP($B38,'[4]教務主任等の数(再掲)_公SYT20321'!$B$6:$AB$46,6,FALSE)</f>
        <v>0</v>
      </c>
      <c r="AC38" s="611"/>
      <c r="AD38" s="611">
        <f>VLOOKUP($B38,'[4]教務主任等の数(再掲)_公SYT20321'!$B$6:$AB$46,7,FALSE)</f>
        <v>0</v>
      </c>
      <c r="AE38" s="611"/>
      <c r="AF38" s="611">
        <f>VLOOKUP($B38,'[4]教務主任等の数(再掲)_公SYT20321'!$B$6:$AB$46,8,FALSE)</f>
        <v>0</v>
      </c>
      <c r="AG38" s="611"/>
      <c r="AH38" s="611">
        <f>VLOOKUP($B38,'[4]教務主任等の数(再掲)_公SYT20321'!$B$6:$AB$46,9,FALSE)</f>
        <v>0</v>
      </c>
      <c r="AI38" s="611"/>
      <c r="AJ38" s="611">
        <f>VLOOKUP($B38,'[4]教務主任等の数(再掲)_公SYT20321'!$B$6:$AB$46,10,FALSE)</f>
        <v>0</v>
      </c>
      <c r="AK38" s="611"/>
      <c r="AL38" s="611">
        <f>VLOOKUP($B38,'[4]教務主任等の数(再掲)_公SYT20321'!$B$6:$AB$46,15,FALSE)</f>
        <v>0</v>
      </c>
      <c r="AM38" s="611"/>
      <c r="AN38" s="611">
        <f>VLOOKUP($B38,'[4]教務主任等の数(再掲)_公SYT20321'!$B$6:$AB$46,16,FALSE)</f>
        <v>0</v>
      </c>
      <c r="AO38" s="611"/>
      <c r="AP38" s="611">
        <f>VLOOKUP($B38,'[4]教務主任等の数(再掲)_公SYT20321'!$B$6:$AB$46,17,FALSE)</f>
        <v>0</v>
      </c>
      <c r="AQ38" s="611"/>
    </row>
    <row r="39" spans="1:43" ht="16.5" customHeight="1">
      <c r="A39" s="28"/>
      <c r="B39" s="53" t="s">
        <v>354</v>
      </c>
      <c r="C39" s="54"/>
      <c r="D39" s="614">
        <f>VLOOKUP($B39,[4]帰国生徒数_公SYT20281!$B$6:$P$46,3,FALSE)</f>
        <v>0</v>
      </c>
      <c r="E39" s="611"/>
      <c r="F39" s="611">
        <f>VLOOKUP($B39,[4]帰国生徒数_公SYT20281!$B$6:$P$46,4,FALSE)</f>
        <v>0</v>
      </c>
      <c r="G39" s="611"/>
      <c r="H39" s="611">
        <f>VLOOKUP($B39,[4]帰国生徒数_公SYT20281!$B$6:$P$46,5,FALSE)</f>
        <v>0</v>
      </c>
      <c r="I39" s="611"/>
      <c r="J39" s="611">
        <f>VLOOKUP($B39,[4]帰国生徒数_公SYT20281!$B$6:$P$46,6,FALSE)</f>
        <v>0</v>
      </c>
      <c r="K39" s="611"/>
      <c r="L39" s="611">
        <f>SUMIFS('[4]高等学校　帰国生徒、外国人生徒'!$Q$3:$Q$66,'[4]高等学校　帰国生徒、外国人生徒'!$B$3:$B$66,B39,'[4]高等学校　帰国生徒、外国人生徒'!$C$3:$C$66,$B$12,'[4]高等学校　帰国生徒、外国人生徒'!$D$3:$D$66,"&lt;"&amp;3)</f>
        <v>3</v>
      </c>
      <c r="M39" s="611"/>
      <c r="N39" s="611">
        <f>VLOOKUP($B39,[4]指導主事の数_公SYT20327!$B$4:$E$44,2,FALSE)</f>
        <v>0</v>
      </c>
      <c r="O39" s="611"/>
      <c r="P39" s="611">
        <f>VLOOKUP($B39,[4]指導主事の数_公SYT20327!$B$4:$E$44,3,FALSE)</f>
        <v>0</v>
      </c>
      <c r="Q39" s="611"/>
      <c r="R39" s="611">
        <f>VLOOKUP($B39,[4]指導主事の数_公SYT20327!$B$4:$E$44,4,FALSE)</f>
        <v>0</v>
      </c>
      <c r="S39" s="611"/>
      <c r="T39" s="611">
        <f>VLOOKUP($B39,'[4]教務主任等の数(再掲)_公SYT20321'!$B$6:$AB$46,2,FALSE)</f>
        <v>1</v>
      </c>
      <c r="U39" s="611"/>
      <c r="V39" s="611">
        <f>VLOOKUP($B39,'[4]教務主任等の数(再掲)_公SYT20321'!$B$6:$AB$46,3,FALSE)</f>
        <v>3</v>
      </c>
      <c r="W39" s="611"/>
      <c r="X39" s="611">
        <f>VLOOKUP($B39,'[4]教務主任等の数(再掲)_公SYT20321'!$B$6:$AB$46,4,FALSE)</f>
        <v>1</v>
      </c>
      <c r="Y39" s="611"/>
      <c r="Z39" s="611">
        <f>VLOOKUP($B39,'[4]教務主任等の数(再掲)_公SYT20321'!$B$6:$AB$46,5,FALSE)</f>
        <v>1</v>
      </c>
      <c r="AA39" s="611"/>
      <c r="AB39" s="611">
        <f>VLOOKUP($B39,'[4]教務主任等の数(再掲)_公SYT20321'!$B$6:$AB$46,6,FALSE)</f>
        <v>1</v>
      </c>
      <c r="AC39" s="611"/>
      <c r="AD39" s="611">
        <f>VLOOKUP($B39,'[4]教務主任等の数(再掲)_公SYT20321'!$B$6:$AB$46,7,FALSE)</f>
        <v>0</v>
      </c>
      <c r="AE39" s="611"/>
      <c r="AF39" s="611">
        <f>VLOOKUP($B39,'[4]教務主任等の数(再掲)_公SYT20321'!$B$6:$AB$46,8,FALSE)</f>
        <v>0</v>
      </c>
      <c r="AG39" s="611"/>
      <c r="AH39" s="611">
        <f>VLOOKUP($B39,'[4]教務主任等の数(再掲)_公SYT20321'!$B$6:$AB$46,9,FALSE)</f>
        <v>1</v>
      </c>
      <c r="AI39" s="611"/>
      <c r="AJ39" s="611">
        <f>VLOOKUP($B39,'[4]教務主任等の数(再掲)_公SYT20321'!$B$6:$AB$46,10,FALSE)</f>
        <v>0</v>
      </c>
      <c r="AK39" s="611"/>
      <c r="AL39" s="611">
        <f>VLOOKUP($B39,'[4]教務主任等の数(再掲)_公SYT20321'!$B$6:$AB$46,15,FALSE)</f>
        <v>0</v>
      </c>
      <c r="AM39" s="611"/>
      <c r="AN39" s="611">
        <f>VLOOKUP($B39,'[4]教務主任等の数(再掲)_公SYT20321'!$B$6:$AB$46,16,FALSE)</f>
        <v>0</v>
      </c>
      <c r="AO39" s="611"/>
      <c r="AP39" s="611">
        <f>VLOOKUP($B39,'[4]教務主任等の数(再掲)_公SYT20321'!$B$6:$AB$46,17,FALSE)</f>
        <v>0</v>
      </c>
      <c r="AQ39" s="611"/>
    </row>
    <row r="40" spans="1:43" ht="16.5" customHeight="1">
      <c r="A40" s="28"/>
      <c r="B40" s="53" t="s">
        <v>355</v>
      </c>
      <c r="C40" s="54"/>
      <c r="D40" s="614">
        <f>VLOOKUP($B40,[4]帰国生徒数_公SYT20281!$B$6:$P$46,3,FALSE)</f>
        <v>0</v>
      </c>
      <c r="E40" s="611"/>
      <c r="F40" s="611">
        <f>VLOOKUP($B40,[4]帰国生徒数_公SYT20281!$B$6:$P$46,4,FALSE)</f>
        <v>1</v>
      </c>
      <c r="G40" s="611"/>
      <c r="H40" s="611">
        <f>VLOOKUP($B40,[4]帰国生徒数_公SYT20281!$B$6:$P$46,5,FALSE)</f>
        <v>0</v>
      </c>
      <c r="I40" s="611"/>
      <c r="J40" s="611">
        <f>VLOOKUP($B40,[4]帰国生徒数_公SYT20281!$B$6:$P$46,6,FALSE)</f>
        <v>0</v>
      </c>
      <c r="K40" s="611"/>
      <c r="L40" s="611">
        <f>SUMIFS('[4]高等学校　帰国生徒、外国人生徒'!$Q$3:$Q$66,'[4]高等学校　帰国生徒、外国人生徒'!$B$3:$B$66,B40,'[4]高等学校　帰国生徒、外国人生徒'!$C$3:$C$66,$B$12,'[4]高等学校　帰国生徒、外国人生徒'!$D$3:$D$66,"&lt;"&amp;3)</f>
        <v>0</v>
      </c>
      <c r="M40" s="611"/>
      <c r="N40" s="611">
        <f>VLOOKUP($B40,[4]指導主事の数_公SYT20327!$B$4:$E$44,2,FALSE)</f>
        <v>0</v>
      </c>
      <c r="O40" s="611"/>
      <c r="P40" s="611">
        <f>VLOOKUP($B40,[4]指導主事の数_公SYT20327!$B$4:$E$44,3,FALSE)</f>
        <v>0</v>
      </c>
      <c r="Q40" s="611"/>
      <c r="R40" s="611">
        <f>VLOOKUP($B40,[4]指導主事の数_公SYT20327!$B$4:$E$44,4,FALSE)</f>
        <v>1</v>
      </c>
      <c r="S40" s="611"/>
      <c r="T40" s="611">
        <f>VLOOKUP($B40,'[4]教務主任等の数(再掲)_公SYT20321'!$B$6:$AB$46,2,FALSE)</f>
        <v>1</v>
      </c>
      <c r="U40" s="611"/>
      <c r="V40" s="611">
        <f>VLOOKUP($B40,'[4]教務主任等の数(再掲)_公SYT20321'!$B$6:$AB$46,3,FALSE)</f>
        <v>3</v>
      </c>
      <c r="W40" s="611"/>
      <c r="X40" s="611">
        <f>VLOOKUP($B40,'[4]教務主任等の数(再掲)_公SYT20321'!$B$6:$AB$46,4,FALSE)</f>
        <v>1</v>
      </c>
      <c r="Y40" s="611"/>
      <c r="Z40" s="611">
        <f>VLOOKUP($B40,'[4]教務主任等の数(再掲)_公SYT20321'!$B$6:$AB$46,5,FALSE)</f>
        <v>1</v>
      </c>
      <c r="AA40" s="611"/>
      <c r="AB40" s="611">
        <f>VLOOKUP($B40,'[4]教務主任等の数(再掲)_公SYT20321'!$B$6:$AB$46,6,FALSE)</f>
        <v>1</v>
      </c>
      <c r="AC40" s="611"/>
      <c r="AD40" s="611">
        <f>VLOOKUP($B40,'[4]教務主任等の数(再掲)_公SYT20321'!$B$6:$AB$46,7,FALSE)</f>
        <v>0</v>
      </c>
      <c r="AE40" s="611"/>
      <c r="AF40" s="611">
        <f>VLOOKUP($B40,'[4]教務主任等の数(再掲)_公SYT20321'!$B$6:$AB$46,8,FALSE)</f>
        <v>0</v>
      </c>
      <c r="AG40" s="611"/>
      <c r="AH40" s="611">
        <f>VLOOKUP($B40,'[4]教務主任等の数(再掲)_公SYT20321'!$B$6:$AB$46,9,FALSE)</f>
        <v>1</v>
      </c>
      <c r="AI40" s="611"/>
      <c r="AJ40" s="611">
        <f>VLOOKUP($B40,'[4]教務主任等の数(再掲)_公SYT20321'!$B$6:$AB$46,10,FALSE)</f>
        <v>0</v>
      </c>
      <c r="AK40" s="611"/>
      <c r="AL40" s="611">
        <f>VLOOKUP($B40,'[4]教務主任等の数(再掲)_公SYT20321'!$B$6:$AB$46,15,FALSE)</f>
        <v>0</v>
      </c>
      <c r="AM40" s="611"/>
      <c r="AN40" s="611">
        <f>VLOOKUP($B40,'[4]教務主任等の数(再掲)_公SYT20321'!$B$6:$AB$46,16,FALSE)</f>
        <v>0</v>
      </c>
      <c r="AO40" s="611"/>
      <c r="AP40" s="611">
        <f>VLOOKUP($B40,'[4]教務主任等の数(再掲)_公SYT20321'!$B$6:$AB$46,17,FALSE)</f>
        <v>0</v>
      </c>
      <c r="AQ40" s="611"/>
    </row>
    <row r="41" spans="1:43" ht="16.5" customHeight="1">
      <c r="A41" s="28"/>
      <c r="B41" s="53" t="s">
        <v>356</v>
      </c>
      <c r="C41" s="54"/>
      <c r="D41" s="614">
        <f>VLOOKUP($B41,[4]帰国生徒数_公SYT20281!$B$6:$P$46,3,FALSE)</f>
        <v>0</v>
      </c>
      <c r="E41" s="611"/>
      <c r="F41" s="611">
        <f>VLOOKUP($B41,[4]帰国生徒数_公SYT20281!$B$6:$P$46,4,FALSE)</f>
        <v>0</v>
      </c>
      <c r="G41" s="611"/>
      <c r="H41" s="611">
        <f>VLOOKUP($B41,[4]帰国生徒数_公SYT20281!$B$6:$P$46,5,FALSE)</f>
        <v>0</v>
      </c>
      <c r="I41" s="611"/>
      <c r="J41" s="611">
        <f>VLOOKUP($B41,[4]帰国生徒数_公SYT20281!$B$6:$P$46,6,FALSE)</f>
        <v>0</v>
      </c>
      <c r="K41" s="611"/>
      <c r="L41" s="611">
        <f>SUMIFS('[4]高等学校　帰国生徒、外国人生徒'!$Q$3:$Q$66,'[4]高等学校　帰国生徒、外国人生徒'!$B$3:$B$66,B41,'[4]高等学校　帰国生徒、外国人生徒'!$C$3:$C$66,$B$12,'[4]高等学校　帰国生徒、外国人生徒'!$D$3:$D$66,"&lt;"&amp;3)</f>
        <v>9</v>
      </c>
      <c r="M41" s="611"/>
      <c r="N41" s="611">
        <f>VLOOKUP($B41,[4]指導主事の数_公SYT20327!$B$4:$E$44,2,FALSE)</f>
        <v>0</v>
      </c>
      <c r="O41" s="611"/>
      <c r="P41" s="611">
        <f>VLOOKUP($B41,[4]指導主事の数_公SYT20327!$B$4:$E$44,3,FALSE)</f>
        <v>0</v>
      </c>
      <c r="Q41" s="611"/>
      <c r="R41" s="611">
        <f>VLOOKUP($B41,[4]指導主事の数_公SYT20327!$B$4:$E$44,4,FALSE)</f>
        <v>1</v>
      </c>
      <c r="S41" s="611"/>
      <c r="T41" s="611">
        <f>VLOOKUP($B41,'[4]教務主任等の数(再掲)_公SYT20321'!$B$6:$AB$46,2,FALSE)</f>
        <v>2</v>
      </c>
      <c r="U41" s="611"/>
      <c r="V41" s="611">
        <f>VLOOKUP($B41,'[4]教務主任等の数(再掲)_公SYT20321'!$B$6:$AB$46,3,FALSE)</f>
        <v>6</v>
      </c>
      <c r="W41" s="611"/>
      <c r="X41" s="611">
        <f>VLOOKUP($B41,'[4]教務主任等の数(再掲)_公SYT20321'!$B$6:$AB$46,4,FALSE)</f>
        <v>2</v>
      </c>
      <c r="Y41" s="611"/>
      <c r="Z41" s="611">
        <f>VLOOKUP($B41,'[4]教務主任等の数(再掲)_公SYT20321'!$B$6:$AB$46,5,FALSE)</f>
        <v>2</v>
      </c>
      <c r="AA41" s="611"/>
      <c r="AB41" s="611">
        <f>VLOOKUP($B41,'[4]教務主任等の数(再掲)_公SYT20321'!$B$6:$AB$46,6,FALSE)</f>
        <v>2</v>
      </c>
      <c r="AC41" s="611"/>
      <c r="AD41" s="611">
        <f>VLOOKUP($B41,'[4]教務主任等の数(再掲)_公SYT20321'!$B$6:$AB$46,7,FALSE)</f>
        <v>2</v>
      </c>
      <c r="AE41" s="611"/>
      <c r="AF41" s="611">
        <f>VLOOKUP($B41,'[4]教務主任等の数(再掲)_公SYT20321'!$B$6:$AB$46,8,FALSE)</f>
        <v>0</v>
      </c>
      <c r="AG41" s="611"/>
      <c r="AH41" s="611">
        <f>VLOOKUP($B41,'[4]教務主任等の数(再掲)_公SYT20321'!$B$6:$AB$46,9,FALSE)</f>
        <v>2</v>
      </c>
      <c r="AI41" s="611"/>
      <c r="AJ41" s="611">
        <f>VLOOKUP($B41,'[4]教務主任等の数(再掲)_公SYT20321'!$B$6:$AB$46,10,FALSE)</f>
        <v>1</v>
      </c>
      <c r="AK41" s="611"/>
      <c r="AL41" s="611">
        <f>VLOOKUP($B41,'[4]教務主任等の数(再掲)_公SYT20321'!$B$6:$AB$46,15,FALSE)</f>
        <v>0</v>
      </c>
      <c r="AM41" s="611"/>
      <c r="AN41" s="611">
        <f>VLOOKUP($B41,'[4]教務主任等の数(再掲)_公SYT20321'!$B$6:$AB$46,16,FALSE)</f>
        <v>0</v>
      </c>
      <c r="AO41" s="611"/>
      <c r="AP41" s="611">
        <f>VLOOKUP($B41,'[4]教務主任等の数(再掲)_公SYT20321'!$B$6:$AB$46,17,FALSE)</f>
        <v>0</v>
      </c>
      <c r="AQ41" s="611"/>
    </row>
    <row r="42" spans="1:43" ht="16.5" customHeight="1">
      <c r="A42" s="28"/>
      <c r="B42" s="53" t="s">
        <v>357</v>
      </c>
      <c r="C42" s="54"/>
      <c r="D42" s="614">
        <f>VLOOKUP($B42,[4]帰国生徒数_公SYT20281!$B$6:$P$46,3,FALSE)</f>
        <v>0</v>
      </c>
      <c r="E42" s="611"/>
      <c r="F42" s="611">
        <f>VLOOKUP($B42,[4]帰国生徒数_公SYT20281!$B$6:$P$46,4,FALSE)</f>
        <v>0</v>
      </c>
      <c r="G42" s="611"/>
      <c r="H42" s="611">
        <f>VLOOKUP($B42,[4]帰国生徒数_公SYT20281!$B$6:$P$46,5,FALSE)</f>
        <v>0</v>
      </c>
      <c r="I42" s="611"/>
      <c r="J42" s="611">
        <f>VLOOKUP($B42,[4]帰国生徒数_公SYT20281!$B$6:$P$46,6,FALSE)</f>
        <v>0</v>
      </c>
      <c r="K42" s="611"/>
      <c r="L42" s="611">
        <f>SUMIFS('[4]高等学校　帰国生徒、外国人生徒'!$Q$3:$Q$66,'[4]高等学校　帰国生徒、外国人生徒'!$B$3:$B$66,B42,'[4]高等学校　帰国生徒、外国人生徒'!$C$3:$C$66,$B$12,'[4]高等学校　帰国生徒、外国人生徒'!$D$3:$D$66,"&lt;"&amp;3)</f>
        <v>0</v>
      </c>
      <c r="M42" s="611"/>
      <c r="N42" s="611">
        <f>VLOOKUP($B42,[4]指導主事の数_公SYT20327!$B$4:$E$44,2,FALSE)</f>
        <v>0</v>
      </c>
      <c r="O42" s="611"/>
      <c r="P42" s="611">
        <f>VLOOKUP($B42,[4]指導主事の数_公SYT20327!$B$4:$E$44,3,FALSE)</f>
        <v>0</v>
      </c>
      <c r="Q42" s="611"/>
      <c r="R42" s="611">
        <f>VLOOKUP($B42,[4]指導主事の数_公SYT20327!$B$4:$E$44,4,FALSE)</f>
        <v>0</v>
      </c>
      <c r="S42" s="611"/>
      <c r="T42" s="611">
        <f>VLOOKUP($B42,'[4]教務主任等の数(再掲)_公SYT20321'!$B$6:$AB$46,2,FALSE)</f>
        <v>0</v>
      </c>
      <c r="U42" s="611"/>
      <c r="V42" s="611">
        <f>VLOOKUP($B42,'[4]教務主任等の数(再掲)_公SYT20321'!$B$6:$AB$46,3,FALSE)</f>
        <v>0</v>
      </c>
      <c r="W42" s="611"/>
      <c r="X42" s="611">
        <f>VLOOKUP($B42,'[4]教務主任等の数(再掲)_公SYT20321'!$B$6:$AB$46,4,FALSE)</f>
        <v>0</v>
      </c>
      <c r="Y42" s="611"/>
      <c r="Z42" s="611">
        <f>VLOOKUP($B42,'[4]教務主任等の数(再掲)_公SYT20321'!$B$6:$AB$46,5,FALSE)</f>
        <v>0</v>
      </c>
      <c r="AA42" s="611"/>
      <c r="AB42" s="611">
        <f>VLOOKUP($B42,'[4]教務主任等の数(再掲)_公SYT20321'!$B$6:$AB$46,6,FALSE)</f>
        <v>0</v>
      </c>
      <c r="AC42" s="611"/>
      <c r="AD42" s="611">
        <f>VLOOKUP($B42,'[4]教務主任等の数(再掲)_公SYT20321'!$B$6:$AB$46,7,FALSE)</f>
        <v>0</v>
      </c>
      <c r="AE42" s="611"/>
      <c r="AF42" s="611">
        <f>VLOOKUP($B42,'[4]教務主任等の数(再掲)_公SYT20321'!$B$6:$AB$46,8,FALSE)</f>
        <v>0</v>
      </c>
      <c r="AG42" s="611"/>
      <c r="AH42" s="611">
        <f>VLOOKUP($B42,'[4]教務主任等の数(再掲)_公SYT20321'!$B$6:$AB$46,9,FALSE)</f>
        <v>0</v>
      </c>
      <c r="AI42" s="611"/>
      <c r="AJ42" s="611">
        <f>VLOOKUP($B42,'[4]教務主任等の数(再掲)_公SYT20321'!$B$6:$AB$46,10,FALSE)</f>
        <v>0</v>
      </c>
      <c r="AK42" s="611"/>
      <c r="AL42" s="611">
        <f>VLOOKUP($B42,'[4]教務主任等の数(再掲)_公SYT20321'!$B$6:$AB$46,15,FALSE)</f>
        <v>0</v>
      </c>
      <c r="AM42" s="611"/>
      <c r="AN42" s="611">
        <f>VLOOKUP($B42,'[4]教務主任等の数(再掲)_公SYT20321'!$B$6:$AB$46,16,FALSE)</f>
        <v>0</v>
      </c>
      <c r="AO42" s="611"/>
      <c r="AP42" s="611">
        <f>VLOOKUP($B42,'[4]教務主任等の数(再掲)_公SYT20321'!$B$6:$AB$46,17,FALSE)</f>
        <v>0</v>
      </c>
      <c r="AQ42" s="611"/>
    </row>
    <row r="43" spans="1:43" ht="16.5" customHeight="1">
      <c r="A43" s="28"/>
      <c r="B43" s="53" t="s">
        <v>358</v>
      </c>
      <c r="C43" s="54"/>
      <c r="D43" s="614">
        <f>VLOOKUP($B43,[4]帰国生徒数_公SYT20281!$B$6:$P$46,3,FALSE)</f>
        <v>0</v>
      </c>
      <c r="E43" s="611"/>
      <c r="F43" s="611">
        <f>VLOOKUP($B43,[4]帰国生徒数_公SYT20281!$B$6:$P$46,4,FALSE)</f>
        <v>0</v>
      </c>
      <c r="G43" s="611"/>
      <c r="H43" s="611">
        <f>VLOOKUP($B43,[4]帰国生徒数_公SYT20281!$B$6:$P$46,5,FALSE)</f>
        <v>0</v>
      </c>
      <c r="I43" s="611"/>
      <c r="J43" s="611">
        <f>VLOOKUP($B43,[4]帰国生徒数_公SYT20281!$B$6:$P$46,6,FALSE)</f>
        <v>0</v>
      </c>
      <c r="K43" s="611"/>
      <c r="L43" s="611">
        <f>SUMIFS('[4]高等学校　帰国生徒、外国人生徒'!$Q$3:$Q$66,'[4]高等学校　帰国生徒、外国人生徒'!$B$3:$B$66,B43,'[4]高等学校　帰国生徒、外国人生徒'!$C$3:$C$66,$B$12,'[4]高等学校　帰国生徒、外国人生徒'!$D$3:$D$66,"&lt;"&amp;3)</f>
        <v>0</v>
      </c>
      <c r="M43" s="611"/>
      <c r="N43" s="611">
        <f>VLOOKUP($B43,[4]指導主事の数_公SYT20327!$B$4:$E$44,2,FALSE)</f>
        <v>0</v>
      </c>
      <c r="O43" s="611"/>
      <c r="P43" s="611">
        <f>VLOOKUP($B43,[4]指導主事の数_公SYT20327!$B$4:$E$44,3,FALSE)</f>
        <v>0</v>
      </c>
      <c r="Q43" s="611"/>
      <c r="R43" s="611">
        <f>VLOOKUP($B43,[4]指導主事の数_公SYT20327!$B$4:$E$44,4,FALSE)</f>
        <v>0</v>
      </c>
      <c r="S43" s="611"/>
      <c r="T43" s="611">
        <f>VLOOKUP($B43,'[4]教務主任等の数(再掲)_公SYT20321'!$B$6:$AB$46,2,FALSE)</f>
        <v>0</v>
      </c>
      <c r="U43" s="611"/>
      <c r="V43" s="611">
        <f>VLOOKUP($B43,'[4]教務主任等の数(再掲)_公SYT20321'!$B$6:$AB$46,3,FALSE)</f>
        <v>0</v>
      </c>
      <c r="W43" s="611"/>
      <c r="X43" s="611">
        <f>VLOOKUP($B43,'[4]教務主任等の数(再掲)_公SYT20321'!$B$6:$AB$46,4,FALSE)</f>
        <v>0</v>
      </c>
      <c r="Y43" s="611"/>
      <c r="Z43" s="611">
        <f>VLOOKUP($B43,'[4]教務主任等の数(再掲)_公SYT20321'!$B$6:$AB$46,5,FALSE)</f>
        <v>0</v>
      </c>
      <c r="AA43" s="611"/>
      <c r="AB43" s="611">
        <f>VLOOKUP($B43,'[4]教務主任等の数(再掲)_公SYT20321'!$B$6:$AB$46,6,FALSE)</f>
        <v>0</v>
      </c>
      <c r="AC43" s="611"/>
      <c r="AD43" s="611">
        <f>VLOOKUP($B43,'[4]教務主任等の数(再掲)_公SYT20321'!$B$6:$AB$46,7,FALSE)</f>
        <v>0</v>
      </c>
      <c r="AE43" s="611"/>
      <c r="AF43" s="611">
        <f>VLOOKUP($B43,'[4]教務主任等の数(再掲)_公SYT20321'!$B$6:$AB$46,8,FALSE)</f>
        <v>0</v>
      </c>
      <c r="AG43" s="611"/>
      <c r="AH43" s="611">
        <f>VLOOKUP($B43,'[4]教務主任等の数(再掲)_公SYT20321'!$B$6:$AB$46,9,FALSE)</f>
        <v>0</v>
      </c>
      <c r="AI43" s="611"/>
      <c r="AJ43" s="611">
        <f>VLOOKUP($B43,'[4]教務主任等の数(再掲)_公SYT20321'!$B$6:$AB$46,10,FALSE)</f>
        <v>0</v>
      </c>
      <c r="AK43" s="611"/>
      <c r="AL43" s="611">
        <f>VLOOKUP($B43,'[4]教務主任等の数(再掲)_公SYT20321'!$B$6:$AB$46,15,FALSE)</f>
        <v>0</v>
      </c>
      <c r="AM43" s="611"/>
      <c r="AN43" s="611">
        <f>VLOOKUP($B43,'[4]教務主任等の数(再掲)_公SYT20321'!$B$6:$AB$46,16,FALSE)</f>
        <v>0</v>
      </c>
      <c r="AO43" s="611"/>
      <c r="AP43" s="611">
        <f>VLOOKUP($B43,'[4]教務主任等の数(再掲)_公SYT20321'!$B$6:$AB$46,17,FALSE)</f>
        <v>0</v>
      </c>
      <c r="AQ43" s="611"/>
    </row>
    <row r="44" spans="1:43" ht="16.5" customHeight="1">
      <c r="A44" s="28"/>
      <c r="B44" s="53" t="s">
        <v>359</v>
      </c>
      <c r="C44" s="54"/>
      <c r="D44" s="614">
        <f>VLOOKUP($B44,[4]帰国生徒数_公SYT20281!$B$6:$P$46,3,FALSE)</f>
        <v>0</v>
      </c>
      <c r="E44" s="611"/>
      <c r="F44" s="611">
        <f>VLOOKUP($B44,[4]帰国生徒数_公SYT20281!$B$6:$P$46,4,FALSE)</f>
        <v>0</v>
      </c>
      <c r="G44" s="611"/>
      <c r="H44" s="611">
        <f>VLOOKUP($B44,[4]帰国生徒数_公SYT20281!$B$6:$P$46,5,FALSE)</f>
        <v>0</v>
      </c>
      <c r="I44" s="611"/>
      <c r="J44" s="611">
        <f>VLOOKUP($B44,[4]帰国生徒数_公SYT20281!$B$6:$P$46,6,FALSE)</f>
        <v>0</v>
      </c>
      <c r="K44" s="611"/>
      <c r="L44" s="611">
        <f>SUMIFS('[4]高等学校　帰国生徒、外国人生徒'!$Q$3:$Q$66,'[4]高等学校　帰国生徒、外国人生徒'!$B$3:$B$66,B44,'[4]高等学校　帰国生徒、外国人生徒'!$C$3:$C$66,$B$12,'[4]高等学校　帰国生徒、外国人生徒'!$D$3:$D$66,"&lt;"&amp;3)</f>
        <v>0</v>
      </c>
      <c r="M44" s="611"/>
      <c r="N44" s="611">
        <f>VLOOKUP($B44,[4]指導主事の数_公SYT20327!$B$4:$E$44,2,FALSE)</f>
        <v>0</v>
      </c>
      <c r="O44" s="611"/>
      <c r="P44" s="611">
        <f>VLOOKUP($B44,[4]指導主事の数_公SYT20327!$B$4:$E$44,3,FALSE)</f>
        <v>0</v>
      </c>
      <c r="Q44" s="611"/>
      <c r="R44" s="611">
        <f>VLOOKUP($B44,[4]指導主事の数_公SYT20327!$B$4:$E$44,4,FALSE)</f>
        <v>0</v>
      </c>
      <c r="S44" s="611"/>
      <c r="T44" s="611">
        <f>VLOOKUP($B44,'[4]教務主任等の数(再掲)_公SYT20321'!$B$6:$AB$46,2,FALSE)</f>
        <v>0</v>
      </c>
      <c r="U44" s="611"/>
      <c r="V44" s="611">
        <f>VLOOKUP($B44,'[4]教務主任等の数(再掲)_公SYT20321'!$B$6:$AB$46,3,FALSE)</f>
        <v>0</v>
      </c>
      <c r="W44" s="611"/>
      <c r="X44" s="611">
        <f>VLOOKUP($B44,'[4]教務主任等の数(再掲)_公SYT20321'!$B$6:$AB$46,4,FALSE)</f>
        <v>0</v>
      </c>
      <c r="Y44" s="611"/>
      <c r="Z44" s="611">
        <f>VLOOKUP($B44,'[4]教務主任等の数(再掲)_公SYT20321'!$B$6:$AB$46,5,FALSE)</f>
        <v>0</v>
      </c>
      <c r="AA44" s="611"/>
      <c r="AB44" s="611">
        <f>VLOOKUP($B44,'[4]教務主任等の数(再掲)_公SYT20321'!$B$6:$AB$46,6,FALSE)</f>
        <v>0</v>
      </c>
      <c r="AC44" s="611"/>
      <c r="AD44" s="611">
        <f>VLOOKUP($B44,'[4]教務主任等の数(再掲)_公SYT20321'!$B$6:$AB$46,7,FALSE)</f>
        <v>0</v>
      </c>
      <c r="AE44" s="611"/>
      <c r="AF44" s="611">
        <f>VLOOKUP($B44,'[4]教務主任等の数(再掲)_公SYT20321'!$B$6:$AB$46,8,FALSE)</f>
        <v>0</v>
      </c>
      <c r="AG44" s="611"/>
      <c r="AH44" s="611">
        <f>VLOOKUP($B44,'[4]教務主任等の数(再掲)_公SYT20321'!$B$6:$AB$46,9,FALSE)</f>
        <v>0</v>
      </c>
      <c r="AI44" s="611"/>
      <c r="AJ44" s="611">
        <f>VLOOKUP($B44,'[4]教務主任等の数(再掲)_公SYT20321'!$B$6:$AB$46,10,FALSE)</f>
        <v>0</v>
      </c>
      <c r="AK44" s="611"/>
      <c r="AL44" s="611">
        <f>VLOOKUP($B44,'[4]教務主任等の数(再掲)_公SYT20321'!$B$6:$AB$46,15,FALSE)</f>
        <v>0</v>
      </c>
      <c r="AM44" s="611"/>
      <c r="AN44" s="611">
        <f>VLOOKUP($B44,'[4]教務主任等の数(再掲)_公SYT20321'!$B$6:$AB$46,16,FALSE)</f>
        <v>0</v>
      </c>
      <c r="AO44" s="611"/>
      <c r="AP44" s="611">
        <f>VLOOKUP($B44,'[4]教務主任等の数(再掲)_公SYT20321'!$B$6:$AB$46,17,FALSE)</f>
        <v>0</v>
      </c>
      <c r="AQ44" s="611"/>
    </row>
    <row r="45" spans="1:43" ht="16.5" customHeight="1">
      <c r="A45" s="28"/>
      <c r="B45" s="53" t="s">
        <v>360</v>
      </c>
      <c r="C45" s="54"/>
      <c r="D45" s="614">
        <f>VLOOKUP($B45,[4]帰国生徒数_公SYT20281!$B$6:$P$46,3,FALSE)</f>
        <v>0</v>
      </c>
      <c r="E45" s="611"/>
      <c r="F45" s="611">
        <f>VLOOKUP($B45,[4]帰国生徒数_公SYT20281!$B$6:$P$46,4,FALSE)</f>
        <v>0</v>
      </c>
      <c r="G45" s="611"/>
      <c r="H45" s="611">
        <f>VLOOKUP($B45,[4]帰国生徒数_公SYT20281!$B$6:$P$46,5,FALSE)</f>
        <v>0</v>
      </c>
      <c r="I45" s="611"/>
      <c r="J45" s="611">
        <f>VLOOKUP($B45,[4]帰国生徒数_公SYT20281!$B$6:$P$46,6,FALSE)</f>
        <v>0</v>
      </c>
      <c r="K45" s="611"/>
      <c r="L45" s="611">
        <f>SUMIFS('[4]高等学校　帰国生徒、外国人生徒'!$Q$3:$Q$66,'[4]高等学校　帰国生徒、外国人生徒'!$B$3:$B$66,B45,'[4]高等学校　帰国生徒、外国人生徒'!$C$3:$C$66,$B$12,'[4]高等学校　帰国生徒、外国人生徒'!$D$3:$D$66,"&lt;"&amp;3)</f>
        <v>0</v>
      </c>
      <c r="M45" s="611"/>
      <c r="N45" s="611">
        <f>VLOOKUP($B45,[4]指導主事の数_公SYT20327!$B$4:$E$44,2,FALSE)</f>
        <v>0</v>
      </c>
      <c r="O45" s="611"/>
      <c r="P45" s="611">
        <f>VLOOKUP($B45,[4]指導主事の数_公SYT20327!$B$4:$E$44,3,FALSE)</f>
        <v>0</v>
      </c>
      <c r="Q45" s="611"/>
      <c r="R45" s="611">
        <f>VLOOKUP($B45,[4]指導主事の数_公SYT20327!$B$4:$E$44,4,FALSE)</f>
        <v>0</v>
      </c>
      <c r="S45" s="611"/>
      <c r="T45" s="611">
        <f>VLOOKUP($B45,'[4]教務主任等の数(再掲)_公SYT20321'!$B$6:$AB$46,2,FALSE)</f>
        <v>0</v>
      </c>
      <c r="U45" s="611"/>
      <c r="V45" s="611">
        <f>VLOOKUP($B45,'[4]教務主任等の数(再掲)_公SYT20321'!$B$6:$AB$46,3,FALSE)</f>
        <v>0</v>
      </c>
      <c r="W45" s="611"/>
      <c r="X45" s="611">
        <f>VLOOKUP($B45,'[4]教務主任等の数(再掲)_公SYT20321'!$B$6:$AB$46,4,FALSE)</f>
        <v>0</v>
      </c>
      <c r="Y45" s="611"/>
      <c r="Z45" s="611">
        <f>VLOOKUP($B45,'[4]教務主任等の数(再掲)_公SYT20321'!$B$6:$AB$46,5,FALSE)</f>
        <v>0</v>
      </c>
      <c r="AA45" s="611"/>
      <c r="AB45" s="611">
        <f>VLOOKUP($B45,'[4]教務主任等の数(再掲)_公SYT20321'!$B$6:$AB$46,6,FALSE)</f>
        <v>0</v>
      </c>
      <c r="AC45" s="611"/>
      <c r="AD45" s="611">
        <f>VLOOKUP($B45,'[4]教務主任等の数(再掲)_公SYT20321'!$B$6:$AB$46,7,FALSE)</f>
        <v>0</v>
      </c>
      <c r="AE45" s="611"/>
      <c r="AF45" s="611">
        <f>VLOOKUP($B45,'[4]教務主任等の数(再掲)_公SYT20321'!$B$6:$AB$46,8,FALSE)</f>
        <v>0</v>
      </c>
      <c r="AG45" s="611"/>
      <c r="AH45" s="611">
        <f>VLOOKUP($B45,'[4]教務主任等の数(再掲)_公SYT20321'!$B$6:$AB$46,9,FALSE)</f>
        <v>0</v>
      </c>
      <c r="AI45" s="611"/>
      <c r="AJ45" s="611">
        <f>VLOOKUP($B45,'[4]教務主任等の数(再掲)_公SYT20321'!$B$6:$AB$46,10,FALSE)</f>
        <v>0</v>
      </c>
      <c r="AK45" s="611"/>
      <c r="AL45" s="611">
        <f>VLOOKUP($B45,'[4]教務主任等の数(再掲)_公SYT20321'!$B$6:$AB$46,15,FALSE)</f>
        <v>0</v>
      </c>
      <c r="AM45" s="611"/>
      <c r="AN45" s="611">
        <f>VLOOKUP($B45,'[4]教務主任等の数(再掲)_公SYT20321'!$B$6:$AB$46,16,FALSE)</f>
        <v>0</v>
      </c>
      <c r="AO45" s="611"/>
      <c r="AP45" s="611">
        <f>VLOOKUP($B45,'[4]教務主任等の数(再掲)_公SYT20321'!$B$6:$AB$46,17,FALSE)</f>
        <v>0</v>
      </c>
      <c r="AQ45" s="611"/>
    </row>
    <row r="46" spans="1:43" ht="16.5" customHeight="1">
      <c r="A46" s="28"/>
      <c r="B46" s="53" t="s">
        <v>361</v>
      </c>
      <c r="C46" s="54"/>
      <c r="D46" s="614">
        <f>VLOOKUP($B46,[4]帰国生徒数_公SYT20281!$B$6:$P$46,3,FALSE)</f>
        <v>0</v>
      </c>
      <c r="E46" s="611"/>
      <c r="F46" s="611">
        <f>VLOOKUP($B46,[4]帰国生徒数_公SYT20281!$B$6:$P$46,4,FALSE)</f>
        <v>0</v>
      </c>
      <c r="G46" s="611"/>
      <c r="H46" s="611">
        <f>VLOOKUP($B46,[4]帰国生徒数_公SYT20281!$B$6:$P$46,5,FALSE)</f>
        <v>0</v>
      </c>
      <c r="I46" s="611"/>
      <c r="J46" s="611">
        <f>VLOOKUP($B46,[4]帰国生徒数_公SYT20281!$B$6:$P$46,6,FALSE)</f>
        <v>0</v>
      </c>
      <c r="K46" s="611"/>
      <c r="L46" s="611">
        <f>SUMIFS('[4]高等学校　帰国生徒、外国人生徒'!$Q$3:$Q$66,'[4]高等学校　帰国生徒、外国人生徒'!$B$3:$B$66,B46,'[4]高等学校　帰国生徒、外国人生徒'!$C$3:$C$66,$B$12,'[4]高等学校　帰国生徒、外国人生徒'!$D$3:$D$66,"&lt;"&amp;3)</f>
        <v>0</v>
      </c>
      <c r="M46" s="611"/>
      <c r="N46" s="611">
        <f>VLOOKUP($B46,[4]指導主事の数_公SYT20327!$B$4:$E$44,2,FALSE)</f>
        <v>0</v>
      </c>
      <c r="O46" s="611"/>
      <c r="P46" s="611">
        <f>VLOOKUP($B46,[4]指導主事の数_公SYT20327!$B$4:$E$44,3,FALSE)</f>
        <v>0</v>
      </c>
      <c r="Q46" s="611"/>
      <c r="R46" s="611">
        <f>VLOOKUP($B46,[4]指導主事の数_公SYT20327!$B$4:$E$44,4,FALSE)</f>
        <v>0</v>
      </c>
      <c r="S46" s="611"/>
      <c r="T46" s="611">
        <f>VLOOKUP($B46,'[4]教務主任等の数(再掲)_公SYT20321'!$B$6:$AB$46,2,FALSE)</f>
        <v>0</v>
      </c>
      <c r="U46" s="611"/>
      <c r="V46" s="611">
        <f>VLOOKUP($B46,'[4]教務主任等の数(再掲)_公SYT20321'!$B$6:$AB$46,3,FALSE)</f>
        <v>0</v>
      </c>
      <c r="W46" s="611"/>
      <c r="X46" s="611">
        <f>VLOOKUP($B46,'[4]教務主任等の数(再掲)_公SYT20321'!$B$6:$AB$46,4,FALSE)</f>
        <v>0</v>
      </c>
      <c r="Y46" s="611"/>
      <c r="Z46" s="611">
        <f>VLOOKUP($B46,'[4]教務主任等の数(再掲)_公SYT20321'!$B$6:$AB$46,5,FALSE)</f>
        <v>0</v>
      </c>
      <c r="AA46" s="611"/>
      <c r="AB46" s="611">
        <f>VLOOKUP($B46,'[4]教務主任等の数(再掲)_公SYT20321'!$B$6:$AB$46,6,FALSE)</f>
        <v>0</v>
      </c>
      <c r="AC46" s="611"/>
      <c r="AD46" s="611">
        <f>VLOOKUP($B46,'[4]教務主任等の数(再掲)_公SYT20321'!$B$6:$AB$46,7,FALSE)</f>
        <v>0</v>
      </c>
      <c r="AE46" s="611"/>
      <c r="AF46" s="611">
        <f>VLOOKUP($B46,'[4]教務主任等の数(再掲)_公SYT20321'!$B$6:$AB$46,8,FALSE)</f>
        <v>0</v>
      </c>
      <c r="AG46" s="611"/>
      <c r="AH46" s="611">
        <f>VLOOKUP($B46,'[4]教務主任等の数(再掲)_公SYT20321'!$B$6:$AB$46,9,FALSE)</f>
        <v>0</v>
      </c>
      <c r="AI46" s="611"/>
      <c r="AJ46" s="611">
        <f>VLOOKUP($B46,'[4]教務主任等の数(再掲)_公SYT20321'!$B$6:$AB$46,10,FALSE)</f>
        <v>0</v>
      </c>
      <c r="AK46" s="611"/>
      <c r="AL46" s="611">
        <f>VLOOKUP($B46,'[4]教務主任等の数(再掲)_公SYT20321'!$B$6:$AB$46,15,FALSE)</f>
        <v>0</v>
      </c>
      <c r="AM46" s="611"/>
      <c r="AN46" s="611">
        <f>VLOOKUP($B46,'[4]教務主任等の数(再掲)_公SYT20321'!$B$6:$AB$46,16,FALSE)</f>
        <v>0</v>
      </c>
      <c r="AO46" s="611"/>
      <c r="AP46" s="611">
        <f>VLOOKUP($B46,'[4]教務主任等の数(再掲)_公SYT20321'!$B$6:$AB$46,17,FALSE)</f>
        <v>0</v>
      </c>
      <c r="AQ46" s="611"/>
    </row>
    <row r="47" spans="1:43" ht="16.5" customHeight="1">
      <c r="A47" s="28"/>
      <c r="B47" s="53" t="s">
        <v>362</v>
      </c>
      <c r="C47" s="54"/>
      <c r="D47" s="614">
        <f>VLOOKUP($B47,[4]帰国生徒数_公SYT20281!$B$6:$P$46,3,FALSE)</f>
        <v>0</v>
      </c>
      <c r="E47" s="611"/>
      <c r="F47" s="611">
        <f>VLOOKUP($B47,[4]帰国生徒数_公SYT20281!$B$6:$P$46,4,FALSE)</f>
        <v>0</v>
      </c>
      <c r="G47" s="611"/>
      <c r="H47" s="611">
        <f>VLOOKUP($B47,[4]帰国生徒数_公SYT20281!$B$6:$P$46,5,FALSE)</f>
        <v>0</v>
      </c>
      <c r="I47" s="611"/>
      <c r="J47" s="611">
        <f>VLOOKUP($B47,[4]帰国生徒数_公SYT20281!$B$6:$P$46,6,FALSE)</f>
        <v>0</v>
      </c>
      <c r="K47" s="611"/>
      <c r="L47" s="611">
        <f>SUMIFS('[4]高等学校　帰国生徒、外国人生徒'!$Q$3:$Q$66,'[4]高等学校　帰国生徒、外国人生徒'!$B$3:$B$66,B47,'[4]高等学校　帰国生徒、外国人生徒'!$C$3:$C$66,$B$12,'[4]高等学校　帰国生徒、外国人生徒'!$D$3:$D$66,"&lt;"&amp;3)</f>
        <v>0</v>
      </c>
      <c r="M47" s="611"/>
      <c r="N47" s="611">
        <f>VLOOKUP($B47,[4]指導主事の数_公SYT20327!$B$4:$E$44,2,FALSE)</f>
        <v>0</v>
      </c>
      <c r="O47" s="611"/>
      <c r="P47" s="611">
        <f>VLOOKUP($B47,[4]指導主事の数_公SYT20327!$B$4:$E$44,3,FALSE)</f>
        <v>0</v>
      </c>
      <c r="Q47" s="611"/>
      <c r="R47" s="611">
        <f>VLOOKUP($B47,[4]指導主事の数_公SYT20327!$B$4:$E$44,4,FALSE)</f>
        <v>0</v>
      </c>
      <c r="S47" s="611"/>
      <c r="T47" s="611">
        <f>VLOOKUP($B47,'[4]教務主任等の数(再掲)_公SYT20321'!$B$6:$AB$46,2,FALSE)</f>
        <v>0</v>
      </c>
      <c r="U47" s="611"/>
      <c r="V47" s="611">
        <f>VLOOKUP($B47,'[4]教務主任等の数(再掲)_公SYT20321'!$B$6:$AB$46,3,FALSE)</f>
        <v>0</v>
      </c>
      <c r="W47" s="611"/>
      <c r="X47" s="611">
        <f>VLOOKUP($B47,'[4]教務主任等の数(再掲)_公SYT20321'!$B$6:$AB$46,4,FALSE)</f>
        <v>0</v>
      </c>
      <c r="Y47" s="611"/>
      <c r="Z47" s="611">
        <f>VLOOKUP($B47,'[4]教務主任等の数(再掲)_公SYT20321'!$B$6:$AB$46,5,FALSE)</f>
        <v>0</v>
      </c>
      <c r="AA47" s="611"/>
      <c r="AB47" s="611">
        <f>VLOOKUP($B47,'[4]教務主任等の数(再掲)_公SYT20321'!$B$6:$AB$46,6,FALSE)</f>
        <v>0</v>
      </c>
      <c r="AC47" s="611"/>
      <c r="AD47" s="611">
        <f>VLOOKUP($B47,'[4]教務主任等の数(再掲)_公SYT20321'!$B$6:$AB$46,7,FALSE)</f>
        <v>0</v>
      </c>
      <c r="AE47" s="611"/>
      <c r="AF47" s="611">
        <f>VLOOKUP($B47,'[4]教務主任等の数(再掲)_公SYT20321'!$B$6:$AB$46,8,FALSE)</f>
        <v>0</v>
      </c>
      <c r="AG47" s="611"/>
      <c r="AH47" s="611">
        <f>VLOOKUP($B47,'[4]教務主任等の数(再掲)_公SYT20321'!$B$6:$AB$46,9,FALSE)</f>
        <v>0</v>
      </c>
      <c r="AI47" s="611"/>
      <c r="AJ47" s="611">
        <f>VLOOKUP($B47,'[4]教務主任等の数(再掲)_公SYT20321'!$B$6:$AB$46,10,FALSE)</f>
        <v>0</v>
      </c>
      <c r="AK47" s="611"/>
      <c r="AL47" s="611">
        <f>VLOOKUP($B47,'[4]教務主任等の数(再掲)_公SYT20321'!$B$6:$AB$46,15,FALSE)</f>
        <v>0</v>
      </c>
      <c r="AM47" s="611"/>
      <c r="AN47" s="611">
        <f>VLOOKUP($B47,'[4]教務主任等の数(再掲)_公SYT20321'!$B$6:$AB$46,16,FALSE)</f>
        <v>0</v>
      </c>
      <c r="AO47" s="611"/>
      <c r="AP47" s="611">
        <f>VLOOKUP($B47,'[4]教務主任等の数(再掲)_公SYT20321'!$B$6:$AB$46,17,FALSE)</f>
        <v>0</v>
      </c>
      <c r="AQ47" s="611"/>
    </row>
    <row r="48" spans="1:43" ht="16.5" customHeight="1">
      <c r="A48" s="28"/>
      <c r="B48" s="53" t="s">
        <v>363</v>
      </c>
      <c r="C48" s="54"/>
      <c r="D48" s="614">
        <f>VLOOKUP($B48,[4]帰国生徒数_公SYT20281!$B$6:$P$46,3,FALSE)</f>
        <v>0</v>
      </c>
      <c r="E48" s="611"/>
      <c r="F48" s="611">
        <f>VLOOKUP($B48,[4]帰国生徒数_公SYT20281!$B$6:$P$46,4,FALSE)</f>
        <v>0</v>
      </c>
      <c r="G48" s="611"/>
      <c r="H48" s="611">
        <f>VLOOKUP($B48,[4]帰国生徒数_公SYT20281!$B$6:$P$46,5,FALSE)</f>
        <v>0</v>
      </c>
      <c r="I48" s="611"/>
      <c r="J48" s="611">
        <f>VLOOKUP($B48,[4]帰国生徒数_公SYT20281!$B$6:$P$46,6,FALSE)</f>
        <v>0</v>
      </c>
      <c r="K48" s="611"/>
      <c r="L48" s="611">
        <f>SUMIFS('[4]高等学校　帰国生徒、外国人生徒'!$Q$3:$Q$66,'[4]高等学校　帰国生徒、外国人生徒'!$B$3:$B$66,B48,'[4]高等学校　帰国生徒、外国人生徒'!$C$3:$C$66,$B$12,'[4]高等学校　帰国生徒、外国人生徒'!$D$3:$D$66,"&lt;"&amp;3)</f>
        <v>0</v>
      </c>
      <c r="M48" s="611"/>
      <c r="N48" s="611">
        <f>VLOOKUP($B48,[4]指導主事の数_公SYT20327!$B$4:$E$44,2,FALSE)</f>
        <v>0</v>
      </c>
      <c r="O48" s="611"/>
      <c r="P48" s="611">
        <f>VLOOKUP($B48,[4]指導主事の数_公SYT20327!$B$4:$E$44,3,FALSE)</f>
        <v>0</v>
      </c>
      <c r="Q48" s="611"/>
      <c r="R48" s="611">
        <f>VLOOKUP($B48,[4]指導主事の数_公SYT20327!$B$4:$E$44,4,FALSE)</f>
        <v>0</v>
      </c>
      <c r="S48" s="611"/>
      <c r="T48" s="611">
        <f>VLOOKUP($B48,'[4]教務主任等の数(再掲)_公SYT20321'!$B$6:$AB$46,2,FALSE)</f>
        <v>0</v>
      </c>
      <c r="U48" s="611"/>
      <c r="V48" s="611">
        <f>VLOOKUP($B48,'[4]教務主任等の数(再掲)_公SYT20321'!$B$6:$AB$46,3,FALSE)</f>
        <v>0</v>
      </c>
      <c r="W48" s="611"/>
      <c r="X48" s="611">
        <f>VLOOKUP($B48,'[4]教務主任等の数(再掲)_公SYT20321'!$B$6:$AB$46,4,FALSE)</f>
        <v>0</v>
      </c>
      <c r="Y48" s="611"/>
      <c r="Z48" s="611">
        <f>VLOOKUP($B48,'[4]教務主任等の数(再掲)_公SYT20321'!$B$6:$AB$46,5,FALSE)</f>
        <v>0</v>
      </c>
      <c r="AA48" s="611"/>
      <c r="AB48" s="611">
        <f>VLOOKUP($B48,'[4]教務主任等の数(再掲)_公SYT20321'!$B$6:$AB$46,6,FALSE)</f>
        <v>0</v>
      </c>
      <c r="AC48" s="611"/>
      <c r="AD48" s="611">
        <f>VLOOKUP($B48,'[4]教務主任等の数(再掲)_公SYT20321'!$B$6:$AB$46,7,FALSE)</f>
        <v>0</v>
      </c>
      <c r="AE48" s="611"/>
      <c r="AF48" s="611">
        <f>VLOOKUP($B48,'[4]教務主任等の数(再掲)_公SYT20321'!$B$6:$AB$46,8,FALSE)</f>
        <v>0</v>
      </c>
      <c r="AG48" s="611"/>
      <c r="AH48" s="611">
        <f>VLOOKUP($B48,'[4]教務主任等の数(再掲)_公SYT20321'!$B$6:$AB$46,9,FALSE)</f>
        <v>0</v>
      </c>
      <c r="AI48" s="611"/>
      <c r="AJ48" s="611">
        <f>VLOOKUP($B48,'[4]教務主任等の数(再掲)_公SYT20321'!$B$6:$AB$46,10,FALSE)</f>
        <v>0</v>
      </c>
      <c r="AK48" s="611"/>
      <c r="AL48" s="611">
        <f>VLOOKUP($B48,'[4]教務主任等の数(再掲)_公SYT20321'!$B$6:$AB$46,15,FALSE)</f>
        <v>0</v>
      </c>
      <c r="AM48" s="611"/>
      <c r="AN48" s="611">
        <f>VLOOKUP($B48,'[4]教務主任等の数(再掲)_公SYT20321'!$B$6:$AB$46,16,FALSE)</f>
        <v>0</v>
      </c>
      <c r="AO48" s="611"/>
      <c r="AP48" s="611">
        <f>VLOOKUP($B48,'[4]教務主任等の数(再掲)_公SYT20321'!$B$6:$AB$46,17,FALSE)</f>
        <v>0</v>
      </c>
      <c r="AQ48" s="611"/>
    </row>
    <row r="49" spans="1:45" ht="16.5" customHeight="1">
      <c r="A49" s="28"/>
      <c r="B49" s="53" t="s">
        <v>364</v>
      </c>
      <c r="C49" s="54"/>
      <c r="D49" s="614">
        <f>VLOOKUP($B49,[4]帰国生徒数_公SYT20281!$B$6:$P$46,3,FALSE)</f>
        <v>0</v>
      </c>
      <c r="E49" s="611"/>
      <c r="F49" s="611">
        <f>VLOOKUP($B49,[4]帰国生徒数_公SYT20281!$B$6:$P$46,4,FALSE)</f>
        <v>0</v>
      </c>
      <c r="G49" s="611"/>
      <c r="H49" s="611">
        <f>VLOOKUP($B49,[4]帰国生徒数_公SYT20281!$B$6:$P$46,5,FALSE)</f>
        <v>0</v>
      </c>
      <c r="I49" s="611"/>
      <c r="J49" s="611">
        <f>VLOOKUP($B49,[4]帰国生徒数_公SYT20281!$B$6:$P$46,6,FALSE)</f>
        <v>0</v>
      </c>
      <c r="K49" s="611"/>
      <c r="L49" s="611">
        <f>SUMIFS('[4]高等学校　帰国生徒、外国人生徒'!$Q$3:$Q$66,'[4]高等学校　帰国生徒、外国人生徒'!$B$3:$B$66,B49,'[4]高等学校　帰国生徒、外国人生徒'!$C$3:$C$66,$B$12,'[4]高等学校　帰国生徒、外国人生徒'!$D$3:$D$66,"&lt;"&amp;3)</f>
        <v>0</v>
      </c>
      <c r="M49" s="611"/>
      <c r="N49" s="611">
        <f>VLOOKUP($B49,[4]指導主事の数_公SYT20327!$B$4:$E$44,2,FALSE)</f>
        <v>0</v>
      </c>
      <c r="O49" s="611"/>
      <c r="P49" s="611">
        <f>VLOOKUP($B49,[4]指導主事の数_公SYT20327!$B$4:$E$44,3,FALSE)</f>
        <v>0</v>
      </c>
      <c r="Q49" s="611"/>
      <c r="R49" s="611">
        <f>VLOOKUP($B49,[4]指導主事の数_公SYT20327!$B$4:$E$44,4,FALSE)</f>
        <v>0</v>
      </c>
      <c r="S49" s="611"/>
      <c r="T49" s="611">
        <f>VLOOKUP($B49,'[4]教務主任等の数(再掲)_公SYT20321'!$B$6:$AB$46,2,FALSE)</f>
        <v>0</v>
      </c>
      <c r="U49" s="611"/>
      <c r="V49" s="611">
        <f>VLOOKUP($B49,'[4]教務主任等の数(再掲)_公SYT20321'!$B$6:$AB$46,3,FALSE)</f>
        <v>0</v>
      </c>
      <c r="W49" s="611"/>
      <c r="X49" s="611">
        <f>VLOOKUP($B49,'[4]教務主任等の数(再掲)_公SYT20321'!$B$6:$AB$46,4,FALSE)</f>
        <v>0</v>
      </c>
      <c r="Y49" s="611"/>
      <c r="Z49" s="611">
        <f>VLOOKUP($B49,'[4]教務主任等の数(再掲)_公SYT20321'!$B$6:$AB$46,5,FALSE)</f>
        <v>0</v>
      </c>
      <c r="AA49" s="611"/>
      <c r="AB49" s="611">
        <f>VLOOKUP($B49,'[4]教務主任等の数(再掲)_公SYT20321'!$B$6:$AB$46,6,FALSE)</f>
        <v>0</v>
      </c>
      <c r="AC49" s="611"/>
      <c r="AD49" s="611">
        <f>VLOOKUP($B49,'[4]教務主任等の数(再掲)_公SYT20321'!$B$6:$AB$46,7,FALSE)</f>
        <v>0</v>
      </c>
      <c r="AE49" s="611"/>
      <c r="AF49" s="611">
        <f>VLOOKUP($B49,'[4]教務主任等の数(再掲)_公SYT20321'!$B$6:$AB$46,8,FALSE)</f>
        <v>0</v>
      </c>
      <c r="AG49" s="611"/>
      <c r="AH49" s="611">
        <f>VLOOKUP($B49,'[4]教務主任等の数(再掲)_公SYT20321'!$B$6:$AB$46,9,FALSE)</f>
        <v>0</v>
      </c>
      <c r="AI49" s="611"/>
      <c r="AJ49" s="611">
        <f>VLOOKUP($B49,'[4]教務主任等の数(再掲)_公SYT20321'!$B$6:$AB$46,10,FALSE)</f>
        <v>0</v>
      </c>
      <c r="AK49" s="611"/>
      <c r="AL49" s="611">
        <f>VLOOKUP($B49,'[4]教務主任等の数(再掲)_公SYT20321'!$B$6:$AB$46,15,FALSE)</f>
        <v>0</v>
      </c>
      <c r="AM49" s="611"/>
      <c r="AN49" s="611">
        <f>VLOOKUP($B49,'[4]教務主任等の数(再掲)_公SYT20321'!$B$6:$AB$46,16,FALSE)</f>
        <v>0</v>
      </c>
      <c r="AO49" s="611"/>
      <c r="AP49" s="611">
        <f>VLOOKUP($B49,'[4]教務主任等の数(再掲)_公SYT20321'!$B$6:$AB$46,17,FALSE)</f>
        <v>0</v>
      </c>
      <c r="AQ49" s="611"/>
    </row>
    <row r="50" spans="1:45" ht="16.5" customHeight="1">
      <c r="A50" s="28"/>
      <c r="B50" s="53" t="s">
        <v>365</v>
      </c>
      <c r="C50" s="54"/>
      <c r="D50" s="614">
        <f>VLOOKUP($B50,[4]帰国生徒数_公SYT20281!$B$6:$P$46,3,FALSE)</f>
        <v>0</v>
      </c>
      <c r="E50" s="611"/>
      <c r="F50" s="611">
        <f>VLOOKUP($B50,[4]帰国生徒数_公SYT20281!$B$6:$P$46,4,FALSE)</f>
        <v>1</v>
      </c>
      <c r="G50" s="611"/>
      <c r="H50" s="611">
        <f>VLOOKUP($B50,[4]帰国生徒数_公SYT20281!$B$6:$P$46,5,FALSE)</f>
        <v>0</v>
      </c>
      <c r="I50" s="611"/>
      <c r="J50" s="611">
        <f>VLOOKUP($B50,[4]帰国生徒数_公SYT20281!$B$6:$P$46,6,FALSE)</f>
        <v>0</v>
      </c>
      <c r="K50" s="611"/>
      <c r="L50" s="611">
        <f>SUMIFS('[4]高等学校　帰国生徒、外国人生徒'!$Q$3:$Q$66,'[4]高等学校　帰国生徒、外国人生徒'!$B$3:$B$66,B50,'[4]高等学校　帰国生徒、外国人生徒'!$C$3:$C$66,$B$12,'[4]高等学校　帰国生徒、外国人生徒'!$D$3:$D$66,"&lt;"&amp;3)</f>
        <v>0</v>
      </c>
      <c r="M50" s="611"/>
      <c r="N50" s="611">
        <f>VLOOKUP($B50,[4]指導主事の数_公SYT20327!$B$4:$E$44,2,FALSE)</f>
        <v>0</v>
      </c>
      <c r="O50" s="611"/>
      <c r="P50" s="611">
        <f>VLOOKUP($B50,[4]指導主事の数_公SYT20327!$B$4:$E$44,3,FALSE)</f>
        <v>0</v>
      </c>
      <c r="Q50" s="611"/>
      <c r="R50" s="611">
        <f>VLOOKUP($B50,[4]指導主事の数_公SYT20327!$B$4:$E$44,4,FALSE)</f>
        <v>0</v>
      </c>
      <c r="S50" s="611"/>
      <c r="T50" s="611">
        <f>VLOOKUP($B50,'[4]教務主任等の数(再掲)_公SYT20321'!$B$6:$AB$46,2,FALSE)</f>
        <v>1</v>
      </c>
      <c r="U50" s="611"/>
      <c r="V50" s="611">
        <f>VLOOKUP($B50,'[4]教務主任等の数(再掲)_公SYT20321'!$B$6:$AB$46,3,FALSE)</f>
        <v>3</v>
      </c>
      <c r="W50" s="611"/>
      <c r="X50" s="611">
        <f>VLOOKUP($B50,'[4]教務主任等の数(再掲)_公SYT20321'!$B$6:$AB$46,4,FALSE)</f>
        <v>1</v>
      </c>
      <c r="Y50" s="611"/>
      <c r="Z50" s="611">
        <f>VLOOKUP($B50,'[4]教務主任等の数(再掲)_公SYT20321'!$B$6:$AB$46,5,FALSE)</f>
        <v>1</v>
      </c>
      <c r="AA50" s="611"/>
      <c r="AB50" s="611">
        <f>VLOOKUP($B50,'[4]教務主任等の数(再掲)_公SYT20321'!$B$6:$AB$46,6,FALSE)</f>
        <v>1</v>
      </c>
      <c r="AC50" s="611"/>
      <c r="AD50" s="611">
        <f>VLOOKUP($B50,'[4]教務主任等の数(再掲)_公SYT20321'!$B$6:$AB$46,7,FALSE)</f>
        <v>0</v>
      </c>
      <c r="AE50" s="611"/>
      <c r="AF50" s="611">
        <f>VLOOKUP($B50,'[4]教務主任等の数(再掲)_公SYT20321'!$B$6:$AB$46,8,FALSE)</f>
        <v>1</v>
      </c>
      <c r="AG50" s="611"/>
      <c r="AH50" s="611">
        <f>VLOOKUP($B50,'[4]教務主任等の数(再掲)_公SYT20321'!$B$6:$AB$46,9,FALSE)</f>
        <v>0</v>
      </c>
      <c r="AI50" s="611"/>
      <c r="AJ50" s="611">
        <f>VLOOKUP($B50,'[4]教務主任等の数(再掲)_公SYT20321'!$B$6:$AB$46,10,FALSE)</f>
        <v>1</v>
      </c>
      <c r="AK50" s="611"/>
      <c r="AL50" s="611">
        <f>VLOOKUP($B50,'[4]教務主任等の数(再掲)_公SYT20321'!$B$6:$AB$46,15,FALSE)</f>
        <v>0</v>
      </c>
      <c r="AM50" s="611"/>
      <c r="AN50" s="611">
        <f>VLOOKUP($B50,'[4]教務主任等の数(再掲)_公SYT20321'!$B$6:$AB$46,16,FALSE)</f>
        <v>0</v>
      </c>
      <c r="AO50" s="611"/>
      <c r="AP50" s="611">
        <f>VLOOKUP($B50,'[4]教務主任等の数(再掲)_公SYT20321'!$B$6:$AB$46,17,FALSE)</f>
        <v>0</v>
      </c>
      <c r="AQ50" s="611"/>
    </row>
    <row r="51" spans="1:45" ht="16.5" customHeight="1">
      <c r="A51" s="28"/>
      <c r="B51" s="53" t="s">
        <v>366</v>
      </c>
      <c r="C51" s="54"/>
      <c r="D51" s="614">
        <f>VLOOKUP($B51,[4]帰国生徒数_公SYT20281!$B$6:$P$46,3,FALSE)</f>
        <v>0</v>
      </c>
      <c r="E51" s="611"/>
      <c r="F51" s="611">
        <f>VLOOKUP($B51,[4]帰国生徒数_公SYT20281!$B$6:$P$46,4,FALSE)</f>
        <v>1</v>
      </c>
      <c r="G51" s="611"/>
      <c r="H51" s="611">
        <f>VLOOKUP($B51,[4]帰国生徒数_公SYT20281!$B$6:$P$46,5,FALSE)</f>
        <v>0</v>
      </c>
      <c r="I51" s="611"/>
      <c r="J51" s="611">
        <f>VLOOKUP($B51,[4]帰国生徒数_公SYT20281!$B$6:$P$46,6,FALSE)</f>
        <v>0</v>
      </c>
      <c r="K51" s="611"/>
      <c r="L51" s="611">
        <f>SUMIFS('[4]高等学校　帰国生徒、外国人生徒'!$Q$3:$Q$66,'[4]高等学校　帰国生徒、外国人生徒'!$B$3:$B$66,B51,'[4]高等学校　帰国生徒、外国人生徒'!$C$3:$C$66,$B$12,'[4]高等学校　帰国生徒、外国人生徒'!$D$3:$D$66,"&lt;"&amp;3)</f>
        <v>0</v>
      </c>
      <c r="M51" s="611"/>
      <c r="N51" s="611">
        <f>VLOOKUP($B51,[4]指導主事の数_公SYT20327!$B$4:$E$44,2,FALSE)</f>
        <v>1</v>
      </c>
      <c r="O51" s="611"/>
      <c r="P51" s="611">
        <f>VLOOKUP($B51,[4]指導主事の数_公SYT20327!$B$4:$E$44,3,FALSE)</f>
        <v>0</v>
      </c>
      <c r="Q51" s="611"/>
      <c r="R51" s="611">
        <f>VLOOKUP($B51,[4]指導主事の数_公SYT20327!$B$4:$E$44,4,FALSE)</f>
        <v>0</v>
      </c>
      <c r="S51" s="611"/>
      <c r="T51" s="611">
        <f>VLOOKUP($B51,'[4]教務主任等の数(再掲)_公SYT20321'!$B$6:$AB$46,2,FALSE)</f>
        <v>3</v>
      </c>
      <c r="U51" s="611"/>
      <c r="V51" s="611">
        <f>VLOOKUP($B51,'[4]教務主任等の数(再掲)_公SYT20321'!$B$6:$AB$46,3,FALSE)</f>
        <v>9</v>
      </c>
      <c r="W51" s="611"/>
      <c r="X51" s="611">
        <f>VLOOKUP($B51,'[4]教務主任等の数(再掲)_公SYT20321'!$B$6:$AB$46,4,FALSE)</f>
        <v>3</v>
      </c>
      <c r="Y51" s="611"/>
      <c r="Z51" s="611">
        <f>VLOOKUP($B51,'[4]教務主任等の数(再掲)_公SYT20321'!$B$6:$AB$46,5,FALSE)</f>
        <v>3</v>
      </c>
      <c r="AA51" s="611"/>
      <c r="AB51" s="611">
        <f>VLOOKUP($B51,'[4]教務主任等の数(再掲)_公SYT20321'!$B$6:$AB$46,6,FALSE)</f>
        <v>3</v>
      </c>
      <c r="AC51" s="611"/>
      <c r="AD51" s="611">
        <f>VLOOKUP($B51,'[4]教務主任等の数(再掲)_公SYT20321'!$B$6:$AB$46,7,FALSE)</f>
        <v>9</v>
      </c>
      <c r="AE51" s="611"/>
      <c r="AF51" s="611">
        <f>VLOOKUP($B51,'[4]教務主任等の数(再掲)_公SYT20321'!$B$6:$AB$46,8,FALSE)</f>
        <v>0</v>
      </c>
      <c r="AG51" s="611"/>
      <c r="AH51" s="611">
        <f>VLOOKUP($B51,'[4]教務主任等の数(再掲)_公SYT20321'!$B$6:$AB$46,9,FALSE)</f>
        <v>2</v>
      </c>
      <c r="AI51" s="611"/>
      <c r="AJ51" s="611">
        <f>VLOOKUP($B51,'[4]教務主任等の数(再掲)_公SYT20321'!$B$6:$AB$46,10,FALSE)</f>
        <v>1</v>
      </c>
      <c r="AK51" s="611"/>
      <c r="AL51" s="611">
        <f>VLOOKUP($B51,'[4]教務主任等の数(再掲)_公SYT20321'!$B$6:$AB$46,15,FALSE)</f>
        <v>0</v>
      </c>
      <c r="AM51" s="611"/>
      <c r="AN51" s="611">
        <f>VLOOKUP($B51,'[4]教務主任等の数(再掲)_公SYT20321'!$B$6:$AB$46,16,FALSE)</f>
        <v>0</v>
      </c>
      <c r="AO51" s="611"/>
      <c r="AP51" s="611">
        <f>VLOOKUP($B51,'[4]教務主任等の数(再掲)_公SYT20321'!$B$6:$AB$46,17,FALSE)</f>
        <v>0</v>
      </c>
      <c r="AQ51" s="611"/>
    </row>
    <row r="52" spans="1:45" ht="16.5" customHeight="1">
      <c r="A52" s="28"/>
      <c r="B52" s="53" t="s">
        <v>367</v>
      </c>
      <c r="C52" s="54"/>
      <c r="D52" s="614">
        <f>VLOOKUP($B52,[4]帰国生徒数_公SYT20281!$B$6:$P$46,3,FALSE)</f>
        <v>0</v>
      </c>
      <c r="E52" s="611"/>
      <c r="F52" s="611">
        <f>VLOOKUP($B52,[4]帰国生徒数_公SYT20281!$B$6:$P$46,4,FALSE)</f>
        <v>0</v>
      </c>
      <c r="G52" s="611"/>
      <c r="H52" s="611">
        <f>VLOOKUP($B52,[4]帰国生徒数_公SYT20281!$B$6:$P$46,5,FALSE)</f>
        <v>0</v>
      </c>
      <c r="I52" s="611"/>
      <c r="J52" s="611">
        <f>VLOOKUP($B52,[4]帰国生徒数_公SYT20281!$B$6:$P$46,6,FALSE)</f>
        <v>0</v>
      </c>
      <c r="K52" s="611"/>
      <c r="L52" s="611">
        <f>SUMIFS('[4]高等学校　帰国生徒、外国人生徒'!$Q$3:$Q$66,'[4]高等学校　帰国生徒、外国人生徒'!$B$3:$B$66,B52,'[4]高等学校　帰国生徒、外国人生徒'!$C$3:$C$66,$B$12,'[4]高等学校　帰国生徒、外国人生徒'!$D$3:$D$66,"&lt;"&amp;3)</f>
        <v>0</v>
      </c>
      <c r="M52" s="611"/>
      <c r="N52" s="611">
        <f>VLOOKUP($B52,[4]指導主事の数_公SYT20327!$B$4:$E$44,2,FALSE)</f>
        <v>0</v>
      </c>
      <c r="O52" s="611"/>
      <c r="P52" s="611">
        <f>VLOOKUP($B52,[4]指導主事の数_公SYT20327!$B$4:$E$44,3,FALSE)</f>
        <v>0</v>
      </c>
      <c r="Q52" s="611"/>
      <c r="R52" s="611">
        <f>VLOOKUP($B52,[4]指導主事の数_公SYT20327!$B$4:$E$44,4,FALSE)</f>
        <v>0</v>
      </c>
      <c r="S52" s="611"/>
      <c r="T52" s="611">
        <f>VLOOKUP($B52,'[4]教務主任等の数(再掲)_公SYT20321'!$B$6:$AB$46,2,FALSE)</f>
        <v>0</v>
      </c>
      <c r="U52" s="611"/>
      <c r="V52" s="611">
        <f>VLOOKUP($B52,'[4]教務主任等の数(再掲)_公SYT20321'!$B$6:$AB$46,3,FALSE)</f>
        <v>0</v>
      </c>
      <c r="W52" s="611"/>
      <c r="X52" s="611">
        <f>VLOOKUP($B52,'[4]教務主任等の数(再掲)_公SYT20321'!$B$6:$AB$46,4,FALSE)</f>
        <v>0</v>
      </c>
      <c r="Y52" s="611"/>
      <c r="Z52" s="611">
        <f>VLOOKUP($B52,'[4]教務主任等の数(再掲)_公SYT20321'!$B$6:$AB$46,5,FALSE)</f>
        <v>0</v>
      </c>
      <c r="AA52" s="611"/>
      <c r="AB52" s="611">
        <f>VLOOKUP($B52,'[4]教務主任等の数(再掲)_公SYT20321'!$B$6:$AB$46,6,FALSE)</f>
        <v>0</v>
      </c>
      <c r="AC52" s="611"/>
      <c r="AD52" s="611">
        <f>VLOOKUP($B52,'[4]教務主任等の数(再掲)_公SYT20321'!$B$6:$AB$46,7,FALSE)</f>
        <v>0</v>
      </c>
      <c r="AE52" s="611"/>
      <c r="AF52" s="611">
        <f>VLOOKUP($B52,'[4]教務主任等の数(再掲)_公SYT20321'!$B$6:$AB$46,8,FALSE)</f>
        <v>0</v>
      </c>
      <c r="AG52" s="611"/>
      <c r="AH52" s="611">
        <f>VLOOKUP($B52,'[4]教務主任等の数(再掲)_公SYT20321'!$B$6:$AB$46,9,FALSE)</f>
        <v>0</v>
      </c>
      <c r="AI52" s="611"/>
      <c r="AJ52" s="611">
        <f>VLOOKUP($B52,'[4]教務主任等の数(再掲)_公SYT20321'!$B$6:$AB$46,10,FALSE)</f>
        <v>0</v>
      </c>
      <c r="AK52" s="611"/>
      <c r="AL52" s="611">
        <f>VLOOKUP($B52,'[4]教務主任等の数(再掲)_公SYT20321'!$B$6:$AB$46,15,FALSE)</f>
        <v>0</v>
      </c>
      <c r="AM52" s="611"/>
      <c r="AN52" s="611">
        <f>VLOOKUP($B52,'[4]教務主任等の数(再掲)_公SYT20321'!$B$6:$AB$46,16,FALSE)</f>
        <v>0</v>
      </c>
      <c r="AO52" s="611"/>
      <c r="AP52" s="611">
        <f>VLOOKUP($B52,'[4]教務主任等の数(再掲)_公SYT20321'!$B$6:$AB$46,17,FALSE)</f>
        <v>0</v>
      </c>
      <c r="AQ52" s="611"/>
    </row>
    <row r="53" spans="1:45" ht="16.5" customHeight="1">
      <c r="A53" s="28"/>
      <c r="B53" s="53" t="s">
        <v>368</v>
      </c>
      <c r="C53" s="32"/>
      <c r="D53" s="614">
        <f>VLOOKUP($B53,[4]帰国生徒数_公SYT20281!$B$6:$P$46,3,FALSE)</f>
        <v>0</v>
      </c>
      <c r="E53" s="611"/>
      <c r="F53" s="611">
        <f>VLOOKUP($B53,[4]帰国生徒数_公SYT20281!$B$6:$P$46,4,FALSE)</f>
        <v>0</v>
      </c>
      <c r="G53" s="611"/>
      <c r="H53" s="611">
        <f>VLOOKUP($B53,[4]帰国生徒数_公SYT20281!$B$6:$P$46,5,FALSE)</f>
        <v>0</v>
      </c>
      <c r="I53" s="611"/>
      <c r="J53" s="611">
        <f>VLOOKUP($B53,[4]帰国生徒数_公SYT20281!$B$6:$P$46,6,FALSE)</f>
        <v>0</v>
      </c>
      <c r="K53" s="611"/>
      <c r="L53" s="611">
        <f>SUMIFS('[4]高等学校　帰国生徒、外国人生徒'!$Q$3:$Q$66,'[4]高等学校　帰国生徒、外国人生徒'!$B$3:$B$66,B53,'[4]高等学校　帰国生徒、外国人生徒'!$C$3:$C$66,$B$12,'[4]高等学校　帰国生徒、外国人生徒'!$D$3:$D$66,"&lt;"&amp;3)</f>
        <v>0</v>
      </c>
      <c r="M53" s="611"/>
      <c r="N53" s="611">
        <f>VLOOKUP($B53,[4]指導主事の数_公SYT20327!$B$4:$E$44,2,FALSE)</f>
        <v>0</v>
      </c>
      <c r="O53" s="611"/>
      <c r="P53" s="611">
        <f>VLOOKUP($B53,[4]指導主事の数_公SYT20327!$B$4:$E$44,3,FALSE)</f>
        <v>0</v>
      </c>
      <c r="Q53" s="611"/>
      <c r="R53" s="611">
        <f>VLOOKUP($B53,[4]指導主事の数_公SYT20327!$B$4:$E$44,4,FALSE)</f>
        <v>0</v>
      </c>
      <c r="S53" s="611"/>
      <c r="T53" s="611">
        <f>VLOOKUP($B53,'[4]教務主任等の数(再掲)_公SYT20321'!$B$6:$AB$46,2,FALSE)</f>
        <v>0</v>
      </c>
      <c r="U53" s="611"/>
      <c r="V53" s="611">
        <f>VLOOKUP($B53,'[4]教務主任等の数(再掲)_公SYT20321'!$B$6:$AB$46,3,FALSE)</f>
        <v>0</v>
      </c>
      <c r="W53" s="611"/>
      <c r="X53" s="611">
        <f>VLOOKUP($B53,'[4]教務主任等の数(再掲)_公SYT20321'!$B$6:$AB$46,4,FALSE)</f>
        <v>0</v>
      </c>
      <c r="Y53" s="611"/>
      <c r="Z53" s="611">
        <f>VLOOKUP($B53,'[4]教務主任等の数(再掲)_公SYT20321'!$B$6:$AB$46,5,FALSE)</f>
        <v>0</v>
      </c>
      <c r="AA53" s="611"/>
      <c r="AB53" s="611">
        <f>VLOOKUP($B53,'[4]教務主任等の数(再掲)_公SYT20321'!$B$6:$AB$46,6,FALSE)</f>
        <v>0</v>
      </c>
      <c r="AC53" s="611"/>
      <c r="AD53" s="611">
        <f>VLOOKUP($B53,'[4]教務主任等の数(再掲)_公SYT20321'!$B$6:$AB$46,7,FALSE)</f>
        <v>0</v>
      </c>
      <c r="AE53" s="611"/>
      <c r="AF53" s="611">
        <f>VLOOKUP($B53,'[4]教務主任等の数(再掲)_公SYT20321'!$B$6:$AB$46,8,FALSE)</f>
        <v>0</v>
      </c>
      <c r="AG53" s="611"/>
      <c r="AH53" s="611">
        <f>VLOOKUP($B53,'[4]教務主任等の数(再掲)_公SYT20321'!$B$6:$AB$46,9,FALSE)</f>
        <v>0</v>
      </c>
      <c r="AI53" s="611"/>
      <c r="AJ53" s="611">
        <f>VLOOKUP($B53,'[4]教務主任等の数(再掲)_公SYT20321'!$B$6:$AB$46,10,FALSE)</f>
        <v>0</v>
      </c>
      <c r="AK53" s="611"/>
      <c r="AL53" s="611">
        <f>VLOOKUP($B53,'[4]教務主任等の数(再掲)_公SYT20321'!$B$6:$AB$46,15,FALSE)</f>
        <v>0</v>
      </c>
      <c r="AM53" s="611"/>
      <c r="AN53" s="611">
        <f>VLOOKUP($B53,'[4]教務主任等の数(再掲)_公SYT20321'!$B$6:$AB$46,16,FALSE)</f>
        <v>0</v>
      </c>
      <c r="AO53" s="611"/>
      <c r="AP53" s="611">
        <f>VLOOKUP($B53,'[4]教務主任等の数(再掲)_公SYT20321'!$B$6:$AB$46,17,FALSE)</f>
        <v>0</v>
      </c>
      <c r="AQ53" s="611"/>
    </row>
    <row r="54" spans="1:45" ht="16.5" customHeight="1">
      <c r="A54" s="28"/>
      <c r="B54" s="53" t="s">
        <v>369</v>
      </c>
      <c r="C54" s="54"/>
      <c r="D54" s="614">
        <f>VLOOKUP($B54,[4]帰国生徒数_公SYT20281!$B$6:$P$46,3,FALSE)</f>
        <v>0</v>
      </c>
      <c r="E54" s="611"/>
      <c r="F54" s="611">
        <f>VLOOKUP($B54,[4]帰国生徒数_公SYT20281!$B$6:$P$46,4,FALSE)</f>
        <v>0</v>
      </c>
      <c r="G54" s="611"/>
      <c r="H54" s="611">
        <f>VLOOKUP($B54,[4]帰国生徒数_公SYT20281!$B$6:$P$46,5,FALSE)</f>
        <v>0</v>
      </c>
      <c r="I54" s="611"/>
      <c r="J54" s="611">
        <f>VLOOKUP($B54,[4]帰国生徒数_公SYT20281!$B$6:$P$46,6,FALSE)</f>
        <v>0</v>
      </c>
      <c r="K54" s="611"/>
      <c r="L54" s="611">
        <f>SUMIFS('[4]高等学校　帰国生徒、外国人生徒'!$Q$3:$Q$66,'[4]高等学校　帰国生徒、外国人生徒'!$B$3:$B$66,B54,'[4]高等学校　帰国生徒、外国人生徒'!$C$3:$C$66,$B$12,'[4]高等学校　帰国生徒、外国人生徒'!$D$3:$D$66,"&lt;"&amp;3)</f>
        <v>0</v>
      </c>
      <c r="M54" s="611"/>
      <c r="N54" s="611">
        <f>VLOOKUP($B54,[4]指導主事の数_公SYT20327!$B$4:$E$44,2,FALSE)</f>
        <v>0</v>
      </c>
      <c r="O54" s="611"/>
      <c r="P54" s="611">
        <f>VLOOKUP($B54,[4]指導主事の数_公SYT20327!$B$4:$E$44,3,FALSE)</f>
        <v>0</v>
      </c>
      <c r="Q54" s="611"/>
      <c r="R54" s="611">
        <f>VLOOKUP($B54,[4]指導主事の数_公SYT20327!$B$4:$E$44,4,FALSE)</f>
        <v>0</v>
      </c>
      <c r="S54" s="611"/>
      <c r="T54" s="611">
        <f>VLOOKUP($B54,'[4]教務主任等の数(再掲)_公SYT20321'!$B$6:$AB$46,2,FALSE)</f>
        <v>0</v>
      </c>
      <c r="U54" s="611"/>
      <c r="V54" s="611">
        <f>VLOOKUP($B54,'[4]教務主任等の数(再掲)_公SYT20321'!$B$6:$AB$46,3,FALSE)</f>
        <v>0</v>
      </c>
      <c r="W54" s="611"/>
      <c r="X54" s="611">
        <f>VLOOKUP($B54,'[4]教務主任等の数(再掲)_公SYT20321'!$B$6:$AB$46,4,FALSE)</f>
        <v>0</v>
      </c>
      <c r="Y54" s="611"/>
      <c r="Z54" s="611">
        <f>VLOOKUP($B54,'[4]教務主任等の数(再掲)_公SYT20321'!$B$6:$AB$46,5,FALSE)</f>
        <v>0</v>
      </c>
      <c r="AA54" s="611"/>
      <c r="AB54" s="611">
        <f>VLOOKUP($B54,'[4]教務主任等の数(再掲)_公SYT20321'!$B$6:$AB$46,6,FALSE)</f>
        <v>0</v>
      </c>
      <c r="AC54" s="611"/>
      <c r="AD54" s="611">
        <f>VLOOKUP($B54,'[4]教務主任等の数(再掲)_公SYT20321'!$B$6:$AB$46,7,FALSE)</f>
        <v>0</v>
      </c>
      <c r="AE54" s="611"/>
      <c r="AF54" s="611">
        <f>VLOOKUP($B54,'[4]教務主任等の数(再掲)_公SYT20321'!$B$6:$AB$46,8,FALSE)</f>
        <v>0</v>
      </c>
      <c r="AG54" s="611"/>
      <c r="AH54" s="611">
        <f>VLOOKUP($B54,'[4]教務主任等の数(再掲)_公SYT20321'!$B$6:$AB$46,9,FALSE)</f>
        <v>0</v>
      </c>
      <c r="AI54" s="611"/>
      <c r="AJ54" s="611">
        <f>VLOOKUP($B54,'[4]教務主任等の数(再掲)_公SYT20321'!$B$6:$AB$46,10,FALSE)</f>
        <v>0</v>
      </c>
      <c r="AK54" s="611"/>
      <c r="AL54" s="611">
        <f>VLOOKUP($B54,'[4]教務主任等の数(再掲)_公SYT20321'!$B$6:$AB$46,15,FALSE)</f>
        <v>0</v>
      </c>
      <c r="AM54" s="611"/>
      <c r="AN54" s="611">
        <f>VLOOKUP($B54,'[4]教務主任等の数(再掲)_公SYT20321'!$B$6:$AB$46,16,FALSE)</f>
        <v>0</v>
      </c>
      <c r="AO54" s="611"/>
      <c r="AP54" s="611">
        <f>VLOOKUP($B54,'[4]教務主任等の数(再掲)_公SYT20321'!$B$6:$AB$46,17,FALSE)</f>
        <v>0</v>
      </c>
      <c r="AQ54" s="611"/>
    </row>
    <row r="55" spans="1:45" ht="16.5" customHeight="1">
      <c r="A55" s="28"/>
      <c r="B55" s="386"/>
      <c r="C55" s="54"/>
      <c r="D55" s="618"/>
      <c r="E55" s="612"/>
      <c r="F55" s="613"/>
      <c r="G55" s="612"/>
      <c r="H55" s="613"/>
      <c r="I55" s="612"/>
      <c r="J55" s="613"/>
      <c r="K55" s="612"/>
      <c r="L55" s="613"/>
      <c r="M55" s="612"/>
      <c r="N55" s="613"/>
      <c r="O55" s="612"/>
      <c r="P55" s="613"/>
      <c r="Q55" s="612"/>
      <c r="R55" s="613"/>
      <c r="S55" s="612"/>
      <c r="T55" s="613"/>
      <c r="U55" s="612"/>
      <c r="V55" s="613"/>
      <c r="W55" s="612"/>
      <c r="X55" s="613"/>
      <c r="Y55" s="612"/>
      <c r="Z55" s="613"/>
      <c r="AA55" s="612"/>
      <c r="AB55" s="613"/>
      <c r="AC55" s="612"/>
      <c r="AD55" s="613"/>
      <c r="AE55" s="612"/>
      <c r="AF55" s="613"/>
      <c r="AG55" s="612"/>
      <c r="AH55" s="613"/>
      <c r="AI55" s="612"/>
      <c r="AJ55" s="613"/>
      <c r="AK55" s="612"/>
      <c r="AL55" s="28"/>
      <c r="AM55" s="28"/>
      <c r="AN55" s="28"/>
      <c r="AO55" s="28"/>
      <c r="AP55" s="28"/>
      <c r="AQ55" s="28"/>
    </row>
    <row r="56" spans="1:45" ht="16.5" customHeight="1">
      <c r="A56" s="28"/>
      <c r="B56" s="111" t="s">
        <v>370</v>
      </c>
      <c r="C56" s="54"/>
      <c r="D56" s="616">
        <f>IF(SUM(D58:E62)=[4]帰国生徒数_私SYT20282!D5,SUM(D58:E62))</f>
        <v>0</v>
      </c>
      <c r="E56" s="617"/>
      <c r="F56" s="615">
        <f>IF(SUM(F58:G62)=[4]帰国生徒数_私SYT20282!E5,SUM(F58:G62))</f>
        <v>6</v>
      </c>
      <c r="G56" s="615"/>
      <c r="H56" s="615">
        <f>IF(SUM(H58:I62)=[4]帰国生徒数_私SYT20282!F5,SUM(H58:I62))</f>
        <v>2</v>
      </c>
      <c r="I56" s="615"/>
      <c r="J56" s="615">
        <f>IF(SUM(J58:K62)=[4]帰国生徒数_私SYT20282!G5,SUM(J58:K62))</f>
        <v>0</v>
      </c>
      <c r="K56" s="615"/>
      <c r="L56" s="615">
        <f>IF(SUM(L58:M62)=SUMIFS('[4]高等学校　帰国生徒、外国人生徒'!$Q$3:$Q$67,'[4]高等学校　帰国生徒、外国人生徒'!$C$3:$C$67,$B$56,'[4]高等学校　帰国生徒、外国人生徒'!$D$3:$D$67,"&lt;"&amp;3),SUM(L58:M62))</f>
        <v>34</v>
      </c>
      <c r="M56" s="615"/>
      <c r="N56" s="621" t="s">
        <v>371</v>
      </c>
      <c r="O56" s="621"/>
      <c r="P56" s="621" t="s">
        <v>371</v>
      </c>
      <c r="Q56" s="621"/>
      <c r="R56" s="621" t="s">
        <v>371</v>
      </c>
      <c r="S56" s="621"/>
      <c r="T56" s="615">
        <f>IF(SUM(T58:U62)='[4]教務主任等の数(再掲)_私SYT20322'!C5,SUM(T58:U62))</f>
        <v>6</v>
      </c>
      <c r="U56" s="615"/>
      <c r="V56" s="615">
        <f>IF(SUM(V58:W62)='[4]教務主任等の数(再掲)_私SYT20322'!D5,SUM(V58:W62))</f>
        <v>11</v>
      </c>
      <c r="W56" s="615"/>
      <c r="X56" s="615">
        <f>IF(SUM(X58:Y62)='[4]教務主任等の数(再掲)_私SYT20322'!E5,SUM(X58:Y62))</f>
        <v>1</v>
      </c>
      <c r="Y56" s="615"/>
      <c r="Z56" s="615">
        <f>IF(SUM(Z58:AA62)='[4]教務主任等の数(再掲)_私SYT20322'!F5,SUM(Z58:AA62))</f>
        <v>4</v>
      </c>
      <c r="AA56" s="615"/>
      <c r="AB56" s="615">
        <f>IF(SUM(AB58:AC62)='[4]教務主任等の数(再掲)_私SYT20322'!G5,SUM(AB58:AC62))</f>
        <v>5</v>
      </c>
      <c r="AC56" s="615"/>
      <c r="AD56" s="615">
        <f>IF(SUM(AD58:AE62)='[4]教務主任等の数(再掲)_私SYT20322'!H5,SUM(AD58:AE62))</f>
        <v>12</v>
      </c>
      <c r="AE56" s="615"/>
      <c r="AF56" s="615">
        <f>IF(SUM(AF58:AG62)='[4]教務主任等の数(再掲)_私SYT20322'!I5,SUM(AF58:AG62))</f>
        <v>0</v>
      </c>
      <c r="AG56" s="615"/>
      <c r="AH56" s="615">
        <f>IF(SUM(AH58:AI62)='[4]教務主任等の数(再掲)_私SYT20322'!J5,SUM(AH58:AI62))</f>
        <v>2</v>
      </c>
      <c r="AI56" s="615"/>
      <c r="AJ56" s="615">
        <f>IF(SUM(AJ58:AK62)='[4]教務主任等の数(再掲)_私SYT20322'!K5,SUM(AJ58:AK62))</f>
        <v>4</v>
      </c>
      <c r="AK56" s="615"/>
      <c r="AL56" s="615">
        <f>IF(SUM(AL58:AM62)='[4]教務主任等の数(再掲)_私SYT20322'!P5,SUM(AL58:AM62))</f>
        <v>0</v>
      </c>
      <c r="AM56" s="615"/>
      <c r="AN56" s="615">
        <f>IF(SUM(AN58:AO62)='[4]教務主任等の数(再掲)_私SYT20322'!Q5,SUM(AN58:AO62))</f>
        <v>0</v>
      </c>
      <c r="AO56" s="615"/>
      <c r="AP56" s="615">
        <f>IF(SUM(AP58:AQ62)='[4]教務主任等の数(再掲)_私SYT20322'!R5,SUM(AP58:AQ62))</f>
        <v>0</v>
      </c>
      <c r="AQ56" s="615"/>
    </row>
    <row r="57" spans="1:45" ht="11.25" customHeight="1">
      <c r="A57" s="28"/>
      <c r="B57" s="116"/>
      <c r="C57" s="54"/>
      <c r="D57" s="614"/>
      <c r="E57" s="612"/>
      <c r="F57" s="611"/>
      <c r="G57" s="612"/>
      <c r="H57" s="611"/>
      <c r="I57" s="612"/>
      <c r="J57" s="611"/>
      <c r="K57" s="612"/>
      <c r="L57" s="611"/>
      <c r="M57" s="612"/>
      <c r="N57" s="619"/>
      <c r="O57" s="620"/>
      <c r="P57" s="619"/>
      <c r="Q57" s="620"/>
      <c r="R57" s="619"/>
      <c r="S57" s="620"/>
      <c r="T57" s="611"/>
      <c r="U57" s="612"/>
      <c r="V57" s="611"/>
      <c r="W57" s="612"/>
      <c r="X57" s="611"/>
      <c r="Y57" s="612"/>
      <c r="Z57" s="611"/>
      <c r="AA57" s="612"/>
      <c r="AB57" s="611"/>
      <c r="AC57" s="612"/>
      <c r="AD57" s="611"/>
      <c r="AE57" s="612"/>
      <c r="AF57" s="611"/>
      <c r="AG57" s="612"/>
      <c r="AH57" s="611"/>
      <c r="AI57" s="612"/>
      <c r="AJ57" s="611"/>
      <c r="AK57" s="612"/>
      <c r="AL57" s="28"/>
      <c r="AM57" s="28"/>
      <c r="AN57" s="28"/>
      <c r="AO57" s="28"/>
      <c r="AP57" s="28"/>
      <c r="AQ57" s="28"/>
    </row>
    <row r="58" spans="1:45" ht="16.5" customHeight="1">
      <c r="A58" s="28"/>
      <c r="B58" s="375" t="s">
        <v>64</v>
      </c>
      <c r="C58" s="54"/>
      <c r="D58" s="614">
        <f>VLOOKUP($B58,[4]帰国生徒数_私SYT20282!$B$6:$P$46,3,FALSE)</f>
        <v>0</v>
      </c>
      <c r="E58" s="612"/>
      <c r="F58" s="611">
        <f>VLOOKUP($B58,[4]帰国生徒数_私SYT20282!$B$6:$P$46,4,FALSE)</f>
        <v>0</v>
      </c>
      <c r="G58" s="612"/>
      <c r="H58" s="611">
        <f>VLOOKUP($B58,[4]帰国生徒数_私SYT20282!$B$6:$P$46,5,FALSE)</f>
        <v>0</v>
      </c>
      <c r="I58" s="612"/>
      <c r="J58" s="611">
        <f>VLOOKUP($B58,[4]帰国生徒数_私SYT20282!$B$6:$P$46,6,FALSE)</f>
        <v>0</v>
      </c>
      <c r="K58" s="612"/>
      <c r="L58" s="611">
        <f>SUMIFS('[4]高等学校　帰国生徒、外国人生徒'!$Q$3:$Q$66,'[4]高等学校　帰国生徒、外国人生徒'!$B$3:$B$66,B58,'[4]高等学校　帰国生徒、外国人生徒'!$C$3:$C$66,$B$56,'[4]高等学校　帰国生徒、外国人生徒'!$D$3:$D$66,"&lt;"&amp;3)</f>
        <v>19</v>
      </c>
      <c r="M58" s="612"/>
      <c r="N58" s="619" t="s">
        <v>371</v>
      </c>
      <c r="O58" s="620"/>
      <c r="P58" s="619" t="s">
        <v>371</v>
      </c>
      <c r="Q58" s="619"/>
      <c r="R58" s="619" t="s">
        <v>371</v>
      </c>
      <c r="S58" s="620"/>
      <c r="T58" s="611">
        <f>VLOOKUP($B58,'[4]教務主任等の数(再掲)_私SYT20322'!$B$6:$AB$46,2,FALSE)</f>
        <v>2</v>
      </c>
      <c r="U58" s="612"/>
      <c r="V58" s="611">
        <f>VLOOKUP($B58,'[4]教務主任等の数(再掲)_私SYT20322'!$B$6:$AB$46,3,FALSE)</f>
        <v>6</v>
      </c>
      <c r="W58" s="612"/>
      <c r="X58" s="611">
        <f>VLOOKUP($B58,'[4]教務主任等の数(再掲)_私SYT20322'!$B$6:$AB$46,4,FALSE)</f>
        <v>1</v>
      </c>
      <c r="Y58" s="612"/>
      <c r="Z58" s="611">
        <f>VLOOKUP($B58,'[4]教務主任等の数(再掲)_私SYT20322'!$B$6:$AB$46,5,FALSE)</f>
        <v>2</v>
      </c>
      <c r="AA58" s="612"/>
      <c r="AB58" s="611">
        <f>VLOOKUP($B58,'[4]教務主任等の数(再掲)_私SYT20322'!$B$6:$AB$46,6,FALSE)</f>
        <v>2</v>
      </c>
      <c r="AC58" s="612"/>
      <c r="AD58" s="611">
        <f>VLOOKUP($B58,'[4]教務主任等の数(再掲)_私SYT20322'!$B$6:$AB$46,7,FALSE)</f>
        <v>12</v>
      </c>
      <c r="AE58" s="612"/>
      <c r="AF58" s="611">
        <f>VLOOKUP($B58,'[4]教務主任等の数(再掲)_私SYT20322'!$B$6:$AB$46,8,FALSE)</f>
        <v>0</v>
      </c>
      <c r="AG58" s="612"/>
      <c r="AH58" s="611">
        <f>VLOOKUP($B58,'[4]教務主任等の数(再掲)_私SYT20322'!$B$6:$AB$46,9,FALSE)</f>
        <v>1</v>
      </c>
      <c r="AI58" s="612"/>
      <c r="AJ58" s="611">
        <f>VLOOKUP($B58,'[4]教務主任等の数(再掲)_私SYT20322'!$B$6:$AB$46,10,FALSE)</f>
        <v>4</v>
      </c>
      <c r="AK58" s="612"/>
      <c r="AL58" s="611">
        <f>VLOOKUP($B58,'[4]教務主任等の数(再掲)_私SYT20322'!$B$6:$AB$46,15,FALSE)</f>
        <v>0</v>
      </c>
      <c r="AM58" s="612"/>
      <c r="AN58" s="611">
        <f>VLOOKUP($B58,'[4]教務主任等の数(再掲)_私SYT20322'!$B$6:$AB$46,16,FALSE)</f>
        <v>0</v>
      </c>
      <c r="AO58" s="612"/>
      <c r="AP58" s="611">
        <f>VLOOKUP($B58,'[4]教務主任等の数(再掲)_私SYT20322'!$B$6:$AB$46,17,FALSE)</f>
        <v>0</v>
      </c>
      <c r="AQ58" s="611"/>
    </row>
    <row r="59" spans="1:45" ht="16.5" customHeight="1">
      <c r="A59" s="28"/>
      <c r="B59" s="375" t="s">
        <v>65</v>
      </c>
      <c r="C59" s="54"/>
      <c r="D59" s="614">
        <f>VLOOKUP($B59,[4]帰国生徒数_私SYT20282!$B$6:$P$46,3,FALSE)</f>
        <v>0</v>
      </c>
      <c r="E59" s="611"/>
      <c r="F59" s="611">
        <f>VLOOKUP($B59,[4]帰国生徒数_私SYT20282!$B$6:$P$46,4,FALSE)</f>
        <v>0</v>
      </c>
      <c r="G59" s="611"/>
      <c r="H59" s="611">
        <f>VLOOKUP($B59,[4]帰国生徒数_私SYT20282!$B$6:$P$46,5,FALSE)</f>
        <v>0</v>
      </c>
      <c r="I59" s="611"/>
      <c r="J59" s="611">
        <f>VLOOKUP($B59,[4]帰国生徒数_私SYT20282!$B$6:$P$46,6,FALSE)</f>
        <v>0</v>
      </c>
      <c r="K59" s="611"/>
      <c r="L59" s="611">
        <f>SUMIFS('[4]高等学校　帰国生徒、外国人生徒'!$Q$3:$Q$66,'[4]高等学校　帰国生徒、外国人生徒'!$B$3:$B$66,B59,'[4]高等学校　帰国生徒、外国人生徒'!$C$3:$C$66,$B$56,'[4]高等学校　帰国生徒、外国人生徒'!$D$3:$D$66,"&lt;"&amp;3)</f>
        <v>11</v>
      </c>
      <c r="M59" s="611"/>
      <c r="N59" s="619" t="s">
        <v>371</v>
      </c>
      <c r="O59" s="620"/>
      <c r="P59" s="619" t="s">
        <v>371</v>
      </c>
      <c r="Q59" s="619"/>
      <c r="R59" s="619" t="s">
        <v>371</v>
      </c>
      <c r="S59" s="620"/>
      <c r="T59" s="611">
        <f>VLOOKUP($B59,'[4]教務主任等の数(再掲)_私SYT20322'!$B$6:$AB$46,2,FALSE)</f>
        <v>1</v>
      </c>
      <c r="U59" s="611"/>
      <c r="V59" s="611">
        <f>VLOOKUP($B59,'[4]教務主任等の数(再掲)_私SYT20322'!$B$6:$AB$46,3,FALSE)</f>
        <v>2</v>
      </c>
      <c r="W59" s="611"/>
      <c r="X59" s="611">
        <f>VLOOKUP($B59,'[4]教務主任等の数(再掲)_私SYT20322'!$B$6:$AB$46,4,FALSE)</f>
        <v>0</v>
      </c>
      <c r="Y59" s="611"/>
      <c r="Z59" s="611">
        <f>VLOOKUP($B59,'[4]教務主任等の数(再掲)_私SYT20322'!$B$6:$AB$46,5,FALSE)</f>
        <v>0</v>
      </c>
      <c r="AA59" s="611"/>
      <c r="AB59" s="611">
        <f>VLOOKUP($B59,'[4]教務主任等の数(再掲)_私SYT20322'!$B$6:$AB$46,6,FALSE)</f>
        <v>1</v>
      </c>
      <c r="AC59" s="611"/>
      <c r="AD59" s="611">
        <f>VLOOKUP($B59,'[4]教務主任等の数(再掲)_私SYT20322'!$B$6:$AB$46,7,FALSE)</f>
        <v>0</v>
      </c>
      <c r="AE59" s="611"/>
      <c r="AF59" s="611">
        <f>VLOOKUP($B59,'[4]教務主任等の数(再掲)_私SYT20322'!$B$6:$AB$46,8,FALSE)</f>
        <v>0</v>
      </c>
      <c r="AG59" s="611"/>
      <c r="AH59" s="611">
        <f>VLOOKUP($B59,'[4]教務主任等の数(再掲)_私SYT20322'!$B$6:$AB$46,9,FALSE)</f>
        <v>0</v>
      </c>
      <c r="AI59" s="611"/>
      <c r="AJ59" s="611">
        <f>VLOOKUP($B59,'[4]教務主任等の数(再掲)_私SYT20322'!$B$6:$AB$46,10,FALSE)</f>
        <v>0</v>
      </c>
      <c r="AK59" s="611"/>
      <c r="AL59" s="611">
        <f>VLOOKUP($B59,'[4]教務主任等の数(再掲)_私SYT20322'!$B$6:$AB$46,15,FALSE)</f>
        <v>0</v>
      </c>
      <c r="AM59" s="612"/>
      <c r="AN59" s="611">
        <f>VLOOKUP($B59,'[4]教務主任等の数(再掲)_私SYT20322'!$B$6:$AB$46,16,FALSE)</f>
        <v>0</v>
      </c>
      <c r="AO59" s="612"/>
      <c r="AP59" s="611">
        <f>VLOOKUP($B59,'[4]教務主任等の数(再掲)_私SYT20322'!$B$6:$AB$46,17,FALSE)</f>
        <v>0</v>
      </c>
      <c r="AQ59" s="611"/>
    </row>
    <row r="60" spans="1:45" ht="16.5" customHeight="1">
      <c r="A60" s="28"/>
      <c r="B60" s="428" t="s">
        <v>66</v>
      </c>
      <c r="C60" s="54"/>
      <c r="D60" s="614">
        <f>VLOOKUP($B60,[4]帰国生徒数_私SYT20282!$B$6:$P$46,3,FALSE)</f>
        <v>0</v>
      </c>
      <c r="E60" s="611"/>
      <c r="F60" s="611">
        <f>VLOOKUP($B60,[4]帰国生徒数_私SYT20282!$B$6:$P$46,4,FALSE)</f>
        <v>6</v>
      </c>
      <c r="G60" s="611"/>
      <c r="H60" s="611">
        <f>VLOOKUP($B60,[4]帰国生徒数_私SYT20282!$B$6:$P$46,5,FALSE)</f>
        <v>2</v>
      </c>
      <c r="I60" s="611"/>
      <c r="J60" s="611">
        <f>VLOOKUP($B60,[4]帰国生徒数_私SYT20282!$B$6:$P$46,6,FALSE)</f>
        <v>0</v>
      </c>
      <c r="K60" s="611"/>
      <c r="L60" s="611">
        <f>SUMIFS('[4]高等学校　帰国生徒、外国人生徒'!$Q$3:$Q$66,'[4]高等学校　帰国生徒、外国人生徒'!$B$3:$B$66,B60,'[4]高等学校　帰国生徒、外国人生徒'!$C$3:$C$66,$B$56,'[4]高等学校　帰国生徒、外国人生徒'!$D$3:$D$66,"&lt;"&amp;3)</f>
        <v>0</v>
      </c>
      <c r="M60" s="611"/>
      <c r="N60" s="619" t="s">
        <v>371</v>
      </c>
      <c r="O60" s="620"/>
      <c r="P60" s="619" t="s">
        <v>371</v>
      </c>
      <c r="Q60" s="619"/>
      <c r="R60" s="619" t="s">
        <v>371</v>
      </c>
      <c r="S60" s="620"/>
      <c r="T60" s="611">
        <f>VLOOKUP($B60,'[4]教務主任等の数(再掲)_私SYT20322'!$B$6:$AB$46,2,FALSE)</f>
        <v>1</v>
      </c>
      <c r="U60" s="611"/>
      <c r="V60" s="611">
        <f>VLOOKUP($B60,'[4]教務主任等の数(再掲)_私SYT20322'!$B$6:$AB$46,3,FALSE)</f>
        <v>2</v>
      </c>
      <c r="W60" s="611"/>
      <c r="X60" s="611">
        <f>VLOOKUP($B60,'[4]教務主任等の数(再掲)_私SYT20322'!$B$6:$AB$46,4,FALSE)</f>
        <v>0</v>
      </c>
      <c r="Y60" s="611"/>
      <c r="Z60" s="611">
        <f>VLOOKUP($B60,'[4]教務主任等の数(再掲)_私SYT20322'!$B$6:$AB$46,5,FALSE)</f>
        <v>1</v>
      </c>
      <c r="AA60" s="611"/>
      <c r="AB60" s="611">
        <f>VLOOKUP($B60,'[4]教務主任等の数(再掲)_私SYT20322'!$B$6:$AB$46,6,FALSE)</f>
        <v>1</v>
      </c>
      <c r="AC60" s="611"/>
      <c r="AD60" s="611">
        <f>VLOOKUP($B60,'[4]教務主任等の数(再掲)_私SYT20322'!$B$6:$AB$46,7,FALSE)</f>
        <v>0</v>
      </c>
      <c r="AE60" s="611"/>
      <c r="AF60" s="611">
        <f>VLOOKUP($B60,'[4]教務主任等の数(再掲)_私SYT20322'!$B$6:$AB$46,8,FALSE)</f>
        <v>0</v>
      </c>
      <c r="AG60" s="611"/>
      <c r="AH60" s="611">
        <f>VLOOKUP($B60,'[4]教務主任等の数(再掲)_私SYT20322'!$B$6:$AB$46,9,FALSE)</f>
        <v>1</v>
      </c>
      <c r="AI60" s="611"/>
      <c r="AJ60" s="611">
        <f>VLOOKUP($B60,'[4]教務主任等の数(再掲)_私SYT20322'!$B$6:$AB$46,10,FALSE)</f>
        <v>0</v>
      </c>
      <c r="AK60" s="611"/>
      <c r="AL60" s="611">
        <f>VLOOKUP($B60,'[4]教務主任等の数(再掲)_私SYT20322'!$B$6:$AB$46,15,FALSE)</f>
        <v>0</v>
      </c>
      <c r="AM60" s="612"/>
      <c r="AN60" s="611">
        <f>VLOOKUP($B60,'[4]教務主任等の数(再掲)_私SYT20322'!$B$6:$AB$46,16,FALSE)</f>
        <v>0</v>
      </c>
      <c r="AO60" s="612"/>
      <c r="AP60" s="611">
        <f>VLOOKUP($B60,'[4]教務主任等の数(再掲)_私SYT20322'!$B$6:$AB$46,17,FALSE)</f>
        <v>0</v>
      </c>
      <c r="AQ60" s="611"/>
    </row>
    <row r="61" spans="1:45" ht="16.5" customHeight="1">
      <c r="A61" s="28"/>
      <c r="B61" s="428" t="s">
        <v>108</v>
      </c>
      <c r="C61" s="54"/>
      <c r="D61" s="614">
        <f>VLOOKUP($B61,[4]帰国生徒数_私SYT20282!$B$6:$P$46,3,FALSE)</f>
        <v>0</v>
      </c>
      <c r="E61" s="611"/>
      <c r="F61" s="611">
        <f>VLOOKUP($B61,[4]帰国生徒数_私SYT20282!$B$6:$P$46,4,FALSE)</f>
        <v>0</v>
      </c>
      <c r="G61" s="611"/>
      <c r="H61" s="611">
        <f>VLOOKUP($B61,[4]帰国生徒数_私SYT20282!$B$6:$P$46,5,FALSE)</f>
        <v>0</v>
      </c>
      <c r="I61" s="611"/>
      <c r="J61" s="611">
        <f>VLOOKUP($B61,[4]帰国生徒数_私SYT20282!$B$6:$P$46,6,FALSE)</f>
        <v>0</v>
      </c>
      <c r="K61" s="611"/>
      <c r="L61" s="611">
        <f>SUMIFS('[4]高等学校　帰国生徒、外国人生徒'!$Q$3:$Q$66,'[4]高等学校　帰国生徒、外国人生徒'!$B$3:$B$66,B61,'[4]高等学校　帰国生徒、外国人生徒'!$C$3:$C$66,$B$56,'[4]高等学校　帰国生徒、外国人生徒'!$D$3:$D$66,"&lt;"&amp;3)</f>
        <v>0</v>
      </c>
      <c r="M61" s="611"/>
      <c r="N61" s="619" t="s">
        <v>371</v>
      </c>
      <c r="O61" s="620"/>
      <c r="P61" s="619" t="s">
        <v>371</v>
      </c>
      <c r="Q61" s="619"/>
      <c r="R61" s="619" t="s">
        <v>371</v>
      </c>
      <c r="S61" s="620"/>
      <c r="T61" s="611">
        <f>VLOOKUP($B61,'[4]教務主任等の数(再掲)_私SYT20322'!$B$6:$AB$46,2,FALSE)</f>
        <v>1</v>
      </c>
      <c r="U61" s="611"/>
      <c r="V61" s="611">
        <f>VLOOKUP($B61,'[4]教務主任等の数(再掲)_私SYT20322'!$B$6:$AB$46,3,FALSE)</f>
        <v>0</v>
      </c>
      <c r="W61" s="611"/>
      <c r="X61" s="611">
        <f>VLOOKUP($B61,'[4]教務主任等の数(再掲)_私SYT20322'!$B$6:$AB$46,4,FALSE)</f>
        <v>0</v>
      </c>
      <c r="Y61" s="611"/>
      <c r="Z61" s="611">
        <f>VLOOKUP($B61,'[4]教務主任等の数(再掲)_私SYT20322'!$B$6:$AB$46,5,FALSE)</f>
        <v>0</v>
      </c>
      <c r="AA61" s="611"/>
      <c r="AB61" s="611">
        <f>VLOOKUP($B61,'[4]教務主任等の数(再掲)_私SYT20322'!$B$6:$AB$46,6,FALSE)</f>
        <v>0</v>
      </c>
      <c r="AC61" s="611"/>
      <c r="AD61" s="611">
        <f>VLOOKUP($B61,'[4]教務主任等の数(再掲)_私SYT20322'!$B$6:$AB$46,7,FALSE)</f>
        <v>0</v>
      </c>
      <c r="AE61" s="611"/>
      <c r="AF61" s="611">
        <f>VLOOKUP($B61,'[4]教務主任等の数(再掲)_私SYT20322'!$B$6:$AB$46,8,FALSE)</f>
        <v>0</v>
      </c>
      <c r="AG61" s="611"/>
      <c r="AH61" s="611">
        <f>VLOOKUP($B61,'[4]教務主任等の数(再掲)_私SYT20322'!$B$6:$AB$46,9,FALSE)</f>
        <v>0</v>
      </c>
      <c r="AI61" s="611"/>
      <c r="AJ61" s="611">
        <f>VLOOKUP($B61,'[4]教務主任等の数(再掲)_私SYT20322'!$B$6:$AB$46,10,FALSE)</f>
        <v>0</v>
      </c>
      <c r="AK61" s="611"/>
      <c r="AL61" s="611">
        <f>VLOOKUP($B61,'[4]教務主任等の数(再掲)_私SYT20322'!$B$6:$AB$46,15,FALSE)</f>
        <v>0</v>
      </c>
      <c r="AM61" s="612"/>
      <c r="AN61" s="611">
        <f>VLOOKUP($B61,'[4]教務主任等の数(再掲)_私SYT20322'!$B$6:$AB$46,16,FALSE)</f>
        <v>0</v>
      </c>
      <c r="AO61" s="612"/>
      <c r="AP61" s="611">
        <f>VLOOKUP($B61,'[4]教務主任等の数(再掲)_私SYT20322'!$B$6:$AB$46,17,FALSE)</f>
        <v>0</v>
      </c>
      <c r="AQ61" s="611"/>
    </row>
    <row r="62" spans="1:45" ht="16.5" customHeight="1">
      <c r="A62" s="28"/>
      <c r="B62" s="428" t="s">
        <v>68</v>
      </c>
      <c r="C62" s="54"/>
      <c r="D62" s="614">
        <f>VLOOKUP($B62,[4]帰国生徒数_私SYT20282!$B$6:$P$46,3,FALSE)</f>
        <v>0</v>
      </c>
      <c r="E62" s="611"/>
      <c r="F62" s="611">
        <f>VLOOKUP($B62,[4]帰国生徒数_私SYT20282!$B$6:$P$46,4,FALSE)</f>
        <v>0</v>
      </c>
      <c r="G62" s="611"/>
      <c r="H62" s="611">
        <f>VLOOKUP($B62,[4]帰国生徒数_私SYT20282!$B$6:$P$46,5,FALSE)</f>
        <v>0</v>
      </c>
      <c r="I62" s="611"/>
      <c r="J62" s="611">
        <f>VLOOKUP($B62,[4]帰国生徒数_私SYT20282!$B$6:$P$46,6,FALSE)</f>
        <v>0</v>
      </c>
      <c r="K62" s="611"/>
      <c r="L62" s="611">
        <f>SUMIFS('[4]高等学校　帰国生徒、外国人生徒'!$Q$3:$Q$67,'[4]高等学校　帰国生徒、外国人生徒'!$B$3:$B$67,B62,'[4]高等学校　帰国生徒、外国人生徒'!$C$3:$C$67,$B$56,'[4]高等学校　帰国生徒、外国人生徒'!$D$3:$D$67,"&lt;"&amp;3)</f>
        <v>4</v>
      </c>
      <c r="M62" s="611"/>
      <c r="N62" s="619" t="s">
        <v>371</v>
      </c>
      <c r="O62" s="620"/>
      <c r="P62" s="619" t="s">
        <v>371</v>
      </c>
      <c r="Q62" s="619"/>
      <c r="R62" s="619" t="s">
        <v>371</v>
      </c>
      <c r="S62" s="620"/>
      <c r="T62" s="611">
        <f>VLOOKUP($B62,'[4]教務主任等の数(再掲)_私SYT20322'!$B$6:$AB$46,2,FALSE)</f>
        <v>1</v>
      </c>
      <c r="U62" s="611"/>
      <c r="V62" s="611">
        <f>VLOOKUP($B62,'[4]教務主任等の数(再掲)_私SYT20322'!$B$6:$AB$46,3,FALSE)</f>
        <v>1</v>
      </c>
      <c r="W62" s="611"/>
      <c r="X62" s="611">
        <f>VLOOKUP($B62,'[4]教務主任等の数(再掲)_私SYT20322'!$B$6:$AB$46,4,FALSE)</f>
        <v>0</v>
      </c>
      <c r="Y62" s="611"/>
      <c r="Z62" s="611">
        <f>VLOOKUP($B62,'[4]教務主任等の数(再掲)_私SYT20322'!$B$6:$AB$46,5,FALSE)</f>
        <v>1</v>
      </c>
      <c r="AA62" s="611"/>
      <c r="AB62" s="611">
        <f>VLOOKUP($B62,'[4]教務主任等の数(再掲)_私SYT20322'!$B$6:$AB$46,6,FALSE)</f>
        <v>1</v>
      </c>
      <c r="AC62" s="611"/>
      <c r="AD62" s="611">
        <f>VLOOKUP($B62,'[4]教務主任等の数(再掲)_私SYT20322'!$B$6:$AB$46,7,FALSE)</f>
        <v>0</v>
      </c>
      <c r="AE62" s="611"/>
      <c r="AF62" s="611">
        <f>VLOOKUP($B62,'[4]教務主任等の数(再掲)_私SYT20322'!$B$6:$AB$46,8,FALSE)</f>
        <v>0</v>
      </c>
      <c r="AG62" s="611"/>
      <c r="AH62" s="611">
        <f>VLOOKUP($B62,'[4]教務主任等の数(再掲)_私SYT20322'!$B$6:$AB$46,9,FALSE)</f>
        <v>0</v>
      </c>
      <c r="AI62" s="611"/>
      <c r="AJ62" s="611">
        <f>VLOOKUP($B62,'[4]教務主任等の数(再掲)_私SYT20322'!$B$6:$AB$46,10,FALSE)</f>
        <v>0</v>
      </c>
      <c r="AK62" s="611"/>
      <c r="AL62" s="611">
        <f>VLOOKUP($B62,'[4]教務主任等の数(再掲)_私SYT20322'!$B$6:$AB$46,15,FALSE)</f>
        <v>0</v>
      </c>
      <c r="AM62" s="612"/>
      <c r="AN62" s="611">
        <f>VLOOKUP($B62,'[4]教務主任等の数(再掲)_私SYT20322'!$B$6:$AB$46,16,FALSE)</f>
        <v>0</v>
      </c>
      <c r="AO62" s="612"/>
      <c r="AP62" s="611">
        <f>VLOOKUP($B62,'[4]教務主任等の数(再掲)_私SYT20322'!$B$6:$AB$46,17,FALSE)</f>
        <v>0</v>
      </c>
      <c r="AQ62" s="611"/>
    </row>
    <row r="63" spans="1:45" ht="16.5" customHeight="1">
      <c r="A63" s="28"/>
      <c r="B63" s="428"/>
      <c r="C63" s="54"/>
      <c r="D63" s="618"/>
      <c r="E63" s="612"/>
      <c r="F63" s="613"/>
      <c r="G63" s="612"/>
      <c r="H63" s="613"/>
      <c r="I63" s="612"/>
      <c r="J63" s="613"/>
      <c r="K63" s="612"/>
      <c r="L63" s="613"/>
      <c r="M63" s="612"/>
      <c r="N63" s="613"/>
      <c r="O63" s="612"/>
      <c r="P63" s="613"/>
      <c r="Q63" s="612"/>
      <c r="R63" s="613"/>
      <c r="S63" s="612"/>
      <c r="T63" s="613"/>
      <c r="U63" s="612"/>
      <c r="V63" s="613"/>
      <c r="W63" s="612"/>
      <c r="X63" s="613"/>
      <c r="Y63" s="612"/>
      <c r="Z63" s="613"/>
      <c r="AA63" s="612"/>
      <c r="AB63" s="613"/>
      <c r="AC63" s="612"/>
      <c r="AD63" s="613"/>
      <c r="AE63" s="612"/>
      <c r="AF63" s="613"/>
      <c r="AG63" s="612"/>
      <c r="AH63" s="613"/>
      <c r="AI63" s="612"/>
      <c r="AJ63" s="613"/>
      <c r="AK63" s="612"/>
      <c r="AL63" s="28"/>
      <c r="AM63" s="28"/>
      <c r="AN63" s="28"/>
      <c r="AO63" s="28"/>
      <c r="AP63" s="28"/>
      <c r="AQ63" s="28"/>
    </row>
    <row r="64" spans="1:45" ht="16.5" customHeight="1">
      <c r="A64" s="566" t="s">
        <v>372</v>
      </c>
      <c r="B64" s="566"/>
      <c r="C64" s="567"/>
      <c r="D64" s="616">
        <f>IF(SUM(D66:E71)=[4]帰国生徒数_公SYT20281!M5,SUM(D66:E71))</f>
        <v>0</v>
      </c>
      <c r="E64" s="615"/>
      <c r="F64" s="615">
        <f>IF(SUM(F66:G71)=[4]帰国生徒数_公SYT20281!N5,SUM(F66:G71))</f>
        <v>0</v>
      </c>
      <c r="G64" s="615"/>
      <c r="H64" s="615">
        <f>IF(SUM(H66:I71)=[4]帰国生徒数_公SYT20281!O5,SUM(H66:I71))</f>
        <v>0</v>
      </c>
      <c r="I64" s="615"/>
      <c r="J64" s="615">
        <f>IF(SUM(J66:K71)=[4]帰国生徒数_公SYT20281!P5,SUM(J66:K71))</f>
        <v>0</v>
      </c>
      <c r="K64" s="615"/>
      <c r="L64" s="615">
        <f>SUM(L66:M71)</f>
        <v>2</v>
      </c>
      <c r="M64" s="615"/>
      <c r="N64" s="615">
        <f t="shared" ref="N64" si="0">SUM(N66:O71)</f>
        <v>0</v>
      </c>
      <c r="O64" s="617"/>
      <c r="P64" s="615">
        <f t="shared" ref="P64" si="1">SUM(P66:Q71)</f>
        <v>0</v>
      </c>
      <c r="Q64" s="615"/>
      <c r="R64" s="615">
        <f t="shared" ref="R64" si="2">SUM(R66:S71)</f>
        <v>0</v>
      </c>
      <c r="S64" s="615"/>
      <c r="T64" s="615">
        <f t="shared" ref="T64" si="3">SUM(T66:U71)</f>
        <v>2</v>
      </c>
      <c r="U64" s="615"/>
      <c r="V64" s="615">
        <f t="shared" ref="V64" si="4">SUM(V66:W71)</f>
        <v>5</v>
      </c>
      <c r="W64" s="615"/>
      <c r="X64" s="615">
        <f t="shared" ref="X64" si="5">SUM(X66:Y71)</f>
        <v>2</v>
      </c>
      <c r="Y64" s="615"/>
      <c r="Z64" s="615">
        <f>SUM(Z66:AA71)</f>
        <v>2</v>
      </c>
      <c r="AA64" s="615"/>
      <c r="AB64" s="615">
        <f>SUM(AB66:AC71)</f>
        <v>2</v>
      </c>
      <c r="AC64" s="615"/>
      <c r="AD64" s="615">
        <f t="shared" ref="AD64" si="6">SUM(AD66:AE71)</f>
        <v>0</v>
      </c>
      <c r="AE64" s="615"/>
      <c r="AF64" s="615">
        <f t="shared" ref="AF64" si="7">SUM(AF66:AG71)</f>
        <v>0</v>
      </c>
      <c r="AG64" s="615"/>
      <c r="AH64" s="615">
        <f t="shared" ref="AH64" si="8">SUM(AH66:AI71)</f>
        <v>1</v>
      </c>
      <c r="AI64" s="615"/>
      <c r="AJ64" s="615">
        <f>SUM(AJ66:AK71)</f>
        <v>0</v>
      </c>
      <c r="AK64" s="615"/>
      <c r="AL64" s="615">
        <f>IF(SUM(AL66:AM71)='[4]教務主任等の数(再掲)_公SYT20321'!T5,SUM(AL66:AM71))</f>
        <v>0</v>
      </c>
      <c r="AM64" s="615"/>
      <c r="AN64" s="615">
        <f>IF(SUM(AN66:AO71)='[4]教務主任等の数(再掲)_公SYT20321'!V5,SUM(AN66:AO71))</f>
        <v>1</v>
      </c>
      <c r="AO64" s="615"/>
      <c r="AP64" s="615">
        <f>IF(SUM(AP66:AQ71)='[4]教務主任等の数(再掲)_公SYT20321'!AB5,SUM(AP66:AQ71))</f>
        <v>0</v>
      </c>
      <c r="AQ64" s="615"/>
      <c r="AS64" s="7" t="s">
        <v>373</v>
      </c>
    </row>
    <row r="65" spans="1:45" ht="11.25" customHeight="1">
      <c r="A65" s="28"/>
      <c r="B65" s="375"/>
      <c r="C65" s="54"/>
      <c r="D65" s="614"/>
      <c r="E65" s="612"/>
      <c r="F65" s="611"/>
      <c r="G65" s="612"/>
      <c r="H65" s="611"/>
      <c r="I65" s="612"/>
      <c r="J65" s="611"/>
      <c r="K65" s="612"/>
      <c r="L65" s="611"/>
      <c r="M65" s="612"/>
      <c r="N65" s="611"/>
      <c r="O65" s="612"/>
      <c r="P65" s="611"/>
      <c r="Q65" s="612"/>
      <c r="R65" s="611"/>
      <c r="S65" s="612"/>
      <c r="T65" s="613"/>
      <c r="U65" s="612"/>
      <c r="V65" s="613"/>
      <c r="W65" s="612"/>
      <c r="X65" s="613"/>
      <c r="Y65" s="612"/>
      <c r="Z65" s="613"/>
      <c r="AA65" s="612"/>
      <c r="AB65" s="613"/>
      <c r="AC65" s="612"/>
      <c r="AD65" s="613"/>
      <c r="AE65" s="612"/>
      <c r="AF65" s="613"/>
      <c r="AG65" s="612"/>
      <c r="AH65" s="613"/>
      <c r="AI65" s="612"/>
      <c r="AJ65" s="613"/>
      <c r="AK65" s="612"/>
      <c r="AL65" s="28"/>
      <c r="AM65" s="28"/>
      <c r="AN65" s="28"/>
      <c r="AO65" s="28"/>
      <c r="AP65" s="28"/>
      <c r="AQ65" s="28"/>
    </row>
    <row r="66" spans="1:45" ht="16.5" customHeight="1">
      <c r="A66" s="28"/>
      <c r="B66" s="384" t="s">
        <v>64</v>
      </c>
      <c r="C66" s="54"/>
      <c r="D66" s="614">
        <f>VLOOKUP($B66,[4]帰国生徒数_公SYT20281!$B$6:$P$46,12,FALSE)</f>
        <v>0</v>
      </c>
      <c r="E66" s="612"/>
      <c r="F66" s="611">
        <f>VLOOKUP($B66,[4]帰国生徒数_公SYT20281!$B$6:$P$46,13,FALSE)</f>
        <v>0</v>
      </c>
      <c r="G66" s="612"/>
      <c r="H66" s="611">
        <f>VLOOKUP($B66,[4]帰国生徒数_公SYT20281!$B$6:$P$46,14,FALSE)</f>
        <v>0</v>
      </c>
      <c r="I66" s="612"/>
      <c r="J66" s="611">
        <f>VLOOKUP($B66,[4]帰国生徒数_公SYT20281!$B$6:$P$46,15,FALSE)</f>
        <v>0</v>
      </c>
      <c r="K66" s="611"/>
      <c r="L66" s="611">
        <v>2</v>
      </c>
      <c r="M66" s="612"/>
      <c r="N66" s="613">
        <v>0</v>
      </c>
      <c r="O66" s="612"/>
      <c r="P66" s="613">
        <v>0</v>
      </c>
      <c r="Q66" s="613"/>
      <c r="R66" s="613">
        <v>0</v>
      </c>
      <c r="S66" s="613"/>
      <c r="T66" s="611">
        <v>2</v>
      </c>
      <c r="U66" s="612"/>
      <c r="V66" s="611">
        <v>5</v>
      </c>
      <c r="W66" s="612"/>
      <c r="X66" s="611">
        <v>2</v>
      </c>
      <c r="Y66" s="612"/>
      <c r="Z66" s="611">
        <v>2</v>
      </c>
      <c r="AA66" s="612"/>
      <c r="AB66" s="611">
        <v>2</v>
      </c>
      <c r="AC66" s="612"/>
      <c r="AD66" s="611">
        <v>0</v>
      </c>
      <c r="AE66" s="612"/>
      <c r="AF66" s="611">
        <v>0</v>
      </c>
      <c r="AG66" s="612"/>
      <c r="AH66" s="611">
        <v>1</v>
      </c>
      <c r="AI66" s="612"/>
      <c r="AJ66" s="611">
        <v>0</v>
      </c>
      <c r="AK66" s="612"/>
      <c r="AL66" s="611">
        <f>VLOOKUP($B66,'[4]教務主任等の数(再掲)_公SYT20321'!$B$6:$AB$46,19,FALSE)</f>
        <v>0</v>
      </c>
      <c r="AM66" s="612"/>
      <c r="AN66" s="611">
        <f>VLOOKUP($B66,'[4]教務主任等の数(再掲)_公SYT20321'!$B$6:$AB$46,21,FALSE)</f>
        <v>0</v>
      </c>
      <c r="AO66" s="612"/>
      <c r="AP66" s="611">
        <f>VLOOKUP($B66,'[4]教務主任等の数(再掲)_公SYT20321'!$B$6:$AB$46,27,FALSE)</f>
        <v>0</v>
      </c>
      <c r="AQ66" s="612"/>
      <c r="AS66" s="7" t="s">
        <v>374</v>
      </c>
    </row>
    <row r="67" spans="1:45" ht="16.5" customHeight="1">
      <c r="A67" s="28"/>
      <c r="B67" s="385" t="s">
        <v>283</v>
      </c>
      <c r="C67" s="54"/>
      <c r="D67" s="614">
        <f>VLOOKUP($B67,[4]帰国生徒数_公SYT20281!$B$6:$P$46,12,FALSE)</f>
        <v>0</v>
      </c>
      <c r="E67" s="612"/>
      <c r="F67" s="611">
        <f>VLOOKUP($B67,[4]帰国生徒数_公SYT20281!$B$6:$P$46,13,FALSE)</f>
        <v>0</v>
      </c>
      <c r="G67" s="612"/>
      <c r="H67" s="611">
        <f>VLOOKUP($B67,[4]帰国生徒数_公SYT20281!$B$6:$P$46,14,FALSE)</f>
        <v>0</v>
      </c>
      <c r="I67" s="612"/>
      <c r="J67" s="611">
        <f>VLOOKUP($B67,[4]帰国生徒数_公SYT20281!$B$6:$P$46,15,FALSE)</f>
        <v>0</v>
      </c>
      <c r="K67" s="611"/>
      <c r="L67" s="611">
        <v>0</v>
      </c>
      <c r="M67" s="612"/>
      <c r="N67" s="613">
        <v>0</v>
      </c>
      <c r="O67" s="612"/>
      <c r="P67" s="613">
        <v>0</v>
      </c>
      <c r="Q67" s="613"/>
      <c r="R67" s="613">
        <v>0</v>
      </c>
      <c r="S67" s="613"/>
      <c r="T67" s="613">
        <v>0</v>
      </c>
      <c r="U67" s="612"/>
      <c r="V67" s="613">
        <v>0</v>
      </c>
      <c r="W67" s="613"/>
      <c r="X67" s="613">
        <v>0</v>
      </c>
      <c r="Y67" s="613"/>
      <c r="Z67" s="613">
        <v>0</v>
      </c>
      <c r="AA67" s="613"/>
      <c r="AB67" s="613">
        <v>0</v>
      </c>
      <c r="AC67" s="613"/>
      <c r="AD67" s="613">
        <v>0</v>
      </c>
      <c r="AE67" s="613"/>
      <c r="AF67" s="613">
        <v>0</v>
      </c>
      <c r="AG67" s="613"/>
      <c r="AH67" s="613">
        <v>0</v>
      </c>
      <c r="AI67" s="613"/>
      <c r="AJ67" s="613">
        <v>0</v>
      </c>
      <c r="AK67" s="613"/>
      <c r="AL67" s="611">
        <f>VLOOKUP($B67,'[4]教務主任等の数(再掲)_公SYT20321'!$B$6:$AB$46,19,FALSE)</f>
        <v>0</v>
      </c>
      <c r="AM67" s="612"/>
      <c r="AN67" s="611">
        <f>VLOOKUP($B67,'[4]教務主任等の数(再掲)_公SYT20321'!$B$6:$AB$46,21,FALSE)</f>
        <v>0</v>
      </c>
      <c r="AO67" s="612"/>
      <c r="AP67" s="611">
        <f>VLOOKUP($B67,'[4]教務主任等の数(再掲)_公SYT20321'!$B$6:$AB$46,27,FALSE)</f>
        <v>0</v>
      </c>
      <c r="AQ67" s="612"/>
      <c r="AS67" s="7" t="s">
        <v>375</v>
      </c>
    </row>
    <row r="68" spans="1:45" ht="16.5" customHeight="1">
      <c r="A68" s="28"/>
      <c r="B68" s="385" t="s">
        <v>66</v>
      </c>
      <c r="C68" s="54"/>
      <c r="D68" s="614">
        <f>VLOOKUP($B68,[4]帰国生徒数_公SYT20281!$B$6:$P$46,12,FALSE)</f>
        <v>0</v>
      </c>
      <c r="E68" s="612"/>
      <c r="F68" s="611">
        <f>VLOOKUP($B68,[4]帰国生徒数_公SYT20281!$B$6:$P$46,13,FALSE)</f>
        <v>0</v>
      </c>
      <c r="G68" s="612"/>
      <c r="H68" s="611">
        <f>VLOOKUP($B68,[4]帰国生徒数_公SYT20281!$B$6:$P$46,14,FALSE)</f>
        <v>0</v>
      </c>
      <c r="I68" s="612"/>
      <c r="J68" s="611">
        <f>VLOOKUP($B68,[4]帰国生徒数_公SYT20281!$B$6:$P$46,15,FALSE)</f>
        <v>0</v>
      </c>
      <c r="K68" s="612"/>
      <c r="L68" s="611">
        <v>0</v>
      </c>
      <c r="M68" s="612"/>
      <c r="N68" s="613">
        <v>0</v>
      </c>
      <c r="O68" s="612"/>
      <c r="P68" s="613">
        <v>0</v>
      </c>
      <c r="Q68" s="613"/>
      <c r="R68" s="613">
        <v>0</v>
      </c>
      <c r="S68" s="613"/>
      <c r="T68" s="613">
        <v>0</v>
      </c>
      <c r="U68" s="612"/>
      <c r="V68" s="613">
        <v>0</v>
      </c>
      <c r="W68" s="613"/>
      <c r="X68" s="613">
        <v>0</v>
      </c>
      <c r="Y68" s="613"/>
      <c r="Z68" s="613">
        <v>0</v>
      </c>
      <c r="AA68" s="613"/>
      <c r="AB68" s="613">
        <v>0</v>
      </c>
      <c r="AC68" s="613"/>
      <c r="AD68" s="613">
        <v>0</v>
      </c>
      <c r="AE68" s="613"/>
      <c r="AF68" s="613">
        <v>0</v>
      </c>
      <c r="AG68" s="613"/>
      <c r="AH68" s="613">
        <v>0</v>
      </c>
      <c r="AI68" s="613"/>
      <c r="AJ68" s="613">
        <v>0</v>
      </c>
      <c r="AK68" s="613"/>
      <c r="AL68" s="611">
        <f>VLOOKUP($B68,'[4]教務主任等の数(再掲)_公SYT20321'!$B$6:$AB$46,19,FALSE)</f>
        <v>0</v>
      </c>
      <c r="AM68" s="612"/>
      <c r="AN68" s="611">
        <f>VLOOKUP($B68,'[4]教務主任等の数(再掲)_公SYT20321'!$B$6:$AB$46,21,FALSE)</f>
        <v>0</v>
      </c>
      <c r="AO68" s="612"/>
      <c r="AP68" s="611">
        <f>VLOOKUP($B68,'[4]教務主任等の数(再掲)_公SYT20321'!$B$6:$AB$46,27,FALSE)</f>
        <v>0</v>
      </c>
      <c r="AQ68" s="612"/>
      <c r="AS68" s="7" t="s">
        <v>376</v>
      </c>
    </row>
    <row r="69" spans="1:45" ht="16.5" customHeight="1">
      <c r="A69" s="28"/>
      <c r="B69" s="385" t="s">
        <v>92</v>
      </c>
      <c r="C69" s="54"/>
      <c r="D69" s="614">
        <f>VLOOKUP($B69,[4]帰国生徒数_公SYT20281!$B$6:$P$46,12,FALSE)</f>
        <v>0</v>
      </c>
      <c r="E69" s="612"/>
      <c r="F69" s="611">
        <f>VLOOKUP($B69,[4]帰国生徒数_公SYT20281!$B$6:$P$46,13,FALSE)</f>
        <v>0</v>
      </c>
      <c r="G69" s="612"/>
      <c r="H69" s="611">
        <f>VLOOKUP($B69,[4]帰国生徒数_公SYT20281!$B$6:$P$46,14,FALSE)</f>
        <v>0</v>
      </c>
      <c r="I69" s="612"/>
      <c r="J69" s="611">
        <f>VLOOKUP($B69,[4]帰国生徒数_公SYT20281!$B$6:$P$46,15,FALSE)</f>
        <v>0</v>
      </c>
      <c r="K69" s="612"/>
      <c r="L69" s="611">
        <v>0</v>
      </c>
      <c r="M69" s="612"/>
      <c r="N69" s="613">
        <v>0</v>
      </c>
      <c r="O69" s="612"/>
      <c r="P69" s="613">
        <v>0</v>
      </c>
      <c r="Q69" s="613"/>
      <c r="R69" s="613">
        <v>0</v>
      </c>
      <c r="S69" s="613"/>
      <c r="T69" s="613">
        <v>0</v>
      </c>
      <c r="U69" s="612"/>
      <c r="V69" s="613">
        <v>0</v>
      </c>
      <c r="W69" s="613"/>
      <c r="X69" s="613">
        <v>0</v>
      </c>
      <c r="Y69" s="613"/>
      <c r="Z69" s="613">
        <v>0</v>
      </c>
      <c r="AA69" s="613"/>
      <c r="AB69" s="613">
        <v>0</v>
      </c>
      <c r="AC69" s="613"/>
      <c r="AD69" s="613">
        <v>0</v>
      </c>
      <c r="AE69" s="613"/>
      <c r="AF69" s="613">
        <v>0</v>
      </c>
      <c r="AG69" s="613"/>
      <c r="AH69" s="613">
        <v>0</v>
      </c>
      <c r="AI69" s="613"/>
      <c r="AJ69" s="613">
        <v>0</v>
      </c>
      <c r="AK69" s="613"/>
      <c r="AL69" s="611">
        <f>VLOOKUP($B69,'[4]教務主任等の数(再掲)_公SYT20321'!$B$6:$AB$46,19,FALSE)</f>
        <v>0</v>
      </c>
      <c r="AM69" s="612"/>
      <c r="AN69" s="611">
        <f>VLOOKUP($B69,'[4]教務主任等の数(再掲)_公SYT20321'!$B$6:$AB$46,21,FALSE)</f>
        <v>0</v>
      </c>
      <c r="AO69" s="612"/>
      <c r="AP69" s="611">
        <f>VLOOKUP($B69,'[4]教務主任等の数(再掲)_公SYT20321'!$B$6:$AB$46,27,FALSE)</f>
        <v>0</v>
      </c>
      <c r="AQ69" s="612"/>
      <c r="AS69" s="7" t="s">
        <v>377</v>
      </c>
    </row>
    <row r="70" spans="1:45" ht="16.5" customHeight="1">
      <c r="A70" s="28"/>
      <c r="B70" s="375" t="s">
        <v>68</v>
      </c>
      <c r="C70" s="54"/>
      <c r="D70" s="614">
        <f>VLOOKUP($B70,[4]帰国生徒数_公SYT20281!$B$6:$P$46,12,FALSE)</f>
        <v>0</v>
      </c>
      <c r="E70" s="612"/>
      <c r="F70" s="611">
        <f>VLOOKUP($B70,[4]帰国生徒数_公SYT20281!$B$6:$P$46,13,FALSE)</f>
        <v>0</v>
      </c>
      <c r="G70" s="612"/>
      <c r="H70" s="611">
        <f>VLOOKUP($B70,[4]帰国生徒数_公SYT20281!$B$6:$P$46,14,FALSE)</f>
        <v>0</v>
      </c>
      <c r="I70" s="612"/>
      <c r="J70" s="611">
        <f>VLOOKUP($B70,[4]帰国生徒数_公SYT20281!$B$6:$P$46,15,FALSE)</f>
        <v>0</v>
      </c>
      <c r="K70" s="612"/>
      <c r="L70" s="611">
        <v>0</v>
      </c>
      <c r="M70" s="612"/>
      <c r="N70" s="613">
        <v>0</v>
      </c>
      <c r="O70" s="612"/>
      <c r="P70" s="613">
        <v>0</v>
      </c>
      <c r="Q70" s="613"/>
      <c r="R70" s="613">
        <v>0</v>
      </c>
      <c r="S70" s="613"/>
      <c r="T70" s="613">
        <v>0</v>
      </c>
      <c r="U70" s="612"/>
      <c r="V70" s="613">
        <v>0</v>
      </c>
      <c r="W70" s="613"/>
      <c r="X70" s="613">
        <v>0</v>
      </c>
      <c r="Y70" s="613"/>
      <c r="Z70" s="613">
        <v>0</v>
      </c>
      <c r="AA70" s="613"/>
      <c r="AB70" s="613">
        <v>0</v>
      </c>
      <c r="AC70" s="613"/>
      <c r="AD70" s="613">
        <v>0</v>
      </c>
      <c r="AE70" s="613"/>
      <c r="AF70" s="613">
        <v>0</v>
      </c>
      <c r="AG70" s="613"/>
      <c r="AH70" s="613">
        <v>0</v>
      </c>
      <c r="AI70" s="613"/>
      <c r="AJ70" s="613">
        <v>0</v>
      </c>
      <c r="AK70" s="613"/>
      <c r="AL70" s="611">
        <f>VLOOKUP($B70,'[4]教務主任等の数(再掲)_公SYT20321'!$B$6:$AB$46,19,FALSE)</f>
        <v>0</v>
      </c>
      <c r="AM70" s="612"/>
      <c r="AN70" s="611">
        <f>VLOOKUP($B70,'[4]教務主任等の数(再掲)_公SYT20321'!$B$6:$AB$46,21,FALSE)</f>
        <v>0</v>
      </c>
      <c r="AO70" s="612"/>
      <c r="AP70" s="611">
        <f>VLOOKUP($B70,'[4]教務主任等の数(再掲)_公SYT20321'!$B$6:$AB$46,27,FALSE)</f>
        <v>0</v>
      </c>
      <c r="AQ70" s="612"/>
    </row>
    <row r="71" spans="1:45" ht="16.5" customHeight="1">
      <c r="A71" s="28"/>
      <c r="B71" s="375" t="s">
        <v>284</v>
      </c>
      <c r="C71" s="54"/>
      <c r="D71" s="614">
        <f>VLOOKUP($B71,[4]帰国生徒数_公SYT20281!$B$6:$P$46,12,FALSE)</f>
        <v>0</v>
      </c>
      <c r="E71" s="612"/>
      <c r="F71" s="611">
        <f>VLOOKUP($B71,[4]帰国生徒数_公SYT20281!$B$6:$P$46,13,FALSE)</f>
        <v>0</v>
      </c>
      <c r="G71" s="612"/>
      <c r="H71" s="611">
        <f>VLOOKUP($B71,[4]帰国生徒数_公SYT20281!$B$6:$P$46,14,FALSE)</f>
        <v>0</v>
      </c>
      <c r="I71" s="612"/>
      <c r="J71" s="611">
        <f>VLOOKUP($B71,[4]帰国生徒数_公SYT20281!$B$6:$P$46,15,FALSE)</f>
        <v>0</v>
      </c>
      <c r="K71" s="612"/>
      <c r="L71" s="611">
        <v>0</v>
      </c>
      <c r="M71" s="612"/>
      <c r="N71" s="613">
        <v>0</v>
      </c>
      <c r="O71" s="612"/>
      <c r="P71" s="613">
        <v>0</v>
      </c>
      <c r="Q71" s="613"/>
      <c r="R71" s="613">
        <v>0</v>
      </c>
      <c r="S71" s="613"/>
      <c r="T71" s="613">
        <v>0</v>
      </c>
      <c r="U71" s="612"/>
      <c r="V71" s="613">
        <v>0</v>
      </c>
      <c r="W71" s="613"/>
      <c r="X71" s="613">
        <v>0</v>
      </c>
      <c r="Y71" s="613"/>
      <c r="Z71" s="613">
        <v>0</v>
      </c>
      <c r="AA71" s="613"/>
      <c r="AB71" s="613">
        <v>0</v>
      </c>
      <c r="AC71" s="613"/>
      <c r="AD71" s="613">
        <v>0</v>
      </c>
      <c r="AE71" s="613"/>
      <c r="AF71" s="613">
        <v>0</v>
      </c>
      <c r="AG71" s="613"/>
      <c r="AH71" s="613">
        <v>0</v>
      </c>
      <c r="AI71" s="613"/>
      <c r="AJ71" s="613">
        <v>0</v>
      </c>
      <c r="AK71" s="613"/>
      <c r="AL71" s="611">
        <f>VLOOKUP($B71,'[4]教務主任等の数(再掲)_公SYT20321'!$B$6:$AB$46,19,FALSE)</f>
        <v>0</v>
      </c>
      <c r="AM71" s="612"/>
      <c r="AN71" s="611">
        <f>VLOOKUP($B71,'[4]教務主任等の数(再掲)_公SYT20321'!$B$6:$AB$46,21,FALSE)</f>
        <v>1</v>
      </c>
      <c r="AO71" s="612"/>
      <c r="AP71" s="611">
        <f>VLOOKUP($B71,'[4]教務主任等の数(再掲)_公SYT20321'!$B$6:$AB$46,27,FALSE)</f>
        <v>0</v>
      </c>
      <c r="AQ71" s="612"/>
    </row>
    <row r="72" spans="1:45" s="28" customFormat="1" ht="7.5" customHeight="1">
      <c r="A72" s="30"/>
      <c r="B72" s="387"/>
      <c r="C72" s="469"/>
      <c r="D72" s="470"/>
      <c r="E72" s="140"/>
      <c r="F72" s="470"/>
      <c r="G72" s="140"/>
      <c r="H72" s="470"/>
      <c r="I72" s="140"/>
      <c r="J72" s="470"/>
      <c r="K72" s="140"/>
      <c r="L72" s="470"/>
      <c r="M72" s="140"/>
      <c r="N72" s="470"/>
      <c r="O72" s="140"/>
      <c r="P72" s="470"/>
      <c r="Q72" s="140"/>
      <c r="R72" s="470"/>
      <c r="S72" s="140"/>
      <c r="T72" s="470"/>
      <c r="U72" s="140"/>
      <c r="V72" s="470"/>
      <c r="W72" s="140"/>
      <c r="X72" s="470"/>
      <c r="Y72" s="140"/>
      <c r="Z72" s="470"/>
      <c r="AA72" s="140"/>
      <c r="AB72" s="470"/>
      <c r="AC72" s="140"/>
      <c r="AD72" s="470"/>
      <c r="AE72" s="140"/>
      <c r="AF72" s="470"/>
      <c r="AG72" s="140"/>
      <c r="AH72" s="470"/>
      <c r="AI72" s="140"/>
      <c r="AJ72" s="470"/>
      <c r="AK72" s="140"/>
      <c r="AL72" s="140"/>
      <c r="AM72" s="140"/>
      <c r="AN72" s="140"/>
      <c r="AO72" s="140"/>
      <c r="AP72" s="140"/>
      <c r="AQ72" s="140"/>
    </row>
    <row r="73" spans="1:45">
      <c r="A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45">
      <c r="A74" s="6"/>
    </row>
  </sheetData>
  <mergeCells count="1237">
    <mergeCell ref="B4:B7"/>
    <mergeCell ref="D4:K4"/>
    <mergeCell ref="L4:M7"/>
    <mergeCell ref="N4:S4"/>
    <mergeCell ref="T4:AK4"/>
    <mergeCell ref="AL4:AO4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D8:E8"/>
    <mergeCell ref="F8:G8"/>
    <mergeCell ref="H8:I8"/>
    <mergeCell ref="J8:K8"/>
    <mergeCell ref="L8:M8"/>
    <mergeCell ref="AP4:AQ6"/>
    <mergeCell ref="D5:E7"/>
    <mergeCell ref="F5:G7"/>
    <mergeCell ref="H5:I7"/>
    <mergeCell ref="J5:K7"/>
    <mergeCell ref="N6:O6"/>
    <mergeCell ref="P6:Q6"/>
    <mergeCell ref="R6:S6"/>
    <mergeCell ref="T6:U6"/>
    <mergeCell ref="V6:W6"/>
    <mergeCell ref="AL8:AM8"/>
    <mergeCell ref="AN8:AO8"/>
    <mergeCell ref="AP8:AQ8"/>
    <mergeCell ref="D9:E9"/>
    <mergeCell ref="F9:G9"/>
    <mergeCell ref="H9:I9"/>
    <mergeCell ref="J9:K9"/>
    <mergeCell ref="L9:M9"/>
    <mergeCell ref="N9:O9"/>
    <mergeCell ref="P9:Q9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X12:Y12"/>
    <mergeCell ref="Z12:AA12"/>
    <mergeCell ref="AP9:AQ9"/>
    <mergeCell ref="F11:G11"/>
    <mergeCell ref="H11:I11"/>
    <mergeCell ref="J11:K11"/>
    <mergeCell ref="D12:E12"/>
    <mergeCell ref="F12:G12"/>
    <mergeCell ref="H12:I12"/>
    <mergeCell ref="J12:K12"/>
    <mergeCell ref="L12:M12"/>
    <mergeCell ref="N12:O12"/>
    <mergeCell ref="AD9:AE9"/>
    <mergeCell ref="AF9:AG9"/>
    <mergeCell ref="AH9:AI9"/>
    <mergeCell ref="AJ9:AK9"/>
    <mergeCell ref="AL9:AM9"/>
    <mergeCell ref="AN9:AO9"/>
    <mergeCell ref="R9:S9"/>
    <mergeCell ref="T9:U9"/>
    <mergeCell ref="V9:W9"/>
    <mergeCell ref="X9:Y9"/>
    <mergeCell ref="Z9:AA9"/>
    <mergeCell ref="AB9:AC9"/>
    <mergeCell ref="AF14:AG14"/>
    <mergeCell ref="AH14:AI14"/>
    <mergeCell ref="AJ14:AK14"/>
    <mergeCell ref="AL14:AM14"/>
    <mergeCell ref="AN14:AO14"/>
    <mergeCell ref="AP14:AQ14"/>
    <mergeCell ref="T14:U14"/>
    <mergeCell ref="V14:W14"/>
    <mergeCell ref="X14:Y14"/>
    <mergeCell ref="Z14:AA14"/>
    <mergeCell ref="AB14:AC14"/>
    <mergeCell ref="AD14:AE14"/>
    <mergeCell ref="AN12:AO12"/>
    <mergeCell ref="AP12:AQ12"/>
    <mergeCell ref="D14:E14"/>
    <mergeCell ref="F14:G14"/>
    <mergeCell ref="H14:I14"/>
    <mergeCell ref="J14:K14"/>
    <mergeCell ref="L14:M14"/>
    <mergeCell ref="N14:O14"/>
    <mergeCell ref="P14:Q14"/>
    <mergeCell ref="R14:S14"/>
    <mergeCell ref="AB12:AC12"/>
    <mergeCell ref="AD12:AE12"/>
    <mergeCell ref="AF12:AG12"/>
    <mergeCell ref="AH12:AI12"/>
    <mergeCell ref="AJ12:AK12"/>
    <mergeCell ref="AL12:AM12"/>
    <mergeCell ref="P12:Q12"/>
    <mergeCell ref="R12:S12"/>
    <mergeCell ref="T12:U12"/>
    <mergeCell ref="V12:W12"/>
    <mergeCell ref="AN15:AO15"/>
    <mergeCell ref="AP15:AQ15"/>
    <mergeCell ref="D16:E16"/>
    <mergeCell ref="F16:G16"/>
    <mergeCell ref="H16:I16"/>
    <mergeCell ref="J16:K16"/>
    <mergeCell ref="L16:M16"/>
    <mergeCell ref="N16:O16"/>
    <mergeCell ref="P16:Q16"/>
    <mergeCell ref="R16:S16"/>
    <mergeCell ref="AB15:AC15"/>
    <mergeCell ref="AD15:AE15"/>
    <mergeCell ref="AF15:AG15"/>
    <mergeCell ref="AH15:AI15"/>
    <mergeCell ref="AJ15:AK15"/>
    <mergeCell ref="AL15:AM15"/>
    <mergeCell ref="P15:Q15"/>
    <mergeCell ref="R15:S15"/>
    <mergeCell ref="T15:U15"/>
    <mergeCell ref="V15:W15"/>
    <mergeCell ref="X15:Y15"/>
    <mergeCell ref="Z15:AA15"/>
    <mergeCell ref="D15:E15"/>
    <mergeCell ref="F15:G15"/>
    <mergeCell ref="H15:I15"/>
    <mergeCell ref="J15:K15"/>
    <mergeCell ref="L15:M15"/>
    <mergeCell ref="N15:O15"/>
    <mergeCell ref="X17:Y17"/>
    <mergeCell ref="Z17:AA17"/>
    <mergeCell ref="D17:E17"/>
    <mergeCell ref="F17:G17"/>
    <mergeCell ref="H17:I17"/>
    <mergeCell ref="J17:K17"/>
    <mergeCell ref="L17:M17"/>
    <mergeCell ref="N17:O17"/>
    <mergeCell ref="AF16:AG16"/>
    <mergeCell ref="AH16:AI16"/>
    <mergeCell ref="AJ16:AK16"/>
    <mergeCell ref="AL16:AM16"/>
    <mergeCell ref="AN16:AO16"/>
    <mergeCell ref="AP16:AQ16"/>
    <mergeCell ref="T16:U16"/>
    <mergeCell ref="V16:W16"/>
    <mergeCell ref="X16:Y16"/>
    <mergeCell ref="Z16:AA16"/>
    <mergeCell ref="AB16:AC16"/>
    <mergeCell ref="AD16:AE16"/>
    <mergeCell ref="AF18:AG18"/>
    <mergeCell ref="AH18:AI18"/>
    <mergeCell ref="AJ18:AK18"/>
    <mergeCell ref="AL18:AM18"/>
    <mergeCell ref="AN18:AO18"/>
    <mergeCell ref="AP18:AQ18"/>
    <mergeCell ref="T18:U18"/>
    <mergeCell ref="V18:W18"/>
    <mergeCell ref="X18:Y18"/>
    <mergeCell ref="Z18:AA18"/>
    <mergeCell ref="AB18:AC18"/>
    <mergeCell ref="AD18:AE18"/>
    <mergeCell ref="AN17:AO17"/>
    <mergeCell ref="AP17:AQ17"/>
    <mergeCell ref="D18:E18"/>
    <mergeCell ref="F18:G18"/>
    <mergeCell ref="H18:I18"/>
    <mergeCell ref="J18:K18"/>
    <mergeCell ref="L18:M18"/>
    <mergeCell ref="N18:O18"/>
    <mergeCell ref="P18:Q18"/>
    <mergeCell ref="R18:S18"/>
    <mergeCell ref="AB17:AC17"/>
    <mergeCell ref="AD17:AE17"/>
    <mergeCell ref="AF17:AG17"/>
    <mergeCell ref="AH17:AI17"/>
    <mergeCell ref="AJ17:AK17"/>
    <mergeCell ref="AL17:AM17"/>
    <mergeCell ref="P17:Q17"/>
    <mergeCell ref="R17:S17"/>
    <mergeCell ref="T17:U17"/>
    <mergeCell ref="V17:W17"/>
    <mergeCell ref="AN19:AO19"/>
    <mergeCell ref="AP19:AQ19"/>
    <mergeCell ref="D20:E20"/>
    <mergeCell ref="F20:G20"/>
    <mergeCell ref="H20:I20"/>
    <mergeCell ref="J20:K20"/>
    <mergeCell ref="L20:M20"/>
    <mergeCell ref="N20:O20"/>
    <mergeCell ref="P20:Q20"/>
    <mergeCell ref="R20:S20"/>
    <mergeCell ref="AB19:AC19"/>
    <mergeCell ref="AD19:AE19"/>
    <mergeCell ref="AF19:AG19"/>
    <mergeCell ref="AH19:AI19"/>
    <mergeCell ref="AJ19:AK19"/>
    <mergeCell ref="AL19:AM19"/>
    <mergeCell ref="P19:Q19"/>
    <mergeCell ref="R19:S19"/>
    <mergeCell ref="T19:U19"/>
    <mergeCell ref="V19:W19"/>
    <mergeCell ref="X19:Y19"/>
    <mergeCell ref="Z19:AA19"/>
    <mergeCell ref="D19:E19"/>
    <mergeCell ref="F19:G19"/>
    <mergeCell ref="H19:I19"/>
    <mergeCell ref="J19:K19"/>
    <mergeCell ref="L19:M19"/>
    <mergeCell ref="N19:O19"/>
    <mergeCell ref="X21:Y21"/>
    <mergeCell ref="Z21:AA21"/>
    <mergeCell ref="D21:E21"/>
    <mergeCell ref="F21:G21"/>
    <mergeCell ref="H21:I21"/>
    <mergeCell ref="J21:K21"/>
    <mergeCell ref="L21:M21"/>
    <mergeCell ref="N21:O21"/>
    <mergeCell ref="AF20:AG20"/>
    <mergeCell ref="AH20:AI20"/>
    <mergeCell ref="AJ20:AK20"/>
    <mergeCell ref="AL20:AM20"/>
    <mergeCell ref="AN20:AO20"/>
    <mergeCell ref="AP20:AQ20"/>
    <mergeCell ref="T20:U20"/>
    <mergeCell ref="V20:W20"/>
    <mergeCell ref="X20:Y20"/>
    <mergeCell ref="Z20:AA20"/>
    <mergeCell ref="AB20:AC20"/>
    <mergeCell ref="AD20:AE20"/>
    <mergeCell ref="AF22:AG22"/>
    <mergeCell ref="AH22:AI22"/>
    <mergeCell ref="AJ22:AK22"/>
    <mergeCell ref="AL22:AM22"/>
    <mergeCell ref="AN22:AO22"/>
    <mergeCell ref="AP22:AQ22"/>
    <mergeCell ref="T22:U22"/>
    <mergeCell ref="V22:W22"/>
    <mergeCell ref="X22:Y22"/>
    <mergeCell ref="Z22:AA22"/>
    <mergeCell ref="AB22:AC22"/>
    <mergeCell ref="AD22:AE22"/>
    <mergeCell ref="AN21:AO21"/>
    <mergeCell ref="AP21:AQ21"/>
    <mergeCell ref="D22:E22"/>
    <mergeCell ref="F22:G22"/>
    <mergeCell ref="H22:I22"/>
    <mergeCell ref="J22:K22"/>
    <mergeCell ref="L22:M22"/>
    <mergeCell ref="N22:O22"/>
    <mergeCell ref="P22:Q22"/>
    <mergeCell ref="R22:S22"/>
    <mergeCell ref="AB21:AC21"/>
    <mergeCell ref="AD21:AE21"/>
    <mergeCell ref="AF21:AG21"/>
    <mergeCell ref="AH21:AI21"/>
    <mergeCell ref="AJ21:AK21"/>
    <mergeCell ref="AL21:AM21"/>
    <mergeCell ref="P21:Q21"/>
    <mergeCell ref="R21:S21"/>
    <mergeCell ref="T21:U21"/>
    <mergeCell ref="V21:W21"/>
    <mergeCell ref="AN23:AO23"/>
    <mergeCell ref="AP23:AQ23"/>
    <mergeCell ref="D24:E24"/>
    <mergeCell ref="F24:G24"/>
    <mergeCell ref="H24:I24"/>
    <mergeCell ref="J24:K24"/>
    <mergeCell ref="L24:M24"/>
    <mergeCell ref="N24:O24"/>
    <mergeCell ref="P24:Q24"/>
    <mergeCell ref="R24:S24"/>
    <mergeCell ref="AB23:AC23"/>
    <mergeCell ref="AD23:AE23"/>
    <mergeCell ref="AF23:AG23"/>
    <mergeCell ref="AH23:AI23"/>
    <mergeCell ref="AJ23:AK23"/>
    <mergeCell ref="AL23:AM23"/>
    <mergeCell ref="P23:Q23"/>
    <mergeCell ref="R23:S23"/>
    <mergeCell ref="T23:U23"/>
    <mergeCell ref="V23:W23"/>
    <mergeCell ref="X23:Y23"/>
    <mergeCell ref="Z23:AA23"/>
    <mergeCell ref="D23:E23"/>
    <mergeCell ref="F23:G23"/>
    <mergeCell ref="H23:I23"/>
    <mergeCell ref="J23:K23"/>
    <mergeCell ref="L23:M23"/>
    <mergeCell ref="N23:O23"/>
    <mergeCell ref="X25:Y25"/>
    <mergeCell ref="Z25:AA25"/>
    <mergeCell ref="D25:E25"/>
    <mergeCell ref="F25:G25"/>
    <mergeCell ref="H25:I25"/>
    <mergeCell ref="J25:K25"/>
    <mergeCell ref="L25:M25"/>
    <mergeCell ref="N25:O25"/>
    <mergeCell ref="AF24:AG24"/>
    <mergeCell ref="AH24:AI24"/>
    <mergeCell ref="AJ24:AK24"/>
    <mergeCell ref="AL24:AM24"/>
    <mergeCell ref="AN24:AO24"/>
    <mergeCell ref="AP24:AQ24"/>
    <mergeCell ref="T24:U24"/>
    <mergeCell ref="V24:W24"/>
    <mergeCell ref="X24:Y24"/>
    <mergeCell ref="Z24:AA24"/>
    <mergeCell ref="AB24:AC24"/>
    <mergeCell ref="AD24:AE24"/>
    <mergeCell ref="AF26:AG26"/>
    <mergeCell ref="AH26:AI26"/>
    <mergeCell ref="AJ26:AK26"/>
    <mergeCell ref="AL26:AM26"/>
    <mergeCell ref="AN26:AO26"/>
    <mergeCell ref="AP26:AQ26"/>
    <mergeCell ref="T26:U26"/>
    <mergeCell ref="V26:W26"/>
    <mergeCell ref="X26:Y26"/>
    <mergeCell ref="Z26:AA26"/>
    <mergeCell ref="AB26:AC26"/>
    <mergeCell ref="AD26:AE26"/>
    <mergeCell ref="AN25:AO25"/>
    <mergeCell ref="AP25:AQ25"/>
    <mergeCell ref="D26:E26"/>
    <mergeCell ref="F26:G26"/>
    <mergeCell ref="H26:I26"/>
    <mergeCell ref="J26:K26"/>
    <mergeCell ref="L26:M26"/>
    <mergeCell ref="N26:O26"/>
    <mergeCell ref="P26:Q26"/>
    <mergeCell ref="R26:S26"/>
    <mergeCell ref="AB25:AC25"/>
    <mergeCell ref="AD25:AE25"/>
    <mergeCell ref="AF25:AG25"/>
    <mergeCell ref="AH25:AI25"/>
    <mergeCell ref="AJ25:AK25"/>
    <mergeCell ref="AL25:AM25"/>
    <mergeCell ref="P25:Q25"/>
    <mergeCell ref="R25:S25"/>
    <mergeCell ref="T25:U25"/>
    <mergeCell ref="V25:W25"/>
    <mergeCell ref="AN27:AO27"/>
    <mergeCell ref="AP27:AQ27"/>
    <mergeCell ref="D28:E28"/>
    <mergeCell ref="F28:G28"/>
    <mergeCell ref="H28:I28"/>
    <mergeCell ref="J28:K28"/>
    <mergeCell ref="L28:M28"/>
    <mergeCell ref="N28:O28"/>
    <mergeCell ref="P28:Q28"/>
    <mergeCell ref="R28:S28"/>
    <mergeCell ref="AB27:AC27"/>
    <mergeCell ref="AD27:AE27"/>
    <mergeCell ref="AF27:AG27"/>
    <mergeCell ref="AH27:AI27"/>
    <mergeCell ref="AJ27:AK27"/>
    <mergeCell ref="AL27:AM27"/>
    <mergeCell ref="P27:Q27"/>
    <mergeCell ref="R27:S27"/>
    <mergeCell ref="T27:U27"/>
    <mergeCell ref="V27:W27"/>
    <mergeCell ref="X27:Y27"/>
    <mergeCell ref="Z27:AA27"/>
    <mergeCell ref="D27:E27"/>
    <mergeCell ref="F27:G27"/>
    <mergeCell ref="H27:I27"/>
    <mergeCell ref="J27:K27"/>
    <mergeCell ref="L27:M27"/>
    <mergeCell ref="N27:O27"/>
    <mergeCell ref="X29:Y29"/>
    <mergeCell ref="Z29:AA29"/>
    <mergeCell ref="D29:E29"/>
    <mergeCell ref="F29:G29"/>
    <mergeCell ref="H29:I29"/>
    <mergeCell ref="J29:K29"/>
    <mergeCell ref="L29:M29"/>
    <mergeCell ref="N29:O29"/>
    <mergeCell ref="AF28:AG28"/>
    <mergeCell ref="AH28:AI28"/>
    <mergeCell ref="AJ28:AK28"/>
    <mergeCell ref="AL28:AM28"/>
    <mergeCell ref="AN28:AO28"/>
    <mergeCell ref="AP28:AQ28"/>
    <mergeCell ref="T28:U28"/>
    <mergeCell ref="V28:W28"/>
    <mergeCell ref="X28:Y28"/>
    <mergeCell ref="Z28:AA28"/>
    <mergeCell ref="AB28:AC28"/>
    <mergeCell ref="AD28:AE28"/>
    <mergeCell ref="AF30:AG30"/>
    <mergeCell ref="AH30:AI30"/>
    <mergeCell ref="AJ30:AK30"/>
    <mergeCell ref="AL30:AM30"/>
    <mergeCell ref="AN30:AO30"/>
    <mergeCell ref="AP30:AQ30"/>
    <mergeCell ref="T30:U30"/>
    <mergeCell ref="V30:W30"/>
    <mergeCell ref="X30:Y30"/>
    <mergeCell ref="Z30:AA30"/>
    <mergeCell ref="AB30:AC30"/>
    <mergeCell ref="AD30:AE30"/>
    <mergeCell ref="AN29:AO29"/>
    <mergeCell ref="AP29:AQ29"/>
    <mergeCell ref="D30:E30"/>
    <mergeCell ref="F30:G30"/>
    <mergeCell ref="H30:I30"/>
    <mergeCell ref="J30:K30"/>
    <mergeCell ref="L30:M30"/>
    <mergeCell ref="N30:O30"/>
    <mergeCell ref="P30:Q30"/>
    <mergeCell ref="R30:S30"/>
    <mergeCell ref="AB29:AC29"/>
    <mergeCell ref="AD29:AE29"/>
    <mergeCell ref="AF29:AG29"/>
    <mergeCell ref="AH29:AI29"/>
    <mergeCell ref="AJ29:AK29"/>
    <mergeCell ref="AL29:AM29"/>
    <mergeCell ref="P29:Q29"/>
    <mergeCell ref="R29:S29"/>
    <mergeCell ref="T29:U29"/>
    <mergeCell ref="V29:W29"/>
    <mergeCell ref="AN31:AO31"/>
    <mergeCell ref="AP31:AQ31"/>
    <mergeCell ref="D32:E32"/>
    <mergeCell ref="F32:G32"/>
    <mergeCell ref="H32:I32"/>
    <mergeCell ref="J32:K32"/>
    <mergeCell ref="L32:M32"/>
    <mergeCell ref="N32:O32"/>
    <mergeCell ref="P32:Q32"/>
    <mergeCell ref="R32:S32"/>
    <mergeCell ref="AB31:AC31"/>
    <mergeCell ref="AD31:AE31"/>
    <mergeCell ref="AF31:AG31"/>
    <mergeCell ref="AH31:AI31"/>
    <mergeCell ref="AJ31:AK31"/>
    <mergeCell ref="AL31:AM31"/>
    <mergeCell ref="P31:Q31"/>
    <mergeCell ref="R31:S31"/>
    <mergeCell ref="T31:U31"/>
    <mergeCell ref="V31:W31"/>
    <mergeCell ref="X31:Y31"/>
    <mergeCell ref="Z31:AA31"/>
    <mergeCell ref="D31:E31"/>
    <mergeCell ref="F31:G31"/>
    <mergeCell ref="H31:I31"/>
    <mergeCell ref="J31:K31"/>
    <mergeCell ref="L31:M31"/>
    <mergeCell ref="N31:O31"/>
    <mergeCell ref="X33:Y33"/>
    <mergeCell ref="Z33:AA33"/>
    <mergeCell ref="D33:E33"/>
    <mergeCell ref="F33:G33"/>
    <mergeCell ref="H33:I33"/>
    <mergeCell ref="J33:K33"/>
    <mergeCell ref="L33:M33"/>
    <mergeCell ref="N33:O33"/>
    <mergeCell ref="AF32:AG32"/>
    <mergeCell ref="AH32:AI32"/>
    <mergeCell ref="AJ32:AK32"/>
    <mergeCell ref="AL32:AM32"/>
    <mergeCell ref="AN32:AO32"/>
    <mergeCell ref="AP32:AQ32"/>
    <mergeCell ref="T32:U32"/>
    <mergeCell ref="V32:W32"/>
    <mergeCell ref="X32:Y32"/>
    <mergeCell ref="Z32:AA32"/>
    <mergeCell ref="AB32:AC32"/>
    <mergeCell ref="AD32:AE32"/>
    <mergeCell ref="AF34:AG34"/>
    <mergeCell ref="AH34:AI34"/>
    <mergeCell ref="AJ34:AK34"/>
    <mergeCell ref="AL34:AM34"/>
    <mergeCell ref="AN34:AO34"/>
    <mergeCell ref="AP34:AQ34"/>
    <mergeCell ref="T34:U34"/>
    <mergeCell ref="V34:W34"/>
    <mergeCell ref="X34:Y34"/>
    <mergeCell ref="Z34:AA34"/>
    <mergeCell ref="AB34:AC34"/>
    <mergeCell ref="AD34:AE34"/>
    <mergeCell ref="AN33:AO33"/>
    <mergeCell ref="AP33:AQ33"/>
    <mergeCell ref="D34:E34"/>
    <mergeCell ref="F34:G34"/>
    <mergeCell ref="H34:I34"/>
    <mergeCell ref="J34:K34"/>
    <mergeCell ref="L34:M34"/>
    <mergeCell ref="N34:O34"/>
    <mergeCell ref="P34:Q34"/>
    <mergeCell ref="R34:S34"/>
    <mergeCell ref="AB33:AC33"/>
    <mergeCell ref="AD33:AE33"/>
    <mergeCell ref="AF33:AG33"/>
    <mergeCell ref="AH33:AI33"/>
    <mergeCell ref="AJ33:AK33"/>
    <mergeCell ref="AL33:AM33"/>
    <mergeCell ref="P33:Q33"/>
    <mergeCell ref="R33:S33"/>
    <mergeCell ref="T33:U33"/>
    <mergeCell ref="V33:W33"/>
    <mergeCell ref="AN35:AO35"/>
    <mergeCell ref="AP35:AQ35"/>
    <mergeCell ref="D36:E36"/>
    <mergeCell ref="F36:G36"/>
    <mergeCell ref="H36:I36"/>
    <mergeCell ref="J36:K36"/>
    <mergeCell ref="L36:M36"/>
    <mergeCell ref="N36:O36"/>
    <mergeCell ref="P36:Q36"/>
    <mergeCell ref="R36:S36"/>
    <mergeCell ref="AB35:AC35"/>
    <mergeCell ref="AD35:AE35"/>
    <mergeCell ref="AF35:AG35"/>
    <mergeCell ref="AH35:AI35"/>
    <mergeCell ref="AJ35:AK35"/>
    <mergeCell ref="AL35:AM35"/>
    <mergeCell ref="P35:Q35"/>
    <mergeCell ref="R35:S35"/>
    <mergeCell ref="T35:U35"/>
    <mergeCell ref="V35:W35"/>
    <mergeCell ref="X35:Y35"/>
    <mergeCell ref="Z35:AA35"/>
    <mergeCell ref="D35:E35"/>
    <mergeCell ref="F35:G35"/>
    <mergeCell ref="H35:I35"/>
    <mergeCell ref="J35:K35"/>
    <mergeCell ref="L35:M35"/>
    <mergeCell ref="N35:O35"/>
    <mergeCell ref="X37:Y37"/>
    <mergeCell ref="Z37:AA37"/>
    <mergeCell ref="D37:E37"/>
    <mergeCell ref="F37:G37"/>
    <mergeCell ref="H37:I37"/>
    <mergeCell ref="J37:K37"/>
    <mergeCell ref="L37:M37"/>
    <mergeCell ref="N37:O37"/>
    <mergeCell ref="AF36:AG36"/>
    <mergeCell ref="AH36:AI36"/>
    <mergeCell ref="AJ36:AK36"/>
    <mergeCell ref="AL36:AM36"/>
    <mergeCell ref="AN36:AO36"/>
    <mergeCell ref="AP36:AQ36"/>
    <mergeCell ref="T36:U36"/>
    <mergeCell ref="V36:W36"/>
    <mergeCell ref="X36:Y36"/>
    <mergeCell ref="Z36:AA36"/>
    <mergeCell ref="AB36:AC36"/>
    <mergeCell ref="AD36:AE36"/>
    <mergeCell ref="AF38:AG38"/>
    <mergeCell ref="AH38:AI38"/>
    <mergeCell ref="AJ38:AK38"/>
    <mergeCell ref="AL38:AM38"/>
    <mergeCell ref="AN38:AO38"/>
    <mergeCell ref="AP38:AQ38"/>
    <mergeCell ref="T38:U38"/>
    <mergeCell ref="V38:W38"/>
    <mergeCell ref="X38:Y38"/>
    <mergeCell ref="Z38:AA38"/>
    <mergeCell ref="AB38:AC38"/>
    <mergeCell ref="AD38:AE38"/>
    <mergeCell ref="AN37:AO37"/>
    <mergeCell ref="AP37:AQ37"/>
    <mergeCell ref="D38:E38"/>
    <mergeCell ref="F38:G38"/>
    <mergeCell ref="H38:I38"/>
    <mergeCell ref="J38:K38"/>
    <mergeCell ref="L38:M38"/>
    <mergeCell ref="N38:O38"/>
    <mergeCell ref="P38:Q38"/>
    <mergeCell ref="R38:S38"/>
    <mergeCell ref="AB37:AC37"/>
    <mergeCell ref="AD37:AE37"/>
    <mergeCell ref="AF37:AG37"/>
    <mergeCell ref="AH37:AI37"/>
    <mergeCell ref="AJ37:AK37"/>
    <mergeCell ref="AL37:AM37"/>
    <mergeCell ref="P37:Q37"/>
    <mergeCell ref="R37:S37"/>
    <mergeCell ref="T37:U37"/>
    <mergeCell ref="V37:W37"/>
    <mergeCell ref="AN39:AO39"/>
    <mergeCell ref="AP39:AQ39"/>
    <mergeCell ref="D40:E40"/>
    <mergeCell ref="F40:G40"/>
    <mergeCell ref="H40:I40"/>
    <mergeCell ref="J40:K40"/>
    <mergeCell ref="L40:M40"/>
    <mergeCell ref="N40:O40"/>
    <mergeCell ref="P40:Q40"/>
    <mergeCell ref="R40:S40"/>
    <mergeCell ref="AB39:AC39"/>
    <mergeCell ref="AD39:AE39"/>
    <mergeCell ref="AF39:AG39"/>
    <mergeCell ref="AH39:AI39"/>
    <mergeCell ref="AJ39:AK39"/>
    <mergeCell ref="AL39:AM39"/>
    <mergeCell ref="P39:Q39"/>
    <mergeCell ref="R39:S39"/>
    <mergeCell ref="T39:U39"/>
    <mergeCell ref="V39:W39"/>
    <mergeCell ref="X39:Y39"/>
    <mergeCell ref="Z39:AA39"/>
    <mergeCell ref="D39:E39"/>
    <mergeCell ref="F39:G39"/>
    <mergeCell ref="H39:I39"/>
    <mergeCell ref="J39:K39"/>
    <mergeCell ref="L39:M39"/>
    <mergeCell ref="N39:O39"/>
    <mergeCell ref="X41:Y41"/>
    <mergeCell ref="Z41:AA41"/>
    <mergeCell ref="D41:E41"/>
    <mergeCell ref="F41:G41"/>
    <mergeCell ref="H41:I41"/>
    <mergeCell ref="J41:K41"/>
    <mergeCell ref="L41:M41"/>
    <mergeCell ref="N41:O41"/>
    <mergeCell ref="AF40:AG40"/>
    <mergeCell ref="AH40:AI40"/>
    <mergeCell ref="AJ40:AK40"/>
    <mergeCell ref="AL40:AM40"/>
    <mergeCell ref="AN40:AO40"/>
    <mergeCell ref="AP40:AQ40"/>
    <mergeCell ref="T40:U40"/>
    <mergeCell ref="V40:W40"/>
    <mergeCell ref="X40:Y40"/>
    <mergeCell ref="Z40:AA40"/>
    <mergeCell ref="AB40:AC40"/>
    <mergeCell ref="AD40:AE40"/>
    <mergeCell ref="AF42:AG42"/>
    <mergeCell ref="AH42:AI42"/>
    <mergeCell ref="AJ42:AK42"/>
    <mergeCell ref="AL42:AM42"/>
    <mergeCell ref="AN42:AO42"/>
    <mergeCell ref="AP42:AQ42"/>
    <mergeCell ref="T42:U42"/>
    <mergeCell ref="V42:W42"/>
    <mergeCell ref="X42:Y42"/>
    <mergeCell ref="Z42:AA42"/>
    <mergeCell ref="AB42:AC42"/>
    <mergeCell ref="AD42:AE42"/>
    <mergeCell ref="AN41:AO41"/>
    <mergeCell ref="AP41:AQ41"/>
    <mergeCell ref="D42:E42"/>
    <mergeCell ref="F42:G42"/>
    <mergeCell ref="H42:I42"/>
    <mergeCell ref="J42:K42"/>
    <mergeCell ref="L42:M42"/>
    <mergeCell ref="N42:O42"/>
    <mergeCell ref="P42:Q42"/>
    <mergeCell ref="R42:S42"/>
    <mergeCell ref="AB41:AC41"/>
    <mergeCell ref="AD41:AE41"/>
    <mergeCell ref="AF41:AG41"/>
    <mergeCell ref="AH41:AI41"/>
    <mergeCell ref="AJ41:AK41"/>
    <mergeCell ref="AL41:AM41"/>
    <mergeCell ref="P41:Q41"/>
    <mergeCell ref="R41:S41"/>
    <mergeCell ref="T41:U41"/>
    <mergeCell ref="V41:W41"/>
    <mergeCell ref="AN43:AO43"/>
    <mergeCell ref="AP43:AQ43"/>
    <mergeCell ref="D44:E44"/>
    <mergeCell ref="F44:G44"/>
    <mergeCell ref="H44:I44"/>
    <mergeCell ref="J44:K44"/>
    <mergeCell ref="L44:M44"/>
    <mergeCell ref="N44:O44"/>
    <mergeCell ref="P44:Q44"/>
    <mergeCell ref="R44:S44"/>
    <mergeCell ref="AB43:AC43"/>
    <mergeCell ref="AD43:AE43"/>
    <mergeCell ref="AF43:AG43"/>
    <mergeCell ref="AH43:AI43"/>
    <mergeCell ref="AJ43:AK43"/>
    <mergeCell ref="AL43:AM43"/>
    <mergeCell ref="P43:Q43"/>
    <mergeCell ref="R43:S43"/>
    <mergeCell ref="T43:U43"/>
    <mergeCell ref="V43:W43"/>
    <mergeCell ref="X43:Y43"/>
    <mergeCell ref="Z43:AA43"/>
    <mergeCell ref="D43:E43"/>
    <mergeCell ref="F43:G43"/>
    <mergeCell ref="H43:I43"/>
    <mergeCell ref="J43:K43"/>
    <mergeCell ref="L43:M43"/>
    <mergeCell ref="N43:O43"/>
    <mergeCell ref="X45:Y45"/>
    <mergeCell ref="Z45:AA45"/>
    <mergeCell ref="D45:E45"/>
    <mergeCell ref="F45:G45"/>
    <mergeCell ref="H45:I45"/>
    <mergeCell ref="J45:K45"/>
    <mergeCell ref="L45:M45"/>
    <mergeCell ref="N45:O45"/>
    <mergeCell ref="AF44:AG44"/>
    <mergeCell ref="AH44:AI44"/>
    <mergeCell ref="AJ44:AK44"/>
    <mergeCell ref="AL44:AM44"/>
    <mergeCell ref="AN44:AO44"/>
    <mergeCell ref="AP44:AQ44"/>
    <mergeCell ref="T44:U44"/>
    <mergeCell ref="V44:W44"/>
    <mergeCell ref="X44:Y44"/>
    <mergeCell ref="Z44:AA44"/>
    <mergeCell ref="AB44:AC44"/>
    <mergeCell ref="AD44:AE44"/>
    <mergeCell ref="AF46:AG46"/>
    <mergeCell ref="AH46:AI46"/>
    <mergeCell ref="AJ46:AK46"/>
    <mergeCell ref="AL46:AM46"/>
    <mergeCell ref="AN46:AO46"/>
    <mergeCell ref="AP46:AQ46"/>
    <mergeCell ref="T46:U46"/>
    <mergeCell ref="V46:W46"/>
    <mergeCell ref="X46:Y46"/>
    <mergeCell ref="Z46:AA46"/>
    <mergeCell ref="AB46:AC46"/>
    <mergeCell ref="AD46:AE46"/>
    <mergeCell ref="AN45:AO45"/>
    <mergeCell ref="AP45:AQ45"/>
    <mergeCell ref="D46:E46"/>
    <mergeCell ref="F46:G46"/>
    <mergeCell ref="H46:I46"/>
    <mergeCell ref="J46:K46"/>
    <mergeCell ref="L46:M46"/>
    <mergeCell ref="N46:O46"/>
    <mergeCell ref="P46:Q46"/>
    <mergeCell ref="R46:S46"/>
    <mergeCell ref="AB45:AC45"/>
    <mergeCell ref="AD45:AE45"/>
    <mergeCell ref="AF45:AG45"/>
    <mergeCell ref="AH45:AI45"/>
    <mergeCell ref="AJ45:AK45"/>
    <mergeCell ref="AL45:AM45"/>
    <mergeCell ref="P45:Q45"/>
    <mergeCell ref="R45:S45"/>
    <mergeCell ref="T45:U45"/>
    <mergeCell ref="V45:W45"/>
    <mergeCell ref="AN47:AO47"/>
    <mergeCell ref="AP47:AQ47"/>
    <mergeCell ref="D48:E48"/>
    <mergeCell ref="F48:G48"/>
    <mergeCell ref="H48:I48"/>
    <mergeCell ref="J48:K48"/>
    <mergeCell ref="L48:M48"/>
    <mergeCell ref="N48:O48"/>
    <mergeCell ref="P48:Q48"/>
    <mergeCell ref="R48:S48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X47:Y47"/>
    <mergeCell ref="Z47:AA47"/>
    <mergeCell ref="D47:E47"/>
    <mergeCell ref="F47:G47"/>
    <mergeCell ref="H47:I47"/>
    <mergeCell ref="J47:K47"/>
    <mergeCell ref="L47:M47"/>
    <mergeCell ref="N47:O47"/>
    <mergeCell ref="X49:Y49"/>
    <mergeCell ref="Z49:AA49"/>
    <mergeCell ref="D49:E49"/>
    <mergeCell ref="F49:G49"/>
    <mergeCell ref="H49:I49"/>
    <mergeCell ref="J49:K49"/>
    <mergeCell ref="L49:M49"/>
    <mergeCell ref="N49:O49"/>
    <mergeCell ref="AF48:AG48"/>
    <mergeCell ref="AH48:AI48"/>
    <mergeCell ref="AJ48:AK48"/>
    <mergeCell ref="AL48:AM48"/>
    <mergeCell ref="AN48:AO48"/>
    <mergeCell ref="AP48:AQ48"/>
    <mergeCell ref="T48:U48"/>
    <mergeCell ref="V48:W48"/>
    <mergeCell ref="X48:Y48"/>
    <mergeCell ref="Z48:AA48"/>
    <mergeCell ref="AB48:AC48"/>
    <mergeCell ref="AD48:AE48"/>
    <mergeCell ref="AF50:AG50"/>
    <mergeCell ref="AH50:AI50"/>
    <mergeCell ref="AJ50:AK50"/>
    <mergeCell ref="AL50:AM50"/>
    <mergeCell ref="AN50:AO50"/>
    <mergeCell ref="AP50:AQ50"/>
    <mergeCell ref="T50:U50"/>
    <mergeCell ref="V50:W50"/>
    <mergeCell ref="X50:Y50"/>
    <mergeCell ref="Z50:AA50"/>
    <mergeCell ref="AB50:AC50"/>
    <mergeCell ref="AD50:AE50"/>
    <mergeCell ref="AN49:AO49"/>
    <mergeCell ref="AP49:AQ49"/>
    <mergeCell ref="D50:E50"/>
    <mergeCell ref="F50:G50"/>
    <mergeCell ref="H50:I50"/>
    <mergeCell ref="J50:K50"/>
    <mergeCell ref="L50:M50"/>
    <mergeCell ref="N50:O50"/>
    <mergeCell ref="P50:Q50"/>
    <mergeCell ref="R50:S50"/>
    <mergeCell ref="AB49:AC49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AN51:AO51"/>
    <mergeCell ref="AP51:AQ51"/>
    <mergeCell ref="D52:E52"/>
    <mergeCell ref="F52:G52"/>
    <mergeCell ref="H52:I52"/>
    <mergeCell ref="J52:K52"/>
    <mergeCell ref="L52:M52"/>
    <mergeCell ref="N52:O52"/>
    <mergeCell ref="P52:Q52"/>
    <mergeCell ref="R52:S52"/>
    <mergeCell ref="AB51:AC51"/>
    <mergeCell ref="AD51:AE51"/>
    <mergeCell ref="AF51:AG51"/>
    <mergeCell ref="AH51:AI51"/>
    <mergeCell ref="AJ51:AK51"/>
    <mergeCell ref="AL51:AM51"/>
    <mergeCell ref="P51:Q51"/>
    <mergeCell ref="R51:S51"/>
    <mergeCell ref="T51:U51"/>
    <mergeCell ref="V51:W51"/>
    <mergeCell ref="X51:Y51"/>
    <mergeCell ref="Z51:AA51"/>
    <mergeCell ref="D51:E51"/>
    <mergeCell ref="F51:G51"/>
    <mergeCell ref="H51:I51"/>
    <mergeCell ref="J51:K51"/>
    <mergeCell ref="L51:M51"/>
    <mergeCell ref="N51:O51"/>
    <mergeCell ref="X53:Y53"/>
    <mergeCell ref="Z53:AA53"/>
    <mergeCell ref="D53:E53"/>
    <mergeCell ref="F53:G53"/>
    <mergeCell ref="H53:I53"/>
    <mergeCell ref="J53:K53"/>
    <mergeCell ref="L53:M53"/>
    <mergeCell ref="N53:O53"/>
    <mergeCell ref="AF52:AG52"/>
    <mergeCell ref="AH52:AI52"/>
    <mergeCell ref="AJ52:AK52"/>
    <mergeCell ref="AL52:AM52"/>
    <mergeCell ref="AN52:AO52"/>
    <mergeCell ref="AP52:AQ52"/>
    <mergeCell ref="T52:U52"/>
    <mergeCell ref="V52:W52"/>
    <mergeCell ref="X52:Y52"/>
    <mergeCell ref="Z52:AA52"/>
    <mergeCell ref="AB52:AC52"/>
    <mergeCell ref="AD52:AE52"/>
    <mergeCell ref="AF54:AG54"/>
    <mergeCell ref="AH54:AI54"/>
    <mergeCell ref="AJ54:AK54"/>
    <mergeCell ref="AL54:AM54"/>
    <mergeCell ref="AN54:AO54"/>
    <mergeCell ref="AP54:AQ54"/>
    <mergeCell ref="T54:U54"/>
    <mergeCell ref="V54:W54"/>
    <mergeCell ref="X54:Y54"/>
    <mergeCell ref="Z54:AA54"/>
    <mergeCell ref="AB54:AC54"/>
    <mergeCell ref="AD54:AE54"/>
    <mergeCell ref="AN53:AO53"/>
    <mergeCell ref="AP53:AQ53"/>
    <mergeCell ref="D54:E54"/>
    <mergeCell ref="F54:G54"/>
    <mergeCell ref="H54:I54"/>
    <mergeCell ref="J54:K54"/>
    <mergeCell ref="L54:M54"/>
    <mergeCell ref="N54:O54"/>
    <mergeCell ref="P54:Q54"/>
    <mergeCell ref="R54:S54"/>
    <mergeCell ref="AB53:AC53"/>
    <mergeCell ref="AD53:AE53"/>
    <mergeCell ref="AF53:AG53"/>
    <mergeCell ref="AH53:AI53"/>
    <mergeCell ref="AJ53:AK53"/>
    <mergeCell ref="AL53:AM53"/>
    <mergeCell ref="P53:Q53"/>
    <mergeCell ref="R53:S53"/>
    <mergeCell ref="T53:U53"/>
    <mergeCell ref="V53:W53"/>
    <mergeCell ref="AB55:AC55"/>
    <mergeCell ref="AD55:AE55"/>
    <mergeCell ref="AF55:AG55"/>
    <mergeCell ref="AH55:AI55"/>
    <mergeCell ref="AJ55:AK55"/>
    <mergeCell ref="D56:E56"/>
    <mergeCell ref="F56:G56"/>
    <mergeCell ref="H56:I56"/>
    <mergeCell ref="J56:K56"/>
    <mergeCell ref="L56:M56"/>
    <mergeCell ref="P55:Q55"/>
    <mergeCell ref="R55:S55"/>
    <mergeCell ref="T55:U55"/>
    <mergeCell ref="V55:W55"/>
    <mergeCell ref="X55:Y55"/>
    <mergeCell ref="Z55:AA55"/>
    <mergeCell ref="D55:E55"/>
    <mergeCell ref="F55:G55"/>
    <mergeCell ref="H55:I55"/>
    <mergeCell ref="J55:K55"/>
    <mergeCell ref="L55:M55"/>
    <mergeCell ref="N55:O55"/>
    <mergeCell ref="AN56:AO56"/>
    <mergeCell ref="AP56:AQ56"/>
    <mergeCell ref="D57:E57"/>
    <mergeCell ref="F57:G57"/>
    <mergeCell ref="H57:I57"/>
    <mergeCell ref="J57:K57"/>
    <mergeCell ref="L57:M57"/>
    <mergeCell ref="N57:O57"/>
    <mergeCell ref="P57:Q57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AD57:AE57"/>
    <mergeCell ref="AF57:AG57"/>
    <mergeCell ref="AH57:AI57"/>
    <mergeCell ref="AJ57:AK57"/>
    <mergeCell ref="D58:E58"/>
    <mergeCell ref="F58:G58"/>
    <mergeCell ref="H58:I58"/>
    <mergeCell ref="J58:K58"/>
    <mergeCell ref="L58:M58"/>
    <mergeCell ref="N58:O58"/>
    <mergeCell ref="R57:S57"/>
    <mergeCell ref="T57:U57"/>
    <mergeCell ref="V57:W57"/>
    <mergeCell ref="X57:Y57"/>
    <mergeCell ref="Z57:AA57"/>
    <mergeCell ref="AB57:AC57"/>
    <mergeCell ref="AL56:AM56"/>
    <mergeCell ref="AN58:AO58"/>
    <mergeCell ref="AP58:AQ58"/>
    <mergeCell ref="D59:E59"/>
    <mergeCell ref="F59:G59"/>
    <mergeCell ref="H59:I59"/>
    <mergeCell ref="J59:K59"/>
    <mergeCell ref="L59:M59"/>
    <mergeCell ref="N59:O59"/>
    <mergeCell ref="P59:Q59"/>
    <mergeCell ref="R59:S59"/>
    <mergeCell ref="AB58:AC58"/>
    <mergeCell ref="AD58:AE58"/>
    <mergeCell ref="AF58:AG58"/>
    <mergeCell ref="AH58:AI58"/>
    <mergeCell ref="AJ58:AK58"/>
    <mergeCell ref="AL58:AM58"/>
    <mergeCell ref="P58:Q58"/>
    <mergeCell ref="R58:S58"/>
    <mergeCell ref="T58:U58"/>
    <mergeCell ref="V58:W58"/>
    <mergeCell ref="X58:Y58"/>
    <mergeCell ref="Z58:AA58"/>
    <mergeCell ref="X60:Y60"/>
    <mergeCell ref="Z60:AA60"/>
    <mergeCell ref="D60:E60"/>
    <mergeCell ref="F60:G60"/>
    <mergeCell ref="H60:I60"/>
    <mergeCell ref="J60:K60"/>
    <mergeCell ref="L60:M60"/>
    <mergeCell ref="N60:O60"/>
    <mergeCell ref="AF59:AG59"/>
    <mergeCell ref="AH59:AI59"/>
    <mergeCell ref="AJ59:AK59"/>
    <mergeCell ref="AL59:AM59"/>
    <mergeCell ref="AN59:AO59"/>
    <mergeCell ref="AP59:AQ59"/>
    <mergeCell ref="T59:U59"/>
    <mergeCell ref="V59:W59"/>
    <mergeCell ref="X59:Y59"/>
    <mergeCell ref="Z59:AA59"/>
    <mergeCell ref="AB59:AC59"/>
    <mergeCell ref="AD59:AE59"/>
    <mergeCell ref="AF61:AG61"/>
    <mergeCell ref="AH61:AI61"/>
    <mergeCell ref="AJ61:AK61"/>
    <mergeCell ref="AL61:AM61"/>
    <mergeCell ref="AN61:AO61"/>
    <mergeCell ref="AP61:AQ61"/>
    <mergeCell ref="T61:U61"/>
    <mergeCell ref="V61:W61"/>
    <mergeCell ref="X61:Y61"/>
    <mergeCell ref="Z61:AA61"/>
    <mergeCell ref="AB61:AC61"/>
    <mergeCell ref="AD61:AE61"/>
    <mergeCell ref="AN60:AO60"/>
    <mergeCell ref="AP60:AQ60"/>
    <mergeCell ref="D61:E61"/>
    <mergeCell ref="F61:G61"/>
    <mergeCell ref="H61:I61"/>
    <mergeCell ref="J61:K61"/>
    <mergeCell ref="L61:M61"/>
    <mergeCell ref="N61:O61"/>
    <mergeCell ref="P61:Q61"/>
    <mergeCell ref="R61:S61"/>
    <mergeCell ref="AB60:AC60"/>
    <mergeCell ref="AD60:AE60"/>
    <mergeCell ref="AF60:AG60"/>
    <mergeCell ref="AH60:AI60"/>
    <mergeCell ref="AJ60:AK60"/>
    <mergeCell ref="AL60:AM60"/>
    <mergeCell ref="P60:Q60"/>
    <mergeCell ref="R60:S60"/>
    <mergeCell ref="T60:U60"/>
    <mergeCell ref="V60:W60"/>
    <mergeCell ref="AP62:AQ62"/>
    <mergeCell ref="D63:E63"/>
    <mergeCell ref="F63:G63"/>
    <mergeCell ref="H63:I63"/>
    <mergeCell ref="J63:K63"/>
    <mergeCell ref="L63:M63"/>
    <mergeCell ref="N63:O63"/>
    <mergeCell ref="P63:Q63"/>
    <mergeCell ref="R63:S63"/>
    <mergeCell ref="AB62:AC62"/>
    <mergeCell ref="AD62:AE62"/>
    <mergeCell ref="AF62:AG62"/>
    <mergeCell ref="AH62:AI62"/>
    <mergeCell ref="AJ62:AK62"/>
    <mergeCell ref="AL62:AM62"/>
    <mergeCell ref="P62:Q62"/>
    <mergeCell ref="R62:S62"/>
    <mergeCell ref="T62:U62"/>
    <mergeCell ref="V62:W62"/>
    <mergeCell ref="X62:Y62"/>
    <mergeCell ref="Z62:AA62"/>
    <mergeCell ref="D62:E62"/>
    <mergeCell ref="F62:G62"/>
    <mergeCell ref="H62:I62"/>
    <mergeCell ref="J62:K62"/>
    <mergeCell ref="L62:M62"/>
    <mergeCell ref="N62:O62"/>
    <mergeCell ref="AF63:AG63"/>
    <mergeCell ref="AH63:AI63"/>
    <mergeCell ref="AJ63:AK63"/>
    <mergeCell ref="A64:C64"/>
    <mergeCell ref="D64:E64"/>
    <mergeCell ref="F64:G64"/>
    <mergeCell ref="H64:I64"/>
    <mergeCell ref="J64:K64"/>
    <mergeCell ref="L64:M64"/>
    <mergeCell ref="N64:O64"/>
    <mergeCell ref="T63:U63"/>
    <mergeCell ref="V63:W63"/>
    <mergeCell ref="X63:Y63"/>
    <mergeCell ref="Z63:AA63"/>
    <mergeCell ref="AB63:AC63"/>
    <mergeCell ref="AD63:AE63"/>
    <mergeCell ref="AN62:AO62"/>
    <mergeCell ref="AN64:AO64"/>
    <mergeCell ref="AP64:AQ64"/>
    <mergeCell ref="D65:E65"/>
    <mergeCell ref="F65:G65"/>
    <mergeCell ref="H65:I65"/>
    <mergeCell ref="J65:K65"/>
    <mergeCell ref="L65:M65"/>
    <mergeCell ref="N65:O65"/>
    <mergeCell ref="P65:Q65"/>
    <mergeCell ref="R65:S65"/>
    <mergeCell ref="AB64:AC64"/>
    <mergeCell ref="AD64:AE64"/>
    <mergeCell ref="AF64:AG64"/>
    <mergeCell ref="AH64:AI64"/>
    <mergeCell ref="AJ64:AK64"/>
    <mergeCell ref="AL64:AM64"/>
    <mergeCell ref="P64:Q64"/>
    <mergeCell ref="R64:S64"/>
    <mergeCell ref="T64:U64"/>
    <mergeCell ref="V64:W64"/>
    <mergeCell ref="X64:Y64"/>
    <mergeCell ref="Z64:AA64"/>
    <mergeCell ref="R66:S66"/>
    <mergeCell ref="T66:U66"/>
    <mergeCell ref="V66:W66"/>
    <mergeCell ref="X66:Y66"/>
    <mergeCell ref="Z66:AA66"/>
    <mergeCell ref="AB66:AC66"/>
    <mergeCell ref="AF65:AG65"/>
    <mergeCell ref="AH65:AI65"/>
    <mergeCell ref="AJ65:AK65"/>
    <mergeCell ref="D66:E66"/>
    <mergeCell ref="F66:G66"/>
    <mergeCell ref="H66:I66"/>
    <mergeCell ref="J66:K66"/>
    <mergeCell ref="L66:M66"/>
    <mergeCell ref="N66:O66"/>
    <mergeCell ref="P66:Q66"/>
    <mergeCell ref="T65:U65"/>
    <mergeCell ref="V65:W65"/>
    <mergeCell ref="X65:Y65"/>
    <mergeCell ref="Z65:AA65"/>
    <mergeCell ref="AB65:AC65"/>
    <mergeCell ref="AD65:AE65"/>
    <mergeCell ref="AH67:AI67"/>
    <mergeCell ref="AJ67:AK67"/>
    <mergeCell ref="AL67:AM67"/>
    <mergeCell ref="AN67:AO67"/>
    <mergeCell ref="AP67:AQ67"/>
    <mergeCell ref="D68:E68"/>
    <mergeCell ref="F68:G68"/>
    <mergeCell ref="H68:I68"/>
    <mergeCell ref="J68:K68"/>
    <mergeCell ref="L68:M68"/>
    <mergeCell ref="V67:W67"/>
    <mergeCell ref="X67:Y67"/>
    <mergeCell ref="Z67:AA67"/>
    <mergeCell ref="AB67:AC67"/>
    <mergeCell ref="AD67:AE67"/>
    <mergeCell ref="AF67:AG67"/>
    <mergeCell ref="AP66:AQ66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AD66:AE66"/>
    <mergeCell ref="AF66:AG66"/>
    <mergeCell ref="AH66:AI66"/>
    <mergeCell ref="AJ66:AK66"/>
    <mergeCell ref="AL66:AM66"/>
    <mergeCell ref="AN66:AO66"/>
    <mergeCell ref="AB69:AC69"/>
    <mergeCell ref="AL68:AM68"/>
    <mergeCell ref="AN68:AO68"/>
    <mergeCell ref="AP68:AQ68"/>
    <mergeCell ref="D69:E69"/>
    <mergeCell ref="F69:G69"/>
    <mergeCell ref="H69:I69"/>
    <mergeCell ref="J69:K69"/>
    <mergeCell ref="L69:M69"/>
    <mergeCell ref="N69:O69"/>
    <mergeCell ref="P69:Q69"/>
    <mergeCell ref="Z68:AA68"/>
    <mergeCell ref="AB68:AC68"/>
    <mergeCell ref="AD68:AE68"/>
    <mergeCell ref="AF68:AG68"/>
    <mergeCell ref="AH68:AI68"/>
    <mergeCell ref="AJ68:AK68"/>
    <mergeCell ref="N68:O68"/>
    <mergeCell ref="P68:Q68"/>
    <mergeCell ref="R68:S68"/>
    <mergeCell ref="T68:U68"/>
    <mergeCell ref="V68:W68"/>
    <mergeCell ref="X68:Y68"/>
    <mergeCell ref="D71:E71"/>
    <mergeCell ref="F71:G71"/>
    <mergeCell ref="H71:I71"/>
    <mergeCell ref="J71:K71"/>
    <mergeCell ref="L71:M71"/>
    <mergeCell ref="V70:W70"/>
    <mergeCell ref="X70:Y70"/>
    <mergeCell ref="Z70:AA70"/>
    <mergeCell ref="AB70:AC70"/>
    <mergeCell ref="AD70:AE70"/>
    <mergeCell ref="AF70:AG70"/>
    <mergeCell ref="AP69:AQ69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AD69:AE69"/>
    <mergeCell ref="AF69:AG69"/>
    <mergeCell ref="AH69:AI69"/>
    <mergeCell ref="AJ69:AK69"/>
    <mergeCell ref="AL69:AM69"/>
    <mergeCell ref="AN69:AO69"/>
    <mergeCell ref="R69:S69"/>
    <mergeCell ref="T69:U69"/>
    <mergeCell ref="V69:W69"/>
    <mergeCell ref="X69:Y69"/>
    <mergeCell ref="Z69:AA69"/>
    <mergeCell ref="AL71:AM71"/>
    <mergeCell ref="AN71:AO71"/>
    <mergeCell ref="AP71:AQ71"/>
    <mergeCell ref="Z71:AA71"/>
    <mergeCell ref="AB71:AC71"/>
    <mergeCell ref="AD71:AE71"/>
    <mergeCell ref="AF71:AG71"/>
    <mergeCell ref="AH71:AI71"/>
    <mergeCell ref="AJ71:AK71"/>
    <mergeCell ref="N71:O71"/>
    <mergeCell ref="P71:Q71"/>
    <mergeCell ref="R71:S71"/>
    <mergeCell ref="T71:U71"/>
    <mergeCell ref="V71:W71"/>
    <mergeCell ref="X71:Y71"/>
    <mergeCell ref="AH70:AI70"/>
    <mergeCell ref="AJ70:AK70"/>
    <mergeCell ref="AL70:AM70"/>
    <mergeCell ref="AN70:AO70"/>
    <mergeCell ref="AP70:AQ70"/>
  </mergeCells>
  <phoneticPr fontId="7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61" firstPageNumber="67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13</vt:i4>
      </vt:variant>
    </vt:vector>
  </HeadingPairs>
  <TitlesOfParts>
    <vt:vector size="23" baseType="lpstr">
      <vt:lpstr>表43</vt:lpstr>
      <vt:lpstr>表44</vt:lpstr>
      <vt:lpstr>表45</vt:lpstr>
      <vt:lpstr>表46</vt:lpstr>
      <vt:lpstr>表47</vt:lpstr>
      <vt:lpstr>表48</vt:lpstr>
      <vt:lpstr>表49</vt:lpstr>
      <vt:lpstr>表50</vt:lpstr>
      <vt:lpstr>表51</vt:lpstr>
      <vt:lpstr>表52</vt:lpstr>
      <vt:lpstr>表43!Print_Area</vt:lpstr>
      <vt:lpstr>表44!Print_Area</vt:lpstr>
      <vt:lpstr>表45!Print_Area</vt:lpstr>
      <vt:lpstr>表46!Print_Area</vt:lpstr>
      <vt:lpstr>表47!Print_Area</vt:lpstr>
      <vt:lpstr>表48!Print_Area</vt:lpstr>
      <vt:lpstr>表49!Print_Area</vt:lpstr>
      <vt:lpstr>表50!Print_Area</vt:lpstr>
      <vt:lpstr>表51!Print_Area</vt:lpstr>
      <vt:lpstr>表52!Print_Area</vt:lpstr>
      <vt:lpstr>表46!Print_Titles</vt:lpstr>
      <vt:lpstr>表52!pspr15rtor101c1r194c26rtmtbtb3t</vt:lpstr>
      <vt:lpstr>表52!印刷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0006916</cp:lastModifiedBy>
  <cp:lastPrinted>2026-02-04T02:21:11Z</cp:lastPrinted>
  <dcterms:created xsi:type="dcterms:W3CDTF">2021-12-28T07:59:40Z</dcterms:created>
  <dcterms:modified xsi:type="dcterms:W3CDTF">2026-03-04T00:30:44Z</dcterms:modified>
</cp:coreProperties>
</file>