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2456" windowHeight="5784"/>
  </bookViews>
  <sheets>
    <sheet name="p16～17" sheetId="1" r:id="rId1"/>
  </sheets>
  <externalReferences>
    <externalReference r:id="rId2"/>
  </externalReferences>
  <definedNames>
    <definedName name="CHUBU">#REF!</definedName>
    <definedName name="CHUUBU">#REF!</definedName>
    <definedName name="CHUUBU2">#REF!</definedName>
    <definedName name="HOKUBU">#REF!</definedName>
    <definedName name="HOKUBU2">#REF!</definedName>
    <definedName name="KUNIGAMIGUN">#REF!</definedName>
    <definedName name="KUNIGAMIGUN2">#REF!</definedName>
    <definedName name="MIYAKO">#REF!</definedName>
    <definedName name="MIYAKO2">#REF!</definedName>
    <definedName name="MIYAKOGUN">#REF!</definedName>
    <definedName name="MIYAKOGUN2">#REF!</definedName>
    <definedName name="NAHA">#REF!</definedName>
    <definedName name="NAHA2">#REF!</definedName>
    <definedName name="NAKAGAMIGUN">#REF!</definedName>
    <definedName name="NAKAGAMIGUN2">#REF!</definedName>
    <definedName name="NANBU">#REF!</definedName>
    <definedName name="NANBU2">#REF!</definedName>
    <definedName name="_xlnm.Print_Area" localSheetId="0">'p16～17'!$A$1:$T$62</definedName>
    <definedName name="SIBU">#REF!</definedName>
    <definedName name="SIBUKEI">#REF!</definedName>
    <definedName name="SIBUKEI2">#REF!</definedName>
    <definedName name="SIMAJIRIGUN">#REF!</definedName>
    <definedName name="SIMAJIRIGUN2">#REF!</definedName>
    <definedName name="YAEYAMA">#REF!</definedName>
    <definedName name="YAEYAMA2">#REF!</definedName>
    <definedName name="YAEYAMAGUN">#REF!</definedName>
    <definedName name="YAEYAMAGUN2">#REF!</definedName>
    <definedName name="外国人女">#REF!</definedName>
    <definedName name="外国人男">#REF!</definedName>
    <definedName name="前月宮古">#REF!</definedName>
    <definedName name="前月国頭">#REF!</definedName>
    <definedName name="前月市部">#REF!</definedName>
    <definedName name="前月人口">#REF!</definedName>
    <definedName name="前月中頭">#REF!</definedName>
    <definedName name="前月島尻">#REF!</definedName>
    <definedName name="前月八重山">#REF!</definedName>
    <definedName name="日本人女">#REF!</definedName>
    <definedName name="日本人男">#REF!</definedName>
    <definedName name="表１">#REF!</definedName>
    <definedName name="表２">#REF!</definedName>
    <definedName name="表３">#REF!</definedName>
    <definedName name="表４">#REF!</definedName>
    <definedName name="表５">#REF!</definedName>
    <definedName name="表６">#REF!</definedName>
    <definedName name="表７">#REF!</definedName>
    <definedName name="表８">#REF!</definedName>
    <definedName name="表９">#REF!</definedName>
    <definedName name="本月人口">#REF!</definedName>
    <definedName name="本月世帯数">#REF!</definedName>
  </definedNames>
  <calcPr calcId="145621"/>
</workbook>
</file>

<file path=xl/calcChain.xml><?xml version="1.0" encoding="utf-8"?>
<calcChain xmlns="http://schemas.openxmlformats.org/spreadsheetml/2006/main">
  <c r="M58" i="1" l="1"/>
  <c r="L58" i="1"/>
  <c r="K58" i="1"/>
  <c r="N58" i="1" s="1"/>
  <c r="I58" i="1"/>
  <c r="H58" i="1"/>
  <c r="G58" i="1"/>
  <c r="J58" i="1" s="1"/>
  <c r="O58" i="1" s="1"/>
  <c r="P58" i="1" s="1"/>
  <c r="D58" i="1"/>
  <c r="C58" i="1"/>
  <c r="E58" i="1" s="1"/>
  <c r="B58" i="1"/>
  <c r="M57" i="1"/>
  <c r="L57" i="1"/>
  <c r="K57" i="1"/>
  <c r="N57" i="1" s="1"/>
  <c r="N56" i="1" s="1"/>
  <c r="I57" i="1"/>
  <c r="H57" i="1"/>
  <c r="G57" i="1"/>
  <c r="J57" i="1" s="1"/>
  <c r="D57" i="1"/>
  <c r="C57" i="1"/>
  <c r="E57" i="1" s="1"/>
  <c r="B57" i="1"/>
  <c r="M56" i="1"/>
  <c r="L56" i="1"/>
  <c r="K56" i="1"/>
  <c r="I56" i="1"/>
  <c r="H56" i="1"/>
  <c r="G56" i="1"/>
  <c r="D56" i="1"/>
  <c r="C56" i="1"/>
  <c r="B56" i="1"/>
  <c r="M55" i="1"/>
  <c r="L55" i="1"/>
  <c r="K55" i="1"/>
  <c r="N55" i="1" s="1"/>
  <c r="N54" i="1" s="1"/>
  <c r="I55" i="1"/>
  <c r="H55" i="1"/>
  <c r="G55" i="1"/>
  <c r="J55" i="1" s="1"/>
  <c r="D55" i="1"/>
  <c r="C55" i="1"/>
  <c r="E55" i="1" s="1"/>
  <c r="B55" i="1"/>
  <c r="M54" i="1"/>
  <c r="L54" i="1"/>
  <c r="K54" i="1"/>
  <c r="I54" i="1"/>
  <c r="H54" i="1"/>
  <c r="G54" i="1"/>
  <c r="D54" i="1"/>
  <c r="C54" i="1"/>
  <c r="B54" i="1"/>
  <c r="M53" i="1"/>
  <c r="L53" i="1"/>
  <c r="K53" i="1"/>
  <c r="N53" i="1" s="1"/>
  <c r="I53" i="1"/>
  <c r="H53" i="1"/>
  <c r="G53" i="1"/>
  <c r="J53" i="1" s="1"/>
  <c r="D53" i="1"/>
  <c r="C53" i="1"/>
  <c r="E53" i="1" s="1"/>
  <c r="B53" i="1"/>
  <c r="M52" i="1"/>
  <c r="L52" i="1"/>
  <c r="K52" i="1"/>
  <c r="N52" i="1" s="1"/>
  <c r="I52" i="1"/>
  <c r="H52" i="1"/>
  <c r="G52" i="1"/>
  <c r="J52" i="1" s="1"/>
  <c r="O52" i="1" s="1"/>
  <c r="P52" i="1" s="1"/>
  <c r="D52" i="1"/>
  <c r="C52" i="1"/>
  <c r="E52" i="1" s="1"/>
  <c r="B52" i="1"/>
  <c r="M51" i="1"/>
  <c r="L51" i="1"/>
  <c r="K51" i="1"/>
  <c r="N51" i="1" s="1"/>
  <c r="I51" i="1"/>
  <c r="H51" i="1"/>
  <c r="G51" i="1"/>
  <c r="J51" i="1" s="1"/>
  <c r="D51" i="1"/>
  <c r="C51" i="1"/>
  <c r="E51" i="1" s="1"/>
  <c r="B51" i="1"/>
  <c r="M50" i="1"/>
  <c r="L50" i="1"/>
  <c r="K50" i="1"/>
  <c r="N50" i="1" s="1"/>
  <c r="I50" i="1"/>
  <c r="H50" i="1"/>
  <c r="G50" i="1"/>
  <c r="J50" i="1" s="1"/>
  <c r="O50" i="1" s="1"/>
  <c r="P50" i="1" s="1"/>
  <c r="D50" i="1"/>
  <c r="C50" i="1"/>
  <c r="E50" i="1" s="1"/>
  <c r="B50" i="1"/>
  <c r="M49" i="1"/>
  <c r="L49" i="1"/>
  <c r="K49" i="1"/>
  <c r="N49" i="1" s="1"/>
  <c r="I49" i="1"/>
  <c r="H49" i="1"/>
  <c r="G49" i="1"/>
  <c r="J49" i="1" s="1"/>
  <c r="D49" i="1"/>
  <c r="C49" i="1"/>
  <c r="E49" i="1" s="1"/>
  <c r="B49" i="1"/>
  <c r="M48" i="1"/>
  <c r="L48" i="1"/>
  <c r="K48" i="1"/>
  <c r="N48" i="1" s="1"/>
  <c r="I48" i="1"/>
  <c r="H48" i="1"/>
  <c r="G48" i="1"/>
  <c r="J48" i="1" s="1"/>
  <c r="O48" i="1" s="1"/>
  <c r="P48" i="1" s="1"/>
  <c r="D48" i="1"/>
  <c r="C48" i="1"/>
  <c r="E48" i="1" s="1"/>
  <c r="B48" i="1"/>
  <c r="M47" i="1"/>
  <c r="L47" i="1"/>
  <c r="K47" i="1"/>
  <c r="N47" i="1" s="1"/>
  <c r="I47" i="1"/>
  <c r="H47" i="1"/>
  <c r="G47" i="1"/>
  <c r="J47" i="1" s="1"/>
  <c r="D47" i="1"/>
  <c r="C47" i="1"/>
  <c r="E47" i="1" s="1"/>
  <c r="B47" i="1"/>
  <c r="M46" i="1"/>
  <c r="L46" i="1"/>
  <c r="K46" i="1"/>
  <c r="N46" i="1" s="1"/>
  <c r="I46" i="1"/>
  <c r="H46" i="1"/>
  <c r="G46" i="1"/>
  <c r="J46" i="1" s="1"/>
  <c r="O46" i="1" s="1"/>
  <c r="P46" i="1" s="1"/>
  <c r="D46" i="1"/>
  <c r="C46" i="1"/>
  <c r="E46" i="1" s="1"/>
  <c r="B46" i="1"/>
  <c r="M45" i="1"/>
  <c r="L45" i="1"/>
  <c r="K45" i="1"/>
  <c r="N45" i="1" s="1"/>
  <c r="I45" i="1"/>
  <c r="H45" i="1"/>
  <c r="G45" i="1"/>
  <c r="J45" i="1" s="1"/>
  <c r="D45" i="1"/>
  <c r="C45" i="1"/>
  <c r="E45" i="1" s="1"/>
  <c r="B45" i="1"/>
  <c r="M44" i="1"/>
  <c r="L44" i="1"/>
  <c r="K44" i="1"/>
  <c r="N44" i="1" s="1"/>
  <c r="I44" i="1"/>
  <c r="H44" i="1"/>
  <c r="G44" i="1"/>
  <c r="J44" i="1" s="1"/>
  <c r="O44" i="1" s="1"/>
  <c r="P44" i="1" s="1"/>
  <c r="D44" i="1"/>
  <c r="C44" i="1"/>
  <c r="E44" i="1" s="1"/>
  <c r="B44" i="1"/>
  <c r="M43" i="1"/>
  <c r="L43" i="1"/>
  <c r="K43" i="1"/>
  <c r="N43" i="1" s="1"/>
  <c r="I43" i="1"/>
  <c r="H43" i="1"/>
  <c r="G43" i="1"/>
  <c r="J43" i="1" s="1"/>
  <c r="D43" i="1"/>
  <c r="C43" i="1"/>
  <c r="E43" i="1" s="1"/>
  <c r="B43" i="1"/>
  <c r="M42" i="1"/>
  <c r="L42" i="1"/>
  <c r="K42" i="1"/>
  <c r="N42" i="1" s="1"/>
  <c r="I42" i="1"/>
  <c r="H42" i="1"/>
  <c r="G42" i="1"/>
  <c r="J42" i="1" s="1"/>
  <c r="O42" i="1" s="1"/>
  <c r="D42" i="1"/>
  <c r="C42" i="1"/>
  <c r="E42" i="1" s="1"/>
  <c r="B42" i="1"/>
  <c r="N41" i="1"/>
  <c r="M41" i="1"/>
  <c r="L41" i="1"/>
  <c r="K41" i="1"/>
  <c r="J41" i="1"/>
  <c r="I41" i="1"/>
  <c r="H41" i="1"/>
  <c r="G41" i="1"/>
  <c r="D41" i="1"/>
  <c r="C41" i="1"/>
  <c r="B41" i="1"/>
  <c r="M40" i="1"/>
  <c r="L40" i="1"/>
  <c r="N40" i="1" s="1"/>
  <c r="K40" i="1"/>
  <c r="I40" i="1"/>
  <c r="H40" i="1"/>
  <c r="J40" i="1" s="1"/>
  <c r="G40" i="1"/>
  <c r="D40" i="1"/>
  <c r="C40" i="1"/>
  <c r="E40" i="1" s="1"/>
  <c r="B40" i="1"/>
  <c r="M39" i="1"/>
  <c r="L39" i="1"/>
  <c r="N39" i="1" s="1"/>
  <c r="K39" i="1"/>
  <c r="I39" i="1"/>
  <c r="H39" i="1"/>
  <c r="J39" i="1" s="1"/>
  <c r="O39" i="1" s="1"/>
  <c r="P39" i="1" s="1"/>
  <c r="G39" i="1"/>
  <c r="D39" i="1"/>
  <c r="C39" i="1"/>
  <c r="E39" i="1" s="1"/>
  <c r="B39" i="1"/>
  <c r="M38" i="1"/>
  <c r="L38" i="1"/>
  <c r="N38" i="1" s="1"/>
  <c r="K38" i="1"/>
  <c r="I38" i="1"/>
  <c r="H38" i="1"/>
  <c r="J38" i="1" s="1"/>
  <c r="G38" i="1"/>
  <c r="D38" i="1"/>
  <c r="C38" i="1"/>
  <c r="E38" i="1" s="1"/>
  <c r="B38" i="1"/>
  <c r="M37" i="1"/>
  <c r="L37" i="1"/>
  <c r="N37" i="1" s="1"/>
  <c r="K37" i="1"/>
  <c r="I37" i="1"/>
  <c r="H37" i="1"/>
  <c r="J37" i="1" s="1"/>
  <c r="O37" i="1" s="1"/>
  <c r="P37" i="1" s="1"/>
  <c r="G37" i="1"/>
  <c r="D37" i="1"/>
  <c r="C37" i="1"/>
  <c r="E37" i="1" s="1"/>
  <c r="B37" i="1"/>
  <c r="M36" i="1"/>
  <c r="L36" i="1"/>
  <c r="N36" i="1" s="1"/>
  <c r="K36" i="1"/>
  <c r="I36" i="1"/>
  <c r="H36" i="1"/>
  <c r="J36" i="1" s="1"/>
  <c r="G36" i="1"/>
  <c r="D36" i="1"/>
  <c r="C36" i="1"/>
  <c r="E36" i="1" s="1"/>
  <c r="B36" i="1"/>
  <c r="M35" i="1"/>
  <c r="L35" i="1"/>
  <c r="N35" i="1" s="1"/>
  <c r="K35" i="1"/>
  <c r="I35" i="1"/>
  <c r="H35" i="1"/>
  <c r="J35" i="1" s="1"/>
  <c r="G35" i="1"/>
  <c r="D35" i="1"/>
  <c r="C35" i="1"/>
  <c r="E35" i="1" s="1"/>
  <c r="B35" i="1"/>
  <c r="M34" i="1"/>
  <c r="L34" i="1"/>
  <c r="K34" i="1"/>
  <c r="I34" i="1"/>
  <c r="H34" i="1"/>
  <c r="G34" i="1"/>
  <c r="D34" i="1"/>
  <c r="C34" i="1"/>
  <c r="B34" i="1"/>
  <c r="M33" i="1"/>
  <c r="L33" i="1"/>
  <c r="N33" i="1" s="1"/>
  <c r="K33" i="1"/>
  <c r="I33" i="1"/>
  <c r="H33" i="1"/>
  <c r="J33" i="1" s="1"/>
  <c r="O33" i="1" s="1"/>
  <c r="P33" i="1" s="1"/>
  <c r="G33" i="1"/>
  <c r="D33" i="1"/>
  <c r="C33" i="1"/>
  <c r="E33" i="1" s="1"/>
  <c r="B33" i="1"/>
  <c r="M32" i="1"/>
  <c r="L32" i="1"/>
  <c r="K32" i="1"/>
  <c r="N32" i="1" s="1"/>
  <c r="I32" i="1"/>
  <c r="H32" i="1"/>
  <c r="J32" i="1" s="1"/>
  <c r="O32" i="1" s="1"/>
  <c r="P32" i="1" s="1"/>
  <c r="G32" i="1"/>
  <c r="D32" i="1"/>
  <c r="C32" i="1"/>
  <c r="E32" i="1" s="1"/>
  <c r="B32" i="1"/>
  <c r="M31" i="1"/>
  <c r="L31" i="1"/>
  <c r="N31" i="1" s="1"/>
  <c r="K31" i="1"/>
  <c r="I31" i="1"/>
  <c r="H31" i="1"/>
  <c r="J31" i="1" s="1"/>
  <c r="G31" i="1"/>
  <c r="D31" i="1"/>
  <c r="C31" i="1"/>
  <c r="E31" i="1" s="1"/>
  <c r="B31" i="1"/>
  <c r="M30" i="1"/>
  <c r="L30" i="1"/>
  <c r="K30" i="1"/>
  <c r="N30" i="1" s="1"/>
  <c r="I30" i="1"/>
  <c r="H30" i="1"/>
  <c r="J30" i="1" s="1"/>
  <c r="O30" i="1" s="1"/>
  <c r="P30" i="1" s="1"/>
  <c r="G30" i="1"/>
  <c r="D30" i="1"/>
  <c r="C30" i="1"/>
  <c r="E30" i="1" s="1"/>
  <c r="B30" i="1"/>
  <c r="M29" i="1"/>
  <c r="L29" i="1"/>
  <c r="K29" i="1"/>
  <c r="N29" i="1" s="1"/>
  <c r="I29" i="1"/>
  <c r="H29" i="1"/>
  <c r="G29" i="1"/>
  <c r="J29" i="1" s="1"/>
  <c r="O29" i="1" s="1"/>
  <c r="P29" i="1" s="1"/>
  <c r="D29" i="1"/>
  <c r="C29" i="1"/>
  <c r="E29" i="1" s="1"/>
  <c r="B29" i="1"/>
  <c r="M28" i="1"/>
  <c r="L28" i="1"/>
  <c r="K28" i="1"/>
  <c r="N28" i="1" s="1"/>
  <c r="I28" i="1"/>
  <c r="H28" i="1"/>
  <c r="G28" i="1"/>
  <c r="J28" i="1" s="1"/>
  <c r="D28" i="1"/>
  <c r="C28" i="1"/>
  <c r="E28" i="1" s="1"/>
  <c r="B28" i="1"/>
  <c r="M27" i="1"/>
  <c r="L27" i="1"/>
  <c r="K27" i="1"/>
  <c r="N27" i="1" s="1"/>
  <c r="I27" i="1"/>
  <c r="H27" i="1"/>
  <c r="G27" i="1"/>
  <c r="J27" i="1" s="1"/>
  <c r="O27" i="1" s="1"/>
  <c r="P27" i="1" s="1"/>
  <c r="D27" i="1"/>
  <c r="C27" i="1"/>
  <c r="E27" i="1" s="1"/>
  <c r="B27" i="1"/>
  <c r="M26" i="1"/>
  <c r="L26" i="1"/>
  <c r="N26" i="1" s="1"/>
  <c r="K26" i="1"/>
  <c r="I26" i="1"/>
  <c r="H26" i="1"/>
  <c r="J26" i="1" s="1"/>
  <c r="O26" i="1" s="1"/>
  <c r="P26" i="1" s="1"/>
  <c r="G26" i="1"/>
  <c r="D26" i="1"/>
  <c r="C26" i="1"/>
  <c r="E26" i="1" s="1"/>
  <c r="B26" i="1"/>
  <c r="M25" i="1"/>
  <c r="L25" i="1"/>
  <c r="N25" i="1" s="1"/>
  <c r="N24" i="1" s="1"/>
  <c r="K25" i="1"/>
  <c r="I25" i="1"/>
  <c r="H25" i="1"/>
  <c r="J25" i="1" s="1"/>
  <c r="G25" i="1"/>
  <c r="D25" i="1"/>
  <c r="C25" i="1"/>
  <c r="E25" i="1" s="1"/>
  <c r="B25" i="1"/>
  <c r="M24" i="1"/>
  <c r="L24" i="1"/>
  <c r="K24" i="1"/>
  <c r="I24" i="1"/>
  <c r="H24" i="1"/>
  <c r="G24" i="1"/>
  <c r="D24" i="1"/>
  <c r="C24" i="1"/>
  <c r="B24" i="1"/>
  <c r="M23" i="1"/>
  <c r="L23" i="1"/>
  <c r="K23" i="1"/>
  <c r="I23" i="1"/>
  <c r="H23" i="1"/>
  <c r="G23" i="1"/>
  <c r="D23" i="1"/>
  <c r="C23" i="1"/>
  <c r="B23" i="1"/>
  <c r="M22" i="1"/>
  <c r="L22" i="1"/>
  <c r="N22" i="1" s="1"/>
  <c r="K22" i="1"/>
  <c r="I22" i="1"/>
  <c r="H22" i="1"/>
  <c r="J22" i="1" s="1"/>
  <c r="O22" i="1" s="1"/>
  <c r="P22" i="1" s="1"/>
  <c r="G22" i="1"/>
  <c r="D22" i="1"/>
  <c r="C22" i="1"/>
  <c r="E22" i="1" s="1"/>
  <c r="B22" i="1"/>
  <c r="M21" i="1"/>
  <c r="L21" i="1"/>
  <c r="N21" i="1" s="1"/>
  <c r="K21" i="1"/>
  <c r="I21" i="1"/>
  <c r="H21" i="1"/>
  <c r="J21" i="1" s="1"/>
  <c r="G21" i="1"/>
  <c r="D21" i="1"/>
  <c r="C21" i="1"/>
  <c r="E21" i="1" s="1"/>
  <c r="B21" i="1"/>
  <c r="M20" i="1"/>
  <c r="L20" i="1"/>
  <c r="N20" i="1" s="1"/>
  <c r="K20" i="1"/>
  <c r="I20" i="1"/>
  <c r="H20" i="1"/>
  <c r="J20" i="1" s="1"/>
  <c r="O20" i="1" s="1"/>
  <c r="P20" i="1" s="1"/>
  <c r="G20" i="1"/>
  <c r="D20" i="1"/>
  <c r="C20" i="1"/>
  <c r="E20" i="1" s="1"/>
  <c r="B20" i="1"/>
  <c r="M19" i="1"/>
  <c r="L19" i="1"/>
  <c r="N19" i="1" s="1"/>
  <c r="K19" i="1"/>
  <c r="I19" i="1"/>
  <c r="H19" i="1"/>
  <c r="J19" i="1" s="1"/>
  <c r="G19" i="1"/>
  <c r="D19" i="1"/>
  <c r="C19" i="1"/>
  <c r="E19" i="1" s="1"/>
  <c r="B19" i="1"/>
  <c r="M18" i="1"/>
  <c r="L18" i="1"/>
  <c r="N18" i="1" s="1"/>
  <c r="K18" i="1"/>
  <c r="I18" i="1"/>
  <c r="H18" i="1"/>
  <c r="J18" i="1" s="1"/>
  <c r="O18" i="1" s="1"/>
  <c r="P18" i="1" s="1"/>
  <c r="G18" i="1"/>
  <c r="D18" i="1"/>
  <c r="C18" i="1"/>
  <c r="E18" i="1" s="1"/>
  <c r="B18" i="1"/>
  <c r="M17" i="1"/>
  <c r="L17" i="1"/>
  <c r="N17" i="1" s="1"/>
  <c r="K17" i="1"/>
  <c r="I17" i="1"/>
  <c r="H17" i="1"/>
  <c r="J17" i="1" s="1"/>
  <c r="G17" i="1"/>
  <c r="D17" i="1"/>
  <c r="C17" i="1"/>
  <c r="E17" i="1" s="1"/>
  <c r="B17" i="1"/>
  <c r="M16" i="1"/>
  <c r="L16" i="1"/>
  <c r="N16" i="1" s="1"/>
  <c r="K16" i="1"/>
  <c r="I16" i="1"/>
  <c r="H16" i="1"/>
  <c r="J16" i="1" s="1"/>
  <c r="O16" i="1" s="1"/>
  <c r="P16" i="1" s="1"/>
  <c r="G16" i="1"/>
  <c r="D16" i="1"/>
  <c r="C16" i="1"/>
  <c r="E16" i="1" s="1"/>
  <c r="B16" i="1"/>
  <c r="M15" i="1"/>
  <c r="L15" i="1"/>
  <c r="N15" i="1" s="1"/>
  <c r="K15" i="1"/>
  <c r="I15" i="1"/>
  <c r="H15" i="1"/>
  <c r="J15" i="1" s="1"/>
  <c r="G15" i="1"/>
  <c r="D15" i="1"/>
  <c r="C15" i="1"/>
  <c r="E15" i="1" s="1"/>
  <c r="B15" i="1"/>
  <c r="M14" i="1"/>
  <c r="L14" i="1"/>
  <c r="N14" i="1" s="1"/>
  <c r="K14" i="1"/>
  <c r="I14" i="1"/>
  <c r="H14" i="1"/>
  <c r="J14" i="1" s="1"/>
  <c r="O14" i="1" s="1"/>
  <c r="P14" i="1" s="1"/>
  <c r="G14" i="1"/>
  <c r="D14" i="1"/>
  <c r="C14" i="1"/>
  <c r="E14" i="1" s="1"/>
  <c r="B14" i="1"/>
  <c r="M13" i="1"/>
  <c r="L13" i="1"/>
  <c r="N13" i="1" s="1"/>
  <c r="K13" i="1"/>
  <c r="I13" i="1"/>
  <c r="H13" i="1"/>
  <c r="J13" i="1" s="1"/>
  <c r="G13" i="1"/>
  <c r="D13" i="1"/>
  <c r="C13" i="1"/>
  <c r="E13" i="1" s="1"/>
  <c r="B13" i="1"/>
  <c r="M12" i="1"/>
  <c r="L12" i="1"/>
  <c r="N12" i="1" s="1"/>
  <c r="K12" i="1"/>
  <c r="I12" i="1"/>
  <c r="H12" i="1"/>
  <c r="J12" i="1" s="1"/>
  <c r="G12" i="1"/>
  <c r="D12" i="1"/>
  <c r="C12" i="1"/>
  <c r="E12" i="1" s="1"/>
  <c r="B12" i="1"/>
  <c r="M11" i="1"/>
  <c r="L11" i="1"/>
  <c r="K11" i="1"/>
  <c r="I11" i="1"/>
  <c r="H11" i="1"/>
  <c r="G11" i="1"/>
  <c r="D11" i="1"/>
  <c r="C11" i="1"/>
  <c r="B11" i="1"/>
  <c r="M10" i="1"/>
  <c r="L10" i="1"/>
  <c r="K10" i="1"/>
  <c r="I10" i="1"/>
  <c r="H10" i="1"/>
  <c r="G10" i="1"/>
  <c r="D10" i="1"/>
  <c r="C10" i="1"/>
  <c r="E10" i="1" s="1"/>
  <c r="F10" i="1" s="1"/>
  <c r="B10" i="1"/>
  <c r="F12" i="1" l="1"/>
  <c r="E11" i="1"/>
  <c r="F11" i="1" s="1"/>
  <c r="N11" i="1"/>
  <c r="O13" i="1"/>
  <c r="P13" i="1" s="1"/>
  <c r="F14" i="1"/>
  <c r="Q14" i="1"/>
  <c r="O15" i="1"/>
  <c r="P15" i="1" s="1"/>
  <c r="F16" i="1"/>
  <c r="Q16" i="1"/>
  <c r="O17" i="1"/>
  <c r="P17" i="1" s="1"/>
  <c r="F18" i="1"/>
  <c r="Q18" i="1"/>
  <c r="O19" i="1"/>
  <c r="P19" i="1" s="1"/>
  <c r="F20" i="1"/>
  <c r="Q20" i="1"/>
  <c r="O21" i="1"/>
  <c r="P21" i="1" s="1"/>
  <c r="F22" i="1"/>
  <c r="Q22" i="1"/>
  <c r="J11" i="1"/>
  <c r="O12" i="1"/>
  <c r="Q12" i="1" s="1"/>
  <c r="F13" i="1"/>
  <c r="Q13" i="1"/>
  <c r="F15" i="1"/>
  <c r="Q15" i="1"/>
  <c r="F17" i="1"/>
  <c r="Q17" i="1"/>
  <c r="F19" i="1"/>
  <c r="Q19" i="1"/>
  <c r="F21" i="1"/>
  <c r="Q21" i="1"/>
  <c r="O25" i="1"/>
  <c r="J24" i="1"/>
  <c r="Q26" i="1"/>
  <c r="F26" i="1"/>
  <c r="F28" i="1"/>
  <c r="O28" i="1"/>
  <c r="P28" i="1" s="1"/>
  <c r="Q30" i="1"/>
  <c r="F30" i="1"/>
  <c r="O31" i="1"/>
  <c r="P31" i="1" s="1"/>
  <c r="Q32" i="1"/>
  <c r="F32" i="1"/>
  <c r="O35" i="1"/>
  <c r="J34" i="1"/>
  <c r="F36" i="1"/>
  <c r="F38" i="1"/>
  <c r="F40" i="1"/>
  <c r="Q42" i="1"/>
  <c r="F42" i="1"/>
  <c r="E41" i="1"/>
  <c r="F41" i="1" s="1"/>
  <c r="Q25" i="1"/>
  <c r="E24" i="1"/>
  <c r="F25" i="1"/>
  <c r="Q27" i="1"/>
  <c r="F27" i="1"/>
  <c r="Q29" i="1"/>
  <c r="F29" i="1"/>
  <c r="Q31" i="1"/>
  <c r="F31" i="1"/>
  <c r="Q33" i="1"/>
  <c r="F33" i="1"/>
  <c r="Q35" i="1"/>
  <c r="E34" i="1"/>
  <c r="F35" i="1"/>
  <c r="N34" i="1"/>
  <c r="N23" i="1" s="1"/>
  <c r="O36" i="1"/>
  <c r="P36" i="1" s="1"/>
  <c r="Q37" i="1"/>
  <c r="F37" i="1"/>
  <c r="O38" i="1"/>
  <c r="P38" i="1" s="1"/>
  <c r="Q39" i="1"/>
  <c r="F39" i="1"/>
  <c r="O40" i="1"/>
  <c r="P40" i="1" s="1"/>
  <c r="P42" i="1"/>
  <c r="Q44" i="1"/>
  <c r="F44" i="1"/>
  <c r="Q46" i="1"/>
  <c r="F46" i="1"/>
  <c r="Q48" i="1"/>
  <c r="F48" i="1"/>
  <c r="Q50" i="1"/>
  <c r="F50" i="1"/>
  <c r="Q52" i="1"/>
  <c r="F52" i="1"/>
  <c r="Q58" i="1"/>
  <c r="F58" i="1"/>
  <c r="F43" i="1"/>
  <c r="O43" i="1"/>
  <c r="P43" i="1" s="1"/>
  <c r="F45" i="1"/>
  <c r="O45" i="1"/>
  <c r="P45" i="1" s="1"/>
  <c r="F47" i="1"/>
  <c r="O47" i="1"/>
  <c r="P47" i="1" s="1"/>
  <c r="F49" i="1"/>
  <c r="O49" i="1"/>
  <c r="P49" i="1" s="1"/>
  <c r="F51" i="1"/>
  <c r="O51" i="1"/>
  <c r="P51" i="1" s="1"/>
  <c r="F53" i="1"/>
  <c r="O53" i="1"/>
  <c r="P53" i="1" s="1"/>
  <c r="Q55" i="1"/>
  <c r="E54" i="1"/>
  <c r="F54" i="1" s="1"/>
  <c r="F55" i="1"/>
  <c r="O55" i="1"/>
  <c r="J54" i="1"/>
  <c r="E56" i="1"/>
  <c r="F56" i="1" s="1"/>
  <c r="F57" i="1"/>
  <c r="O57" i="1"/>
  <c r="Q57" i="1" s="1"/>
  <c r="J56" i="1"/>
  <c r="S57" i="1" l="1"/>
  <c r="Q56" i="1"/>
  <c r="R56" i="1" s="1"/>
  <c r="R57" i="1"/>
  <c r="R12" i="1"/>
  <c r="S12" i="1"/>
  <c r="Q11" i="1"/>
  <c r="O54" i="1"/>
  <c r="P54" i="1" s="1"/>
  <c r="P55" i="1"/>
  <c r="Q53" i="1"/>
  <c r="Q49" i="1"/>
  <c r="Q45" i="1"/>
  <c r="O41" i="1"/>
  <c r="P41" i="1" s="1"/>
  <c r="S58" i="1"/>
  <c r="R58" i="1"/>
  <c r="S52" i="1"/>
  <c r="R52" i="1"/>
  <c r="S50" i="1"/>
  <c r="R50" i="1"/>
  <c r="S48" i="1"/>
  <c r="R48" i="1"/>
  <c r="S46" i="1"/>
  <c r="R46" i="1"/>
  <c r="S44" i="1"/>
  <c r="R44" i="1"/>
  <c r="S39" i="1"/>
  <c r="R39" i="1"/>
  <c r="S35" i="1"/>
  <c r="R35" i="1"/>
  <c r="S33" i="1"/>
  <c r="R33" i="1"/>
  <c r="S31" i="1"/>
  <c r="R31" i="1"/>
  <c r="S29" i="1"/>
  <c r="R29" i="1"/>
  <c r="S27" i="1"/>
  <c r="R27" i="1"/>
  <c r="F24" i="1"/>
  <c r="E23" i="1"/>
  <c r="F23" i="1" s="1"/>
  <c r="S42" i="1"/>
  <c r="R42" i="1"/>
  <c r="Q40" i="1"/>
  <c r="Q38" i="1"/>
  <c r="Q36" i="1"/>
  <c r="O34" i="1"/>
  <c r="P34" i="1" s="1"/>
  <c r="P35" i="1"/>
  <c r="S32" i="1"/>
  <c r="R32" i="1"/>
  <c r="Q28" i="1"/>
  <c r="S26" i="1"/>
  <c r="R26" i="1"/>
  <c r="O24" i="1"/>
  <c r="P25" i="1"/>
  <c r="R20" i="1"/>
  <c r="S20" i="1"/>
  <c r="R16" i="1"/>
  <c r="S16" i="1"/>
  <c r="N10" i="1"/>
  <c r="O56" i="1"/>
  <c r="P56" i="1" s="1"/>
  <c r="P57" i="1"/>
  <c r="S55" i="1"/>
  <c r="S54" i="1" s="1"/>
  <c r="Q54" i="1"/>
  <c r="R54" i="1" s="1"/>
  <c r="R55" i="1"/>
  <c r="Q51" i="1"/>
  <c r="Q47" i="1"/>
  <c r="Q43" i="1"/>
  <c r="S37" i="1"/>
  <c r="R37" i="1"/>
  <c r="Q34" i="1"/>
  <c r="R34" i="1" s="1"/>
  <c r="F34" i="1"/>
  <c r="S25" i="1"/>
  <c r="Q24" i="1"/>
  <c r="R25" i="1"/>
  <c r="S30" i="1"/>
  <c r="R30" i="1"/>
  <c r="J23" i="1"/>
  <c r="J10" i="1" s="1"/>
  <c r="R21" i="1"/>
  <c r="S21" i="1"/>
  <c r="R19" i="1"/>
  <c r="S19" i="1"/>
  <c r="R17" i="1"/>
  <c r="S17" i="1"/>
  <c r="R15" i="1"/>
  <c r="S15" i="1"/>
  <c r="R13" i="1"/>
  <c r="S13" i="1"/>
  <c r="P12" i="1"/>
  <c r="O11" i="1"/>
  <c r="R22" i="1"/>
  <c r="S22" i="1"/>
  <c r="R18" i="1"/>
  <c r="S18" i="1"/>
  <c r="R14" i="1"/>
  <c r="S14" i="1"/>
  <c r="S47" i="1" l="1"/>
  <c r="R47" i="1"/>
  <c r="O23" i="1"/>
  <c r="P23" i="1" s="1"/>
  <c r="P24" i="1"/>
  <c r="S36" i="1"/>
  <c r="R36" i="1"/>
  <c r="S40" i="1"/>
  <c r="R40" i="1"/>
  <c r="S49" i="1"/>
  <c r="R49" i="1"/>
  <c r="R11" i="1"/>
  <c r="P11" i="1"/>
  <c r="O10" i="1"/>
  <c r="P10" i="1" s="1"/>
  <c r="R24" i="1"/>
  <c r="S43" i="1"/>
  <c r="R43" i="1"/>
  <c r="S51" i="1"/>
  <c r="R51" i="1"/>
  <c r="S28" i="1"/>
  <c r="S24" i="1" s="1"/>
  <c r="S23" i="1" s="1"/>
  <c r="R28" i="1"/>
  <c r="S38" i="1"/>
  <c r="R38" i="1"/>
  <c r="Q41" i="1"/>
  <c r="R41" i="1" s="1"/>
  <c r="S34" i="1"/>
  <c r="S45" i="1"/>
  <c r="S41" i="1" s="1"/>
  <c r="R45" i="1"/>
  <c r="S53" i="1"/>
  <c r="R53" i="1"/>
  <c r="S11" i="1"/>
  <c r="S56" i="1"/>
  <c r="Q23" i="1" l="1"/>
  <c r="S10" i="1"/>
  <c r="R23" i="1" l="1"/>
  <c r="Q10" i="1"/>
  <c r="R10" i="1" l="1"/>
  <c r="Q3" i="1"/>
</calcChain>
</file>

<file path=xl/comments1.xml><?xml version="1.0" encoding="utf-8"?>
<comments xmlns="http://schemas.openxmlformats.org/spreadsheetml/2006/main">
  <authors>
    <author>沖縄県</author>
  </authors>
  <commentList>
    <comment ref="Q3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増減チェック
数字が無ければOK</t>
        </r>
      </text>
    </comment>
  </commentList>
</comments>
</file>

<file path=xl/sharedStrings.xml><?xml version="1.0" encoding="utf-8"?>
<sst xmlns="http://schemas.openxmlformats.org/spreadsheetml/2006/main" count="149" uniqueCount="94">
  <si>
    <t xml:space="preserve">平成２８年市町村 </t>
    <phoneticPr fontId="4"/>
  </si>
  <si>
    <t xml:space="preserve"> 別人口増減数</t>
    <phoneticPr fontId="4"/>
  </si>
  <si>
    <t xml:space="preserve">（平成２７年１０月中～   </t>
    <phoneticPr fontId="4"/>
  </si>
  <si>
    <t xml:space="preserve">   平成２８年９月中）</t>
    <phoneticPr fontId="4"/>
  </si>
  <si>
    <t>（単位：人、％）</t>
    <rPh sb="1" eb="3">
      <t>タンイ</t>
    </rPh>
    <rPh sb="4" eb="5">
      <t>ニン</t>
    </rPh>
    <phoneticPr fontId="4"/>
  </si>
  <si>
    <t>市町村名</t>
    <phoneticPr fontId="4"/>
  </si>
  <si>
    <t>平成2７年
10月1日</t>
    <rPh sb="0" eb="2">
      <t>ヘイセイ</t>
    </rPh>
    <rPh sb="4" eb="5">
      <t>ネン</t>
    </rPh>
    <rPh sb="8" eb="9">
      <t>ガツ</t>
    </rPh>
    <rPh sb="10" eb="11">
      <t>ニチ</t>
    </rPh>
    <phoneticPr fontId="4"/>
  </si>
  <si>
    <t>平成 ２７　年　１０　月中～平成　２８　年　９　月中の人口増減数</t>
    <rPh sb="12" eb="13">
      <t>チュウ</t>
    </rPh>
    <rPh sb="14" eb="16">
      <t>ヘイセイ</t>
    </rPh>
    <rPh sb="20" eb="21">
      <t>ネン</t>
    </rPh>
    <rPh sb="24" eb="26">
      <t>ガツチュウ</t>
    </rPh>
    <rPh sb="27" eb="29">
      <t>ジンコウ</t>
    </rPh>
    <rPh sb="29" eb="31">
      <t>ゾウゲン</t>
    </rPh>
    <rPh sb="31" eb="32">
      <t>スウ</t>
    </rPh>
    <phoneticPr fontId="4"/>
  </si>
  <si>
    <t>平成2８年
10月1日</t>
    <rPh sb="0" eb="2">
      <t>ヘイセイ</t>
    </rPh>
    <rPh sb="4" eb="5">
      <t>ネン</t>
    </rPh>
    <rPh sb="8" eb="9">
      <t>ガツ</t>
    </rPh>
    <rPh sb="10" eb="11">
      <t>ニチ</t>
    </rPh>
    <phoneticPr fontId="4"/>
  </si>
  <si>
    <t>自　然　動　態</t>
    <phoneticPr fontId="4"/>
  </si>
  <si>
    <t>社会動態</t>
    <rPh sb="0" eb="2">
      <t>シャカイ</t>
    </rPh>
    <rPh sb="2" eb="4">
      <t>ドウタイ</t>
    </rPh>
    <phoneticPr fontId="4"/>
  </si>
  <si>
    <t>人口増減</t>
    <rPh sb="0" eb="2">
      <t>ジンコウ</t>
    </rPh>
    <rPh sb="2" eb="4">
      <t>ゾウゲン</t>
    </rPh>
    <phoneticPr fontId="4"/>
  </si>
  <si>
    <t>自然増減</t>
    <rPh sb="0" eb="2">
      <t>シゼン</t>
    </rPh>
    <rPh sb="2" eb="4">
      <t>ゾウゲン</t>
    </rPh>
    <phoneticPr fontId="4"/>
  </si>
  <si>
    <t>増減率</t>
    <rPh sb="0" eb="2">
      <t>ゾウゲン</t>
    </rPh>
    <rPh sb="2" eb="3">
      <t>リツ</t>
    </rPh>
    <phoneticPr fontId="4"/>
  </si>
  <si>
    <t>転          入</t>
  </si>
  <si>
    <t>転         出</t>
  </si>
  <si>
    <t>社会増減</t>
    <rPh sb="0" eb="2">
      <t>シャカイ</t>
    </rPh>
    <rPh sb="2" eb="4">
      <t>ゾウゲン</t>
    </rPh>
    <phoneticPr fontId="4"/>
  </si>
  <si>
    <t>増減数</t>
    <rPh sb="0" eb="2">
      <t>ゾウゲン</t>
    </rPh>
    <rPh sb="2" eb="3">
      <t>スウ</t>
    </rPh>
    <phoneticPr fontId="4"/>
  </si>
  <si>
    <t>出 生</t>
  </si>
  <si>
    <t>死 亡</t>
  </si>
  <si>
    <t>県外</t>
    <rPh sb="0" eb="2">
      <t>ケンガイ</t>
    </rPh>
    <phoneticPr fontId="4"/>
  </si>
  <si>
    <t>県内</t>
    <rPh sb="0" eb="2">
      <t>ケンナイ</t>
    </rPh>
    <phoneticPr fontId="4"/>
  </si>
  <si>
    <t>その他</t>
    <rPh sb="2" eb="3">
      <t>タ</t>
    </rPh>
    <phoneticPr fontId="4"/>
  </si>
  <si>
    <t>計</t>
  </si>
  <si>
    <t>県外</t>
    <rPh sb="0" eb="1">
      <t>ケン</t>
    </rPh>
    <rPh sb="1" eb="2">
      <t>ガイ</t>
    </rPh>
    <phoneticPr fontId="4"/>
  </si>
  <si>
    <t>①</t>
  </si>
  <si>
    <t>②</t>
  </si>
  <si>
    <t>③</t>
  </si>
  <si>
    <t>④＝
②－③</t>
    <phoneticPr fontId="4"/>
  </si>
  <si>
    <t>④/①　　　×100</t>
    <phoneticPr fontId="4"/>
  </si>
  <si>
    <t>⑤</t>
  </si>
  <si>
    <t>⑥</t>
  </si>
  <si>
    <t>⑦</t>
    <phoneticPr fontId="4"/>
  </si>
  <si>
    <t>⑧=
⑤+⑥+⑦</t>
    <phoneticPr fontId="4"/>
  </si>
  <si>
    <t>⑨</t>
    <phoneticPr fontId="4"/>
  </si>
  <si>
    <t>⑩</t>
    <phoneticPr fontId="4"/>
  </si>
  <si>
    <t>⑪</t>
    <phoneticPr fontId="4"/>
  </si>
  <si>
    <t>⑫=⑨+⑩+⑪</t>
    <phoneticPr fontId="4"/>
  </si>
  <si>
    <t>⑬=
⑧－⑫</t>
    <phoneticPr fontId="4"/>
  </si>
  <si>
    <t>⑬/①
×100</t>
    <phoneticPr fontId="4"/>
  </si>
  <si>
    <t>⑭=④+⑬</t>
    <phoneticPr fontId="4"/>
  </si>
  <si>
    <t>⑭/①
×100</t>
    <phoneticPr fontId="4"/>
  </si>
  <si>
    <t>⑮=①+⑭</t>
    <phoneticPr fontId="4"/>
  </si>
  <si>
    <t>県    計</t>
  </si>
  <si>
    <t>市 部 計</t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</si>
  <si>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</si>
  <si>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</si>
  <si>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</si>
  <si>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</si>
  <si>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</si>
  <si>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</si>
  <si>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</si>
  <si>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4"/>
  </si>
  <si>
    <t>うるま市</t>
    <rPh sb="3" eb="4">
      <t>シ</t>
    </rPh>
    <phoneticPr fontId="4"/>
  </si>
  <si>
    <t>宮古島市</t>
    <rPh sb="0" eb="2">
      <t>ミヤコ</t>
    </rPh>
    <rPh sb="2" eb="3">
      <t>シマ</t>
    </rPh>
    <rPh sb="3" eb="4">
      <t>シ</t>
    </rPh>
    <phoneticPr fontId="4"/>
  </si>
  <si>
    <t>南 城 市</t>
    <rPh sb="0" eb="1">
      <t>ミナミ</t>
    </rPh>
    <rPh sb="2" eb="3">
      <t>シロ</t>
    </rPh>
    <rPh sb="4" eb="5">
      <t>シ</t>
    </rPh>
    <phoneticPr fontId="4"/>
  </si>
  <si>
    <t>郡 部 計</t>
  </si>
  <si>
    <t>国 頭 郡</t>
  </si>
  <si>
    <t>国 頭 村</t>
  </si>
  <si>
    <t>大宜味村</t>
  </si>
  <si>
    <t>東     村</t>
    <phoneticPr fontId="4"/>
  </si>
  <si>
    <t>今帰仁村</t>
  </si>
  <si>
    <t>本 部 町</t>
  </si>
  <si>
    <t>恩 納 村</t>
  </si>
  <si>
    <t>宜野座村</t>
  </si>
  <si>
    <t>金 武 町</t>
  </si>
  <si>
    <t>伊 江 村</t>
  </si>
  <si>
    <t>中 頭 郡</t>
  </si>
  <si>
    <t>読 谷 村</t>
  </si>
  <si>
    <t>嘉手納町</t>
  </si>
  <si>
    <t>北 谷 町</t>
  </si>
  <si>
    <t>北中城村</t>
  </si>
  <si>
    <t>中 城 村</t>
  </si>
  <si>
    <t>西 原 町</t>
  </si>
  <si>
    <t>島 尻 郡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</si>
  <si>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</si>
  <si>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</si>
  <si>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</si>
  <si>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</si>
  <si>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</si>
  <si>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</si>
  <si>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</si>
  <si>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</si>
  <si>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</si>
  <si>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</si>
  <si>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4"/>
  </si>
  <si>
    <t>八重瀬町</t>
    <rPh sb="0" eb="3">
      <t>ヤエセ</t>
    </rPh>
    <rPh sb="3" eb="4">
      <t>チョウ</t>
    </rPh>
    <phoneticPr fontId="4"/>
  </si>
  <si>
    <t>宮 古 郡</t>
  </si>
  <si>
    <t>多良間村</t>
  </si>
  <si>
    <t>八重山郡</t>
  </si>
  <si>
    <t>竹 富 町</t>
  </si>
  <si>
    <t>与那国町</t>
  </si>
  <si>
    <t>-　16　-</t>
    <phoneticPr fontId="4"/>
  </si>
  <si>
    <t>-　17　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</si>
</sst>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 &quot;#,##0.00"/>
    <numFmt numFmtId="178" formatCode="0.00;&quot;△ &quot;0.00"/>
    <numFmt numFmtId="179" formatCode="#,##0.000;&quot;△ &quot;#,##0.000"/>
    <numFmt numFmtId="180" formatCode="0.0;&quot;△ &quot;0.0"/>
  </numFmts>
  <fonts count="36">
    <font>
      <sz val="14"/>
      <name val="Terminal"/>
      <charset val="128"/>
    </font>
    <font>
      <sz val="14"/>
      <name val="ＭＳ 明朝"/>
      <family val="1"/>
      <charset val="128"/>
    </font>
    <font>
      <sz val="36"/>
      <name val="ＤＦ平成明朝体W7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ＤＦ平成明朝体W7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Terminal"/>
      <charset val="128"/>
    </font>
    <font>
      <b/>
      <sz val="12"/>
      <name val="ＭＳ Ｐ明朝"/>
      <family val="1"/>
      <charset val="128"/>
    </font>
    <font>
      <sz val="12"/>
      <name val="ＪＳＰゴシック"/>
      <family val="3"/>
      <charset val="128"/>
    </font>
    <font>
      <sz val="12"/>
      <name val="Terminal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">
    <xf numFmtId="0" fontId="0" fillId="0" borderId="0"/>
    <xf numFmtId="0" fontId="1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5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22" borderId="52" applyNumberFormat="0" applyFont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5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0" borderId="5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8" applyNumberFormat="0" applyFill="0" applyAlignment="0" applyProtection="0">
      <alignment vertical="center"/>
    </xf>
    <xf numFmtId="0" fontId="32" fillId="23" borderId="5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4" fillId="7" borderId="54" applyNumberFormat="0" applyAlignment="0" applyProtection="0">
      <alignment vertical="center"/>
    </xf>
    <xf numFmtId="0" fontId="27" fillId="0" borderId="0"/>
    <xf numFmtId="0" fontId="35" fillId="4" borderId="0" applyNumberFormat="0" applyBorder="0" applyAlignment="0" applyProtection="0">
      <alignment vertical="center"/>
    </xf>
  </cellStyleXfs>
  <cellXfs count="136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5" fillId="0" borderId="0" xfId="1" applyFont="1"/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 vertical="top"/>
    </xf>
    <xf numFmtId="0" fontId="7" fillId="0" borderId="0" xfId="1" applyNumberFormat="1" applyFont="1"/>
    <xf numFmtId="0" fontId="7" fillId="0" borderId="0" xfId="1" applyNumberFormat="1" applyFont="1" applyProtection="1">
      <protection locked="0"/>
    </xf>
    <xf numFmtId="0" fontId="8" fillId="0" borderId="0" xfId="1" applyNumberFormat="1" applyFont="1" applyAlignment="1" applyProtection="1">
      <alignment horizontal="left" vertical="center"/>
      <protection locked="0"/>
    </xf>
    <xf numFmtId="176" fontId="7" fillId="0" borderId="0" xfId="1" applyNumberFormat="1" applyFont="1" applyProtection="1">
      <protection locked="0"/>
    </xf>
    <xf numFmtId="177" fontId="7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58" fontId="9" fillId="0" borderId="3" xfId="1" applyNumberFormat="1" applyFont="1" applyBorder="1" applyAlignment="1" applyProtection="1">
      <alignment horizontal="center" vertical="center" wrapText="1"/>
      <protection locked="0"/>
    </xf>
    <xf numFmtId="0" fontId="9" fillId="0" borderId="4" xfId="1" applyNumberFormat="1" applyFont="1" applyBorder="1" applyAlignment="1" applyProtection="1">
      <alignment horizontal="distributed" vertical="center" indent="7"/>
      <protection locked="0"/>
    </xf>
    <xf numFmtId="0" fontId="9" fillId="0" borderId="5" xfId="1" applyNumberFormat="1" applyFont="1" applyBorder="1" applyAlignment="1" applyProtection="1">
      <alignment horizontal="distributed" vertical="center" indent="7"/>
      <protection locked="0"/>
    </xf>
    <xf numFmtId="0" fontId="9" fillId="0" borderId="6" xfId="1" applyNumberFormat="1" applyFont="1" applyBorder="1" applyAlignment="1" applyProtection="1">
      <alignment horizontal="distributed" vertical="center" indent="7"/>
      <protection locked="0"/>
    </xf>
    <xf numFmtId="0" fontId="9" fillId="0" borderId="2" xfId="1" applyFont="1" applyBorder="1" applyAlignment="1">
      <alignment horizontal="center" vertical="center" wrapText="1"/>
    </xf>
    <xf numFmtId="0" fontId="9" fillId="0" borderId="3" xfId="1" applyNumberFormat="1" applyFont="1" applyBorder="1" applyAlignment="1">
      <alignment horizontal="center" vertical="center" wrapText="1"/>
    </xf>
    <xf numFmtId="0" fontId="7" fillId="0" borderId="0" xfId="1" applyFont="1"/>
    <xf numFmtId="0" fontId="9" fillId="0" borderId="7" xfId="1" applyNumberFormat="1" applyFont="1" applyBorder="1" applyAlignment="1">
      <alignment horizontal="center" vertical="center"/>
    </xf>
    <xf numFmtId="58" fontId="9" fillId="0" borderId="8" xfId="1" applyNumberFormat="1" applyFont="1" applyBorder="1" applyAlignment="1" applyProtection="1">
      <alignment horizontal="center" vertical="center" wrapText="1"/>
      <protection locked="0"/>
    </xf>
    <xf numFmtId="0" fontId="9" fillId="0" borderId="9" xfId="1" applyNumberFormat="1" applyFont="1" applyBorder="1" applyAlignment="1">
      <alignment horizontal="distributed" vertical="center" justifyLastLine="1"/>
    </xf>
    <xf numFmtId="0" fontId="10" fillId="0" borderId="9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9" fillId="0" borderId="11" xfId="1" applyNumberFormat="1" applyFont="1" applyBorder="1" applyAlignment="1">
      <alignment horizontal="distributed" vertical="center" indent="7"/>
    </xf>
    <xf numFmtId="0" fontId="9" fillId="0" borderId="9" xfId="1" applyNumberFormat="1" applyFont="1" applyBorder="1" applyAlignment="1">
      <alignment horizontal="distributed" vertical="center" indent="7"/>
    </xf>
    <xf numFmtId="0" fontId="9" fillId="0" borderId="10" xfId="1" applyNumberFormat="1" applyFont="1" applyBorder="1" applyAlignment="1">
      <alignment horizontal="distributed" vertical="center" indent="7"/>
    </xf>
    <xf numFmtId="0" fontId="9" fillId="0" borderId="11" xfId="1" applyNumberFormat="1" applyFont="1" applyBorder="1" applyAlignment="1">
      <alignment horizontal="distributed" vertical="center" indent="1"/>
    </xf>
    <xf numFmtId="0" fontId="9" fillId="0" borderId="12" xfId="1" applyNumberFormat="1" applyFont="1" applyBorder="1" applyAlignment="1">
      <alignment horizontal="distributed" vertical="center" inden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NumberFormat="1" applyFont="1" applyBorder="1" applyAlignment="1">
      <alignment horizontal="center" vertical="center" wrapText="1"/>
    </xf>
    <xf numFmtId="0" fontId="9" fillId="0" borderId="13" xfId="1" applyNumberFormat="1" applyFont="1" applyBorder="1" applyProtection="1">
      <protection locked="0"/>
    </xf>
    <xf numFmtId="0" fontId="9" fillId="0" borderId="14" xfId="1" applyNumberFormat="1" applyFont="1" applyBorder="1" applyProtection="1">
      <protection locked="0"/>
    </xf>
    <xf numFmtId="0" fontId="9" fillId="0" borderId="15" xfId="1" applyNumberFormat="1" applyFont="1" applyBorder="1" applyAlignment="1" applyProtection="1">
      <alignment horizontal="center" vertical="center" textRotation="255" wrapText="1"/>
      <protection locked="0"/>
    </xf>
    <xf numFmtId="0" fontId="9" fillId="0" borderId="16" xfId="1" applyNumberFormat="1" applyFont="1" applyBorder="1" applyAlignment="1" applyProtection="1">
      <alignment horizontal="center" vertical="center" textRotation="255" wrapText="1"/>
      <protection locked="0"/>
    </xf>
    <xf numFmtId="0" fontId="9" fillId="0" borderId="0" xfId="1" applyNumberFormat="1" applyFont="1" applyBorder="1" applyAlignment="1" applyProtection="1">
      <alignment horizontal="centerContinuous" vertical="center"/>
      <protection locked="0"/>
    </xf>
    <xf numFmtId="0" fontId="9" fillId="0" borderId="0" xfId="1" applyNumberFormat="1" applyFont="1" applyBorder="1" applyAlignment="1" applyProtection="1">
      <alignment horizontal="centerContinuous"/>
      <protection locked="0"/>
    </xf>
    <xf numFmtId="0" fontId="9" fillId="0" borderId="15" xfId="1" applyNumberFormat="1" applyFont="1" applyBorder="1" applyAlignment="1" applyProtection="1">
      <alignment horizontal="centerContinuous"/>
      <protection locked="0"/>
    </xf>
    <xf numFmtId="0" fontId="9" fillId="0" borderId="17" xfId="1" applyNumberFormat="1" applyFont="1" applyBorder="1" applyAlignment="1" applyProtection="1">
      <alignment horizontal="centerContinuous" vertical="center"/>
      <protection locked="0"/>
    </xf>
    <xf numFmtId="0" fontId="9" fillId="0" borderId="14" xfId="1" applyNumberFormat="1" applyFont="1" applyBorder="1" applyAlignment="1" applyProtection="1">
      <alignment horizontal="centerContinuous"/>
      <protection locked="0"/>
    </xf>
    <xf numFmtId="0" fontId="9" fillId="0" borderId="15" xfId="1" applyNumberFormat="1" applyFont="1" applyBorder="1" applyAlignment="1" applyProtection="1">
      <alignment horizontal="center" vertical="center" textRotation="255" shrinkToFit="1"/>
      <protection locked="0"/>
    </xf>
    <xf numFmtId="0" fontId="9" fillId="0" borderId="16" xfId="1" applyNumberFormat="1" applyFont="1" applyBorder="1" applyAlignment="1" applyProtection="1">
      <alignment horizontal="center" vertical="center" textRotation="255" shrinkToFit="1"/>
      <protection locked="0"/>
    </xf>
    <xf numFmtId="0" fontId="9" fillId="0" borderId="18" xfId="1" applyNumberFormat="1" applyFont="1" applyBorder="1" applyAlignment="1" applyProtection="1">
      <alignment horizontal="center" vertical="center" textRotation="255" wrapText="1"/>
      <protection locked="0"/>
    </xf>
    <xf numFmtId="177" fontId="9" fillId="0" borderId="14" xfId="1" applyNumberFormat="1" applyFont="1" applyBorder="1" applyAlignment="1" applyProtection="1">
      <alignment horizontal="center" vertical="center" textRotation="255" wrapText="1"/>
      <protection locked="0"/>
    </xf>
    <xf numFmtId="0" fontId="9" fillId="0" borderId="0" xfId="1" applyNumberFormat="1" applyFont="1" applyBorder="1" applyAlignment="1" applyProtection="1">
      <alignment horizontal="center"/>
      <protection locked="0"/>
    </xf>
    <xf numFmtId="0" fontId="9" fillId="0" borderId="17" xfId="1" applyNumberFormat="1" applyFont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center" textRotation="255"/>
    </xf>
    <xf numFmtId="0" fontId="9" fillId="0" borderId="20" xfId="1" applyNumberFormat="1" applyFont="1" applyBorder="1" applyAlignment="1" applyProtection="1">
      <alignment horizontal="center" vertical="center" textRotation="255" wrapText="1"/>
      <protection locked="0"/>
    </xf>
    <xf numFmtId="0" fontId="9" fillId="0" borderId="21" xfId="1" applyNumberFormat="1" applyFont="1" applyBorder="1" applyAlignment="1" applyProtection="1">
      <alignment horizontal="center" vertical="center"/>
      <protection locked="0"/>
    </xf>
    <xf numFmtId="0" fontId="9" fillId="0" borderId="15" xfId="1" applyNumberFormat="1" applyFont="1" applyBorder="1" applyAlignment="1" applyProtection="1">
      <alignment horizontal="center" vertical="center"/>
      <protection locked="0"/>
    </xf>
    <xf numFmtId="0" fontId="9" fillId="0" borderId="15" xfId="1" applyNumberFormat="1" applyFont="1" applyBorder="1" applyAlignment="1" applyProtection="1">
      <alignment horizontal="center" vertical="center" shrinkToFit="1"/>
      <protection locked="0"/>
    </xf>
    <xf numFmtId="0" fontId="9" fillId="0" borderId="14" xfId="1" applyNumberFormat="1" applyFont="1" applyBorder="1" applyAlignment="1" applyProtection="1">
      <alignment horizontal="center" vertical="center"/>
      <protection locked="0"/>
    </xf>
    <xf numFmtId="0" fontId="9" fillId="0" borderId="19" xfId="1" applyNumberFormat="1" applyFont="1" applyBorder="1" applyAlignment="1" applyProtection="1">
      <alignment horizontal="center" vertical="center" textRotation="255" shrinkToFit="1"/>
      <protection locked="0"/>
    </xf>
    <xf numFmtId="0" fontId="10" fillId="0" borderId="20" xfId="0" applyFont="1" applyBorder="1"/>
    <xf numFmtId="0" fontId="9" fillId="0" borderId="22" xfId="1" applyNumberFormat="1" applyFont="1" applyBorder="1" applyAlignment="1" applyProtection="1">
      <alignment horizontal="center" vertical="center" textRotation="255" wrapText="1"/>
      <protection locked="0"/>
    </xf>
    <xf numFmtId="177" fontId="9" fillId="0" borderId="17" xfId="1" applyNumberFormat="1" applyFont="1" applyBorder="1" applyAlignment="1" applyProtection="1">
      <alignment horizontal="center" vertical="center" textRotation="255" wrapText="1"/>
      <protection locked="0"/>
    </xf>
    <xf numFmtId="58" fontId="9" fillId="0" borderId="23" xfId="1" applyNumberFormat="1" applyFont="1" applyBorder="1" applyAlignment="1" applyProtection="1">
      <alignment horizontal="center" vertical="center" wrapText="1"/>
      <protection locked="0"/>
    </xf>
    <xf numFmtId="0" fontId="9" fillId="0" borderId="0" xfId="1" applyNumberFormat="1" applyFont="1" applyBorder="1" applyProtection="1">
      <protection locked="0"/>
    </xf>
    <xf numFmtId="0" fontId="9" fillId="0" borderId="17" xfId="1" applyNumberFormat="1" applyFont="1" applyBorder="1" applyProtection="1">
      <protection locked="0"/>
    </xf>
    <xf numFmtId="0" fontId="9" fillId="0" borderId="24" xfId="0" applyFont="1" applyBorder="1" applyAlignment="1">
      <alignment vertical="center" textRotation="255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24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24" xfId="1" applyNumberFormat="1" applyFont="1" applyBorder="1" applyAlignment="1" applyProtection="1">
      <alignment horizontal="center" vertical="center" textRotation="255" shrinkToFit="1"/>
      <protection locked="0"/>
    </xf>
    <xf numFmtId="0" fontId="10" fillId="0" borderId="26" xfId="0" applyFont="1" applyBorder="1"/>
    <xf numFmtId="0" fontId="9" fillId="0" borderId="27" xfId="1" applyNumberFormat="1" applyFont="1" applyBorder="1" applyAlignment="1" applyProtection="1">
      <alignment horizontal="center" vertical="center" textRotation="255" wrapText="1"/>
      <protection locked="0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NumberFormat="1" applyFont="1" applyBorder="1" applyAlignment="1">
      <alignment horizontal="center" vertical="center"/>
    </xf>
    <xf numFmtId="176" fontId="9" fillId="0" borderId="30" xfId="1" applyNumberFormat="1" applyFont="1" applyBorder="1" applyAlignment="1" applyProtection="1">
      <alignment horizontal="center" vertical="center"/>
      <protection locked="0"/>
    </xf>
    <xf numFmtId="176" fontId="9" fillId="0" borderId="31" xfId="1" applyNumberFormat="1" applyFont="1" applyBorder="1" applyAlignment="1" applyProtection="1">
      <alignment horizontal="center" vertical="center"/>
      <protection locked="0"/>
    </xf>
    <xf numFmtId="176" fontId="9" fillId="0" borderId="32" xfId="1" applyNumberFormat="1" applyFont="1" applyBorder="1" applyAlignment="1" applyProtection="1">
      <alignment horizontal="center" vertical="center"/>
      <protection locked="0"/>
    </xf>
    <xf numFmtId="176" fontId="9" fillId="0" borderId="32" xfId="1" applyNumberFormat="1" applyFont="1" applyBorder="1" applyAlignment="1" applyProtection="1">
      <alignment horizontal="center" vertical="center" wrapText="1"/>
      <protection locked="0"/>
    </xf>
    <xf numFmtId="176" fontId="9" fillId="0" borderId="33" xfId="1" applyNumberFormat="1" applyFont="1" applyBorder="1" applyAlignment="1" applyProtection="1">
      <alignment horizontal="center" vertical="center" wrapText="1"/>
      <protection locked="0"/>
    </xf>
    <xf numFmtId="176" fontId="9" fillId="0" borderId="34" xfId="1" applyNumberFormat="1" applyFont="1" applyBorder="1" applyAlignment="1" applyProtection="1">
      <alignment horizontal="center" vertical="center"/>
      <protection locked="0"/>
    </xf>
    <xf numFmtId="176" fontId="9" fillId="0" borderId="15" xfId="1" applyNumberFormat="1" applyFont="1" applyBorder="1" applyAlignment="1" applyProtection="1">
      <alignment horizontal="center" vertical="center" wrapText="1"/>
      <protection locked="0"/>
    </xf>
    <xf numFmtId="176" fontId="9" fillId="0" borderId="14" xfId="1" applyNumberFormat="1" applyFont="1" applyBorder="1" applyAlignment="1" applyProtection="1">
      <alignment horizontal="center" vertical="center" wrapText="1"/>
      <protection locked="0"/>
    </xf>
    <xf numFmtId="176" fontId="9" fillId="0" borderId="18" xfId="1" applyNumberFormat="1" applyFont="1" applyBorder="1" applyAlignment="1" applyProtection="1">
      <alignment horizontal="center" vertical="center" wrapText="1"/>
      <protection locked="0"/>
    </xf>
    <xf numFmtId="177" fontId="9" fillId="0" borderId="14" xfId="1" applyNumberFormat="1" applyFont="1" applyBorder="1" applyAlignment="1" applyProtection="1">
      <alignment horizontal="center" vertical="center" wrapText="1"/>
      <protection locked="0"/>
    </xf>
    <xf numFmtId="176" fontId="9" fillId="0" borderId="35" xfId="1" applyNumberFormat="1" applyFont="1" applyBorder="1" applyAlignment="1" applyProtection="1">
      <alignment horizontal="center" vertical="center"/>
      <protection locked="0"/>
    </xf>
    <xf numFmtId="0" fontId="9" fillId="0" borderId="36" xfId="1" applyNumberFormat="1" applyFont="1" applyBorder="1" applyAlignment="1">
      <alignment horizontal="center" vertical="center" wrapText="1"/>
    </xf>
    <xf numFmtId="0" fontId="11" fillId="0" borderId="37" xfId="1" applyNumberFormat="1" applyFont="1" applyBorder="1" applyAlignment="1">
      <alignment horizontal="right"/>
    </xf>
    <xf numFmtId="176" fontId="12" fillId="0" borderId="38" xfId="1" applyNumberFormat="1" applyFont="1" applyBorder="1"/>
    <xf numFmtId="176" fontId="12" fillId="0" borderId="39" xfId="1" applyNumberFormat="1" applyFont="1" applyBorder="1"/>
    <xf numFmtId="178" fontId="12" fillId="0" borderId="40" xfId="1" applyNumberFormat="1" applyFont="1" applyBorder="1" applyAlignment="1" applyProtection="1">
      <alignment horizontal="right"/>
      <protection locked="0"/>
    </xf>
    <xf numFmtId="176" fontId="12" fillId="0" borderId="41" xfId="1" applyNumberFormat="1" applyFont="1" applyBorder="1"/>
    <xf numFmtId="176" fontId="12" fillId="0" borderId="42" xfId="1" applyNumberFormat="1" applyFont="1" applyBorder="1"/>
    <xf numFmtId="176" fontId="12" fillId="0" borderId="43" xfId="1" applyNumberFormat="1" applyFont="1" applyBorder="1"/>
    <xf numFmtId="178" fontId="12" fillId="0" borderId="42" xfId="1" applyNumberFormat="1" applyFont="1" applyBorder="1" applyAlignment="1" applyProtection="1">
      <alignment horizontal="right"/>
      <protection locked="0"/>
    </xf>
    <xf numFmtId="176" fontId="12" fillId="0" borderId="44" xfId="1" applyNumberFormat="1" applyFont="1" applyBorder="1"/>
    <xf numFmtId="177" fontId="12" fillId="0" borderId="42" xfId="1" applyNumberFormat="1" applyFont="1" applyBorder="1" applyAlignment="1" applyProtection="1">
      <alignment horizontal="right"/>
      <protection locked="0"/>
    </xf>
    <xf numFmtId="176" fontId="12" fillId="0" borderId="37" xfId="1" applyNumberFormat="1" applyFont="1" applyBorder="1"/>
    <xf numFmtId="0" fontId="11" fillId="0" borderId="38" xfId="1" applyNumberFormat="1" applyFont="1" applyBorder="1" applyAlignment="1">
      <alignment horizontal="left"/>
    </xf>
    <xf numFmtId="0" fontId="9" fillId="0" borderId="7" xfId="1" applyNumberFormat="1" applyFont="1" applyBorder="1" applyAlignment="1">
      <alignment horizontal="center"/>
    </xf>
    <xf numFmtId="176" fontId="12" fillId="0" borderId="8" xfId="1" applyNumberFormat="1" applyFont="1" applyFill="1" applyBorder="1" applyAlignment="1"/>
    <xf numFmtId="176" fontId="12" fillId="0" borderId="0" xfId="1" applyNumberFormat="1" applyFont="1" applyBorder="1"/>
    <xf numFmtId="178" fontId="12" fillId="0" borderId="20" xfId="1" applyNumberFormat="1" applyFont="1" applyBorder="1" applyAlignment="1" applyProtection="1">
      <alignment horizontal="right"/>
      <protection locked="0"/>
    </xf>
    <xf numFmtId="176" fontId="12" fillId="0" borderId="19" xfId="1" applyNumberFormat="1" applyFont="1" applyBorder="1"/>
    <xf numFmtId="176" fontId="12" fillId="0" borderId="17" xfId="1" applyNumberFormat="1" applyFont="1" applyBorder="1"/>
    <xf numFmtId="178" fontId="12" fillId="0" borderId="17" xfId="1" applyNumberFormat="1" applyFont="1" applyBorder="1" applyAlignment="1" applyProtection="1">
      <alignment horizontal="right"/>
      <protection locked="0"/>
    </xf>
    <xf numFmtId="176" fontId="12" fillId="0" borderId="22" xfId="1" applyNumberFormat="1" applyFont="1" applyBorder="1"/>
    <xf numFmtId="177" fontId="12" fillId="0" borderId="17" xfId="1" applyNumberFormat="1" applyFont="1" applyBorder="1" applyAlignment="1" applyProtection="1">
      <alignment horizontal="right"/>
      <protection locked="0"/>
    </xf>
    <xf numFmtId="176" fontId="12" fillId="0" borderId="7" xfId="1" applyNumberFormat="1" applyFont="1" applyBorder="1"/>
    <xf numFmtId="0" fontId="9" fillId="0" borderId="8" xfId="1" applyNumberFormat="1" applyFont="1" applyBorder="1" applyAlignment="1">
      <alignment horizontal="center"/>
    </xf>
    <xf numFmtId="179" fontId="12" fillId="0" borderId="17" xfId="1" applyNumberFormat="1" applyFont="1" applyBorder="1" applyAlignment="1" applyProtection="1">
      <alignment horizontal="right"/>
      <protection locked="0"/>
    </xf>
    <xf numFmtId="176" fontId="12" fillId="0" borderId="45" xfId="1" applyNumberFormat="1" applyFont="1" applyBorder="1"/>
    <xf numFmtId="176" fontId="12" fillId="0" borderId="46" xfId="1" applyNumberFormat="1" applyFont="1" applyBorder="1"/>
    <xf numFmtId="178" fontId="12" fillId="0" borderId="0" xfId="1" applyNumberFormat="1" applyFont="1" applyBorder="1" applyAlignment="1" applyProtection="1">
      <alignment horizontal="right"/>
      <protection locked="0"/>
    </xf>
    <xf numFmtId="0" fontId="9" fillId="0" borderId="29" xfId="1" applyNumberFormat="1" applyFont="1" applyBorder="1" applyAlignment="1" applyProtection="1">
      <protection locked="0"/>
    </xf>
    <xf numFmtId="0" fontId="9" fillId="0" borderId="36" xfId="1" applyNumberFormat="1" applyFont="1" applyBorder="1" applyProtection="1">
      <protection locked="0"/>
    </xf>
    <xf numFmtId="0" fontId="9" fillId="0" borderId="1" xfId="1" applyNumberFormat="1" applyFont="1" applyBorder="1" applyProtection="1">
      <protection locked="0"/>
    </xf>
    <xf numFmtId="180" fontId="9" fillId="0" borderId="47" xfId="1" applyNumberFormat="1" applyFont="1" applyBorder="1" applyProtection="1">
      <protection locked="0"/>
    </xf>
    <xf numFmtId="0" fontId="9" fillId="0" borderId="48" xfId="1" applyNumberFormat="1" applyFont="1" applyBorder="1" applyProtection="1">
      <protection locked="0"/>
    </xf>
    <xf numFmtId="0" fontId="9" fillId="0" borderId="49" xfId="1" applyNumberFormat="1" applyFont="1" applyBorder="1" applyProtection="1">
      <protection locked="0"/>
    </xf>
    <xf numFmtId="176" fontId="9" fillId="0" borderId="50" xfId="1" applyNumberFormat="1" applyFont="1" applyBorder="1" applyAlignment="1" applyProtection="1">
      <alignment horizontal="right"/>
      <protection locked="0"/>
    </xf>
    <xf numFmtId="177" fontId="9" fillId="0" borderId="49" xfId="1" applyNumberFormat="1" applyFont="1" applyBorder="1" applyProtection="1">
      <protection locked="0"/>
    </xf>
    <xf numFmtId="0" fontId="9" fillId="0" borderId="29" xfId="1" applyNumberFormat="1" applyFont="1" applyBorder="1" applyProtection="1">
      <protection locked="0"/>
    </xf>
    <xf numFmtId="0" fontId="9" fillId="0" borderId="36" xfId="1" applyNumberFormat="1" applyFont="1" applyBorder="1" applyAlignment="1" applyProtection="1">
      <protection locked="0"/>
    </xf>
    <xf numFmtId="0" fontId="13" fillId="0" borderId="0" xfId="0" applyFont="1" applyBorder="1" applyAlignment="1">
      <alignment horizontal="left"/>
    </xf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/>
    <xf numFmtId="0" fontId="7" fillId="0" borderId="0" xfId="1" applyFont="1" applyBorder="1" applyAlignment="1">
      <alignment horizontal="left" vertical="center"/>
    </xf>
    <xf numFmtId="177" fontId="5" fillId="0" borderId="0" xfId="1" applyNumberFormat="1" applyFont="1"/>
    <xf numFmtId="0" fontId="14" fillId="0" borderId="0" xfId="0" quotePrefix="1" applyFont="1" applyBorder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5" fillId="0" borderId="0" xfId="1" applyNumberFormat="1" applyFont="1" applyAlignment="1" applyProtection="1">
      <alignment horizontal="center"/>
      <protection locked="0"/>
    </xf>
    <xf numFmtId="0" fontId="7" fillId="0" borderId="0" xfId="1" applyFont="1" applyAlignment="1">
      <alignment horizontal="distributed" vertical="center"/>
    </xf>
    <xf numFmtId="0" fontId="13" fillId="0" borderId="0" xfId="0" applyFont="1" applyAlignment="1"/>
    <xf numFmtId="49" fontId="15" fillId="0" borderId="0" xfId="0" quotePrefix="1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15" fillId="0" borderId="0" xfId="1" quotePrefix="1" applyNumberFormat="1" applyFont="1" applyAlignment="1">
      <alignment horizontal="center"/>
    </xf>
    <xf numFmtId="49" fontId="15" fillId="0" borderId="0" xfId="1" applyNumberFormat="1" applyFont="1" applyAlignment="1">
      <alignment horizontal="center"/>
    </xf>
    <xf numFmtId="0" fontId="7" fillId="0" borderId="0" xfId="1" applyFont="1" applyAlignment="1">
      <alignment vertical="center"/>
    </xf>
  </cellXfs>
  <cellStyles count="46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入力 2" xfId="43"/>
    <cellStyle name="標準" xfId="0" builtinId="0"/>
    <cellStyle name="標準 2" xfId="44"/>
    <cellStyle name="標準_人口まとめ" xfId="1"/>
    <cellStyle name="良い 2" xfId="4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5%20&#20154;&#21475;&#31038;&#20250;&#32113;&#35336;&#29677;/&#25512;&#35336;&#20154;&#21475;/&#9313;&#24180;&#22577;/2016(&#24179;&#25104;28&#24180;)&#24180;&#22577;/&#9317;(P16.17.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（時系列）"/>
      <sheetName val="H27.11"/>
      <sheetName val="H27.12"/>
      <sheetName val="H28.1"/>
      <sheetName val="H28.2"/>
      <sheetName val="H28.3"/>
      <sheetName val="H28.4"/>
      <sheetName val="H28.5"/>
      <sheetName val="H28.6"/>
      <sheetName val="H28.7"/>
      <sheetName val="H28.8"/>
      <sheetName val="H28.9"/>
      <sheetName val="H28.10"/>
      <sheetName val="H27.11～28.10まで集計（チェック用）"/>
      <sheetName val="p16～17"/>
      <sheetName val="-　18　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F9">
            <v>6347</v>
          </cell>
        </row>
        <row r="13">
          <cell r="C13">
            <v>319435</v>
          </cell>
          <cell r="G13">
            <v>3292</v>
          </cell>
          <cell r="H13">
            <v>2688</v>
          </cell>
          <cell r="J13">
            <v>9376</v>
          </cell>
          <cell r="K13">
            <v>7470</v>
          </cell>
          <cell r="L13">
            <v>273</v>
          </cell>
          <cell r="N13">
            <v>8704</v>
          </cell>
          <cell r="O13">
            <v>8201</v>
          </cell>
          <cell r="P13">
            <v>383</v>
          </cell>
        </row>
        <row r="14">
          <cell r="C14">
            <v>96243</v>
          </cell>
          <cell r="G14">
            <v>1325</v>
          </cell>
          <cell r="H14">
            <v>613</v>
          </cell>
          <cell r="J14">
            <v>1652</v>
          </cell>
          <cell r="K14">
            <v>3970</v>
          </cell>
          <cell r="L14">
            <v>129</v>
          </cell>
          <cell r="N14">
            <v>1808</v>
          </cell>
          <cell r="O14">
            <v>3879</v>
          </cell>
          <cell r="P14">
            <v>116</v>
          </cell>
        </row>
        <row r="15">
          <cell r="C15">
            <v>47564</v>
          </cell>
          <cell r="G15">
            <v>624</v>
          </cell>
          <cell r="H15">
            <v>437</v>
          </cell>
          <cell r="J15">
            <v>1467</v>
          </cell>
          <cell r="K15">
            <v>1341</v>
          </cell>
          <cell r="L15">
            <v>257</v>
          </cell>
          <cell r="N15">
            <v>1507</v>
          </cell>
          <cell r="O15">
            <v>1577</v>
          </cell>
          <cell r="P15">
            <v>170</v>
          </cell>
        </row>
        <row r="16">
          <cell r="C16">
            <v>114232</v>
          </cell>
          <cell r="G16">
            <v>1341</v>
          </cell>
          <cell r="H16">
            <v>718</v>
          </cell>
          <cell r="J16">
            <v>1953</v>
          </cell>
          <cell r="K16">
            <v>3708</v>
          </cell>
          <cell r="L16">
            <v>78</v>
          </cell>
          <cell r="N16">
            <v>2215</v>
          </cell>
          <cell r="O16">
            <v>4046</v>
          </cell>
          <cell r="P16">
            <v>126</v>
          </cell>
        </row>
        <row r="17">
          <cell r="C17">
            <v>61674</v>
          </cell>
          <cell r="G17">
            <v>753</v>
          </cell>
          <cell r="H17">
            <v>511</v>
          </cell>
          <cell r="J17">
            <v>1307</v>
          </cell>
          <cell r="K17">
            <v>2015</v>
          </cell>
          <cell r="L17">
            <v>68</v>
          </cell>
          <cell r="N17">
            <v>1234</v>
          </cell>
          <cell r="O17">
            <v>1998</v>
          </cell>
          <cell r="P17">
            <v>57</v>
          </cell>
        </row>
        <row r="18">
          <cell r="C18">
            <v>58547</v>
          </cell>
          <cell r="G18">
            <v>795</v>
          </cell>
          <cell r="H18">
            <v>459</v>
          </cell>
          <cell r="J18">
            <v>1503</v>
          </cell>
          <cell r="K18">
            <v>1774</v>
          </cell>
          <cell r="L18">
            <v>48</v>
          </cell>
          <cell r="N18">
            <v>1369</v>
          </cell>
          <cell r="O18">
            <v>1678</v>
          </cell>
          <cell r="P18">
            <v>40</v>
          </cell>
        </row>
        <row r="19">
          <cell r="C19">
            <v>139279</v>
          </cell>
          <cell r="G19">
            <v>1778</v>
          </cell>
          <cell r="H19">
            <v>1002</v>
          </cell>
          <cell r="J19">
            <v>2199</v>
          </cell>
          <cell r="K19">
            <v>4583</v>
          </cell>
          <cell r="L19">
            <v>168</v>
          </cell>
          <cell r="N19">
            <v>2378</v>
          </cell>
          <cell r="O19">
            <v>4117</v>
          </cell>
          <cell r="P19">
            <v>4</v>
          </cell>
        </row>
        <row r="20">
          <cell r="C20">
            <v>61119</v>
          </cell>
          <cell r="G20">
            <v>849</v>
          </cell>
          <cell r="H20">
            <v>371</v>
          </cell>
          <cell r="J20">
            <v>1124</v>
          </cell>
          <cell r="K20">
            <v>2563</v>
          </cell>
          <cell r="L20">
            <v>38</v>
          </cell>
          <cell r="N20">
            <v>1345</v>
          </cell>
          <cell r="O20">
            <v>2345</v>
          </cell>
          <cell r="P20">
            <v>19</v>
          </cell>
        </row>
        <row r="21">
          <cell r="C21">
            <v>118898</v>
          </cell>
          <cell r="G21">
            <v>1401</v>
          </cell>
          <cell r="H21">
            <v>1044</v>
          </cell>
          <cell r="J21">
            <v>1804</v>
          </cell>
          <cell r="K21">
            <v>3091</v>
          </cell>
          <cell r="L21">
            <v>175</v>
          </cell>
          <cell r="N21">
            <v>1702</v>
          </cell>
          <cell r="O21">
            <v>3205</v>
          </cell>
          <cell r="P21">
            <v>111</v>
          </cell>
        </row>
        <row r="22">
          <cell r="C22">
            <v>51186</v>
          </cell>
          <cell r="G22">
            <v>572</v>
          </cell>
          <cell r="H22">
            <v>607</v>
          </cell>
          <cell r="J22">
            <v>1200</v>
          </cell>
          <cell r="K22">
            <v>1166</v>
          </cell>
          <cell r="L22">
            <v>23</v>
          </cell>
          <cell r="N22">
            <v>1029</v>
          </cell>
          <cell r="O22">
            <v>1501</v>
          </cell>
          <cell r="P22">
            <v>13</v>
          </cell>
        </row>
        <row r="23">
          <cell r="C23">
            <v>42016</v>
          </cell>
          <cell r="G23">
            <v>477</v>
          </cell>
          <cell r="H23">
            <v>443</v>
          </cell>
          <cell r="J23">
            <v>569</v>
          </cell>
          <cell r="K23">
            <v>1699</v>
          </cell>
          <cell r="L23">
            <v>20</v>
          </cell>
          <cell r="N23">
            <v>552</v>
          </cell>
          <cell r="O23">
            <v>1288</v>
          </cell>
          <cell r="P23">
            <v>20</v>
          </cell>
        </row>
        <row r="29">
          <cell r="C29">
            <v>4908</v>
          </cell>
          <cell r="G29">
            <v>43</v>
          </cell>
          <cell r="H29">
            <v>80</v>
          </cell>
          <cell r="J29">
            <v>98</v>
          </cell>
          <cell r="K29">
            <v>133</v>
          </cell>
          <cell r="L29">
            <v>0</v>
          </cell>
          <cell r="N29">
            <v>75</v>
          </cell>
          <cell r="O29">
            <v>148</v>
          </cell>
          <cell r="P29">
            <v>1</v>
          </cell>
        </row>
        <row r="30">
          <cell r="C30">
            <v>3060</v>
          </cell>
          <cell r="G30">
            <v>27</v>
          </cell>
          <cell r="H30">
            <v>42</v>
          </cell>
          <cell r="J30">
            <v>30</v>
          </cell>
          <cell r="K30">
            <v>91</v>
          </cell>
          <cell r="L30">
            <v>8</v>
          </cell>
          <cell r="N30">
            <v>28</v>
          </cell>
          <cell r="O30">
            <v>117</v>
          </cell>
          <cell r="P30">
            <v>5</v>
          </cell>
        </row>
        <row r="31">
          <cell r="C31">
            <v>1720</v>
          </cell>
          <cell r="G31">
            <v>9</v>
          </cell>
          <cell r="H31">
            <v>22</v>
          </cell>
          <cell r="J31">
            <v>41</v>
          </cell>
          <cell r="K31">
            <v>71</v>
          </cell>
          <cell r="L31">
            <v>3</v>
          </cell>
          <cell r="N31">
            <v>39</v>
          </cell>
          <cell r="O31">
            <v>95</v>
          </cell>
          <cell r="P31">
            <v>5</v>
          </cell>
        </row>
        <row r="32">
          <cell r="C32">
            <v>9531</v>
          </cell>
          <cell r="G32">
            <v>92</v>
          </cell>
          <cell r="H32">
            <v>120</v>
          </cell>
          <cell r="J32">
            <v>148</v>
          </cell>
          <cell r="K32">
            <v>276</v>
          </cell>
          <cell r="L32">
            <v>9</v>
          </cell>
          <cell r="N32">
            <v>133</v>
          </cell>
          <cell r="O32">
            <v>246</v>
          </cell>
          <cell r="P32">
            <v>8</v>
          </cell>
        </row>
        <row r="33">
          <cell r="C33">
            <v>13536</v>
          </cell>
          <cell r="G33">
            <v>129</v>
          </cell>
          <cell r="H33">
            <v>157</v>
          </cell>
          <cell r="J33">
            <v>237</v>
          </cell>
          <cell r="K33">
            <v>346</v>
          </cell>
          <cell r="L33">
            <v>14</v>
          </cell>
          <cell r="N33">
            <v>186</v>
          </cell>
          <cell r="O33">
            <v>464</v>
          </cell>
          <cell r="P33">
            <v>14</v>
          </cell>
        </row>
        <row r="34">
          <cell r="C34">
            <v>10652</v>
          </cell>
          <cell r="G34">
            <v>105</v>
          </cell>
          <cell r="H34">
            <v>118</v>
          </cell>
          <cell r="J34">
            <v>696</v>
          </cell>
          <cell r="K34">
            <v>436</v>
          </cell>
          <cell r="L34">
            <v>21</v>
          </cell>
          <cell r="N34">
            <v>423</v>
          </cell>
          <cell r="O34">
            <v>574</v>
          </cell>
          <cell r="P34">
            <v>81</v>
          </cell>
        </row>
        <row r="35">
          <cell r="C35">
            <v>5597</v>
          </cell>
          <cell r="G35">
            <v>79</v>
          </cell>
          <cell r="H35">
            <v>57</v>
          </cell>
          <cell r="J35">
            <v>68</v>
          </cell>
          <cell r="K35">
            <v>199</v>
          </cell>
          <cell r="L35">
            <v>12</v>
          </cell>
          <cell r="N35">
            <v>75</v>
          </cell>
          <cell r="O35">
            <v>194</v>
          </cell>
          <cell r="P35">
            <v>4</v>
          </cell>
        </row>
        <row r="36">
          <cell r="C36">
            <v>11232</v>
          </cell>
          <cell r="G36">
            <v>149</v>
          </cell>
          <cell r="H36">
            <v>117</v>
          </cell>
          <cell r="J36">
            <v>143</v>
          </cell>
          <cell r="K36">
            <v>341</v>
          </cell>
          <cell r="L36">
            <v>36</v>
          </cell>
          <cell r="N36">
            <v>152</v>
          </cell>
          <cell r="O36">
            <v>343</v>
          </cell>
          <cell r="P36">
            <v>30</v>
          </cell>
        </row>
        <row r="37">
          <cell r="C37">
            <v>4260</v>
          </cell>
          <cell r="G37">
            <v>39</v>
          </cell>
          <cell r="H37">
            <v>59</v>
          </cell>
          <cell r="J37">
            <v>56</v>
          </cell>
          <cell r="K37">
            <v>105</v>
          </cell>
          <cell r="L37">
            <v>2</v>
          </cell>
          <cell r="N37">
            <v>57</v>
          </cell>
          <cell r="O37">
            <v>150</v>
          </cell>
          <cell r="P37">
            <v>4</v>
          </cell>
        </row>
        <row r="41">
          <cell r="C41">
            <v>39504</v>
          </cell>
          <cell r="G41">
            <v>389</v>
          </cell>
          <cell r="H41">
            <v>296</v>
          </cell>
          <cell r="J41">
            <v>610</v>
          </cell>
          <cell r="K41">
            <v>1288</v>
          </cell>
          <cell r="L41">
            <v>82</v>
          </cell>
          <cell r="N41">
            <v>694</v>
          </cell>
          <cell r="O41">
            <v>1155</v>
          </cell>
          <cell r="P41">
            <v>47</v>
          </cell>
        </row>
        <row r="42">
          <cell r="C42">
            <v>13685</v>
          </cell>
          <cell r="G42">
            <v>161</v>
          </cell>
          <cell r="H42">
            <v>129</v>
          </cell>
          <cell r="J42">
            <v>153</v>
          </cell>
          <cell r="K42">
            <v>442</v>
          </cell>
          <cell r="L42">
            <v>13</v>
          </cell>
          <cell r="N42">
            <v>153</v>
          </cell>
          <cell r="O42">
            <v>498</v>
          </cell>
          <cell r="P42">
            <v>3</v>
          </cell>
        </row>
        <row r="43">
          <cell r="C43">
            <v>28308</v>
          </cell>
          <cell r="G43">
            <v>374</v>
          </cell>
          <cell r="H43">
            <v>197</v>
          </cell>
          <cell r="J43">
            <v>770</v>
          </cell>
          <cell r="K43">
            <v>1256</v>
          </cell>
          <cell r="L43">
            <v>65</v>
          </cell>
          <cell r="N43">
            <v>725</v>
          </cell>
          <cell r="O43">
            <v>1235</v>
          </cell>
          <cell r="P43">
            <v>38</v>
          </cell>
        </row>
        <row r="44">
          <cell r="C44">
            <v>16148</v>
          </cell>
          <cell r="G44">
            <v>176</v>
          </cell>
          <cell r="H44">
            <v>130</v>
          </cell>
          <cell r="J44">
            <v>222</v>
          </cell>
          <cell r="K44">
            <v>694</v>
          </cell>
          <cell r="L44">
            <v>27</v>
          </cell>
          <cell r="N44">
            <v>240</v>
          </cell>
          <cell r="O44">
            <v>785</v>
          </cell>
          <cell r="P44">
            <v>72</v>
          </cell>
        </row>
        <row r="45">
          <cell r="C45">
            <v>19454</v>
          </cell>
          <cell r="G45">
            <v>264</v>
          </cell>
          <cell r="H45">
            <v>141</v>
          </cell>
          <cell r="J45">
            <v>307</v>
          </cell>
          <cell r="K45">
            <v>1214</v>
          </cell>
          <cell r="L45">
            <v>38</v>
          </cell>
          <cell r="N45">
            <v>274</v>
          </cell>
          <cell r="O45">
            <v>792</v>
          </cell>
          <cell r="P45">
            <v>40</v>
          </cell>
        </row>
        <row r="46">
          <cell r="C46">
            <v>34508</v>
          </cell>
          <cell r="G46">
            <v>393</v>
          </cell>
          <cell r="H46">
            <v>200</v>
          </cell>
          <cell r="J46">
            <v>678</v>
          </cell>
          <cell r="K46">
            <v>1349</v>
          </cell>
          <cell r="L46">
            <v>46</v>
          </cell>
          <cell r="N46">
            <v>688</v>
          </cell>
          <cell r="O46">
            <v>1568</v>
          </cell>
          <cell r="P46">
            <v>55</v>
          </cell>
        </row>
        <row r="50">
          <cell r="C50">
            <v>18410</v>
          </cell>
          <cell r="G50">
            <v>274</v>
          </cell>
          <cell r="H50">
            <v>136</v>
          </cell>
          <cell r="J50">
            <v>344</v>
          </cell>
          <cell r="K50">
            <v>1067</v>
          </cell>
          <cell r="L50">
            <v>19</v>
          </cell>
          <cell r="N50">
            <v>305</v>
          </cell>
          <cell r="O50">
            <v>907</v>
          </cell>
          <cell r="P50">
            <v>20</v>
          </cell>
        </row>
        <row r="51">
          <cell r="C51">
            <v>37502</v>
          </cell>
          <cell r="G51">
            <v>604</v>
          </cell>
          <cell r="H51">
            <v>226</v>
          </cell>
          <cell r="J51">
            <v>366</v>
          </cell>
          <cell r="K51">
            <v>1679</v>
          </cell>
          <cell r="L51">
            <v>25</v>
          </cell>
          <cell r="N51">
            <v>453</v>
          </cell>
          <cell r="O51">
            <v>1608</v>
          </cell>
          <cell r="P51">
            <v>15</v>
          </cell>
        </row>
        <row r="52">
          <cell r="C52">
            <v>730</v>
          </cell>
          <cell r="G52">
            <v>4</v>
          </cell>
          <cell r="H52">
            <v>10</v>
          </cell>
          <cell r="J52">
            <v>42</v>
          </cell>
          <cell r="K52">
            <v>57</v>
          </cell>
          <cell r="L52">
            <v>6</v>
          </cell>
          <cell r="N52">
            <v>18</v>
          </cell>
          <cell r="O52">
            <v>68</v>
          </cell>
          <cell r="P52">
            <v>0</v>
          </cell>
        </row>
        <row r="53">
          <cell r="C53">
            <v>870</v>
          </cell>
          <cell r="G53">
            <v>8</v>
          </cell>
          <cell r="H53">
            <v>8</v>
          </cell>
          <cell r="J53">
            <v>65</v>
          </cell>
          <cell r="K53">
            <v>51</v>
          </cell>
          <cell r="L53">
            <v>11</v>
          </cell>
          <cell r="N53">
            <v>38</v>
          </cell>
          <cell r="O53">
            <v>60</v>
          </cell>
          <cell r="P53">
            <v>13</v>
          </cell>
        </row>
        <row r="54">
          <cell r="C54">
            <v>759</v>
          </cell>
          <cell r="G54">
            <v>6</v>
          </cell>
          <cell r="H54">
            <v>10</v>
          </cell>
          <cell r="J54">
            <v>9</v>
          </cell>
          <cell r="K54">
            <v>33</v>
          </cell>
          <cell r="L54">
            <v>0</v>
          </cell>
          <cell r="N54">
            <v>7</v>
          </cell>
          <cell r="O54">
            <v>47</v>
          </cell>
          <cell r="P54">
            <v>0</v>
          </cell>
        </row>
        <row r="55">
          <cell r="C55">
            <v>430</v>
          </cell>
          <cell r="G55">
            <v>1</v>
          </cell>
          <cell r="H55">
            <v>6</v>
          </cell>
          <cell r="J55">
            <v>3</v>
          </cell>
          <cell r="K55">
            <v>26</v>
          </cell>
          <cell r="L55">
            <v>0</v>
          </cell>
          <cell r="N55">
            <v>7</v>
          </cell>
          <cell r="O55">
            <v>23</v>
          </cell>
          <cell r="P55">
            <v>0</v>
          </cell>
        </row>
        <row r="56">
          <cell r="C56">
            <v>1329</v>
          </cell>
          <cell r="G56">
            <v>22</v>
          </cell>
          <cell r="H56">
            <v>8</v>
          </cell>
          <cell r="J56">
            <v>32</v>
          </cell>
          <cell r="K56">
            <v>68</v>
          </cell>
          <cell r="L56">
            <v>1</v>
          </cell>
          <cell r="N56">
            <v>14</v>
          </cell>
          <cell r="O56">
            <v>88</v>
          </cell>
          <cell r="P56">
            <v>1</v>
          </cell>
        </row>
        <row r="57">
          <cell r="C57">
            <v>629</v>
          </cell>
          <cell r="G57">
            <v>11</v>
          </cell>
          <cell r="H57">
            <v>4</v>
          </cell>
          <cell r="J57">
            <v>7</v>
          </cell>
          <cell r="K57">
            <v>56</v>
          </cell>
          <cell r="L57">
            <v>0</v>
          </cell>
          <cell r="N57">
            <v>4</v>
          </cell>
          <cell r="O57">
            <v>78</v>
          </cell>
          <cell r="P57">
            <v>2</v>
          </cell>
        </row>
        <row r="58">
          <cell r="C58">
            <v>1238</v>
          </cell>
          <cell r="G58">
            <v>5</v>
          </cell>
          <cell r="H58">
            <v>18</v>
          </cell>
          <cell r="J58">
            <v>14</v>
          </cell>
          <cell r="K58">
            <v>71</v>
          </cell>
          <cell r="L58">
            <v>2</v>
          </cell>
          <cell r="N58">
            <v>9</v>
          </cell>
          <cell r="O58">
            <v>87</v>
          </cell>
          <cell r="P58">
            <v>2</v>
          </cell>
        </row>
        <row r="59">
          <cell r="C59">
            <v>1517</v>
          </cell>
          <cell r="G59">
            <v>15</v>
          </cell>
          <cell r="H59">
            <v>23</v>
          </cell>
          <cell r="J59">
            <v>40</v>
          </cell>
          <cell r="K59">
            <v>72</v>
          </cell>
          <cell r="L59">
            <v>13</v>
          </cell>
          <cell r="N59">
            <v>16</v>
          </cell>
          <cell r="O59">
            <v>95</v>
          </cell>
          <cell r="P59">
            <v>5</v>
          </cell>
        </row>
        <row r="60">
          <cell r="C60">
            <v>7755</v>
          </cell>
          <cell r="G60">
            <v>65</v>
          </cell>
          <cell r="H60">
            <v>100</v>
          </cell>
          <cell r="J60">
            <v>201</v>
          </cell>
          <cell r="K60">
            <v>237</v>
          </cell>
          <cell r="L60">
            <v>8</v>
          </cell>
          <cell r="N60">
            <v>178</v>
          </cell>
          <cell r="O60">
            <v>334</v>
          </cell>
          <cell r="P60">
            <v>7</v>
          </cell>
        </row>
        <row r="61">
          <cell r="C61">
            <v>29066</v>
          </cell>
          <cell r="G61">
            <v>424</v>
          </cell>
          <cell r="H61">
            <v>229</v>
          </cell>
          <cell r="J61">
            <v>328</v>
          </cell>
          <cell r="K61">
            <v>1295</v>
          </cell>
          <cell r="L61">
            <v>27</v>
          </cell>
          <cell r="N61">
            <v>394</v>
          </cell>
          <cell r="O61">
            <v>1006</v>
          </cell>
          <cell r="P61">
            <v>23</v>
          </cell>
        </row>
        <row r="65">
          <cell r="C65">
            <v>1194</v>
          </cell>
          <cell r="G65">
            <v>9</v>
          </cell>
          <cell r="H65">
            <v>16</v>
          </cell>
          <cell r="J65">
            <v>9</v>
          </cell>
          <cell r="K65">
            <v>44</v>
          </cell>
          <cell r="L65">
            <v>9</v>
          </cell>
          <cell r="N65">
            <v>11</v>
          </cell>
          <cell r="O65">
            <v>71</v>
          </cell>
          <cell r="P65">
            <v>0</v>
          </cell>
        </row>
        <row r="69">
          <cell r="C69">
            <v>3998</v>
          </cell>
          <cell r="G69">
            <v>57</v>
          </cell>
          <cell r="H69">
            <v>41</v>
          </cell>
          <cell r="J69">
            <v>390</v>
          </cell>
          <cell r="K69">
            <v>178</v>
          </cell>
          <cell r="L69">
            <v>5</v>
          </cell>
          <cell r="N69">
            <v>295</v>
          </cell>
          <cell r="O69">
            <v>235</v>
          </cell>
          <cell r="P69">
            <v>7</v>
          </cell>
        </row>
        <row r="70">
          <cell r="C70">
            <v>1843</v>
          </cell>
          <cell r="G70">
            <v>17</v>
          </cell>
          <cell r="H70">
            <v>24</v>
          </cell>
          <cell r="J70">
            <v>217</v>
          </cell>
          <cell r="K70">
            <v>161</v>
          </cell>
          <cell r="L70">
            <v>1</v>
          </cell>
          <cell r="N70">
            <v>45</v>
          </cell>
          <cell r="O70">
            <v>122</v>
          </cell>
          <cell r="P70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AB64"/>
  <sheetViews>
    <sheetView tabSelected="1" view="pageBreakPreview" zoomScale="75" zoomScaleNormal="75" zoomScaleSheetLayoutView="75" zoomScalePageLayoutView="25" workbookViewId="0">
      <selection activeCell="R14" sqref="R14"/>
    </sheetView>
  </sheetViews>
  <sheetFormatPr defaultColWidth="13.59765625" defaultRowHeight="14.4"/>
  <cols>
    <col min="1" max="2" width="12" style="3" customWidth="1"/>
    <col min="3" max="10" width="9" style="3" customWidth="1"/>
    <col min="11" max="11" width="8.5" style="3" customWidth="1"/>
    <col min="12" max="16" width="9" style="3" customWidth="1"/>
    <col min="17" max="17" width="10" style="3" customWidth="1"/>
    <col min="18" max="18" width="10" style="125" customWidth="1"/>
    <col min="19" max="20" width="12" style="3" customWidth="1"/>
    <col min="21" max="21" width="23" style="3" customWidth="1"/>
    <col min="22" max="16384" width="13.59765625" style="3"/>
  </cols>
  <sheetData>
    <row r="1" spans="1:28" ht="57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  <c r="L1" s="2"/>
      <c r="M1" s="2"/>
      <c r="N1" s="2"/>
      <c r="O1" s="2"/>
      <c r="P1" s="2"/>
      <c r="Q1" s="2"/>
      <c r="R1" s="2"/>
      <c r="S1" s="2"/>
      <c r="T1" s="2"/>
    </row>
    <row r="2" spans="1:28" ht="22.2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5" t="s">
        <v>3</v>
      </c>
      <c r="L2" s="5"/>
      <c r="M2" s="5"/>
      <c r="N2" s="5"/>
      <c r="O2" s="5"/>
      <c r="P2" s="5"/>
      <c r="Q2" s="5"/>
      <c r="R2" s="5"/>
      <c r="S2" s="5"/>
      <c r="T2" s="5"/>
    </row>
    <row r="3" spans="1:28" ht="33" customHeight="1" thickBot="1">
      <c r="A3" s="6"/>
      <c r="B3" s="7"/>
      <c r="D3" s="8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9">
        <f>Q10-'[1]H27.11～28.10まで集計（チェック用）'!F9</f>
        <v>0</v>
      </c>
      <c r="R3" s="10"/>
      <c r="S3" s="11" t="s">
        <v>4</v>
      </c>
      <c r="T3" s="11"/>
    </row>
    <row r="4" spans="1:28" ht="21" customHeight="1">
      <c r="A4" s="12" t="s">
        <v>5</v>
      </c>
      <c r="B4" s="13" t="s">
        <v>6</v>
      </c>
      <c r="C4" s="14" t="s">
        <v>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17" t="s">
        <v>8</v>
      </c>
      <c r="T4" s="18" t="s">
        <v>5</v>
      </c>
      <c r="U4" s="19"/>
    </row>
    <row r="5" spans="1:28" ht="21.6" customHeight="1">
      <c r="A5" s="20"/>
      <c r="B5" s="21"/>
      <c r="C5" s="22" t="s">
        <v>9</v>
      </c>
      <c r="D5" s="23"/>
      <c r="E5" s="23"/>
      <c r="F5" s="24"/>
      <c r="G5" s="25" t="s">
        <v>10</v>
      </c>
      <c r="H5" s="26"/>
      <c r="I5" s="26"/>
      <c r="J5" s="26"/>
      <c r="K5" s="26"/>
      <c r="L5" s="26"/>
      <c r="M5" s="26"/>
      <c r="N5" s="26"/>
      <c r="O5" s="26"/>
      <c r="P5" s="27"/>
      <c r="Q5" s="28" t="s">
        <v>11</v>
      </c>
      <c r="R5" s="29"/>
      <c r="S5" s="30"/>
      <c r="T5" s="31"/>
      <c r="U5" s="19"/>
    </row>
    <row r="6" spans="1:28" ht="21.6" customHeight="1">
      <c r="A6" s="20"/>
      <c r="B6" s="21"/>
      <c r="C6" s="32"/>
      <c r="D6" s="33"/>
      <c r="E6" s="34" t="s">
        <v>12</v>
      </c>
      <c r="F6" s="35" t="s">
        <v>13</v>
      </c>
      <c r="G6" s="36" t="s">
        <v>14</v>
      </c>
      <c r="H6" s="37"/>
      <c r="I6" s="37"/>
      <c r="J6" s="38"/>
      <c r="K6" s="39" t="s">
        <v>15</v>
      </c>
      <c r="L6" s="37"/>
      <c r="M6" s="37"/>
      <c r="N6" s="40"/>
      <c r="O6" s="41" t="s">
        <v>16</v>
      </c>
      <c r="P6" s="42" t="s">
        <v>13</v>
      </c>
      <c r="Q6" s="43" t="s">
        <v>17</v>
      </c>
      <c r="R6" s="44" t="s">
        <v>13</v>
      </c>
      <c r="S6" s="30"/>
      <c r="T6" s="31"/>
      <c r="U6" s="19"/>
    </row>
    <row r="7" spans="1:28" ht="21.6" customHeight="1">
      <c r="A7" s="20"/>
      <c r="B7" s="21"/>
      <c r="C7" s="45" t="s">
        <v>18</v>
      </c>
      <c r="D7" s="46" t="s">
        <v>19</v>
      </c>
      <c r="E7" s="47"/>
      <c r="F7" s="48"/>
      <c r="G7" s="49" t="s">
        <v>20</v>
      </c>
      <c r="H7" s="50" t="s">
        <v>21</v>
      </c>
      <c r="I7" s="51" t="s">
        <v>22</v>
      </c>
      <c r="J7" s="50" t="s">
        <v>23</v>
      </c>
      <c r="K7" s="50" t="s">
        <v>24</v>
      </c>
      <c r="L7" s="50" t="s">
        <v>21</v>
      </c>
      <c r="M7" s="51" t="s">
        <v>22</v>
      </c>
      <c r="N7" s="52" t="s">
        <v>23</v>
      </c>
      <c r="O7" s="53"/>
      <c r="P7" s="54"/>
      <c r="Q7" s="55"/>
      <c r="R7" s="56"/>
      <c r="S7" s="30"/>
      <c r="T7" s="31"/>
      <c r="U7" s="19"/>
    </row>
    <row r="8" spans="1:28" ht="21.6" customHeight="1">
      <c r="A8" s="20"/>
      <c r="B8" s="57"/>
      <c r="C8" s="58"/>
      <c r="D8" s="59"/>
      <c r="E8" s="60"/>
      <c r="F8" s="48"/>
      <c r="G8" s="61"/>
      <c r="H8" s="62"/>
      <c r="I8" s="63"/>
      <c r="J8" s="64"/>
      <c r="K8" s="62"/>
      <c r="L8" s="62"/>
      <c r="M8" s="63"/>
      <c r="N8" s="65"/>
      <c r="O8" s="66"/>
      <c r="P8" s="67"/>
      <c r="Q8" s="68"/>
      <c r="R8" s="56"/>
      <c r="S8" s="69"/>
      <c r="T8" s="31"/>
      <c r="U8" s="19"/>
    </row>
    <row r="9" spans="1:28" ht="33.75" customHeight="1" thickBot="1">
      <c r="A9" s="70"/>
      <c r="B9" s="71" t="s">
        <v>25</v>
      </c>
      <c r="C9" s="72" t="s">
        <v>26</v>
      </c>
      <c r="D9" s="73" t="s">
        <v>27</v>
      </c>
      <c r="E9" s="74" t="s">
        <v>28</v>
      </c>
      <c r="F9" s="75" t="s">
        <v>29</v>
      </c>
      <c r="G9" s="76" t="s">
        <v>30</v>
      </c>
      <c r="H9" s="73" t="s">
        <v>31</v>
      </c>
      <c r="I9" s="73" t="s">
        <v>32</v>
      </c>
      <c r="J9" s="77" t="s">
        <v>33</v>
      </c>
      <c r="K9" s="73" t="s">
        <v>34</v>
      </c>
      <c r="L9" s="73" t="s">
        <v>35</v>
      </c>
      <c r="M9" s="73" t="s">
        <v>36</v>
      </c>
      <c r="N9" s="78" t="s">
        <v>37</v>
      </c>
      <c r="O9" s="77" t="s">
        <v>38</v>
      </c>
      <c r="P9" s="78" t="s">
        <v>39</v>
      </c>
      <c r="Q9" s="79" t="s">
        <v>40</v>
      </c>
      <c r="R9" s="80" t="s">
        <v>41</v>
      </c>
      <c r="S9" s="81" t="s">
        <v>42</v>
      </c>
      <c r="T9" s="82"/>
      <c r="U9" s="19"/>
      <c r="V9" s="19"/>
      <c r="W9" s="19"/>
      <c r="X9" s="19"/>
      <c r="Y9" s="19"/>
      <c r="Z9" s="19"/>
      <c r="AA9" s="19"/>
      <c r="AB9" s="19"/>
    </row>
    <row r="10" spans="1:28" ht="22.5" customHeight="1" thickBot="1">
      <c r="A10" s="83" t="s">
        <v>43</v>
      </c>
      <c r="B10" s="84">
        <f>B11+B23</f>
        <v>1433566</v>
      </c>
      <c r="C10" s="85">
        <f>C11+C23</f>
        <v>17158</v>
      </c>
      <c r="D10" s="85">
        <f>D11+D23</f>
        <v>11617</v>
      </c>
      <c r="E10" s="85">
        <f>C10-D10</f>
        <v>5541</v>
      </c>
      <c r="F10" s="86">
        <f t="shared" ref="F10:F58" si="0">E10/B10*100</f>
        <v>0.3865186534836903</v>
      </c>
      <c r="G10" s="85">
        <f t="shared" ref="G10:O10" si="1">G11+G23</f>
        <v>30478</v>
      </c>
      <c r="H10" s="85">
        <f t="shared" si="1"/>
        <v>46716</v>
      </c>
      <c r="I10" s="87">
        <f t="shared" si="1"/>
        <v>1780</v>
      </c>
      <c r="J10" s="87">
        <f t="shared" si="1"/>
        <v>78974</v>
      </c>
      <c r="K10" s="88">
        <f t="shared" si="1"/>
        <v>29579</v>
      </c>
      <c r="L10" s="85">
        <f t="shared" si="1"/>
        <v>47028</v>
      </c>
      <c r="M10" s="87">
        <f t="shared" si="1"/>
        <v>1561</v>
      </c>
      <c r="N10" s="85">
        <f t="shared" si="1"/>
        <v>78168</v>
      </c>
      <c r="O10" s="89">
        <f t="shared" si="1"/>
        <v>806</v>
      </c>
      <c r="P10" s="90">
        <f t="shared" ref="P10:P58" si="2">O10/B10*100</f>
        <v>5.6223431638306155E-2</v>
      </c>
      <c r="Q10" s="91">
        <f>Q11+Q23</f>
        <v>6347</v>
      </c>
      <c r="R10" s="92">
        <f t="shared" ref="R10:R58" si="3">Q10/B10*100</f>
        <v>0.44274208512199648</v>
      </c>
      <c r="S10" s="93">
        <f>S11+S23</f>
        <v>1439913</v>
      </c>
      <c r="T10" s="94" t="s">
        <v>43</v>
      </c>
      <c r="U10" s="19"/>
      <c r="V10" s="19"/>
      <c r="W10" s="19"/>
      <c r="X10" s="19"/>
      <c r="Y10" s="19"/>
      <c r="Z10" s="19"/>
      <c r="AA10" s="19"/>
      <c r="AB10" s="19"/>
    </row>
    <row r="11" spans="1:28" ht="22.5" customHeight="1" thickBot="1">
      <c r="A11" s="83" t="s">
        <v>44</v>
      </c>
      <c r="B11" s="84">
        <f>SUM(B12:B22)</f>
        <v>1110193</v>
      </c>
      <c r="C11" s="85">
        <f>SUM(C12:C22)</f>
        <v>13207</v>
      </c>
      <c r="D11" s="85">
        <f>SUM(D12:D22)</f>
        <v>8893</v>
      </c>
      <c r="E11" s="85">
        <f>SUM(E12:E22)</f>
        <v>4314</v>
      </c>
      <c r="F11" s="86">
        <f t="shared" si="0"/>
        <v>0.38858108455016377</v>
      </c>
      <c r="G11" s="85">
        <f t="shared" ref="G11:O11" si="4">SUM(G12:G22)</f>
        <v>24154</v>
      </c>
      <c r="H11" s="85">
        <f t="shared" si="4"/>
        <v>33380</v>
      </c>
      <c r="I11" s="87">
        <f t="shared" si="4"/>
        <v>1277</v>
      </c>
      <c r="J11" s="87">
        <f t="shared" si="4"/>
        <v>58811</v>
      </c>
      <c r="K11" s="88">
        <f t="shared" si="4"/>
        <v>23843</v>
      </c>
      <c r="L11" s="85">
        <f t="shared" si="4"/>
        <v>33835</v>
      </c>
      <c r="M11" s="87">
        <f t="shared" si="4"/>
        <v>1059</v>
      </c>
      <c r="N11" s="85">
        <f t="shared" si="4"/>
        <v>58737</v>
      </c>
      <c r="O11" s="89">
        <f t="shared" si="4"/>
        <v>74</v>
      </c>
      <c r="P11" s="90">
        <f t="shared" si="2"/>
        <v>6.6655077090199627E-3</v>
      </c>
      <c r="Q11" s="91">
        <f>SUM(Q12:Q22)</f>
        <v>4388</v>
      </c>
      <c r="R11" s="92">
        <f t="shared" si="3"/>
        <v>0.39524659225918374</v>
      </c>
      <c r="S11" s="93">
        <f>SUM(S12:S22)</f>
        <v>1114581</v>
      </c>
      <c r="T11" s="94" t="s">
        <v>44</v>
      </c>
      <c r="U11" s="19"/>
      <c r="V11" s="19"/>
      <c r="W11" s="19"/>
      <c r="X11" s="19"/>
      <c r="Y11" s="19"/>
      <c r="Z11" s="19"/>
      <c r="AA11" s="19"/>
      <c r="AB11" s="19"/>
    </row>
    <row r="12" spans="1:28" ht="18" customHeight="1">
      <c r="A12" s="95" t="s">
        <v>45</v>
      </c>
      <c r="B12" s="96">
        <f>'[1]H27.11～28.10まで集計（チェック用）'!C13</f>
        <v>319435</v>
      </c>
      <c r="C12" s="97">
        <f>'[1]H27.11～28.10まで集計（チェック用）'!G13</f>
        <v>3292</v>
      </c>
      <c r="D12" s="97">
        <f>'[1]H27.11～28.10まで集計（チェック用）'!H13</f>
        <v>2688</v>
      </c>
      <c r="E12" s="97">
        <f>C12-D12</f>
        <v>604</v>
      </c>
      <c r="F12" s="98">
        <f t="shared" si="0"/>
        <v>0.18908385117473037</v>
      </c>
      <c r="G12" s="97">
        <f>'[1]H27.11～28.10まで集計（チェック用）'!J13</f>
        <v>9376</v>
      </c>
      <c r="H12" s="97">
        <f>'[1]H27.11～28.10まで集計（チェック用）'!K13</f>
        <v>7470</v>
      </c>
      <c r="I12" s="97">
        <f>'[1]H27.11～28.10まで集計（チェック用）'!L13</f>
        <v>273</v>
      </c>
      <c r="J12" s="99">
        <f>SUM(G12:I12)</f>
        <v>17119</v>
      </c>
      <c r="K12" s="100">
        <f>'[1]H27.11～28.10まで集計（チェック用）'!N13</f>
        <v>8704</v>
      </c>
      <c r="L12" s="97">
        <f>'[1]H27.11～28.10まで集計（チェック用）'!O13</f>
        <v>8201</v>
      </c>
      <c r="M12" s="97">
        <f>'[1]H27.11～28.10まで集計（チェック用）'!P13</f>
        <v>383</v>
      </c>
      <c r="N12" s="100">
        <f>SUM(K12:M12)</f>
        <v>17288</v>
      </c>
      <c r="O12" s="99">
        <f t="shared" ref="O12:O21" si="5">J12-N12</f>
        <v>-169</v>
      </c>
      <c r="P12" s="101">
        <f t="shared" si="2"/>
        <v>-5.2905912000876555E-2</v>
      </c>
      <c r="Q12" s="102">
        <f t="shared" ref="Q12:Q21" si="6">E12+O12</f>
        <v>435</v>
      </c>
      <c r="R12" s="103">
        <f t="shared" si="3"/>
        <v>0.13617793917385385</v>
      </c>
      <c r="S12" s="104">
        <f>Q12+B12</f>
        <v>319870</v>
      </c>
      <c r="T12" s="105" t="s">
        <v>45</v>
      </c>
      <c r="U12" s="19"/>
      <c r="V12" s="19"/>
      <c r="W12" s="19"/>
      <c r="X12" s="19"/>
      <c r="Y12" s="19"/>
      <c r="Z12" s="19"/>
      <c r="AA12" s="19"/>
      <c r="AB12" s="19"/>
    </row>
    <row r="13" spans="1:28" ht="18" customHeight="1">
      <c r="A13" s="95" t="s">
        <v>46</v>
      </c>
      <c r="B13" s="96">
        <f>'[1]H27.11～28.10まで集計（チェック用）'!C14</f>
        <v>96243</v>
      </c>
      <c r="C13" s="97">
        <f>'[1]H27.11～28.10まで集計（チェック用）'!G14</f>
        <v>1325</v>
      </c>
      <c r="D13" s="97">
        <f>'[1]H27.11～28.10まで集計（チェック用）'!H14</f>
        <v>613</v>
      </c>
      <c r="E13" s="97">
        <f t="shared" ref="E13:E22" si="7">C13-D13</f>
        <v>712</v>
      </c>
      <c r="F13" s="98">
        <f t="shared" si="0"/>
        <v>0.73979406294483763</v>
      </c>
      <c r="G13" s="97">
        <f>'[1]H27.11～28.10まで集計（チェック用）'!J14</f>
        <v>1652</v>
      </c>
      <c r="H13" s="97">
        <f>'[1]H27.11～28.10まで集計（チェック用）'!K14</f>
        <v>3970</v>
      </c>
      <c r="I13" s="97">
        <f>'[1]H27.11～28.10まで集計（チェック用）'!L14</f>
        <v>129</v>
      </c>
      <c r="J13" s="99">
        <f t="shared" ref="J13:J22" si="8">SUM(G13:I13)</f>
        <v>5751</v>
      </c>
      <c r="K13" s="100">
        <f>'[1]H27.11～28.10まで集計（チェック用）'!N14</f>
        <v>1808</v>
      </c>
      <c r="L13" s="97">
        <f>'[1]H27.11～28.10まで集計（チェック用）'!O14</f>
        <v>3879</v>
      </c>
      <c r="M13" s="97">
        <f>'[1]H27.11～28.10まで集計（チェック用）'!P14</f>
        <v>116</v>
      </c>
      <c r="N13" s="100">
        <f t="shared" ref="N13:N22" si="9">SUM(K13:M13)</f>
        <v>5803</v>
      </c>
      <c r="O13" s="99">
        <f t="shared" si="5"/>
        <v>-52</v>
      </c>
      <c r="P13" s="101">
        <f t="shared" si="2"/>
        <v>-5.4029903473499369E-2</v>
      </c>
      <c r="Q13" s="102">
        <f t="shared" si="6"/>
        <v>660</v>
      </c>
      <c r="R13" s="103">
        <f t="shared" si="3"/>
        <v>0.68576415947133817</v>
      </c>
      <c r="S13" s="104">
        <f t="shared" ref="S13:S22" si="10">Q13+B13</f>
        <v>96903</v>
      </c>
      <c r="T13" s="105" t="s">
        <v>46</v>
      </c>
      <c r="U13" s="19"/>
      <c r="V13" s="19"/>
      <c r="W13" s="19"/>
      <c r="X13" s="19"/>
      <c r="Y13" s="19"/>
      <c r="Z13" s="19"/>
      <c r="AA13" s="19"/>
      <c r="AB13" s="19"/>
    </row>
    <row r="14" spans="1:28" ht="18" customHeight="1">
      <c r="A14" s="95" t="s">
        <v>47</v>
      </c>
      <c r="B14" s="96">
        <f>'[1]H27.11～28.10まで集計（チェック用）'!C15</f>
        <v>47564</v>
      </c>
      <c r="C14" s="97">
        <f>'[1]H27.11～28.10まで集計（チェック用）'!G15</f>
        <v>624</v>
      </c>
      <c r="D14" s="97">
        <f>'[1]H27.11～28.10まで集計（チェック用）'!H15</f>
        <v>437</v>
      </c>
      <c r="E14" s="97">
        <f t="shared" si="7"/>
        <v>187</v>
      </c>
      <c r="F14" s="98">
        <f t="shared" si="0"/>
        <v>0.39315448658649399</v>
      </c>
      <c r="G14" s="97">
        <f>'[1]H27.11～28.10まで集計（チェック用）'!J15</f>
        <v>1467</v>
      </c>
      <c r="H14" s="97">
        <f>'[1]H27.11～28.10まで集計（チェック用）'!K15</f>
        <v>1341</v>
      </c>
      <c r="I14" s="97">
        <f>'[1]H27.11～28.10まで集計（チェック用）'!L15</f>
        <v>257</v>
      </c>
      <c r="J14" s="99">
        <f t="shared" si="8"/>
        <v>3065</v>
      </c>
      <c r="K14" s="100">
        <f>'[1]H27.11～28.10まで集計（チェック用）'!N15</f>
        <v>1507</v>
      </c>
      <c r="L14" s="97">
        <f>'[1]H27.11～28.10まで集計（チェック用）'!O15</f>
        <v>1577</v>
      </c>
      <c r="M14" s="97">
        <f>'[1]H27.11～28.10まで集計（チェック用）'!P15</f>
        <v>170</v>
      </c>
      <c r="N14" s="100">
        <f t="shared" si="9"/>
        <v>3254</v>
      </c>
      <c r="O14" s="99">
        <f t="shared" si="5"/>
        <v>-189</v>
      </c>
      <c r="P14" s="101">
        <f t="shared" si="2"/>
        <v>-0.39735934740560092</v>
      </c>
      <c r="Q14" s="102">
        <f t="shared" si="6"/>
        <v>-2</v>
      </c>
      <c r="R14" s="106">
        <f t="shared" si="3"/>
        <v>-4.2048608191068877E-3</v>
      </c>
      <c r="S14" s="104">
        <f t="shared" si="10"/>
        <v>47562</v>
      </c>
      <c r="T14" s="105" t="s">
        <v>47</v>
      </c>
      <c r="U14" s="19"/>
      <c r="V14" s="19"/>
      <c r="W14" s="19"/>
      <c r="X14" s="19"/>
      <c r="Y14" s="19"/>
      <c r="Z14" s="19"/>
      <c r="AA14" s="19"/>
      <c r="AB14" s="19"/>
    </row>
    <row r="15" spans="1:28" ht="18" customHeight="1">
      <c r="A15" s="95" t="s">
        <v>48</v>
      </c>
      <c r="B15" s="96">
        <f>'[1]H27.11～28.10まで集計（チェック用）'!C16</f>
        <v>114232</v>
      </c>
      <c r="C15" s="97">
        <f>'[1]H27.11～28.10まで集計（チェック用）'!G16</f>
        <v>1341</v>
      </c>
      <c r="D15" s="97">
        <f>'[1]H27.11～28.10まで集計（チェック用）'!H16</f>
        <v>718</v>
      </c>
      <c r="E15" s="97">
        <f t="shared" si="7"/>
        <v>623</v>
      </c>
      <c r="F15" s="98">
        <f t="shared" si="0"/>
        <v>0.5453813292247357</v>
      </c>
      <c r="G15" s="97">
        <f>'[1]H27.11～28.10まで集計（チェック用）'!J16</f>
        <v>1953</v>
      </c>
      <c r="H15" s="97">
        <f>'[1]H27.11～28.10まで集計（チェック用）'!K16</f>
        <v>3708</v>
      </c>
      <c r="I15" s="97">
        <f>'[1]H27.11～28.10まで集計（チェック用）'!L16</f>
        <v>78</v>
      </c>
      <c r="J15" s="99">
        <f t="shared" si="8"/>
        <v>5739</v>
      </c>
      <c r="K15" s="100">
        <f>'[1]H27.11～28.10まで集計（チェック用）'!N16</f>
        <v>2215</v>
      </c>
      <c r="L15" s="97">
        <f>'[1]H27.11～28.10まで集計（チェック用）'!O16</f>
        <v>4046</v>
      </c>
      <c r="M15" s="97">
        <f>'[1]H27.11～28.10まで集計（チェック用）'!P16</f>
        <v>126</v>
      </c>
      <c r="N15" s="100">
        <f t="shared" si="9"/>
        <v>6387</v>
      </c>
      <c r="O15" s="99">
        <f t="shared" si="5"/>
        <v>-648</v>
      </c>
      <c r="P15" s="101">
        <f t="shared" si="2"/>
        <v>-0.56726661530919531</v>
      </c>
      <c r="Q15" s="102">
        <f t="shared" si="6"/>
        <v>-25</v>
      </c>
      <c r="R15" s="103">
        <f t="shared" si="3"/>
        <v>-2.1885286084459697E-2</v>
      </c>
      <c r="S15" s="104">
        <f t="shared" si="10"/>
        <v>114207</v>
      </c>
      <c r="T15" s="105" t="s">
        <v>48</v>
      </c>
      <c r="U15" s="19"/>
      <c r="V15" s="19"/>
      <c r="W15" s="19"/>
      <c r="X15" s="19"/>
      <c r="Y15" s="19"/>
      <c r="Z15" s="19"/>
      <c r="AA15" s="19"/>
      <c r="AB15" s="19"/>
    </row>
    <row r="16" spans="1:28" ht="18" customHeight="1">
      <c r="A16" s="95" t="s">
        <v>49</v>
      </c>
      <c r="B16" s="96">
        <f>'[1]H27.11～28.10まで集計（チェック用）'!C17</f>
        <v>61674</v>
      </c>
      <c r="C16" s="97">
        <f>'[1]H27.11～28.10まで集計（チェック用）'!G17</f>
        <v>753</v>
      </c>
      <c r="D16" s="97">
        <f>'[1]H27.11～28.10まで集計（チェック用）'!H17</f>
        <v>511</v>
      </c>
      <c r="E16" s="97">
        <f t="shared" si="7"/>
        <v>242</v>
      </c>
      <c r="F16" s="98">
        <f t="shared" si="0"/>
        <v>0.39238577034082434</v>
      </c>
      <c r="G16" s="97">
        <f>'[1]H27.11～28.10まで集計（チェック用）'!J17</f>
        <v>1307</v>
      </c>
      <c r="H16" s="97">
        <f>'[1]H27.11～28.10まで集計（チェック用）'!K17</f>
        <v>2015</v>
      </c>
      <c r="I16" s="97">
        <f>'[1]H27.11～28.10まで集計（チェック用）'!L17</f>
        <v>68</v>
      </c>
      <c r="J16" s="99">
        <f t="shared" si="8"/>
        <v>3390</v>
      </c>
      <c r="K16" s="100">
        <f>'[1]H27.11～28.10まで集計（チェック用）'!N17</f>
        <v>1234</v>
      </c>
      <c r="L16" s="97">
        <f>'[1]H27.11～28.10まで集計（チェック用）'!O17</f>
        <v>1998</v>
      </c>
      <c r="M16" s="97">
        <f>'[1]H27.11～28.10まで集計（チェック用）'!P17</f>
        <v>57</v>
      </c>
      <c r="N16" s="100">
        <f t="shared" si="9"/>
        <v>3289</v>
      </c>
      <c r="O16" s="99">
        <f t="shared" si="5"/>
        <v>101</v>
      </c>
      <c r="P16" s="101">
        <f t="shared" si="2"/>
        <v>0.16376430910918702</v>
      </c>
      <c r="Q16" s="102">
        <f t="shared" si="6"/>
        <v>343</v>
      </c>
      <c r="R16" s="103">
        <f t="shared" si="3"/>
        <v>0.55615007945001138</v>
      </c>
      <c r="S16" s="104">
        <f t="shared" si="10"/>
        <v>62017</v>
      </c>
      <c r="T16" s="105" t="s">
        <v>49</v>
      </c>
      <c r="U16" s="19"/>
      <c r="V16" s="19"/>
      <c r="W16" s="19"/>
      <c r="X16" s="19"/>
      <c r="Y16" s="19"/>
      <c r="Z16" s="19"/>
      <c r="AA16" s="19"/>
      <c r="AB16" s="19"/>
    </row>
    <row r="17" spans="1:28" ht="18" customHeight="1">
      <c r="A17" s="95" t="s">
        <v>50</v>
      </c>
      <c r="B17" s="96">
        <f>'[1]H27.11～28.10まで集計（チェック用）'!C18</f>
        <v>58547</v>
      </c>
      <c r="C17" s="97">
        <f>'[1]H27.11～28.10まで集計（チェック用）'!G18</f>
        <v>795</v>
      </c>
      <c r="D17" s="97">
        <f>'[1]H27.11～28.10まで集計（チェック用）'!H18</f>
        <v>459</v>
      </c>
      <c r="E17" s="97">
        <f t="shared" si="7"/>
        <v>336</v>
      </c>
      <c r="F17" s="98">
        <f t="shared" si="0"/>
        <v>0.57389789399969249</v>
      </c>
      <c r="G17" s="97">
        <f>'[1]H27.11～28.10まで集計（チェック用）'!J18</f>
        <v>1503</v>
      </c>
      <c r="H17" s="97">
        <f>'[1]H27.11～28.10まで集計（チェック用）'!K18</f>
        <v>1774</v>
      </c>
      <c r="I17" s="97">
        <f>'[1]H27.11～28.10まで集計（チェック用）'!L18</f>
        <v>48</v>
      </c>
      <c r="J17" s="99">
        <f t="shared" si="8"/>
        <v>3325</v>
      </c>
      <c r="K17" s="100">
        <f>'[1]H27.11～28.10まで集計（チェック用）'!N18</f>
        <v>1369</v>
      </c>
      <c r="L17" s="97">
        <f>'[1]H27.11～28.10まで集計（チェック用）'!O18</f>
        <v>1678</v>
      </c>
      <c r="M17" s="97">
        <f>'[1]H27.11～28.10まで集計（チェック用）'!P18</f>
        <v>40</v>
      </c>
      <c r="N17" s="100">
        <f t="shared" si="9"/>
        <v>3087</v>
      </c>
      <c r="O17" s="99">
        <f t="shared" si="5"/>
        <v>238</v>
      </c>
      <c r="P17" s="101">
        <f t="shared" si="2"/>
        <v>0.4065110082497822</v>
      </c>
      <c r="Q17" s="102">
        <f t="shared" si="6"/>
        <v>574</v>
      </c>
      <c r="R17" s="103">
        <f t="shared" si="3"/>
        <v>0.98040890224947475</v>
      </c>
      <c r="S17" s="104">
        <f t="shared" si="10"/>
        <v>59121</v>
      </c>
      <c r="T17" s="105" t="s">
        <v>50</v>
      </c>
      <c r="U17" s="19"/>
      <c r="V17" s="19"/>
      <c r="W17" s="19"/>
      <c r="X17" s="19"/>
      <c r="Y17" s="19"/>
      <c r="Z17" s="19"/>
      <c r="AA17" s="19"/>
      <c r="AB17" s="19"/>
    </row>
    <row r="18" spans="1:28" ht="18" customHeight="1">
      <c r="A18" s="95" t="s">
        <v>51</v>
      </c>
      <c r="B18" s="96">
        <f>'[1]H27.11～28.10まで集計（チェック用）'!C19</f>
        <v>139279</v>
      </c>
      <c r="C18" s="97">
        <f>'[1]H27.11～28.10まで集計（チェック用）'!G19</f>
        <v>1778</v>
      </c>
      <c r="D18" s="97">
        <f>'[1]H27.11～28.10まで集計（チェック用）'!H19</f>
        <v>1002</v>
      </c>
      <c r="E18" s="97">
        <f t="shared" si="7"/>
        <v>776</v>
      </c>
      <c r="F18" s="98">
        <f t="shared" si="0"/>
        <v>0.55715506285944039</v>
      </c>
      <c r="G18" s="97">
        <f>'[1]H27.11～28.10まで集計（チェック用）'!J19</f>
        <v>2199</v>
      </c>
      <c r="H18" s="97">
        <f>'[1]H27.11～28.10まで集計（チェック用）'!K19</f>
        <v>4583</v>
      </c>
      <c r="I18" s="97">
        <f>'[1]H27.11～28.10まで集計（チェック用）'!L19</f>
        <v>168</v>
      </c>
      <c r="J18" s="99">
        <f t="shared" si="8"/>
        <v>6950</v>
      </c>
      <c r="K18" s="100">
        <f>'[1]H27.11～28.10まで集計（チェック用）'!N19</f>
        <v>2378</v>
      </c>
      <c r="L18" s="97">
        <f>'[1]H27.11～28.10まで集計（チェック用）'!O19</f>
        <v>4117</v>
      </c>
      <c r="M18" s="97">
        <f>'[1]H27.11～28.10まで集計（チェック用）'!P19</f>
        <v>4</v>
      </c>
      <c r="N18" s="100">
        <f t="shared" si="9"/>
        <v>6499</v>
      </c>
      <c r="O18" s="99">
        <f t="shared" si="5"/>
        <v>451</v>
      </c>
      <c r="P18" s="101">
        <f t="shared" si="2"/>
        <v>0.32381048112062838</v>
      </c>
      <c r="Q18" s="102">
        <f t="shared" si="6"/>
        <v>1227</v>
      </c>
      <c r="R18" s="103">
        <f t="shared" si="3"/>
        <v>0.88096554398006888</v>
      </c>
      <c r="S18" s="104">
        <f t="shared" si="10"/>
        <v>140506</v>
      </c>
      <c r="T18" s="105" t="s">
        <v>51</v>
      </c>
      <c r="U18" s="19"/>
      <c r="V18" s="19"/>
      <c r="W18" s="19"/>
      <c r="X18" s="19"/>
      <c r="Y18" s="19"/>
      <c r="Z18" s="19"/>
      <c r="AA18" s="19"/>
      <c r="AB18" s="19"/>
    </row>
    <row r="19" spans="1:28" ht="18" customHeight="1">
      <c r="A19" s="95" t="s">
        <v>52</v>
      </c>
      <c r="B19" s="96">
        <f>'[1]H27.11～28.10まで集計（チェック用）'!C20</f>
        <v>61119</v>
      </c>
      <c r="C19" s="97">
        <f>'[1]H27.11～28.10まで集計（チェック用）'!G20</f>
        <v>849</v>
      </c>
      <c r="D19" s="97">
        <f>'[1]H27.11～28.10まで集計（チェック用）'!H20</f>
        <v>371</v>
      </c>
      <c r="E19" s="97">
        <f t="shared" si="7"/>
        <v>478</v>
      </c>
      <c r="F19" s="98">
        <f t="shared" si="0"/>
        <v>0.78208085865279198</v>
      </c>
      <c r="G19" s="97">
        <f>'[1]H27.11～28.10まで集計（チェック用）'!J20</f>
        <v>1124</v>
      </c>
      <c r="H19" s="97">
        <f>'[1]H27.11～28.10まで集計（チェック用）'!K20</f>
        <v>2563</v>
      </c>
      <c r="I19" s="97">
        <f>'[1]H27.11～28.10まで集計（チェック用）'!L20</f>
        <v>38</v>
      </c>
      <c r="J19" s="99">
        <f t="shared" si="8"/>
        <v>3725</v>
      </c>
      <c r="K19" s="100">
        <f>'[1]H27.11～28.10まで集計（チェック用）'!N20</f>
        <v>1345</v>
      </c>
      <c r="L19" s="97">
        <f>'[1]H27.11～28.10まで集計（チェック用）'!O20</f>
        <v>2345</v>
      </c>
      <c r="M19" s="97">
        <f>'[1]H27.11～28.10まで集計（チェック用）'!P20</f>
        <v>19</v>
      </c>
      <c r="N19" s="100">
        <f t="shared" si="9"/>
        <v>3709</v>
      </c>
      <c r="O19" s="99">
        <f t="shared" si="5"/>
        <v>16</v>
      </c>
      <c r="P19" s="101">
        <f t="shared" si="2"/>
        <v>2.6178438783357058E-2</v>
      </c>
      <c r="Q19" s="102">
        <f t="shared" si="6"/>
        <v>494</v>
      </c>
      <c r="R19" s="103">
        <f t="shared" si="3"/>
        <v>0.80825929743614922</v>
      </c>
      <c r="S19" s="104">
        <f t="shared" si="10"/>
        <v>61613</v>
      </c>
      <c r="T19" s="105" t="s">
        <v>52</v>
      </c>
      <c r="U19" s="19"/>
      <c r="V19" s="19"/>
      <c r="W19" s="19"/>
      <c r="X19" s="19"/>
      <c r="Y19" s="19"/>
      <c r="Z19" s="19"/>
      <c r="AA19" s="19"/>
      <c r="AB19" s="19"/>
    </row>
    <row r="20" spans="1:28" ht="18" customHeight="1">
      <c r="A20" s="95" t="s">
        <v>53</v>
      </c>
      <c r="B20" s="96">
        <f>'[1]H27.11～28.10まで集計（チェック用）'!C21</f>
        <v>118898</v>
      </c>
      <c r="C20" s="97">
        <f>'[1]H27.11～28.10まで集計（チェック用）'!G21</f>
        <v>1401</v>
      </c>
      <c r="D20" s="97">
        <f>'[1]H27.11～28.10まで集計（チェック用）'!H21</f>
        <v>1044</v>
      </c>
      <c r="E20" s="97">
        <f t="shared" si="7"/>
        <v>357</v>
      </c>
      <c r="F20" s="98">
        <f t="shared" si="0"/>
        <v>0.30025736345438947</v>
      </c>
      <c r="G20" s="97">
        <f>'[1]H27.11～28.10まで集計（チェック用）'!J21</f>
        <v>1804</v>
      </c>
      <c r="H20" s="97">
        <f>'[1]H27.11～28.10まで集計（チェック用）'!K21</f>
        <v>3091</v>
      </c>
      <c r="I20" s="97">
        <f>'[1]H27.11～28.10まで集計（チェック用）'!L21</f>
        <v>175</v>
      </c>
      <c r="J20" s="99">
        <f t="shared" si="8"/>
        <v>5070</v>
      </c>
      <c r="K20" s="100">
        <f>'[1]H27.11～28.10まで集計（チェック用）'!N21</f>
        <v>1702</v>
      </c>
      <c r="L20" s="97">
        <f>'[1]H27.11～28.10まで集計（チェック用）'!O21</f>
        <v>3205</v>
      </c>
      <c r="M20" s="97">
        <f>'[1]H27.11～28.10まで集計（チェック用）'!P21</f>
        <v>111</v>
      </c>
      <c r="N20" s="100">
        <f t="shared" si="9"/>
        <v>5018</v>
      </c>
      <c r="O20" s="99">
        <f t="shared" si="5"/>
        <v>52</v>
      </c>
      <c r="P20" s="101">
        <f t="shared" si="2"/>
        <v>4.3734966105401271E-2</v>
      </c>
      <c r="Q20" s="102">
        <f t="shared" si="6"/>
        <v>409</v>
      </c>
      <c r="R20" s="103">
        <f t="shared" si="3"/>
        <v>0.34399232955979075</v>
      </c>
      <c r="S20" s="104">
        <f t="shared" si="10"/>
        <v>119307</v>
      </c>
      <c r="T20" s="105" t="s">
        <v>53</v>
      </c>
      <c r="U20" s="19"/>
      <c r="V20" s="19"/>
      <c r="W20" s="19"/>
      <c r="X20" s="19"/>
      <c r="Y20" s="19"/>
      <c r="Z20" s="19"/>
      <c r="AA20" s="19"/>
      <c r="AB20" s="19"/>
    </row>
    <row r="21" spans="1:28" ht="18" customHeight="1">
      <c r="A21" s="95" t="s">
        <v>54</v>
      </c>
      <c r="B21" s="96">
        <f>'[1]H27.11～28.10まで集計（チェック用）'!C22</f>
        <v>51186</v>
      </c>
      <c r="C21" s="97">
        <f>'[1]H27.11～28.10まで集計（チェック用）'!G22</f>
        <v>572</v>
      </c>
      <c r="D21" s="97">
        <f>'[1]H27.11～28.10まで集計（チェック用）'!H22</f>
        <v>607</v>
      </c>
      <c r="E21" s="97">
        <f t="shared" si="7"/>
        <v>-35</v>
      </c>
      <c r="F21" s="98">
        <f t="shared" si="0"/>
        <v>-6.83780721290978E-2</v>
      </c>
      <c r="G21" s="97">
        <f>'[1]H27.11～28.10まで集計（チェック用）'!J22</f>
        <v>1200</v>
      </c>
      <c r="H21" s="97">
        <f>'[1]H27.11～28.10まで集計（チェック用）'!K22</f>
        <v>1166</v>
      </c>
      <c r="I21" s="97">
        <f>'[1]H27.11～28.10まで集計（チェック用）'!L22</f>
        <v>23</v>
      </c>
      <c r="J21" s="99">
        <f t="shared" si="8"/>
        <v>2389</v>
      </c>
      <c r="K21" s="100">
        <f>'[1]H27.11～28.10まで集計（チェック用）'!N22</f>
        <v>1029</v>
      </c>
      <c r="L21" s="97">
        <f>'[1]H27.11～28.10まで集計（チェック用）'!O22</f>
        <v>1501</v>
      </c>
      <c r="M21" s="97">
        <f>'[1]H27.11～28.10まで集計（チェック用）'!P22</f>
        <v>13</v>
      </c>
      <c r="N21" s="100">
        <f t="shared" si="9"/>
        <v>2543</v>
      </c>
      <c r="O21" s="99">
        <f t="shared" si="5"/>
        <v>-154</v>
      </c>
      <c r="P21" s="101">
        <f t="shared" si="2"/>
        <v>-0.3008635173680303</v>
      </c>
      <c r="Q21" s="102">
        <f t="shared" si="6"/>
        <v>-189</v>
      </c>
      <c r="R21" s="103">
        <f t="shared" si="3"/>
        <v>-0.3692415894971281</v>
      </c>
      <c r="S21" s="104">
        <f t="shared" si="10"/>
        <v>50997</v>
      </c>
      <c r="T21" s="105" t="s">
        <v>54</v>
      </c>
      <c r="U21" s="19"/>
      <c r="V21" s="19"/>
      <c r="W21" s="19"/>
      <c r="X21" s="19"/>
      <c r="Y21" s="19"/>
      <c r="Z21" s="19"/>
      <c r="AA21" s="19"/>
      <c r="AB21" s="19"/>
    </row>
    <row r="22" spans="1:28" ht="18" customHeight="1" thickBot="1">
      <c r="A22" s="95" t="s">
        <v>55</v>
      </c>
      <c r="B22" s="96">
        <f>'[1]H27.11～28.10まで集計（チェック用）'!C23</f>
        <v>42016</v>
      </c>
      <c r="C22" s="97">
        <f>'[1]H27.11～28.10まで集計（チェック用）'!G23</f>
        <v>477</v>
      </c>
      <c r="D22" s="97">
        <f>'[1]H27.11～28.10まで集計（チェック用）'!H23</f>
        <v>443</v>
      </c>
      <c r="E22" s="97">
        <f t="shared" si="7"/>
        <v>34</v>
      </c>
      <c r="F22" s="98">
        <f t="shared" si="0"/>
        <v>8.0921553693830917E-2</v>
      </c>
      <c r="G22" s="97">
        <f>'[1]H27.11～28.10まで集計（チェック用）'!J23</f>
        <v>569</v>
      </c>
      <c r="H22" s="97">
        <f>'[1]H27.11～28.10まで集計（チェック用）'!K23</f>
        <v>1699</v>
      </c>
      <c r="I22" s="97">
        <f>'[1]H27.11～28.10まで集計（チェック用）'!L23</f>
        <v>20</v>
      </c>
      <c r="J22" s="99">
        <f t="shared" si="8"/>
        <v>2288</v>
      </c>
      <c r="K22" s="100">
        <f>'[1]H27.11～28.10まで集計（チェック用）'!N23</f>
        <v>552</v>
      </c>
      <c r="L22" s="97">
        <f>'[1]H27.11～28.10まで集計（チェック用）'!O23</f>
        <v>1288</v>
      </c>
      <c r="M22" s="97">
        <f>'[1]H27.11～28.10まで集計（チェック用）'!P23</f>
        <v>20</v>
      </c>
      <c r="N22" s="100">
        <f t="shared" si="9"/>
        <v>1860</v>
      </c>
      <c r="O22" s="99">
        <f>J22-N22</f>
        <v>428</v>
      </c>
      <c r="P22" s="101">
        <f>O22/B22*100</f>
        <v>1.0186595582635187</v>
      </c>
      <c r="Q22" s="102">
        <f>E22+O22</f>
        <v>462</v>
      </c>
      <c r="R22" s="103">
        <f>Q22/B22*100</f>
        <v>1.0995811119573495</v>
      </c>
      <c r="S22" s="104">
        <f t="shared" si="10"/>
        <v>42478</v>
      </c>
      <c r="T22" s="105" t="s">
        <v>55</v>
      </c>
      <c r="U22" s="19"/>
      <c r="V22" s="19"/>
      <c r="W22" s="19"/>
      <c r="X22" s="19"/>
      <c r="Y22" s="19"/>
      <c r="Z22" s="19"/>
      <c r="AA22" s="19"/>
      <c r="AB22" s="19"/>
    </row>
    <row r="23" spans="1:28" ht="22.5" customHeight="1" thickBot="1">
      <c r="A23" s="83" t="s">
        <v>56</v>
      </c>
      <c r="B23" s="84">
        <f>B24+B34+B41+B54+B56</f>
        <v>323373</v>
      </c>
      <c r="C23" s="85">
        <f>C24+C34+C41+C54+C56</f>
        <v>3951</v>
      </c>
      <c r="D23" s="85">
        <f>D24+D34+D41+D54+D56</f>
        <v>2724</v>
      </c>
      <c r="E23" s="85">
        <f>E24+E34+E41+E54+E56</f>
        <v>1227</v>
      </c>
      <c r="F23" s="86">
        <f t="shared" si="0"/>
        <v>0.37943798647382432</v>
      </c>
      <c r="G23" s="85">
        <f t="shared" ref="G23:O23" si="11">G24+G34+G41+G54+G56</f>
        <v>6324</v>
      </c>
      <c r="H23" s="85">
        <f t="shared" si="11"/>
        <v>13336</v>
      </c>
      <c r="I23" s="85">
        <f t="shared" si="11"/>
        <v>503</v>
      </c>
      <c r="J23" s="89">
        <f t="shared" si="11"/>
        <v>20163</v>
      </c>
      <c r="K23" s="88">
        <f t="shared" si="11"/>
        <v>5736</v>
      </c>
      <c r="L23" s="85">
        <f t="shared" si="11"/>
        <v>13193</v>
      </c>
      <c r="M23" s="85">
        <f t="shared" si="11"/>
        <v>502</v>
      </c>
      <c r="N23" s="88">
        <f t="shared" si="11"/>
        <v>19431</v>
      </c>
      <c r="O23" s="89">
        <f t="shared" si="11"/>
        <v>732</v>
      </c>
      <c r="P23" s="90">
        <f t="shared" si="2"/>
        <v>0.22636398215064335</v>
      </c>
      <c r="Q23" s="91">
        <f>Q24+Q34+Q41+Q54+Q56</f>
        <v>1959</v>
      </c>
      <c r="R23" s="92">
        <f t="shared" si="3"/>
        <v>0.60580196862446767</v>
      </c>
      <c r="S23" s="93">
        <f>S24+S34+S41+S54+S56</f>
        <v>325332</v>
      </c>
      <c r="T23" s="94" t="s">
        <v>56</v>
      </c>
      <c r="U23" s="19"/>
      <c r="V23" s="19"/>
      <c r="W23" s="19"/>
      <c r="X23" s="19"/>
      <c r="Y23" s="19"/>
      <c r="Z23" s="19"/>
      <c r="AA23" s="19"/>
      <c r="AB23" s="19"/>
    </row>
    <row r="24" spans="1:28" ht="22.5" customHeight="1" thickBot="1">
      <c r="A24" s="83" t="s">
        <v>57</v>
      </c>
      <c r="B24" s="84">
        <f>SUM(B25:B33)</f>
        <v>64496</v>
      </c>
      <c r="C24" s="85">
        <f>SUM(C25:C33)</f>
        <v>672</v>
      </c>
      <c r="D24" s="85">
        <f>SUM(D25:D33)</f>
        <v>772</v>
      </c>
      <c r="E24" s="85">
        <f>SUM(E25:E33)</f>
        <v>-100</v>
      </c>
      <c r="F24" s="86">
        <f t="shared" si="0"/>
        <v>-0.15504837509302902</v>
      </c>
      <c r="G24" s="85">
        <f t="shared" ref="G24:O24" si="12">SUM(G25:G33)</f>
        <v>1517</v>
      </c>
      <c r="H24" s="85">
        <f t="shared" si="12"/>
        <v>1998</v>
      </c>
      <c r="I24" s="85">
        <f t="shared" si="12"/>
        <v>105</v>
      </c>
      <c r="J24" s="89">
        <f t="shared" si="12"/>
        <v>3620</v>
      </c>
      <c r="K24" s="88">
        <f t="shared" si="12"/>
        <v>1168</v>
      </c>
      <c r="L24" s="85">
        <f t="shared" si="12"/>
        <v>2331</v>
      </c>
      <c r="M24" s="85">
        <f t="shared" si="12"/>
        <v>152</v>
      </c>
      <c r="N24" s="88">
        <f t="shared" si="12"/>
        <v>3651</v>
      </c>
      <c r="O24" s="89">
        <f t="shared" si="12"/>
        <v>-31</v>
      </c>
      <c r="P24" s="90">
        <f t="shared" si="2"/>
        <v>-4.8064996278838999E-2</v>
      </c>
      <c r="Q24" s="91">
        <f>SUM(Q25:Q33)</f>
        <v>-131</v>
      </c>
      <c r="R24" s="92">
        <f t="shared" si="3"/>
        <v>-0.20311337137186802</v>
      </c>
      <c r="S24" s="93">
        <f>SUM(S25:S33)</f>
        <v>64365</v>
      </c>
      <c r="T24" s="94" t="s">
        <v>57</v>
      </c>
      <c r="U24" s="19"/>
      <c r="V24" s="19"/>
      <c r="W24" s="19"/>
      <c r="X24" s="19"/>
      <c r="Y24" s="19"/>
      <c r="Z24" s="19"/>
      <c r="AA24" s="19"/>
      <c r="AB24" s="19"/>
    </row>
    <row r="25" spans="1:28" ht="18" customHeight="1">
      <c r="A25" s="95" t="s">
        <v>58</v>
      </c>
      <c r="B25" s="96">
        <f>'[1]H27.11～28.10まで集計（チェック用）'!C29</f>
        <v>4908</v>
      </c>
      <c r="C25" s="97">
        <f>'[1]H27.11～28.10まで集計（チェック用）'!G29</f>
        <v>43</v>
      </c>
      <c r="D25" s="97">
        <f>'[1]H27.11～28.10まで集計（チェック用）'!H29</f>
        <v>80</v>
      </c>
      <c r="E25" s="97">
        <f t="shared" ref="E25:E33" si="13">C25-D25</f>
        <v>-37</v>
      </c>
      <c r="F25" s="98">
        <f t="shared" si="0"/>
        <v>-0.75387123064384676</v>
      </c>
      <c r="G25" s="97">
        <f>'[1]H27.11～28.10まで集計（チェック用）'!J29</f>
        <v>98</v>
      </c>
      <c r="H25" s="97">
        <f>'[1]H27.11～28.10まで集計（チェック用）'!K29</f>
        <v>133</v>
      </c>
      <c r="I25" s="97">
        <f>'[1]H27.11～28.10まで集計（チェック用）'!L29</f>
        <v>0</v>
      </c>
      <c r="J25" s="99">
        <f t="shared" ref="J25:J33" si="14">SUM(G25:I25)</f>
        <v>231</v>
      </c>
      <c r="K25" s="100">
        <f>'[1]H27.11～28.10まで集計（チェック用）'!N29</f>
        <v>75</v>
      </c>
      <c r="L25" s="97">
        <f>'[1]H27.11～28.10まで集計（チェック用）'!O29</f>
        <v>148</v>
      </c>
      <c r="M25" s="97">
        <f>'[1]H27.11～28.10まで集計（チェック用）'!P29</f>
        <v>1</v>
      </c>
      <c r="N25" s="100">
        <f t="shared" ref="N25:N33" si="15">SUM(K25:M25)</f>
        <v>224</v>
      </c>
      <c r="O25" s="99">
        <f t="shared" ref="O25:O33" si="16">J25-N25</f>
        <v>7</v>
      </c>
      <c r="P25" s="101">
        <f t="shared" si="2"/>
        <v>0.14262428687856563</v>
      </c>
      <c r="Q25" s="102">
        <f t="shared" ref="Q25:Q40" si="17">E25+O25</f>
        <v>-30</v>
      </c>
      <c r="R25" s="103">
        <f t="shared" si="3"/>
        <v>-0.61124694376528121</v>
      </c>
      <c r="S25" s="104">
        <f>Q25+B25</f>
        <v>4878</v>
      </c>
      <c r="T25" s="105" t="s">
        <v>58</v>
      </c>
      <c r="U25" s="19"/>
      <c r="V25" s="19"/>
      <c r="W25" s="19"/>
      <c r="X25" s="19"/>
      <c r="Y25" s="19"/>
      <c r="Z25" s="19"/>
      <c r="AA25" s="19"/>
      <c r="AB25" s="19"/>
    </row>
    <row r="26" spans="1:28" ht="18" customHeight="1">
      <c r="A26" s="95" t="s">
        <v>59</v>
      </c>
      <c r="B26" s="96">
        <f>'[1]H27.11～28.10まで集計（チェック用）'!C30</f>
        <v>3060</v>
      </c>
      <c r="C26" s="97">
        <f>'[1]H27.11～28.10まで集計（チェック用）'!G30</f>
        <v>27</v>
      </c>
      <c r="D26" s="97">
        <f>'[1]H27.11～28.10まで集計（チェック用）'!H30</f>
        <v>42</v>
      </c>
      <c r="E26" s="97">
        <f t="shared" si="13"/>
        <v>-15</v>
      </c>
      <c r="F26" s="98">
        <f t="shared" si="0"/>
        <v>-0.49019607843137253</v>
      </c>
      <c r="G26" s="97">
        <f>'[1]H27.11～28.10まで集計（チェック用）'!J30</f>
        <v>30</v>
      </c>
      <c r="H26" s="97">
        <f>'[1]H27.11～28.10まで集計（チェック用）'!K30</f>
        <v>91</v>
      </c>
      <c r="I26" s="97">
        <f>'[1]H27.11～28.10まで集計（チェック用）'!L30</f>
        <v>8</v>
      </c>
      <c r="J26" s="99">
        <f t="shared" si="14"/>
        <v>129</v>
      </c>
      <c r="K26" s="100">
        <f>'[1]H27.11～28.10まで集計（チェック用）'!N30</f>
        <v>28</v>
      </c>
      <c r="L26" s="97">
        <f>'[1]H27.11～28.10まで集計（チェック用）'!O30</f>
        <v>117</v>
      </c>
      <c r="M26" s="97">
        <f>'[1]H27.11～28.10まで集計（チェック用）'!P30</f>
        <v>5</v>
      </c>
      <c r="N26" s="100">
        <f t="shared" si="15"/>
        <v>150</v>
      </c>
      <c r="O26" s="99">
        <f t="shared" si="16"/>
        <v>-21</v>
      </c>
      <c r="P26" s="101">
        <f t="shared" si="2"/>
        <v>-0.68627450980392157</v>
      </c>
      <c r="Q26" s="102">
        <f t="shared" si="17"/>
        <v>-36</v>
      </c>
      <c r="R26" s="103">
        <f t="shared" si="3"/>
        <v>-1.1764705882352942</v>
      </c>
      <c r="S26" s="104">
        <f t="shared" ref="S26:S33" si="18">Q26+B26</f>
        <v>3024</v>
      </c>
      <c r="T26" s="105" t="s">
        <v>59</v>
      </c>
      <c r="U26" s="19"/>
      <c r="V26" s="19"/>
      <c r="W26" s="19"/>
      <c r="X26" s="19"/>
      <c r="Y26" s="19"/>
      <c r="Z26" s="19"/>
      <c r="AA26" s="19"/>
      <c r="AB26" s="19"/>
    </row>
    <row r="27" spans="1:28" ht="18" customHeight="1">
      <c r="A27" s="95" t="s">
        <v>60</v>
      </c>
      <c r="B27" s="96">
        <f>'[1]H27.11～28.10まで集計（チェック用）'!C31</f>
        <v>1720</v>
      </c>
      <c r="C27" s="97">
        <f>'[1]H27.11～28.10まで集計（チェック用）'!G31</f>
        <v>9</v>
      </c>
      <c r="D27" s="97">
        <f>'[1]H27.11～28.10まで集計（チェック用）'!H31</f>
        <v>22</v>
      </c>
      <c r="E27" s="97">
        <f t="shared" si="13"/>
        <v>-13</v>
      </c>
      <c r="F27" s="98">
        <f t="shared" si="0"/>
        <v>-0.7558139534883721</v>
      </c>
      <c r="G27" s="97">
        <f>'[1]H27.11～28.10まで集計（チェック用）'!J31</f>
        <v>41</v>
      </c>
      <c r="H27" s="97">
        <f>'[1]H27.11～28.10まで集計（チェック用）'!K31</f>
        <v>71</v>
      </c>
      <c r="I27" s="97">
        <f>'[1]H27.11～28.10まで集計（チェック用）'!L31</f>
        <v>3</v>
      </c>
      <c r="J27" s="99">
        <f t="shared" si="14"/>
        <v>115</v>
      </c>
      <c r="K27" s="100">
        <f>'[1]H27.11～28.10まで集計（チェック用）'!N31</f>
        <v>39</v>
      </c>
      <c r="L27" s="97">
        <f>'[1]H27.11～28.10まで集計（チェック用）'!O31</f>
        <v>95</v>
      </c>
      <c r="M27" s="97">
        <f>'[1]H27.11～28.10まで集計（チェック用）'!P31</f>
        <v>5</v>
      </c>
      <c r="N27" s="100">
        <f t="shared" si="15"/>
        <v>139</v>
      </c>
      <c r="O27" s="99">
        <f t="shared" si="16"/>
        <v>-24</v>
      </c>
      <c r="P27" s="101">
        <f t="shared" si="2"/>
        <v>-1.3953488372093024</v>
      </c>
      <c r="Q27" s="102">
        <f t="shared" si="17"/>
        <v>-37</v>
      </c>
      <c r="R27" s="103">
        <f t="shared" si="3"/>
        <v>-2.1511627906976747</v>
      </c>
      <c r="S27" s="104">
        <f t="shared" si="18"/>
        <v>1683</v>
      </c>
      <c r="T27" s="105" t="s">
        <v>60</v>
      </c>
      <c r="U27" s="19"/>
      <c r="V27" s="19"/>
      <c r="W27" s="19"/>
      <c r="X27" s="19"/>
      <c r="Y27" s="19"/>
      <c r="Z27" s="19"/>
      <c r="AA27" s="19"/>
      <c r="AB27" s="19"/>
    </row>
    <row r="28" spans="1:28" ht="18" customHeight="1">
      <c r="A28" s="95" t="s">
        <v>61</v>
      </c>
      <c r="B28" s="96">
        <f>'[1]H27.11～28.10まで集計（チェック用）'!C32</f>
        <v>9531</v>
      </c>
      <c r="C28" s="97">
        <f>'[1]H27.11～28.10まで集計（チェック用）'!G32</f>
        <v>92</v>
      </c>
      <c r="D28" s="97">
        <f>'[1]H27.11～28.10まで集計（チェック用）'!H32</f>
        <v>120</v>
      </c>
      <c r="E28" s="97">
        <f t="shared" si="13"/>
        <v>-28</v>
      </c>
      <c r="F28" s="98">
        <f t="shared" si="0"/>
        <v>-0.29377819746091705</v>
      </c>
      <c r="G28" s="97">
        <f>'[1]H27.11～28.10まで集計（チェック用）'!J32</f>
        <v>148</v>
      </c>
      <c r="H28" s="97">
        <f>'[1]H27.11～28.10まで集計（チェック用）'!K32</f>
        <v>276</v>
      </c>
      <c r="I28" s="97">
        <f>'[1]H27.11～28.10まで集計（チェック用）'!L32</f>
        <v>9</v>
      </c>
      <c r="J28" s="99">
        <f t="shared" si="14"/>
        <v>433</v>
      </c>
      <c r="K28" s="100">
        <f>'[1]H27.11～28.10まで集計（チェック用）'!N32</f>
        <v>133</v>
      </c>
      <c r="L28" s="97">
        <f>'[1]H27.11～28.10まで集計（チェック用）'!O32</f>
        <v>246</v>
      </c>
      <c r="M28" s="97">
        <f>'[1]H27.11～28.10まで集計（チェック用）'!P32</f>
        <v>8</v>
      </c>
      <c r="N28" s="100">
        <f t="shared" si="15"/>
        <v>387</v>
      </c>
      <c r="O28" s="99">
        <f t="shared" si="16"/>
        <v>46</v>
      </c>
      <c r="P28" s="101">
        <f t="shared" si="2"/>
        <v>0.48263561011436362</v>
      </c>
      <c r="Q28" s="102">
        <f t="shared" si="17"/>
        <v>18</v>
      </c>
      <c r="R28" s="103">
        <f t="shared" si="3"/>
        <v>0.18885741265344666</v>
      </c>
      <c r="S28" s="104">
        <f t="shared" si="18"/>
        <v>9549</v>
      </c>
      <c r="T28" s="105" t="s">
        <v>61</v>
      </c>
      <c r="U28" s="19"/>
      <c r="V28" s="19"/>
      <c r="W28" s="19"/>
      <c r="X28" s="19"/>
      <c r="Y28" s="19"/>
      <c r="Z28" s="19"/>
      <c r="AA28" s="19"/>
      <c r="AB28" s="19"/>
    </row>
    <row r="29" spans="1:28" ht="18" customHeight="1">
      <c r="A29" s="95" t="s">
        <v>62</v>
      </c>
      <c r="B29" s="96">
        <f>'[1]H27.11～28.10まで集計（チェック用）'!C33</f>
        <v>13536</v>
      </c>
      <c r="C29" s="97">
        <f>'[1]H27.11～28.10まで集計（チェック用）'!G33</f>
        <v>129</v>
      </c>
      <c r="D29" s="97">
        <f>'[1]H27.11～28.10まで集計（チェック用）'!H33</f>
        <v>157</v>
      </c>
      <c r="E29" s="97">
        <f t="shared" si="13"/>
        <v>-28</v>
      </c>
      <c r="F29" s="98">
        <f t="shared" si="0"/>
        <v>-0.20685579196217493</v>
      </c>
      <c r="G29" s="97">
        <f>'[1]H27.11～28.10まで集計（チェック用）'!J33</f>
        <v>237</v>
      </c>
      <c r="H29" s="97">
        <f>'[1]H27.11～28.10まで集計（チェック用）'!K33</f>
        <v>346</v>
      </c>
      <c r="I29" s="97">
        <f>'[1]H27.11～28.10まで集計（チェック用）'!L33</f>
        <v>14</v>
      </c>
      <c r="J29" s="99">
        <f t="shared" si="14"/>
        <v>597</v>
      </c>
      <c r="K29" s="100">
        <f>'[1]H27.11～28.10まで集計（チェック用）'!N33</f>
        <v>186</v>
      </c>
      <c r="L29" s="97">
        <f>'[1]H27.11～28.10まで集計（チェック用）'!O33</f>
        <v>464</v>
      </c>
      <c r="M29" s="97">
        <f>'[1]H27.11～28.10まで集計（チェック用）'!P33</f>
        <v>14</v>
      </c>
      <c r="N29" s="100">
        <f t="shared" si="15"/>
        <v>664</v>
      </c>
      <c r="O29" s="99">
        <f t="shared" si="16"/>
        <v>-67</v>
      </c>
      <c r="P29" s="101">
        <f t="shared" si="2"/>
        <v>-0.4949763593380615</v>
      </c>
      <c r="Q29" s="102">
        <f t="shared" si="17"/>
        <v>-95</v>
      </c>
      <c r="R29" s="103">
        <f t="shared" si="3"/>
        <v>-0.70183215130023635</v>
      </c>
      <c r="S29" s="104">
        <f t="shared" si="18"/>
        <v>13441</v>
      </c>
      <c r="T29" s="105" t="s">
        <v>62</v>
      </c>
      <c r="U29" s="19"/>
      <c r="V29" s="19"/>
      <c r="W29" s="19"/>
      <c r="X29" s="19"/>
      <c r="Y29" s="19"/>
      <c r="Z29" s="19"/>
      <c r="AA29" s="19"/>
      <c r="AB29" s="19"/>
    </row>
    <row r="30" spans="1:28" ht="18" customHeight="1">
      <c r="A30" s="95" t="s">
        <v>63</v>
      </c>
      <c r="B30" s="96">
        <f>'[1]H27.11～28.10まで集計（チェック用）'!C34</f>
        <v>10652</v>
      </c>
      <c r="C30" s="97">
        <f>'[1]H27.11～28.10まで集計（チェック用）'!G34</f>
        <v>105</v>
      </c>
      <c r="D30" s="97">
        <f>'[1]H27.11～28.10まで集計（チェック用）'!H34</f>
        <v>118</v>
      </c>
      <c r="E30" s="97">
        <f t="shared" si="13"/>
        <v>-13</v>
      </c>
      <c r="F30" s="98">
        <f t="shared" si="0"/>
        <v>-0.12204280886218551</v>
      </c>
      <c r="G30" s="97">
        <f>'[1]H27.11～28.10まで集計（チェック用）'!J34</f>
        <v>696</v>
      </c>
      <c r="H30" s="97">
        <f>'[1]H27.11～28.10まで集計（チェック用）'!K34</f>
        <v>436</v>
      </c>
      <c r="I30" s="97">
        <f>'[1]H27.11～28.10まで集計（チェック用）'!L34</f>
        <v>21</v>
      </c>
      <c r="J30" s="99">
        <f t="shared" si="14"/>
        <v>1153</v>
      </c>
      <c r="K30" s="100">
        <f>'[1]H27.11～28.10まで集計（チェック用）'!N34</f>
        <v>423</v>
      </c>
      <c r="L30" s="97">
        <f>'[1]H27.11～28.10まで集計（チェック用）'!O34</f>
        <v>574</v>
      </c>
      <c r="M30" s="97">
        <f>'[1]H27.11～28.10まで集計（チェック用）'!P34</f>
        <v>81</v>
      </c>
      <c r="N30" s="100">
        <f t="shared" si="15"/>
        <v>1078</v>
      </c>
      <c r="O30" s="99">
        <f t="shared" si="16"/>
        <v>75</v>
      </c>
      <c r="P30" s="101">
        <f t="shared" si="2"/>
        <v>0.70409312805107027</v>
      </c>
      <c r="Q30" s="102">
        <f t="shared" si="17"/>
        <v>62</v>
      </c>
      <c r="R30" s="103">
        <f t="shared" si="3"/>
        <v>0.58205031918888472</v>
      </c>
      <c r="S30" s="104">
        <f t="shared" si="18"/>
        <v>10714</v>
      </c>
      <c r="T30" s="105" t="s">
        <v>63</v>
      </c>
      <c r="U30" s="19"/>
      <c r="V30" s="19"/>
      <c r="W30" s="19"/>
      <c r="X30" s="19"/>
      <c r="Y30" s="19"/>
      <c r="Z30" s="19"/>
      <c r="AA30" s="19"/>
      <c r="AB30" s="19"/>
    </row>
    <row r="31" spans="1:28" ht="18" customHeight="1">
      <c r="A31" s="95" t="s">
        <v>64</v>
      </c>
      <c r="B31" s="96">
        <f>'[1]H27.11～28.10まで集計（チェック用）'!C35</f>
        <v>5597</v>
      </c>
      <c r="C31" s="97">
        <f>'[1]H27.11～28.10まで集計（チェック用）'!G35</f>
        <v>79</v>
      </c>
      <c r="D31" s="97">
        <f>'[1]H27.11～28.10まで集計（チェック用）'!H35</f>
        <v>57</v>
      </c>
      <c r="E31" s="97">
        <f t="shared" si="13"/>
        <v>22</v>
      </c>
      <c r="F31" s="98">
        <f t="shared" si="0"/>
        <v>0.39306771484723962</v>
      </c>
      <c r="G31" s="97">
        <f>'[1]H27.11～28.10まで集計（チェック用）'!J35</f>
        <v>68</v>
      </c>
      <c r="H31" s="97">
        <f>'[1]H27.11～28.10まで集計（チェック用）'!K35</f>
        <v>199</v>
      </c>
      <c r="I31" s="97">
        <f>'[1]H27.11～28.10まで集計（チェック用）'!L35</f>
        <v>12</v>
      </c>
      <c r="J31" s="99">
        <f t="shared" si="14"/>
        <v>279</v>
      </c>
      <c r="K31" s="100">
        <f>'[1]H27.11～28.10まで集計（チェック用）'!N35</f>
        <v>75</v>
      </c>
      <c r="L31" s="97">
        <f>'[1]H27.11～28.10まで集計（チェック用）'!O35</f>
        <v>194</v>
      </c>
      <c r="M31" s="97">
        <f>'[1]H27.11～28.10まで集計（チェック用）'!P35</f>
        <v>4</v>
      </c>
      <c r="N31" s="100">
        <f t="shared" si="15"/>
        <v>273</v>
      </c>
      <c r="O31" s="99">
        <f t="shared" si="16"/>
        <v>6</v>
      </c>
      <c r="P31" s="101">
        <f t="shared" si="2"/>
        <v>0.10720028586742897</v>
      </c>
      <c r="Q31" s="102">
        <f t="shared" si="17"/>
        <v>28</v>
      </c>
      <c r="R31" s="103">
        <f t="shared" si="3"/>
        <v>0.50026800071466859</v>
      </c>
      <c r="S31" s="104">
        <f t="shared" si="18"/>
        <v>5625</v>
      </c>
      <c r="T31" s="105" t="s">
        <v>64</v>
      </c>
      <c r="U31" s="19"/>
      <c r="V31" s="19"/>
      <c r="W31" s="19"/>
      <c r="X31" s="19"/>
      <c r="Y31" s="19"/>
      <c r="Z31" s="19"/>
      <c r="AA31" s="19"/>
      <c r="AB31" s="19"/>
    </row>
    <row r="32" spans="1:28" ht="18" customHeight="1">
      <c r="A32" s="95" t="s">
        <v>65</v>
      </c>
      <c r="B32" s="96">
        <f>'[1]H27.11～28.10まで集計（チェック用）'!C36</f>
        <v>11232</v>
      </c>
      <c r="C32" s="97">
        <f>'[1]H27.11～28.10まで集計（チェック用）'!G36</f>
        <v>149</v>
      </c>
      <c r="D32" s="97">
        <f>'[1]H27.11～28.10まで集計（チェック用）'!H36</f>
        <v>117</v>
      </c>
      <c r="E32" s="97">
        <f t="shared" si="13"/>
        <v>32</v>
      </c>
      <c r="F32" s="98">
        <f t="shared" si="0"/>
        <v>0.28490028490028491</v>
      </c>
      <c r="G32" s="97">
        <f>'[1]H27.11～28.10まで集計（チェック用）'!J36</f>
        <v>143</v>
      </c>
      <c r="H32" s="97">
        <f>'[1]H27.11～28.10まで集計（チェック用）'!K36</f>
        <v>341</v>
      </c>
      <c r="I32" s="97">
        <f>'[1]H27.11～28.10まで集計（チェック用）'!L36</f>
        <v>36</v>
      </c>
      <c r="J32" s="99">
        <f t="shared" si="14"/>
        <v>520</v>
      </c>
      <c r="K32" s="100">
        <f>'[1]H27.11～28.10まで集計（チェック用）'!N36</f>
        <v>152</v>
      </c>
      <c r="L32" s="97">
        <f>'[1]H27.11～28.10まで集計（チェック用）'!O36</f>
        <v>343</v>
      </c>
      <c r="M32" s="97">
        <f>'[1]H27.11～28.10まで集計（チェック用）'!P36</f>
        <v>30</v>
      </c>
      <c r="N32" s="100">
        <f t="shared" si="15"/>
        <v>525</v>
      </c>
      <c r="O32" s="99">
        <f t="shared" si="16"/>
        <v>-5</v>
      </c>
      <c r="P32" s="101">
        <f t="shared" si="2"/>
        <v>-4.4515669515669515E-2</v>
      </c>
      <c r="Q32" s="102">
        <f t="shared" si="17"/>
        <v>27</v>
      </c>
      <c r="R32" s="103">
        <f t="shared" si="3"/>
        <v>0.24038461538461539</v>
      </c>
      <c r="S32" s="104">
        <f t="shared" si="18"/>
        <v>11259</v>
      </c>
      <c r="T32" s="105" t="s">
        <v>65</v>
      </c>
      <c r="U32" s="19"/>
      <c r="V32" s="19"/>
      <c r="W32" s="19"/>
      <c r="X32" s="19"/>
      <c r="Y32" s="19"/>
      <c r="Z32" s="19"/>
      <c r="AA32" s="19"/>
      <c r="AB32" s="19"/>
    </row>
    <row r="33" spans="1:28" ht="18" customHeight="1" thickBot="1">
      <c r="A33" s="95" t="s">
        <v>66</v>
      </c>
      <c r="B33" s="96">
        <f>'[1]H27.11～28.10まで集計（チェック用）'!C37</f>
        <v>4260</v>
      </c>
      <c r="C33" s="97">
        <f>'[1]H27.11～28.10まで集計（チェック用）'!G37</f>
        <v>39</v>
      </c>
      <c r="D33" s="97">
        <f>'[1]H27.11～28.10まで集計（チェック用）'!H37</f>
        <v>59</v>
      </c>
      <c r="E33" s="97">
        <f t="shared" si="13"/>
        <v>-20</v>
      </c>
      <c r="F33" s="98">
        <f t="shared" si="0"/>
        <v>-0.46948356807511737</v>
      </c>
      <c r="G33" s="97">
        <f>'[1]H27.11～28.10まで集計（チェック用）'!J37</f>
        <v>56</v>
      </c>
      <c r="H33" s="97">
        <f>'[1]H27.11～28.10まで集計（チェック用）'!K37</f>
        <v>105</v>
      </c>
      <c r="I33" s="97">
        <f>'[1]H27.11～28.10まで集計（チェック用）'!L37</f>
        <v>2</v>
      </c>
      <c r="J33" s="99">
        <f t="shared" si="14"/>
        <v>163</v>
      </c>
      <c r="K33" s="100">
        <f>'[1]H27.11～28.10まで集計（チェック用）'!N37</f>
        <v>57</v>
      </c>
      <c r="L33" s="97">
        <f>'[1]H27.11～28.10まで集計（チェック用）'!O37</f>
        <v>150</v>
      </c>
      <c r="M33" s="97">
        <f>'[1]H27.11～28.10まで集計（チェック用）'!P37</f>
        <v>4</v>
      </c>
      <c r="N33" s="100">
        <f t="shared" si="15"/>
        <v>211</v>
      </c>
      <c r="O33" s="99">
        <f t="shared" si="16"/>
        <v>-48</v>
      </c>
      <c r="P33" s="101">
        <f t="shared" si="2"/>
        <v>-1.1267605633802817</v>
      </c>
      <c r="Q33" s="102">
        <f t="shared" si="17"/>
        <v>-68</v>
      </c>
      <c r="R33" s="103">
        <f t="shared" si="3"/>
        <v>-1.5962441314553992</v>
      </c>
      <c r="S33" s="104">
        <f t="shared" si="18"/>
        <v>4192</v>
      </c>
      <c r="T33" s="105" t="s">
        <v>66</v>
      </c>
      <c r="U33" s="19"/>
      <c r="V33" s="19"/>
      <c r="W33" s="19"/>
      <c r="X33" s="19"/>
      <c r="Y33" s="19"/>
      <c r="Z33" s="19"/>
      <c r="AA33" s="19"/>
      <c r="AB33" s="19"/>
    </row>
    <row r="34" spans="1:28" ht="22.5" customHeight="1" thickBot="1">
      <c r="A34" s="83" t="s">
        <v>67</v>
      </c>
      <c r="B34" s="84">
        <f>SUM(B35:B40)</f>
        <v>151607</v>
      </c>
      <c r="C34" s="85">
        <f>SUM(C35:C40)</f>
        <v>1757</v>
      </c>
      <c r="D34" s="85">
        <f>SUM(D35:D40)</f>
        <v>1093</v>
      </c>
      <c r="E34" s="85">
        <f>SUM(E35:E40)</f>
        <v>664</v>
      </c>
      <c r="F34" s="86">
        <f t="shared" si="0"/>
        <v>0.43797449985818598</v>
      </c>
      <c r="G34" s="85">
        <f t="shared" ref="G34:O34" si="19">SUM(G35:G40)</f>
        <v>2740</v>
      </c>
      <c r="H34" s="85">
        <f t="shared" si="19"/>
        <v>6243</v>
      </c>
      <c r="I34" s="85">
        <f t="shared" si="19"/>
        <v>271</v>
      </c>
      <c r="J34" s="89">
        <f t="shared" si="19"/>
        <v>9254</v>
      </c>
      <c r="K34" s="88">
        <f t="shared" si="19"/>
        <v>2774</v>
      </c>
      <c r="L34" s="85">
        <f t="shared" si="19"/>
        <v>6033</v>
      </c>
      <c r="M34" s="85">
        <f t="shared" si="19"/>
        <v>255</v>
      </c>
      <c r="N34" s="88">
        <f t="shared" si="19"/>
        <v>9062</v>
      </c>
      <c r="O34" s="89">
        <f t="shared" si="19"/>
        <v>192</v>
      </c>
      <c r="P34" s="90">
        <f t="shared" si="2"/>
        <v>0.12664322887465618</v>
      </c>
      <c r="Q34" s="91">
        <f t="shared" si="17"/>
        <v>856</v>
      </c>
      <c r="R34" s="92">
        <f t="shared" si="3"/>
        <v>0.56461772873284211</v>
      </c>
      <c r="S34" s="93">
        <f>SUM(S35:S40)</f>
        <v>152463</v>
      </c>
      <c r="T34" s="94" t="s">
        <v>67</v>
      </c>
      <c r="U34" s="19"/>
      <c r="V34" s="19"/>
      <c r="W34" s="19"/>
      <c r="X34" s="19"/>
      <c r="Y34" s="19"/>
      <c r="Z34" s="19"/>
      <c r="AA34" s="19"/>
      <c r="AB34" s="19"/>
    </row>
    <row r="35" spans="1:28" ht="18" customHeight="1">
      <c r="A35" s="95" t="s">
        <v>68</v>
      </c>
      <c r="B35" s="96">
        <f>'[1]H27.11～28.10まで集計（チェック用）'!C41</f>
        <v>39504</v>
      </c>
      <c r="C35" s="97">
        <f>'[1]H27.11～28.10まで集計（チェック用）'!G41</f>
        <v>389</v>
      </c>
      <c r="D35" s="97">
        <f>'[1]H27.11～28.10まで集計（チェック用）'!H41</f>
        <v>296</v>
      </c>
      <c r="E35" s="97">
        <f t="shared" ref="E35:E40" si="20">C35-D35</f>
        <v>93</v>
      </c>
      <c r="F35" s="98">
        <f t="shared" si="0"/>
        <v>0.23541919805589306</v>
      </c>
      <c r="G35" s="97">
        <f>'[1]H27.11～28.10まで集計（チェック用）'!J41</f>
        <v>610</v>
      </c>
      <c r="H35" s="97">
        <f>'[1]H27.11～28.10まで集計（チェック用）'!K41</f>
        <v>1288</v>
      </c>
      <c r="I35" s="97">
        <f>'[1]H27.11～28.10まで集計（チェック用）'!L41</f>
        <v>82</v>
      </c>
      <c r="J35" s="99">
        <f t="shared" ref="J35:J40" si="21">SUM(G35:I35)</f>
        <v>1980</v>
      </c>
      <c r="K35" s="100">
        <f>'[1]H27.11～28.10まで集計（チェック用）'!N41</f>
        <v>694</v>
      </c>
      <c r="L35" s="97">
        <f>'[1]H27.11～28.10まで集計（チェック用）'!O41</f>
        <v>1155</v>
      </c>
      <c r="M35" s="97">
        <f>'[1]H27.11～28.10まで集計（チェック用）'!P41</f>
        <v>47</v>
      </c>
      <c r="N35" s="100">
        <f t="shared" ref="N35:N40" si="22">SUM(K35:M35)</f>
        <v>1896</v>
      </c>
      <c r="O35" s="99">
        <f t="shared" ref="O35:O40" si="23">J35-N35</f>
        <v>84</v>
      </c>
      <c r="P35" s="101">
        <f t="shared" si="2"/>
        <v>0.21263669501822599</v>
      </c>
      <c r="Q35" s="102">
        <f t="shared" si="17"/>
        <v>177</v>
      </c>
      <c r="R35" s="103">
        <f t="shared" si="3"/>
        <v>0.44805589307411908</v>
      </c>
      <c r="S35" s="104">
        <f t="shared" ref="S35:S40" si="24">Q35+B35</f>
        <v>39681</v>
      </c>
      <c r="T35" s="105" t="s">
        <v>68</v>
      </c>
      <c r="U35" s="19"/>
      <c r="V35" s="19"/>
      <c r="W35" s="19"/>
      <c r="X35" s="19"/>
      <c r="Y35" s="19"/>
      <c r="Z35" s="19"/>
      <c r="AA35" s="19"/>
      <c r="AB35" s="19"/>
    </row>
    <row r="36" spans="1:28" ht="18" customHeight="1">
      <c r="A36" s="95" t="s">
        <v>69</v>
      </c>
      <c r="B36" s="96">
        <f>'[1]H27.11～28.10まで集計（チェック用）'!C42</f>
        <v>13685</v>
      </c>
      <c r="C36" s="97">
        <f>'[1]H27.11～28.10まで集計（チェック用）'!G42</f>
        <v>161</v>
      </c>
      <c r="D36" s="97">
        <f>'[1]H27.11～28.10まで集計（チェック用）'!H42</f>
        <v>129</v>
      </c>
      <c r="E36" s="97">
        <f t="shared" si="20"/>
        <v>32</v>
      </c>
      <c r="F36" s="98">
        <f t="shared" si="0"/>
        <v>0.23383266350018267</v>
      </c>
      <c r="G36" s="97">
        <f>'[1]H27.11～28.10まで集計（チェック用）'!J42</f>
        <v>153</v>
      </c>
      <c r="H36" s="97">
        <f>'[1]H27.11～28.10まで集計（チェック用）'!K42</f>
        <v>442</v>
      </c>
      <c r="I36" s="97">
        <f>'[1]H27.11～28.10まで集計（チェック用）'!L42</f>
        <v>13</v>
      </c>
      <c r="J36" s="99">
        <f t="shared" si="21"/>
        <v>608</v>
      </c>
      <c r="K36" s="100">
        <f>'[1]H27.11～28.10まで集計（チェック用）'!N42</f>
        <v>153</v>
      </c>
      <c r="L36" s="97">
        <f>'[1]H27.11～28.10まで集計（チェック用）'!O42</f>
        <v>498</v>
      </c>
      <c r="M36" s="97">
        <f>'[1]H27.11～28.10まで集計（チェック用）'!P42</f>
        <v>3</v>
      </c>
      <c r="N36" s="100">
        <f t="shared" si="22"/>
        <v>654</v>
      </c>
      <c r="O36" s="99">
        <f t="shared" si="23"/>
        <v>-46</v>
      </c>
      <c r="P36" s="101">
        <f t="shared" si="2"/>
        <v>-0.33613445378151263</v>
      </c>
      <c r="Q36" s="102">
        <f t="shared" si="17"/>
        <v>-14</v>
      </c>
      <c r="R36" s="103">
        <f t="shared" si="3"/>
        <v>-0.10230179028132991</v>
      </c>
      <c r="S36" s="104">
        <f t="shared" si="24"/>
        <v>13671</v>
      </c>
      <c r="T36" s="105" t="s">
        <v>69</v>
      </c>
      <c r="U36" s="19"/>
      <c r="V36" s="19"/>
      <c r="W36" s="19"/>
      <c r="X36" s="19"/>
      <c r="Y36" s="19"/>
      <c r="Z36" s="19"/>
      <c r="AA36" s="19"/>
      <c r="AB36" s="19"/>
    </row>
    <row r="37" spans="1:28" ht="18" customHeight="1">
      <c r="A37" s="95" t="s">
        <v>70</v>
      </c>
      <c r="B37" s="96">
        <f>'[1]H27.11～28.10まで集計（チェック用）'!C43</f>
        <v>28308</v>
      </c>
      <c r="C37" s="97">
        <f>'[1]H27.11～28.10まで集計（チェック用）'!G43</f>
        <v>374</v>
      </c>
      <c r="D37" s="97">
        <f>'[1]H27.11～28.10まで集計（チェック用）'!H43</f>
        <v>197</v>
      </c>
      <c r="E37" s="97">
        <f t="shared" si="20"/>
        <v>177</v>
      </c>
      <c r="F37" s="98">
        <f t="shared" si="0"/>
        <v>0.62526494277236111</v>
      </c>
      <c r="G37" s="97">
        <f>'[1]H27.11～28.10まで集計（チェック用）'!J43</f>
        <v>770</v>
      </c>
      <c r="H37" s="97">
        <f>'[1]H27.11～28.10まで集計（チェック用）'!K43</f>
        <v>1256</v>
      </c>
      <c r="I37" s="97">
        <f>'[1]H27.11～28.10まで集計（チェック用）'!L43</f>
        <v>65</v>
      </c>
      <c r="J37" s="99">
        <f t="shared" si="21"/>
        <v>2091</v>
      </c>
      <c r="K37" s="100">
        <f>'[1]H27.11～28.10まで集計（チェック用）'!N43</f>
        <v>725</v>
      </c>
      <c r="L37" s="97">
        <f>'[1]H27.11～28.10まで集計（チェック用）'!O43</f>
        <v>1235</v>
      </c>
      <c r="M37" s="97">
        <f>'[1]H27.11～28.10まで集計（チェック用）'!P43</f>
        <v>38</v>
      </c>
      <c r="N37" s="100">
        <f t="shared" si="22"/>
        <v>1998</v>
      </c>
      <c r="O37" s="99">
        <f t="shared" si="23"/>
        <v>93</v>
      </c>
      <c r="P37" s="101">
        <f t="shared" si="2"/>
        <v>0.32852903772785075</v>
      </c>
      <c r="Q37" s="102">
        <f t="shared" si="17"/>
        <v>270</v>
      </c>
      <c r="R37" s="103">
        <f t="shared" si="3"/>
        <v>0.95379398050021191</v>
      </c>
      <c r="S37" s="104">
        <f t="shared" si="24"/>
        <v>28578</v>
      </c>
      <c r="T37" s="105" t="s">
        <v>70</v>
      </c>
      <c r="U37" s="19"/>
      <c r="V37" s="19"/>
      <c r="W37" s="19"/>
      <c r="X37" s="19"/>
      <c r="Y37" s="19"/>
      <c r="Z37" s="19"/>
      <c r="AA37" s="19"/>
      <c r="AB37" s="19"/>
    </row>
    <row r="38" spans="1:28" ht="18" customHeight="1">
      <c r="A38" s="95" t="s">
        <v>71</v>
      </c>
      <c r="B38" s="96">
        <f>'[1]H27.11～28.10まで集計（チェック用）'!C44</f>
        <v>16148</v>
      </c>
      <c r="C38" s="97">
        <f>'[1]H27.11～28.10まで集計（チェック用）'!G44</f>
        <v>176</v>
      </c>
      <c r="D38" s="97">
        <f>'[1]H27.11～28.10まで集計（チェック用）'!H44</f>
        <v>130</v>
      </c>
      <c r="E38" s="97">
        <f t="shared" si="20"/>
        <v>46</v>
      </c>
      <c r="F38" s="98">
        <f t="shared" si="0"/>
        <v>0.28486499876145654</v>
      </c>
      <c r="G38" s="97">
        <f>'[1]H27.11～28.10まで集計（チェック用）'!J44</f>
        <v>222</v>
      </c>
      <c r="H38" s="97">
        <f>'[1]H27.11～28.10まで集計（チェック用）'!K44</f>
        <v>694</v>
      </c>
      <c r="I38" s="97">
        <f>'[1]H27.11～28.10まで集計（チェック用）'!L44</f>
        <v>27</v>
      </c>
      <c r="J38" s="99">
        <f t="shared" si="21"/>
        <v>943</v>
      </c>
      <c r="K38" s="100">
        <f>'[1]H27.11～28.10まで集計（チェック用）'!N44</f>
        <v>240</v>
      </c>
      <c r="L38" s="97">
        <f>'[1]H27.11～28.10まで集計（チェック用）'!O44</f>
        <v>785</v>
      </c>
      <c r="M38" s="97">
        <f>'[1]H27.11～28.10まで集計（チェック用）'!P44</f>
        <v>72</v>
      </c>
      <c r="N38" s="100">
        <f t="shared" si="22"/>
        <v>1097</v>
      </c>
      <c r="O38" s="99">
        <f t="shared" si="23"/>
        <v>-154</v>
      </c>
      <c r="P38" s="101">
        <f t="shared" si="2"/>
        <v>-0.9536784741144414</v>
      </c>
      <c r="Q38" s="102">
        <f t="shared" si="17"/>
        <v>-108</v>
      </c>
      <c r="R38" s="103">
        <f t="shared" si="3"/>
        <v>-0.66881347535298485</v>
      </c>
      <c r="S38" s="104">
        <f t="shared" si="24"/>
        <v>16040</v>
      </c>
      <c r="T38" s="105" t="s">
        <v>71</v>
      </c>
      <c r="U38" s="19"/>
      <c r="V38" s="19"/>
      <c r="W38" s="19"/>
      <c r="X38" s="19"/>
      <c r="Y38" s="19"/>
      <c r="Z38" s="19"/>
      <c r="AA38" s="19"/>
      <c r="AB38" s="19"/>
    </row>
    <row r="39" spans="1:28" ht="18" customHeight="1">
      <c r="A39" s="95" t="s">
        <v>72</v>
      </c>
      <c r="B39" s="96">
        <f>'[1]H27.11～28.10まで集計（チェック用）'!C45</f>
        <v>19454</v>
      </c>
      <c r="C39" s="97">
        <f>'[1]H27.11～28.10まで集計（チェック用）'!G45</f>
        <v>264</v>
      </c>
      <c r="D39" s="97">
        <f>'[1]H27.11～28.10まで集計（チェック用）'!H45</f>
        <v>141</v>
      </c>
      <c r="E39" s="97">
        <f t="shared" si="20"/>
        <v>123</v>
      </c>
      <c r="F39" s="98">
        <f t="shared" si="0"/>
        <v>0.63226071759021285</v>
      </c>
      <c r="G39" s="97">
        <f>'[1]H27.11～28.10まで集計（チェック用）'!J45</f>
        <v>307</v>
      </c>
      <c r="H39" s="97">
        <f>'[1]H27.11～28.10まで集計（チェック用）'!K45</f>
        <v>1214</v>
      </c>
      <c r="I39" s="97">
        <f>'[1]H27.11～28.10まで集計（チェック用）'!L45</f>
        <v>38</v>
      </c>
      <c r="J39" s="99">
        <f t="shared" si="21"/>
        <v>1559</v>
      </c>
      <c r="K39" s="100">
        <f>'[1]H27.11～28.10まで集計（チェック用）'!N45</f>
        <v>274</v>
      </c>
      <c r="L39" s="97">
        <f>'[1]H27.11～28.10まで集計（チェック用）'!O45</f>
        <v>792</v>
      </c>
      <c r="M39" s="97">
        <f>'[1]H27.11～28.10まで集計（チェック用）'!P45</f>
        <v>40</v>
      </c>
      <c r="N39" s="100">
        <f t="shared" si="22"/>
        <v>1106</v>
      </c>
      <c r="O39" s="99">
        <f t="shared" si="23"/>
        <v>453</v>
      </c>
      <c r="P39" s="101">
        <f t="shared" si="2"/>
        <v>2.3285699599054177</v>
      </c>
      <c r="Q39" s="102">
        <f t="shared" si="17"/>
        <v>576</v>
      </c>
      <c r="R39" s="103">
        <f t="shared" si="3"/>
        <v>2.9608306774956308</v>
      </c>
      <c r="S39" s="104">
        <f t="shared" si="24"/>
        <v>20030</v>
      </c>
      <c r="T39" s="105" t="s">
        <v>72</v>
      </c>
      <c r="U39" s="19"/>
      <c r="V39" s="19"/>
      <c r="W39" s="19"/>
      <c r="X39" s="19"/>
      <c r="Y39" s="19"/>
      <c r="Z39" s="19"/>
      <c r="AA39" s="19"/>
      <c r="AB39" s="19"/>
    </row>
    <row r="40" spans="1:28" ht="18" customHeight="1" thickBot="1">
      <c r="A40" s="95" t="s">
        <v>73</v>
      </c>
      <c r="B40" s="96">
        <f>'[1]H27.11～28.10まで集計（チェック用）'!C46</f>
        <v>34508</v>
      </c>
      <c r="C40" s="97">
        <f>'[1]H27.11～28.10まで集計（チェック用）'!G46</f>
        <v>393</v>
      </c>
      <c r="D40" s="97">
        <f>'[1]H27.11～28.10まで集計（チェック用）'!H46</f>
        <v>200</v>
      </c>
      <c r="E40" s="97">
        <f t="shared" si="20"/>
        <v>193</v>
      </c>
      <c r="F40" s="98">
        <f t="shared" si="0"/>
        <v>0.55929059928132607</v>
      </c>
      <c r="G40" s="97">
        <f>'[1]H27.11～28.10まで集計（チェック用）'!J46</f>
        <v>678</v>
      </c>
      <c r="H40" s="97">
        <f>'[1]H27.11～28.10まで集計（チェック用）'!K46</f>
        <v>1349</v>
      </c>
      <c r="I40" s="97">
        <f>'[1]H27.11～28.10まで集計（チェック用）'!L46</f>
        <v>46</v>
      </c>
      <c r="J40" s="99">
        <f t="shared" si="21"/>
        <v>2073</v>
      </c>
      <c r="K40" s="100">
        <f>'[1]H27.11～28.10まで集計（チェック用）'!N46</f>
        <v>688</v>
      </c>
      <c r="L40" s="97">
        <f>'[1]H27.11～28.10まで集計（チェック用）'!O46</f>
        <v>1568</v>
      </c>
      <c r="M40" s="97">
        <f>'[1]H27.11～28.10まで集計（チェック用）'!P46</f>
        <v>55</v>
      </c>
      <c r="N40" s="100">
        <f t="shared" si="22"/>
        <v>2311</v>
      </c>
      <c r="O40" s="99">
        <f t="shared" si="23"/>
        <v>-238</v>
      </c>
      <c r="P40" s="101">
        <f t="shared" si="2"/>
        <v>-0.68969514315521041</v>
      </c>
      <c r="Q40" s="102">
        <f t="shared" si="17"/>
        <v>-45</v>
      </c>
      <c r="R40" s="103">
        <f t="shared" si="3"/>
        <v>-0.13040454387388431</v>
      </c>
      <c r="S40" s="104">
        <f t="shared" si="24"/>
        <v>34463</v>
      </c>
      <c r="T40" s="105" t="s">
        <v>73</v>
      </c>
      <c r="U40" s="19"/>
      <c r="V40" s="19"/>
      <c r="W40" s="19"/>
      <c r="X40" s="19"/>
      <c r="Y40" s="19"/>
      <c r="Z40" s="19"/>
      <c r="AA40" s="19"/>
      <c r="AB40" s="19"/>
    </row>
    <row r="41" spans="1:28" ht="22.5" customHeight="1" thickBot="1">
      <c r="A41" s="83" t="s">
        <v>74</v>
      </c>
      <c r="B41" s="84">
        <f>SUM(B42:B53)</f>
        <v>100235</v>
      </c>
      <c r="C41" s="85">
        <f>SUM(C42:C53)</f>
        <v>1439</v>
      </c>
      <c r="D41" s="85">
        <f>SUM(D42:D53)</f>
        <v>778</v>
      </c>
      <c r="E41" s="85">
        <f>SUM(E42:E53)</f>
        <v>661</v>
      </c>
      <c r="F41" s="86">
        <f t="shared" si="0"/>
        <v>0.65945029181423653</v>
      </c>
      <c r="G41" s="85">
        <f t="shared" ref="G41:O41" si="25">SUM(G42:G53)</f>
        <v>1451</v>
      </c>
      <c r="H41" s="85">
        <f t="shared" si="25"/>
        <v>4712</v>
      </c>
      <c r="I41" s="87">
        <f t="shared" si="25"/>
        <v>112</v>
      </c>
      <c r="J41" s="87">
        <f t="shared" si="25"/>
        <v>6275</v>
      </c>
      <c r="K41" s="88">
        <f t="shared" si="25"/>
        <v>1443</v>
      </c>
      <c r="L41" s="85">
        <f t="shared" si="25"/>
        <v>4401</v>
      </c>
      <c r="M41" s="87">
        <f t="shared" si="25"/>
        <v>88</v>
      </c>
      <c r="N41" s="85">
        <f t="shared" si="25"/>
        <v>5932</v>
      </c>
      <c r="O41" s="88">
        <f t="shared" si="25"/>
        <v>343</v>
      </c>
      <c r="P41" s="90">
        <f t="shared" si="2"/>
        <v>0.34219583977652518</v>
      </c>
      <c r="Q41" s="91">
        <f>SUM(Q42:Q53)</f>
        <v>1004</v>
      </c>
      <c r="R41" s="92">
        <f t="shared" si="3"/>
        <v>1.0016461315907617</v>
      </c>
      <c r="S41" s="93">
        <f>SUM(S42:S53)</f>
        <v>101239</v>
      </c>
      <c r="T41" s="94" t="s">
        <v>74</v>
      </c>
      <c r="U41" s="19"/>
      <c r="V41" s="19"/>
      <c r="W41" s="19"/>
      <c r="X41" s="19"/>
      <c r="Y41" s="19"/>
      <c r="Z41" s="19"/>
      <c r="AA41" s="19"/>
      <c r="AB41" s="19"/>
    </row>
    <row r="42" spans="1:28" ht="18" customHeight="1">
      <c r="A42" s="95" t="s">
        <v>75</v>
      </c>
      <c r="B42" s="96">
        <f>'[1]H27.11～28.10まで集計（チェック用）'!C50</f>
        <v>18410</v>
      </c>
      <c r="C42" s="97">
        <f>'[1]H27.11～28.10まで集計（チェック用）'!G50</f>
        <v>274</v>
      </c>
      <c r="D42" s="97">
        <f>'[1]H27.11～28.10まで集計（チェック用）'!H50</f>
        <v>136</v>
      </c>
      <c r="E42" s="97">
        <f t="shared" ref="E42:E53" si="26">C42-D42</f>
        <v>138</v>
      </c>
      <c r="F42" s="98">
        <f t="shared" si="0"/>
        <v>0.7495926127104835</v>
      </c>
      <c r="G42" s="97">
        <f>'[1]H27.11～28.10まで集計（チェック用）'!J50</f>
        <v>344</v>
      </c>
      <c r="H42" s="97">
        <f>'[1]H27.11～28.10まで集計（チェック用）'!K50</f>
        <v>1067</v>
      </c>
      <c r="I42" s="97">
        <f>'[1]H27.11～28.10まで集計（チェック用）'!L50</f>
        <v>19</v>
      </c>
      <c r="J42" s="99">
        <f t="shared" ref="J42:J53" si="27">SUM(G42:I42)</f>
        <v>1430</v>
      </c>
      <c r="K42" s="100">
        <f>'[1]H27.11～28.10まで集計（チェック用）'!N50</f>
        <v>305</v>
      </c>
      <c r="L42" s="97">
        <f>'[1]H27.11～28.10まで集計（チェック用）'!O50</f>
        <v>907</v>
      </c>
      <c r="M42" s="97">
        <f>'[1]H27.11～28.10まで集計（チェック用）'!P50</f>
        <v>20</v>
      </c>
      <c r="N42" s="100">
        <f t="shared" ref="N42:N53" si="28">SUM(K42:M42)</f>
        <v>1232</v>
      </c>
      <c r="O42" s="99">
        <f t="shared" ref="O42:O52" si="29">J42-N42</f>
        <v>198</v>
      </c>
      <c r="P42" s="101">
        <f t="shared" si="2"/>
        <v>1.0755024443237371</v>
      </c>
      <c r="Q42" s="102">
        <f t="shared" ref="Q42:Q52" si="30">E42+O42</f>
        <v>336</v>
      </c>
      <c r="R42" s="103">
        <f t="shared" si="3"/>
        <v>1.8250950570342206</v>
      </c>
      <c r="S42" s="104">
        <f t="shared" ref="S42:S53" si="31">Q42+B42</f>
        <v>18746</v>
      </c>
      <c r="T42" s="105" t="s">
        <v>75</v>
      </c>
      <c r="U42" s="19"/>
      <c r="V42" s="19"/>
      <c r="W42" s="19"/>
      <c r="X42" s="19"/>
      <c r="Y42" s="19"/>
      <c r="Z42" s="19"/>
      <c r="AA42" s="19"/>
      <c r="AB42" s="19"/>
    </row>
    <row r="43" spans="1:28" ht="18" customHeight="1">
      <c r="A43" s="95" t="s">
        <v>76</v>
      </c>
      <c r="B43" s="96">
        <f>'[1]H27.11～28.10まで集計（チェック用）'!C51</f>
        <v>37502</v>
      </c>
      <c r="C43" s="97">
        <f>'[1]H27.11～28.10まで集計（チェック用）'!G51</f>
        <v>604</v>
      </c>
      <c r="D43" s="97">
        <f>'[1]H27.11～28.10まで集計（チェック用）'!H51</f>
        <v>226</v>
      </c>
      <c r="E43" s="97">
        <f t="shared" si="26"/>
        <v>378</v>
      </c>
      <c r="F43" s="98">
        <f t="shared" si="0"/>
        <v>1.0079462428670471</v>
      </c>
      <c r="G43" s="97">
        <f>'[1]H27.11～28.10まで集計（チェック用）'!J51</f>
        <v>366</v>
      </c>
      <c r="H43" s="97">
        <f>'[1]H27.11～28.10まで集計（チェック用）'!K51</f>
        <v>1679</v>
      </c>
      <c r="I43" s="97">
        <f>'[1]H27.11～28.10まで集計（チェック用）'!L51</f>
        <v>25</v>
      </c>
      <c r="J43" s="99">
        <f t="shared" si="27"/>
        <v>2070</v>
      </c>
      <c r="K43" s="100">
        <f>'[1]H27.11～28.10まで集計（チェック用）'!N51</f>
        <v>453</v>
      </c>
      <c r="L43" s="97">
        <f>'[1]H27.11～28.10まで集計（チェック用）'!O51</f>
        <v>1608</v>
      </c>
      <c r="M43" s="97">
        <f>'[1]H27.11～28.10まで集計（チェック用）'!P51</f>
        <v>15</v>
      </c>
      <c r="N43" s="100">
        <f t="shared" si="28"/>
        <v>2076</v>
      </c>
      <c r="O43" s="99">
        <f t="shared" si="29"/>
        <v>-6</v>
      </c>
      <c r="P43" s="101">
        <f t="shared" si="2"/>
        <v>-1.5999146712175349E-2</v>
      </c>
      <c r="Q43" s="102">
        <f t="shared" si="30"/>
        <v>372</v>
      </c>
      <c r="R43" s="103">
        <f t="shared" si="3"/>
        <v>0.99194709615487175</v>
      </c>
      <c r="S43" s="104">
        <f t="shared" si="31"/>
        <v>37874</v>
      </c>
      <c r="T43" s="105" t="s">
        <v>76</v>
      </c>
      <c r="U43" s="19"/>
      <c r="V43" s="19"/>
      <c r="W43" s="19"/>
      <c r="X43" s="19"/>
      <c r="Y43" s="19"/>
      <c r="Z43" s="19"/>
      <c r="AA43" s="19"/>
      <c r="AB43" s="19"/>
    </row>
    <row r="44" spans="1:28" ht="18" customHeight="1">
      <c r="A44" s="95" t="s">
        <v>77</v>
      </c>
      <c r="B44" s="96">
        <f>'[1]H27.11～28.10まで集計（チェック用）'!C52</f>
        <v>730</v>
      </c>
      <c r="C44" s="97">
        <f>'[1]H27.11～28.10まで集計（チェック用）'!G52</f>
        <v>4</v>
      </c>
      <c r="D44" s="97">
        <f>'[1]H27.11～28.10まで集計（チェック用）'!H52</f>
        <v>10</v>
      </c>
      <c r="E44" s="97">
        <f t="shared" si="26"/>
        <v>-6</v>
      </c>
      <c r="F44" s="98">
        <f t="shared" si="0"/>
        <v>-0.82191780821917804</v>
      </c>
      <c r="G44" s="97">
        <f>'[1]H27.11～28.10まで集計（チェック用）'!J52</f>
        <v>42</v>
      </c>
      <c r="H44" s="97">
        <f>'[1]H27.11～28.10まで集計（チェック用）'!K52</f>
        <v>57</v>
      </c>
      <c r="I44" s="97">
        <f>'[1]H27.11～28.10まで集計（チェック用）'!L52</f>
        <v>6</v>
      </c>
      <c r="J44" s="99">
        <f t="shared" si="27"/>
        <v>105</v>
      </c>
      <c r="K44" s="100">
        <f>'[1]H27.11～28.10まで集計（チェック用）'!N52</f>
        <v>18</v>
      </c>
      <c r="L44" s="97">
        <f>'[1]H27.11～28.10まで集計（チェック用）'!O52</f>
        <v>68</v>
      </c>
      <c r="M44" s="97">
        <f>'[1]H27.11～28.10まで集計（チェック用）'!P52</f>
        <v>0</v>
      </c>
      <c r="N44" s="100">
        <f t="shared" si="28"/>
        <v>86</v>
      </c>
      <c r="O44" s="99">
        <f t="shared" si="29"/>
        <v>19</v>
      </c>
      <c r="P44" s="101">
        <f t="shared" si="2"/>
        <v>2.6027397260273974</v>
      </c>
      <c r="Q44" s="102">
        <f t="shared" si="30"/>
        <v>13</v>
      </c>
      <c r="R44" s="103">
        <f t="shared" si="3"/>
        <v>1.7808219178082192</v>
      </c>
      <c r="S44" s="104">
        <f t="shared" si="31"/>
        <v>743</v>
      </c>
      <c r="T44" s="105" t="s">
        <v>77</v>
      </c>
      <c r="U44" s="19"/>
      <c r="V44" s="19"/>
      <c r="W44" s="19"/>
      <c r="X44" s="19"/>
      <c r="Y44" s="19"/>
      <c r="Z44" s="19"/>
      <c r="AA44" s="19"/>
      <c r="AB44" s="19"/>
    </row>
    <row r="45" spans="1:28" ht="18" customHeight="1">
      <c r="A45" s="95" t="s">
        <v>78</v>
      </c>
      <c r="B45" s="96">
        <f>'[1]H27.11～28.10まで集計（チェック用）'!C53</f>
        <v>870</v>
      </c>
      <c r="C45" s="97">
        <f>'[1]H27.11～28.10まで集計（チェック用）'!G53</f>
        <v>8</v>
      </c>
      <c r="D45" s="97">
        <f>'[1]H27.11～28.10まで集計（チェック用）'!H53</f>
        <v>8</v>
      </c>
      <c r="E45" s="97">
        <f t="shared" si="26"/>
        <v>0</v>
      </c>
      <c r="F45" s="98">
        <f t="shared" si="0"/>
        <v>0</v>
      </c>
      <c r="G45" s="97">
        <f>'[1]H27.11～28.10まで集計（チェック用）'!J53</f>
        <v>65</v>
      </c>
      <c r="H45" s="97">
        <f>'[1]H27.11～28.10まで集計（チェック用）'!K53</f>
        <v>51</v>
      </c>
      <c r="I45" s="97">
        <f>'[1]H27.11～28.10まで集計（チェック用）'!L53</f>
        <v>11</v>
      </c>
      <c r="J45" s="99">
        <f t="shared" si="27"/>
        <v>127</v>
      </c>
      <c r="K45" s="100">
        <f>'[1]H27.11～28.10まで集計（チェック用）'!N53</f>
        <v>38</v>
      </c>
      <c r="L45" s="97">
        <f>'[1]H27.11～28.10まで集計（チェック用）'!O53</f>
        <v>60</v>
      </c>
      <c r="M45" s="97">
        <f>'[1]H27.11～28.10まで集計（チェック用）'!P53</f>
        <v>13</v>
      </c>
      <c r="N45" s="100">
        <f t="shared" si="28"/>
        <v>111</v>
      </c>
      <c r="O45" s="99">
        <f t="shared" si="29"/>
        <v>16</v>
      </c>
      <c r="P45" s="101">
        <f t="shared" si="2"/>
        <v>1.8390804597701149</v>
      </c>
      <c r="Q45" s="102">
        <f t="shared" si="30"/>
        <v>16</v>
      </c>
      <c r="R45" s="103">
        <f t="shared" si="3"/>
        <v>1.8390804597701149</v>
      </c>
      <c r="S45" s="104">
        <f t="shared" si="31"/>
        <v>886</v>
      </c>
      <c r="T45" s="105" t="s">
        <v>78</v>
      </c>
      <c r="U45" s="19"/>
      <c r="V45" s="19"/>
      <c r="W45" s="19"/>
      <c r="X45" s="19"/>
      <c r="Y45" s="19"/>
      <c r="Z45" s="19"/>
      <c r="AA45" s="19"/>
      <c r="AB45" s="19"/>
    </row>
    <row r="46" spans="1:28" ht="18" customHeight="1">
      <c r="A46" s="95" t="s">
        <v>79</v>
      </c>
      <c r="B46" s="96">
        <f>'[1]H27.11～28.10まで集計（チェック用）'!C54</f>
        <v>759</v>
      </c>
      <c r="C46" s="97">
        <f>'[1]H27.11～28.10まで集計（チェック用）'!G54</f>
        <v>6</v>
      </c>
      <c r="D46" s="97">
        <f>'[1]H27.11～28.10まで集計（チェック用）'!H54</f>
        <v>10</v>
      </c>
      <c r="E46" s="97">
        <f t="shared" si="26"/>
        <v>-4</v>
      </c>
      <c r="F46" s="98">
        <f t="shared" si="0"/>
        <v>-0.5270092226613966</v>
      </c>
      <c r="G46" s="97">
        <f>'[1]H27.11～28.10まで集計（チェック用）'!J54</f>
        <v>9</v>
      </c>
      <c r="H46" s="97">
        <f>'[1]H27.11～28.10まで集計（チェック用）'!K54</f>
        <v>33</v>
      </c>
      <c r="I46" s="97">
        <f>'[1]H27.11～28.10まで集計（チェック用）'!L54</f>
        <v>0</v>
      </c>
      <c r="J46" s="99">
        <f t="shared" si="27"/>
        <v>42</v>
      </c>
      <c r="K46" s="100">
        <f>'[1]H27.11～28.10まで集計（チェック用）'!N54</f>
        <v>7</v>
      </c>
      <c r="L46" s="97">
        <f>'[1]H27.11～28.10まで集計（チェック用）'!O54</f>
        <v>47</v>
      </c>
      <c r="M46" s="97">
        <f>'[1]H27.11～28.10まで集計（チェック用）'!P54</f>
        <v>0</v>
      </c>
      <c r="N46" s="100">
        <f t="shared" si="28"/>
        <v>54</v>
      </c>
      <c r="O46" s="99">
        <f t="shared" si="29"/>
        <v>-12</v>
      </c>
      <c r="P46" s="101">
        <f t="shared" si="2"/>
        <v>-1.5810276679841897</v>
      </c>
      <c r="Q46" s="102">
        <f t="shared" si="30"/>
        <v>-16</v>
      </c>
      <c r="R46" s="103">
        <f t="shared" si="3"/>
        <v>-2.1080368906455864</v>
      </c>
      <c r="S46" s="104">
        <f t="shared" si="31"/>
        <v>743</v>
      </c>
      <c r="T46" s="105" t="s">
        <v>79</v>
      </c>
      <c r="U46" s="19"/>
      <c r="V46" s="19"/>
      <c r="W46" s="19"/>
      <c r="X46" s="19"/>
      <c r="Y46" s="19"/>
      <c r="Z46" s="19"/>
      <c r="AA46" s="19"/>
      <c r="AB46" s="19"/>
    </row>
    <row r="47" spans="1:28" ht="18" customHeight="1">
      <c r="A47" s="95" t="s">
        <v>80</v>
      </c>
      <c r="B47" s="96">
        <f>'[1]H27.11～28.10まで集計（チェック用）'!C55</f>
        <v>430</v>
      </c>
      <c r="C47" s="97">
        <f>'[1]H27.11～28.10まで集計（チェック用）'!G55</f>
        <v>1</v>
      </c>
      <c r="D47" s="97">
        <f>'[1]H27.11～28.10まで集計（チェック用）'!H55</f>
        <v>6</v>
      </c>
      <c r="E47" s="97">
        <f t="shared" si="26"/>
        <v>-5</v>
      </c>
      <c r="F47" s="98">
        <f t="shared" si="0"/>
        <v>-1.1627906976744187</v>
      </c>
      <c r="G47" s="97">
        <f>'[1]H27.11～28.10まで集計（チェック用）'!J55</f>
        <v>3</v>
      </c>
      <c r="H47" s="97">
        <f>'[1]H27.11～28.10まで集計（チェック用）'!K55</f>
        <v>26</v>
      </c>
      <c r="I47" s="97">
        <f>'[1]H27.11～28.10まで集計（チェック用）'!L55</f>
        <v>0</v>
      </c>
      <c r="J47" s="99">
        <f t="shared" si="27"/>
        <v>29</v>
      </c>
      <c r="K47" s="100">
        <f>'[1]H27.11～28.10まで集計（チェック用）'!N55</f>
        <v>7</v>
      </c>
      <c r="L47" s="97">
        <f>'[1]H27.11～28.10まで集計（チェック用）'!O55</f>
        <v>23</v>
      </c>
      <c r="M47" s="97">
        <f>'[1]H27.11～28.10まで集計（チェック用）'!P55</f>
        <v>0</v>
      </c>
      <c r="N47" s="100">
        <f t="shared" si="28"/>
        <v>30</v>
      </c>
      <c r="O47" s="99">
        <f t="shared" si="29"/>
        <v>-1</v>
      </c>
      <c r="P47" s="101">
        <f t="shared" si="2"/>
        <v>-0.23255813953488372</v>
      </c>
      <c r="Q47" s="102">
        <f t="shared" si="30"/>
        <v>-6</v>
      </c>
      <c r="R47" s="103">
        <f t="shared" si="3"/>
        <v>-1.3953488372093024</v>
      </c>
      <c r="S47" s="104">
        <f t="shared" si="31"/>
        <v>424</v>
      </c>
      <c r="T47" s="105" t="s">
        <v>80</v>
      </c>
      <c r="U47" s="19"/>
      <c r="V47" s="19"/>
      <c r="W47" s="19"/>
      <c r="X47" s="19"/>
      <c r="Y47" s="19"/>
      <c r="Z47" s="19"/>
      <c r="AA47" s="19"/>
      <c r="AB47" s="19"/>
    </row>
    <row r="48" spans="1:28" ht="18" customHeight="1">
      <c r="A48" s="95" t="s">
        <v>81</v>
      </c>
      <c r="B48" s="96">
        <f>'[1]H27.11～28.10まで集計（チェック用）'!C56</f>
        <v>1329</v>
      </c>
      <c r="C48" s="97">
        <f>'[1]H27.11～28.10まで集計（チェック用）'!G56</f>
        <v>22</v>
      </c>
      <c r="D48" s="97">
        <f>'[1]H27.11～28.10まで集計（チェック用）'!H56</f>
        <v>8</v>
      </c>
      <c r="E48" s="97">
        <f t="shared" si="26"/>
        <v>14</v>
      </c>
      <c r="F48" s="98">
        <f t="shared" si="0"/>
        <v>1.0534236267870578</v>
      </c>
      <c r="G48" s="97">
        <f>'[1]H27.11～28.10まで集計（チェック用）'!J56</f>
        <v>32</v>
      </c>
      <c r="H48" s="97">
        <f>'[1]H27.11～28.10まで集計（チェック用）'!K56</f>
        <v>68</v>
      </c>
      <c r="I48" s="97">
        <f>'[1]H27.11～28.10まで集計（チェック用）'!L56</f>
        <v>1</v>
      </c>
      <c r="J48" s="99">
        <f t="shared" si="27"/>
        <v>101</v>
      </c>
      <c r="K48" s="100">
        <f>'[1]H27.11～28.10まで集計（チェック用）'!N56</f>
        <v>14</v>
      </c>
      <c r="L48" s="97">
        <f>'[1]H27.11～28.10まで集計（チェック用）'!O56</f>
        <v>88</v>
      </c>
      <c r="M48" s="97">
        <f>'[1]H27.11～28.10まで集計（チェック用）'!P56</f>
        <v>1</v>
      </c>
      <c r="N48" s="100">
        <f t="shared" si="28"/>
        <v>103</v>
      </c>
      <c r="O48" s="99">
        <f t="shared" si="29"/>
        <v>-2</v>
      </c>
      <c r="P48" s="101">
        <f t="shared" si="2"/>
        <v>-0.15048908954100826</v>
      </c>
      <c r="Q48" s="102">
        <f t="shared" si="30"/>
        <v>12</v>
      </c>
      <c r="R48" s="103">
        <f t="shared" si="3"/>
        <v>0.90293453724604955</v>
      </c>
      <c r="S48" s="104">
        <f t="shared" si="31"/>
        <v>1341</v>
      </c>
      <c r="T48" s="105" t="s">
        <v>81</v>
      </c>
      <c r="U48" s="19"/>
      <c r="V48" s="19"/>
      <c r="W48" s="19"/>
      <c r="X48" s="19"/>
      <c r="Y48" s="19"/>
      <c r="Z48" s="19"/>
      <c r="AA48" s="19"/>
      <c r="AB48" s="19"/>
    </row>
    <row r="49" spans="1:28" ht="18" customHeight="1">
      <c r="A49" s="95" t="s">
        <v>82</v>
      </c>
      <c r="B49" s="96">
        <f>'[1]H27.11～28.10まで集計（チェック用）'!C57</f>
        <v>629</v>
      </c>
      <c r="C49" s="97">
        <f>'[1]H27.11～28.10まで集計（チェック用）'!G57</f>
        <v>11</v>
      </c>
      <c r="D49" s="97">
        <f>'[1]H27.11～28.10まで集計（チェック用）'!H57</f>
        <v>4</v>
      </c>
      <c r="E49" s="97">
        <f t="shared" si="26"/>
        <v>7</v>
      </c>
      <c r="F49" s="98">
        <f t="shared" si="0"/>
        <v>1.1128775834658187</v>
      </c>
      <c r="G49" s="97">
        <f>'[1]H27.11～28.10まで集計（チェック用）'!J57</f>
        <v>7</v>
      </c>
      <c r="H49" s="97">
        <f>'[1]H27.11～28.10まで集計（チェック用）'!K57</f>
        <v>56</v>
      </c>
      <c r="I49" s="97">
        <f>'[1]H27.11～28.10まで集計（チェック用）'!L57</f>
        <v>0</v>
      </c>
      <c r="J49" s="99">
        <f t="shared" si="27"/>
        <v>63</v>
      </c>
      <c r="K49" s="100">
        <f>'[1]H27.11～28.10まで集計（チェック用）'!N57</f>
        <v>4</v>
      </c>
      <c r="L49" s="97">
        <f>'[1]H27.11～28.10まで集計（チェック用）'!O57</f>
        <v>78</v>
      </c>
      <c r="M49" s="97">
        <f>'[1]H27.11～28.10まで集計（チェック用）'!P57</f>
        <v>2</v>
      </c>
      <c r="N49" s="100">
        <f t="shared" si="28"/>
        <v>84</v>
      </c>
      <c r="O49" s="99">
        <f t="shared" si="29"/>
        <v>-21</v>
      </c>
      <c r="P49" s="101">
        <f t="shared" si="2"/>
        <v>-3.3386327503974562</v>
      </c>
      <c r="Q49" s="102">
        <f t="shared" si="30"/>
        <v>-14</v>
      </c>
      <c r="R49" s="103">
        <f t="shared" si="3"/>
        <v>-2.2257551669316373</v>
      </c>
      <c r="S49" s="104">
        <f t="shared" si="31"/>
        <v>615</v>
      </c>
      <c r="T49" s="105" t="s">
        <v>82</v>
      </c>
      <c r="U49" s="19"/>
      <c r="V49" s="19"/>
      <c r="W49" s="19"/>
      <c r="X49" s="19"/>
      <c r="Y49" s="19"/>
      <c r="Z49" s="19"/>
      <c r="AA49" s="19"/>
      <c r="AB49" s="19"/>
    </row>
    <row r="50" spans="1:28" ht="18" customHeight="1">
      <c r="A50" s="95" t="s">
        <v>83</v>
      </c>
      <c r="B50" s="96">
        <f>'[1]H27.11～28.10まで集計（チェック用）'!C58</f>
        <v>1238</v>
      </c>
      <c r="C50" s="97">
        <f>'[1]H27.11～28.10まで集計（チェック用）'!G58</f>
        <v>5</v>
      </c>
      <c r="D50" s="97">
        <f>'[1]H27.11～28.10まで集計（チェック用）'!H58</f>
        <v>18</v>
      </c>
      <c r="E50" s="97">
        <f t="shared" si="26"/>
        <v>-13</v>
      </c>
      <c r="F50" s="98">
        <f t="shared" si="0"/>
        <v>-1.0500807754442649</v>
      </c>
      <c r="G50" s="97">
        <f>'[1]H27.11～28.10まで集計（チェック用）'!J58</f>
        <v>14</v>
      </c>
      <c r="H50" s="97">
        <f>'[1]H27.11～28.10まで集計（チェック用）'!K58</f>
        <v>71</v>
      </c>
      <c r="I50" s="97">
        <f>'[1]H27.11～28.10まで集計（チェック用）'!L58</f>
        <v>2</v>
      </c>
      <c r="J50" s="99">
        <f t="shared" si="27"/>
        <v>87</v>
      </c>
      <c r="K50" s="100">
        <f>'[1]H27.11～28.10まで集計（チェック用）'!N58</f>
        <v>9</v>
      </c>
      <c r="L50" s="97">
        <f>'[1]H27.11～28.10まで集計（チェック用）'!O58</f>
        <v>87</v>
      </c>
      <c r="M50" s="97">
        <f>'[1]H27.11～28.10まで集計（チェック用）'!P58</f>
        <v>2</v>
      </c>
      <c r="N50" s="100">
        <f t="shared" si="28"/>
        <v>98</v>
      </c>
      <c r="O50" s="99">
        <f t="shared" si="29"/>
        <v>-11</v>
      </c>
      <c r="P50" s="101">
        <f t="shared" si="2"/>
        <v>-0.88852988691437806</v>
      </c>
      <c r="Q50" s="102">
        <f t="shared" si="30"/>
        <v>-24</v>
      </c>
      <c r="R50" s="103">
        <f t="shared" si="3"/>
        <v>-1.938610662358643</v>
      </c>
      <c r="S50" s="104">
        <f t="shared" si="31"/>
        <v>1214</v>
      </c>
      <c r="T50" s="105" t="s">
        <v>83</v>
      </c>
      <c r="U50" s="19"/>
      <c r="V50" s="19"/>
      <c r="W50" s="19"/>
      <c r="X50" s="19"/>
      <c r="Y50" s="19"/>
      <c r="Z50" s="19"/>
      <c r="AA50" s="19"/>
      <c r="AB50" s="19"/>
    </row>
    <row r="51" spans="1:28" ht="18" customHeight="1">
      <c r="A51" s="95" t="s">
        <v>84</v>
      </c>
      <c r="B51" s="96">
        <f>'[1]H27.11～28.10まで集計（チェック用）'!C59</f>
        <v>1517</v>
      </c>
      <c r="C51" s="97">
        <f>'[1]H27.11～28.10まで集計（チェック用）'!G59</f>
        <v>15</v>
      </c>
      <c r="D51" s="97">
        <f>'[1]H27.11～28.10まで集計（チェック用）'!H59</f>
        <v>23</v>
      </c>
      <c r="E51" s="97">
        <f t="shared" si="26"/>
        <v>-8</v>
      </c>
      <c r="F51" s="98">
        <f t="shared" si="0"/>
        <v>-0.52735662491760049</v>
      </c>
      <c r="G51" s="97">
        <f>'[1]H27.11～28.10まで集計（チェック用）'!J59</f>
        <v>40</v>
      </c>
      <c r="H51" s="97">
        <f>'[1]H27.11～28.10まで集計（チェック用）'!K59</f>
        <v>72</v>
      </c>
      <c r="I51" s="97">
        <f>'[1]H27.11～28.10まで集計（チェック用）'!L59</f>
        <v>13</v>
      </c>
      <c r="J51" s="99">
        <f t="shared" si="27"/>
        <v>125</v>
      </c>
      <c r="K51" s="100">
        <f>'[1]H27.11～28.10まで集計（チェック用）'!N59</f>
        <v>16</v>
      </c>
      <c r="L51" s="97">
        <f>'[1]H27.11～28.10まで集計（チェック用）'!O59</f>
        <v>95</v>
      </c>
      <c r="M51" s="97">
        <f>'[1]H27.11～28.10まで集計（チェック用）'!P59</f>
        <v>5</v>
      </c>
      <c r="N51" s="100">
        <f t="shared" si="28"/>
        <v>116</v>
      </c>
      <c r="O51" s="99">
        <f t="shared" si="29"/>
        <v>9</v>
      </c>
      <c r="P51" s="101">
        <f t="shared" si="2"/>
        <v>0.59327620303230055</v>
      </c>
      <c r="Q51" s="102">
        <f t="shared" si="30"/>
        <v>1</v>
      </c>
      <c r="R51" s="103">
        <f t="shared" si="3"/>
        <v>6.5919578114700061E-2</v>
      </c>
      <c r="S51" s="104">
        <f t="shared" si="31"/>
        <v>1518</v>
      </c>
      <c r="T51" s="105" t="s">
        <v>84</v>
      </c>
      <c r="U51" s="19"/>
      <c r="V51" s="19"/>
      <c r="W51" s="19"/>
      <c r="X51" s="19"/>
      <c r="Y51" s="19"/>
      <c r="Z51" s="19"/>
      <c r="AA51" s="19"/>
      <c r="AB51" s="19"/>
    </row>
    <row r="52" spans="1:28" ht="18" customHeight="1">
      <c r="A52" s="95" t="s">
        <v>85</v>
      </c>
      <c r="B52" s="96">
        <f>'[1]H27.11～28.10まで集計（チェック用）'!C60</f>
        <v>7755</v>
      </c>
      <c r="C52" s="97">
        <f>'[1]H27.11～28.10まで集計（チェック用）'!G60</f>
        <v>65</v>
      </c>
      <c r="D52" s="97">
        <f>'[1]H27.11～28.10まで集計（チェック用）'!H60</f>
        <v>100</v>
      </c>
      <c r="E52" s="97">
        <f t="shared" si="26"/>
        <v>-35</v>
      </c>
      <c r="F52" s="98">
        <f t="shared" si="0"/>
        <v>-0.4513217279174726</v>
      </c>
      <c r="G52" s="97">
        <f>'[1]H27.11～28.10まで集計（チェック用）'!J60</f>
        <v>201</v>
      </c>
      <c r="H52" s="97">
        <f>'[1]H27.11～28.10まで集計（チェック用）'!K60</f>
        <v>237</v>
      </c>
      <c r="I52" s="97">
        <f>'[1]H27.11～28.10まで集計（チェック用）'!L60</f>
        <v>8</v>
      </c>
      <c r="J52" s="99">
        <f t="shared" si="27"/>
        <v>446</v>
      </c>
      <c r="K52" s="100">
        <f>'[1]H27.11～28.10まで集計（チェック用）'!N60</f>
        <v>178</v>
      </c>
      <c r="L52" s="97">
        <f>'[1]H27.11～28.10まで集計（チェック用）'!O60</f>
        <v>334</v>
      </c>
      <c r="M52" s="97">
        <f>'[1]H27.11～28.10まで集計（チェック用）'!P60</f>
        <v>7</v>
      </c>
      <c r="N52" s="100">
        <f t="shared" si="28"/>
        <v>519</v>
      </c>
      <c r="O52" s="99">
        <f t="shared" si="29"/>
        <v>-73</v>
      </c>
      <c r="P52" s="101">
        <f t="shared" si="2"/>
        <v>-0.94132817537072844</v>
      </c>
      <c r="Q52" s="102">
        <f t="shared" si="30"/>
        <v>-108</v>
      </c>
      <c r="R52" s="103">
        <f t="shared" si="3"/>
        <v>-1.3926499032882012</v>
      </c>
      <c r="S52" s="104">
        <f t="shared" si="31"/>
        <v>7647</v>
      </c>
      <c r="T52" s="105" t="s">
        <v>85</v>
      </c>
      <c r="U52" s="19"/>
      <c r="V52" s="19"/>
      <c r="W52" s="19"/>
      <c r="X52" s="19"/>
      <c r="Y52" s="19"/>
      <c r="Z52" s="19"/>
      <c r="AA52" s="19"/>
      <c r="AB52" s="19"/>
    </row>
    <row r="53" spans="1:28" ht="18" customHeight="1" thickBot="1">
      <c r="A53" s="95" t="s">
        <v>86</v>
      </c>
      <c r="B53" s="96">
        <f>'[1]H27.11～28.10まで集計（チェック用）'!C61</f>
        <v>29066</v>
      </c>
      <c r="C53" s="97">
        <f>'[1]H27.11～28.10まで集計（チェック用）'!G61</f>
        <v>424</v>
      </c>
      <c r="D53" s="97">
        <f>'[1]H27.11～28.10まで集計（チェック用）'!H61</f>
        <v>229</v>
      </c>
      <c r="E53" s="97">
        <f t="shared" si="26"/>
        <v>195</v>
      </c>
      <c r="F53" s="98">
        <f t="shared" si="0"/>
        <v>0.67088694694832451</v>
      </c>
      <c r="G53" s="97">
        <f>'[1]H27.11～28.10まで集計（チェック用）'!J61</f>
        <v>328</v>
      </c>
      <c r="H53" s="97">
        <f>'[1]H27.11～28.10まで集計（チェック用）'!K61</f>
        <v>1295</v>
      </c>
      <c r="I53" s="97">
        <f>'[1]H27.11～28.10まで集計（チェック用）'!L61</f>
        <v>27</v>
      </c>
      <c r="J53" s="99">
        <f t="shared" si="27"/>
        <v>1650</v>
      </c>
      <c r="K53" s="100">
        <f>'[1]H27.11～28.10まで集計（チェック用）'!N61</f>
        <v>394</v>
      </c>
      <c r="L53" s="97">
        <f>'[1]H27.11～28.10まで集計（チェック用）'!O61</f>
        <v>1006</v>
      </c>
      <c r="M53" s="97">
        <f>'[1]H27.11～28.10まで集計（チェック用）'!P61</f>
        <v>23</v>
      </c>
      <c r="N53" s="100">
        <f t="shared" si="28"/>
        <v>1423</v>
      </c>
      <c r="O53" s="99">
        <f>J53-N53</f>
        <v>227</v>
      </c>
      <c r="P53" s="101">
        <f>O53/B53*100</f>
        <v>0.78098121516548547</v>
      </c>
      <c r="Q53" s="102">
        <f>E53+O53</f>
        <v>422</v>
      </c>
      <c r="R53" s="103">
        <f>Q53/B53*100</f>
        <v>1.4518681621138099</v>
      </c>
      <c r="S53" s="104">
        <f t="shared" si="31"/>
        <v>29488</v>
      </c>
      <c r="T53" s="105" t="s">
        <v>86</v>
      </c>
      <c r="U53" s="19"/>
      <c r="V53" s="19"/>
      <c r="W53" s="19"/>
      <c r="X53" s="19"/>
      <c r="Y53" s="19"/>
      <c r="Z53" s="19"/>
      <c r="AA53" s="19"/>
      <c r="AB53" s="19"/>
    </row>
    <row r="54" spans="1:28" ht="22.5" customHeight="1" thickBot="1">
      <c r="A54" s="83" t="s">
        <v>87</v>
      </c>
      <c r="B54" s="84">
        <f>B55</f>
        <v>1194</v>
      </c>
      <c r="C54" s="85">
        <f>C55</f>
        <v>9</v>
      </c>
      <c r="D54" s="85">
        <f>D55</f>
        <v>16</v>
      </c>
      <c r="E54" s="85">
        <f>E55</f>
        <v>-7</v>
      </c>
      <c r="F54" s="86">
        <f t="shared" si="0"/>
        <v>-0.58626465661641536</v>
      </c>
      <c r="G54" s="85">
        <f t="shared" ref="G54:O54" si="32">G55</f>
        <v>9</v>
      </c>
      <c r="H54" s="85">
        <f t="shared" si="32"/>
        <v>44</v>
      </c>
      <c r="I54" s="85">
        <f t="shared" si="32"/>
        <v>9</v>
      </c>
      <c r="J54" s="89">
        <f t="shared" si="32"/>
        <v>62</v>
      </c>
      <c r="K54" s="88">
        <f t="shared" si="32"/>
        <v>11</v>
      </c>
      <c r="L54" s="85">
        <f t="shared" si="32"/>
        <v>71</v>
      </c>
      <c r="M54" s="85">
        <f t="shared" si="32"/>
        <v>0</v>
      </c>
      <c r="N54" s="88">
        <f t="shared" si="32"/>
        <v>82</v>
      </c>
      <c r="O54" s="89">
        <f t="shared" si="32"/>
        <v>-20</v>
      </c>
      <c r="P54" s="90">
        <f t="shared" si="2"/>
        <v>-1.675041876046901</v>
      </c>
      <c r="Q54" s="91">
        <f>Q55</f>
        <v>-27</v>
      </c>
      <c r="R54" s="92">
        <f t="shared" si="3"/>
        <v>-2.2613065326633168</v>
      </c>
      <c r="S54" s="93">
        <f>S55</f>
        <v>1167</v>
      </c>
      <c r="T54" s="94" t="s">
        <v>87</v>
      </c>
      <c r="U54" s="19"/>
      <c r="V54" s="19"/>
      <c r="W54" s="19"/>
      <c r="X54" s="19"/>
      <c r="Y54" s="19"/>
      <c r="Z54" s="19"/>
      <c r="AA54" s="19"/>
      <c r="AB54" s="19"/>
    </row>
    <row r="55" spans="1:28" ht="18.75" customHeight="1" thickBot="1">
      <c r="A55" s="95" t="s">
        <v>88</v>
      </c>
      <c r="B55" s="96">
        <f>'[1]H27.11～28.10まで集計（チェック用）'!C65</f>
        <v>1194</v>
      </c>
      <c r="C55" s="97">
        <f>'[1]H27.11～28.10まで集計（チェック用）'!G65</f>
        <v>9</v>
      </c>
      <c r="D55" s="97">
        <f>'[1]H27.11～28.10まで集計（チェック用）'!H65</f>
        <v>16</v>
      </c>
      <c r="E55" s="97">
        <f>C55-D55</f>
        <v>-7</v>
      </c>
      <c r="F55" s="98">
        <f t="shared" si="0"/>
        <v>-0.58626465661641536</v>
      </c>
      <c r="G55" s="97">
        <f>'[1]H27.11～28.10まで集計（チェック用）'!J65</f>
        <v>9</v>
      </c>
      <c r="H55" s="97">
        <f>'[1]H27.11～28.10まで集計（チェック用）'!K65</f>
        <v>44</v>
      </c>
      <c r="I55" s="97">
        <f>'[1]H27.11～28.10まで集計（チェック用）'!L65</f>
        <v>9</v>
      </c>
      <c r="J55" s="99">
        <f>SUM(G55:I55)</f>
        <v>62</v>
      </c>
      <c r="K55" s="100">
        <f>'[1]H27.11～28.10まで集計（チェック用）'!N65</f>
        <v>11</v>
      </c>
      <c r="L55" s="97">
        <f>'[1]H27.11～28.10まで集計（チェック用）'!O65</f>
        <v>71</v>
      </c>
      <c r="M55" s="97">
        <f>'[1]H27.11～28.10まで集計（チェック用）'!P65</f>
        <v>0</v>
      </c>
      <c r="N55" s="100">
        <f>SUM(K55:M55)</f>
        <v>82</v>
      </c>
      <c r="O55" s="99">
        <f>J55-N55</f>
        <v>-20</v>
      </c>
      <c r="P55" s="101">
        <f t="shared" si="2"/>
        <v>-1.675041876046901</v>
      </c>
      <c r="Q55" s="102">
        <f>E55+O55</f>
        <v>-27</v>
      </c>
      <c r="R55" s="103">
        <f t="shared" si="3"/>
        <v>-2.2613065326633168</v>
      </c>
      <c r="S55" s="104">
        <f>Q55+B55</f>
        <v>1167</v>
      </c>
      <c r="T55" s="105" t="s">
        <v>88</v>
      </c>
      <c r="U55" s="19"/>
      <c r="V55" s="19"/>
      <c r="W55" s="19"/>
      <c r="X55" s="19"/>
      <c r="Y55" s="19"/>
      <c r="Z55" s="19"/>
      <c r="AA55" s="19"/>
      <c r="AB55" s="19"/>
    </row>
    <row r="56" spans="1:28" ht="22.5" customHeight="1" thickBot="1">
      <c r="A56" s="83" t="s">
        <v>89</v>
      </c>
      <c r="B56" s="84">
        <f>SUM(B57:B58)</f>
        <v>5841</v>
      </c>
      <c r="C56" s="85">
        <f>SUM(C57:C58)</f>
        <v>74</v>
      </c>
      <c r="D56" s="85">
        <f>SUM(D57:D58)</f>
        <v>65</v>
      </c>
      <c r="E56" s="85">
        <f>SUM(E57:E58)</f>
        <v>9</v>
      </c>
      <c r="F56" s="86">
        <f t="shared" si="0"/>
        <v>0.15408320493066258</v>
      </c>
      <c r="G56" s="85">
        <f t="shared" ref="G56:O56" si="33">SUM(G57:G58)</f>
        <v>607</v>
      </c>
      <c r="H56" s="85">
        <f t="shared" si="33"/>
        <v>339</v>
      </c>
      <c r="I56" s="85">
        <f t="shared" si="33"/>
        <v>6</v>
      </c>
      <c r="J56" s="89">
        <f t="shared" si="33"/>
        <v>952</v>
      </c>
      <c r="K56" s="88">
        <f t="shared" si="33"/>
        <v>340</v>
      </c>
      <c r="L56" s="85">
        <f t="shared" si="33"/>
        <v>357</v>
      </c>
      <c r="M56" s="85">
        <f t="shared" si="33"/>
        <v>7</v>
      </c>
      <c r="N56" s="88">
        <f t="shared" si="33"/>
        <v>704</v>
      </c>
      <c r="O56" s="89">
        <f t="shared" si="33"/>
        <v>248</v>
      </c>
      <c r="P56" s="90">
        <f t="shared" si="2"/>
        <v>4.2458483136449239</v>
      </c>
      <c r="Q56" s="91">
        <f>SUM(Q57:Q58)</f>
        <v>257</v>
      </c>
      <c r="R56" s="92">
        <f t="shared" si="3"/>
        <v>4.3999315185755865</v>
      </c>
      <c r="S56" s="93">
        <f>SUM(S57:S58)</f>
        <v>6098</v>
      </c>
      <c r="T56" s="94" t="s">
        <v>89</v>
      </c>
      <c r="U56" s="19"/>
      <c r="V56" s="19"/>
      <c r="W56" s="19"/>
      <c r="X56" s="19"/>
      <c r="Y56" s="19"/>
      <c r="Z56" s="19"/>
      <c r="AA56" s="19"/>
      <c r="AB56" s="19"/>
    </row>
    <row r="57" spans="1:28" ht="18.75" customHeight="1">
      <c r="A57" s="95" t="s">
        <v>90</v>
      </c>
      <c r="B57" s="96">
        <f>'[1]H27.11～28.10まで集計（チェック用）'!C69</f>
        <v>3998</v>
      </c>
      <c r="C57" s="97">
        <f>'[1]H27.11～28.10まで集計（チェック用）'!G69</f>
        <v>57</v>
      </c>
      <c r="D57" s="97">
        <f>'[1]H27.11～28.10まで集計（チェック用）'!H69</f>
        <v>41</v>
      </c>
      <c r="E57" s="97">
        <f>C57-D57</f>
        <v>16</v>
      </c>
      <c r="F57" s="98">
        <f t="shared" si="0"/>
        <v>0.40020010005002499</v>
      </c>
      <c r="G57" s="97">
        <f>'[1]H27.11～28.10まで集計（チェック用）'!J69</f>
        <v>390</v>
      </c>
      <c r="H57" s="97">
        <f>'[1]H27.11～28.10まで集計（チェック用）'!K69</f>
        <v>178</v>
      </c>
      <c r="I57" s="97">
        <f>'[1]H27.11～28.10まで集計（チェック用）'!L69</f>
        <v>5</v>
      </c>
      <c r="J57" s="99">
        <f>SUM(G57:I57)</f>
        <v>573</v>
      </c>
      <c r="K57" s="100">
        <f>'[1]H27.11～28.10まで集計（チェック用）'!N69</f>
        <v>295</v>
      </c>
      <c r="L57" s="97">
        <f>'[1]H27.11～28.10まで集計（チェック用）'!O69</f>
        <v>235</v>
      </c>
      <c r="M57" s="97">
        <f>'[1]H27.11～28.10まで集計（チェック用）'!P69</f>
        <v>7</v>
      </c>
      <c r="N57" s="107">
        <f>SUM(K57:M57)</f>
        <v>537</v>
      </c>
      <c r="O57" s="108">
        <f>J57-N57</f>
        <v>36</v>
      </c>
      <c r="P57" s="109">
        <f t="shared" si="2"/>
        <v>0.90045022511255624</v>
      </c>
      <c r="Q57" s="102">
        <f>E57+O57</f>
        <v>52</v>
      </c>
      <c r="R57" s="103">
        <f t="shared" si="3"/>
        <v>1.3006503251625814</v>
      </c>
      <c r="S57" s="104">
        <f>Q57+B57</f>
        <v>4050</v>
      </c>
      <c r="T57" s="105" t="s">
        <v>90</v>
      </c>
      <c r="U57" s="19"/>
      <c r="V57" s="19"/>
      <c r="W57" s="19"/>
      <c r="X57" s="19"/>
      <c r="Y57" s="19"/>
      <c r="Z57" s="19"/>
      <c r="AA57" s="19"/>
      <c r="AB57" s="19"/>
    </row>
    <row r="58" spans="1:28" ht="18.75" customHeight="1">
      <c r="A58" s="95" t="s">
        <v>91</v>
      </c>
      <c r="B58" s="96">
        <f>'[1]H27.11～28.10まで集計（チェック用）'!C70</f>
        <v>1843</v>
      </c>
      <c r="C58" s="97">
        <f>'[1]H27.11～28.10まで集計（チェック用）'!G70</f>
        <v>17</v>
      </c>
      <c r="D58" s="97">
        <f>'[1]H27.11～28.10まで集計（チェック用）'!H70</f>
        <v>24</v>
      </c>
      <c r="E58" s="97">
        <f>C58-D58</f>
        <v>-7</v>
      </c>
      <c r="F58" s="98">
        <f t="shared" si="0"/>
        <v>-0.37981551817688552</v>
      </c>
      <c r="G58" s="97">
        <f>'[1]H27.11～28.10まで集計（チェック用）'!J70</f>
        <v>217</v>
      </c>
      <c r="H58" s="97">
        <f>'[1]H27.11～28.10まで集計（チェック用）'!K70</f>
        <v>161</v>
      </c>
      <c r="I58" s="97">
        <f>'[1]H27.11～28.10まで集計（チェック用）'!L70</f>
        <v>1</v>
      </c>
      <c r="J58" s="99">
        <f>SUM(G58:I58)</f>
        <v>379</v>
      </c>
      <c r="K58" s="100">
        <f>'[1]H27.11～28.10まで集計（チェック用）'!N70</f>
        <v>45</v>
      </c>
      <c r="L58" s="97">
        <f>'[1]H27.11～28.10まで集計（チェック用）'!O70</f>
        <v>122</v>
      </c>
      <c r="M58" s="97">
        <f>'[1]H27.11～28.10まで集計（チェック用）'!P70</f>
        <v>0</v>
      </c>
      <c r="N58" s="100">
        <f>SUM(K58:M58)</f>
        <v>167</v>
      </c>
      <c r="O58" s="99">
        <f>J58-N58</f>
        <v>212</v>
      </c>
      <c r="P58" s="109">
        <f t="shared" si="2"/>
        <v>11.502984264785676</v>
      </c>
      <c r="Q58" s="102">
        <f>E58+O58</f>
        <v>205</v>
      </c>
      <c r="R58" s="103">
        <f t="shared" si="3"/>
        <v>11.123168746608791</v>
      </c>
      <c r="S58" s="104">
        <f>Q58+B58</f>
        <v>2048</v>
      </c>
      <c r="T58" s="105" t="s">
        <v>91</v>
      </c>
      <c r="U58" s="19"/>
      <c r="V58" s="19"/>
      <c r="W58" s="19"/>
      <c r="X58" s="19"/>
      <c r="Y58" s="19"/>
      <c r="Z58" s="19"/>
      <c r="AA58" s="19"/>
      <c r="AB58" s="19"/>
    </row>
    <row r="59" spans="1:28" ht="7.5" customHeight="1" thickBot="1">
      <c r="A59" s="110"/>
      <c r="B59" s="111"/>
      <c r="C59" s="112"/>
      <c r="D59" s="112"/>
      <c r="E59" s="112"/>
      <c r="F59" s="113"/>
      <c r="G59" s="112"/>
      <c r="H59" s="112"/>
      <c r="I59" s="112"/>
      <c r="J59" s="114"/>
      <c r="K59" s="115"/>
      <c r="L59" s="112"/>
      <c r="M59" s="112"/>
      <c r="N59" s="115"/>
      <c r="O59" s="114"/>
      <c r="P59" s="112"/>
      <c r="Q59" s="116"/>
      <c r="R59" s="117"/>
      <c r="S59" s="118"/>
      <c r="T59" s="119"/>
      <c r="U59" s="19"/>
      <c r="V59" s="19"/>
      <c r="W59" s="19"/>
      <c r="X59" s="19"/>
      <c r="Y59" s="19"/>
      <c r="Z59" s="19"/>
      <c r="AA59" s="19"/>
      <c r="AB59" s="19"/>
    </row>
    <row r="60" spans="1:28" ht="23.25" customHeight="1">
      <c r="C60" s="120"/>
      <c r="D60" s="120"/>
      <c r="G60" s="121"/>
      <c r="H60" s="122"/>
      <c r="I60" s="122"/>
      <c r="J60" s="122"/>
      <c r="K60" s="122"/>
      <c r="L60" s="123"/>
      <c r="M60" s="123"/>
      <c r="Q60" s="124"/>
      <c r="U60" s="19"/>
      <c r="V60" s="19"/>
      <c r="W60" s="19"/>
      <c r="X60" s="19"/>
      <c r="Y60" s="19"/>
      <c r="Z60" s="19"/>
      <c r="AA60" s="19"/>
      <c r="AB60" s="19"/>
    </row>
    <row r="61" spans="1:28" ht="23.25" customHeight="1">
      <c r="C61" s="19"/>
      <c r="E61" s="126"/>
      <c r="F61" s="126"/>
      <c r="I61" s="19"/>
      <c r="J61" s="19"/>
      <c r="K61" s="19"/>
      <c r="L61" s="19"/>
      <c r="P61" s="127"/>
      <c r="U61" s="19"/>
      <c r="V61" s="19"/>
      <c r="W61" s="19"/>
      <c r="X61" s="19"/>
      <c r="Y61" s="19"/>
      <c r="Z61" s="19"/>
      <c r="AA61" s="19"/>
      <c r="AB61" s="19"/>
    </row>
    <row r="62" spans="1:28" ht="29.25" customHeight="1">
      <c r="A62" s="128"/>
      <c r="C62" s="129"/>
      <c r="D62" s="130"/>
      <c r="E62" s="131" t="s">
        <v>92</v>
      </c>
      <c r="F62" s="132"/>
      <c r="L62" s="130"/>
      <c r="N62" s="133" t="s">
        <v>93</v>
      </c>
      <c r="O62" s="134"/>
      <c r="P62" s="134"/>
      <c r="Q62" s="134"/>
      <c r="U62" s="19"/>
      <c r="V62" s="19"/>
      <c r="W62" s="19"/>
      <c r="X62" s="19"/>
      <c r="Y62" s="19"/>
      <c r="Z62" s="19"/>
      <c r="AA62" s="19"/>
      <c r="AB62" s="19"/>
    </row>
    <row r="63" spans="1:28" ht="29.25" customHeight="1">
      <c r="C63" s="135"/>
      <c r="I63" s="19"/>
      <c r="J63" s="19"/>
      <c r="K63" s="19"/>
      <c r="L63" s="19"/>
      <c r="U63" s="19"/>
      <c r="V63" s="19"/>
      <c r="W63" s="19"/>
      <c r="X63" s="19"/>
      <c r="Y63" s="19"/>
      <c r="Z63" s="19"/>
      <c r="AA63" s="19"/>
      <c r="AB63" s="19"/>
    </row>
    <row r="64" spans="1:28" ht="29.25" customHeight="1">
      <c r="C64" s="135"/>
      <c r="I64" s="19"/>
      <c r="J64" s="19"/>
      <c r="K64" s="19"/>
      <c r="L64" s="19"/>
      <c r="U64" s="19"/>
      <c r="V64" s="19"/>
      <c r="W64" s="19"/>
      <c r="X64" s="19"/>
      <c r="Y64" s="19"/>
      <c r="Z64" s="19"/>
      <c r="AA64" s="19"/>
      <c r="AB64" s="19"/>
    </row>
  </sheetData>
  <mergeCells count="30">
    <mergeCell ref="N7:N8"/>
    <mergeCell ref="E61:F61"/>
    <mergeCell ref="E62:F62"/>
    <mergeCell ref="N62:Q62"/>
    <mergeCell ref="H7:H8"/>
    <mergeCell ref="I7:I8"/>
    <mergeCell ref="J7:J8"/>
    <mergeCell ref="K7:K8"/>
    <mergeCell ref="L7:L8"/>
    <mergeCell ref="M7:M8"/>
    <mergeCell ref="C5:F5"/>
    <mergeCell ref="G5:P5"/>
    <mergeCell ref="Q5:R5"/>
    <mergeCell ref="E6:E8"/>
    <mergeCell ref="F6:F8"/>
    <mergeCell ref="O6:O8"/>
    <mergeCell ref="P6:P8"/>
    <mergeCell ref="Q6:Q8"/>
    <mergeCell ref="R6:R8"/>
    <mergeCell ref="G7:G8"/>
    <mergeCell ref="A1:J1"/>
    <mergeCell ref="K1:T1"/>
    <mergeCell ref="A2:J2"/>
    <mergeCell ref="K2:T2"/>
    <mergeCell ref="S3:T3"/>
    <mergeCell ref="A4:A9"/>
    <mergeCell ref="B4:B8"/>
    <mergeCell ref="C4:R4"/>
    <mergeCell ref="S4:S8"/>
    <mergeCell ref="T4:T9"/>
  </mergeCells>
  <phoneticPr fontId="3"/>
  <conditionalFormatting sqref="Q3">
    <cfRule type="cellIs" dxfId="0" priority="1" stopIfTrue="1" operator="equal">
      <formula>0</formula>
    </cfRule>
  </conditionalFormatting>
  <printOptions gridLinesSet="0"/>
  <pageMargins left="0.94488188976377963" right="1.0629921259842521" top="0.59055118110236227" bottom="0" header="0" footer="0"/>
  <pageSetup paperSize="9" scale="61" orientation="portrait" r:id="rId1"/>
  <headerFooter alignWithMargins="0"/>
  <colBreaks count="1" manualBreakCount="1">
    <brk id="10" max="6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p16～17</vt:lpstr>
      <vt:lpstr>'p16～17'!Print_Area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2017-03-16T06:44:43Z</dcterms:created>
  <dcterms:modified xsi:type="dcterms:W3CDTF">2017-03-16T06:45:31Z</dcterms:modified>
</cp:coreProperties>
</file>