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Trm-fileserver2\d\共有\01総務財政課\10企画（一部財政）\R4\35-1決算統計\R7\05地方財政状況調査\260302【県市町村課 3_12(木)〆】令和６年度財政状況資料集の作成・公表について（依頼）※1_2通目\"/>
    </mc:Choice>
  </mc:AlternateContent>
  <xr:revisionPtr revIDLastSave="0" documentId="13_ncr:1_{27ABB47E-28F2-42C9-8A84-7E902D0EC342}" xr6:coauthVersionLast="47" xr6:coauthVersionMax="47" xr10:uidLastSave="{00000000-0000-0000-0000-000000000000}"/>
  <bookViews>
    <workbookView xWindow="-28908" yWindow="-108" windowWidth="29016" windowHeight="15696"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<sst xmlns="http://schemas.openxmlformats.org/spreadsheetml/2006/main" count="1146" uniqueCount="548">
  <si>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</si>
  <si>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</si>
  <si>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</si>
  <si>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</si>
  <si>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</si>
  <si>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</si>
  <si>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</si>
  <si>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</si>
  <si>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</si>
  <si>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</si>
  <si>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</si>
  <si>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</si>
  <si>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</si>
  <si>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</si>
  <si>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</si>
  <si>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</si>
  <si>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</si>
  <si>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</si>
  <si>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</si>
  <si>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</si>
  <si>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</si>
  <si>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</si>
  <si>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</si>
  <si>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</si>
  <si>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</si>
  <si>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</si>
  <si>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</si>
  <si>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</si>
  <si>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</si>
  <si>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</si>
  <si>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</si>
  <si>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</si>
  <si>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</si>
  <si>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</si>
  <si>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</si>
  <si>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</si>
  <si>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</si>
  <si>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</si>
  <si>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</si>
  <si>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</si>
  <si>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</si>
  <si>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</si>
  <si>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</si>
  <si>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</si>
  <si>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</si>
  <si>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</si>
  <si>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</si>
  <si>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</si>
  <si>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</si>
  <si>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</si>
  <si>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</si>
  <si>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</si>
  <si>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</si>
  <si>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</si>
  <si>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</si>
  <si>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</si>
  <si>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</si>
  <si>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</si>
  <si>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</si>
  <si>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</si>
  <si>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</si>
  <si>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</si>
  <si>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</si>
  <si>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</si>
  <si>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</si>
  <si>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</si>
  <si>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</si>
  <si>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</si>
  <si>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</si>
  <si>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</si>
  <si>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</si>
  <si>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</si>
  <si>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</si>
  <si>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</si>
  <si>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</si>
  <si>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</si>
  <si>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</si>
  <si>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</si>
  <si>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</si>
  <si>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</si>
  <si>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</si>
  <si>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</si>
  <si>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</si>
  <si>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</si>
  <si>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</si>
  <si>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</si>
  <si>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</si>
  <si>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</si>
  <si>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</si>
  <si>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</si>
  <si>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</si>
  <si>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</si>
  <si>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</si>
  <si>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</si>
  <si>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多良間村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</si>
  <si>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</si>
  <si>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</si>
  <si>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</si>
  <si>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</si>
  <si>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</si>
  <si>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</si>
  <si>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</si>
  <si>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</si>
  <si>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</si>
  <si>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</si>
  <si>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</si>
  <si>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</si>
  <si>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</si>
  <si>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</si>
  <si>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</si>
  <si>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</si>
  <si>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</si>
  <si>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</si>
  <si>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</si>
  <si>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</si>
  <si>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</si>
  <si>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</si>
  <si>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</si>
  <si>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</si>
  <si>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</si>
  <si>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</si>
  <si>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</si>
  <si>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</si>
  <si>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</si>
  <si>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</si>
  <si>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</si>
  <si>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</si>
  <si>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</si>
  <si>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</si>
  <si>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</si>
  <si>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</si>
  <si>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</si>
  <si>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</si>
  <si>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</si>
  <si>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</si>
  <si>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</si>
  <si>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</si>
  <si>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</si>
  <si>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</si>
  <si>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</si>
  <si>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</si>
  <si>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</si>
  <si>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</si>
  <si>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</si>
  <si>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</si>
  <si>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</si>
  <si>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</si>
  <si>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</si>
  <si>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</si>
  <si>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</si>
  <si>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</si>
  <si>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</si>
  <si>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</si>
  <si>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</si>
  <si>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</si>
  <si>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</si>
  <si>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</si>
  <si>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</si>
  <si>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</si>
  <si>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</si>
  <si>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</si>
  <si>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</si>
  <si>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</si>
  <si>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</si>
  <si>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</si>
  <si>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</si>
  <si>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</si>
  <si>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</si>
  <si>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</si>
  <si>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</si>
  <si>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</si>
  <si>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</si>
  <si>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</si>
  <si>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</si>
  <si>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</si>
  <si>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</si>
  <si>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</si>
  <si>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</si>
  <si>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</si>
  <si>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</si>
  <si>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</si>
  <si>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</si>
  <si>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</si>
  <si>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</si>
  <si>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</si>
  <si>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</si>
  <si>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</si>
  <si>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</si>
  <si>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</si>
  <si>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</si>
  <si>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</si>
  <si>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</si>
  <si>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</si>
  <si>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</si>
  <si>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</si>
  <si>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</si>
  <si>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</si>
  <si>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</si>
  <si>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</si>
  <si>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</si>
  <si>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</si>
  <si>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</si>
  <si>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</si>
  <si>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沖縄県多良間村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</si>
  <si>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</si>
  <si>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</si>
  <si>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</si>
  <si>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</si>
  <si>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</si>
  <si>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</si>
  <si>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</si>
  <si>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</si>
  <si>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</si>
  <si>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</si>
  <si>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</si>
  <si>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</si>
  <si>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</si>
  <si>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</si>
  <si>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</si>
  <si>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</si>
  <si>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</si>
  <si>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</si>
  <si>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</si>
  <si>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</si>
  <si>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</si>
  <si>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</si>
  <si>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</si>
  <si>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</si>
  <si>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</si>
  <si>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</si>
  <si>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</si>
  <si>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</si>
  <si>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</si>
  <si>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</si>
  <si>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</si>
  <si>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</si>
  <si>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</si>
  <si>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</si>
  <si>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</si>
  <si>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</si>
  <si>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</si>
  <si>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</si>
  <si>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</si>
  <si>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</si>
  <si>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</si>
  <si>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</si>
  <si>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</si>
  <si>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</si>
  <si>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</si>
  <si>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</si>
  <si>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</si>
  <si>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</si>
  <si>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</si>
  <si>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</si>
  <si>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</si>
  <si>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</si>
  <si>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</si>
  <si>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</si>
  <si>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</si>
  <si>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</si>
  <si>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</si>
  <si>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</si>
  <si>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</si>
  <si>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</si>
  <si>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</si>
  <si>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</si>
  <si>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</si>
  <si>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</si>
  <si>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</si>
  <si>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</si>
  <si>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</si>
  <si>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</si>
  <si>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</si>
  <si>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</si>
  <si>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</si>
  <si>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</si>
  <si>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</si>
  <si>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</si>
  <si>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</si>
  <si>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</si>
  <si>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</si>
  <si>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</si>
  <si>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</si>
  <si>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</si>
  <si>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</si>
  <si>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</si>
  <si>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</si>
  <si>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</si>
  <si>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</si>
  <si>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</si>
  <si>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</si>
  <si>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</si>
  <si>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</si>
  <si>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</si>
  <si>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</si>
  <si>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</si>
  <si>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</si>
  <si>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</si>
  <si>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</si>
  <si>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</si>
  <si>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</si>
  <si>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</si>
  <si>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</si>
  <si>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</si>
  <si>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</si>
  <si>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</si>
  <si>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</si>
  <si>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</si>
  <si>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</si>
  <si>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</si>
  <si>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</si>
  <si>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</si>
  <si>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</si>
  <si>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</si>
  <si>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</si>
  <si>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</si>
  <si>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</si>
  <si>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</si>
  <si>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</si>
  <si>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</si>
  <si>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</si>
  <si>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</si>
  <si>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</si>
  <si>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</si>
  <si>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</si>
  <si>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</si>
  <si>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</si>
  <si>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</si>
  <si>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</si>
  <si>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</si>
  <si>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</si>
  <si>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</si>
  <si>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</si>
  <si>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</si>
  <si>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</si>
  <si>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</si>
  <si>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</si>
  <si>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</si>
  <si>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</si>
  <si>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</si>
  <si>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</si>
  <si>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</si>
  <si>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</si>
  <si>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</si>
  <si>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</si>
  <si>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</si>
  <si>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</si>
  <si>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</si>
  <si>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</si>
  <si>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</si>
  <si>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</si>
  <si>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</si>
  <si>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</si>
  <si>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</si>
  <si>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沖縄県多良間村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</si>
  <si>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</si>
  <si>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</si>
  <si>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</si>
  <si>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</si>
  <si>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</si>
  <si>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</si>
  <si>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</si>
  <si>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</si>
  <si>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</si>
  <si>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</si>
  <si>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</si>
  <si>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</si>
  <si>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</si>
  <si>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</si>
  <si>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</si>
  <si>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</si>
  <si>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</si>
  <si>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</si>
  <si>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</si>
  <si>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</si>
  <si>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</si>
  <si>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</si>
  <si>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</si>
  <si>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</si>
  <si>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</si>
  <si>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</si>
  <si>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</si>
  <si>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</si>
  <si>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</si>
  <si>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</si>
  <si>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</si>
  <si>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</si>
  <si>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</si>
  <si>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</si>
  <si>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</si>
  <si>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</si>
  <si>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簡易水道事業特別会計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</si>
  <si>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</si>
  <si>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</si>
  <si>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</si>
  <si>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</si>
  <si>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</si>
  <si>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</si>
  <si>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</si>
  <si>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</si>
  <si>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</si>
  <si>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</si>
  <si>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</si>
  <si>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</si>
  <si>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</si>
  <si>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</si>
  <si>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</si>
  <si>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</si>
  <si>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</si>
  <si>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</si>
  <si>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</si>
  <si>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</si>
  <si>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</si>
  <si>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</si>
  <si>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</si>
  <si>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</si>
  <si>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</si>
  <si>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</si>
  <si>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</si>
  <si>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</si>
  <si>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</si>
  <si>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</si>
  <si>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</si>
  <si>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</si>
  <si>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</si>
  <si>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</si>
  <si>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</si>
  <si>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</si>
  <si>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</si>
  <si>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</si>
  <si>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</si>
  <si>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</si>
  <si>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</si>
  <si>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</si>
  <si>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</si>
  <si>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</si>
  <si>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</si>
  <si>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</si>
  <si>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</si>
  <si>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</si>
  <si>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</si>
  <si>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</si>
  <si>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</si>
  <si>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</si>
  <si>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</si>
  <si>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</si>
  <si>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</si>
  <si>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</si>
  <si>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</si>
  <si>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</si>
  <si>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</si>
  <si>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</si>
  <si>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</si>
  <si>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</si>
  <si>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</si>
  <si>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</si>
  <si>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</si>
  <si>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</si>
  <si>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</si>
  <si>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</si>
  <si>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</si>
  <si>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</si>
  <si>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</si>
  <si>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</si>
  <si>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</si>
  <si>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</si>
  <si>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</si>
  <si>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</si>
  <si>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</si>
  <si>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</si>
  <si>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</si>
  <si>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</si>
  <si>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</si>
  <si>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</si>
  <si>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</si>
  <si>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</si>
  <si>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</si>
  <si>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</si>
  <si>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</si>
  <si>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</si>
  <si>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</si>
  <si>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</si>
  <si>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</si>
  <si>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</si>
  <si>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</si>
  <si>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</si>
  <si>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</si>
  <si>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</si>
  <si>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</si>
  <si>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</si>
  <si>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</si>
  <si>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</si>
  <si>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</si>
  <si>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</si>
  <si>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</si>
  <si>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</si>
  <si>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</si>
  <si>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</si>
  <si>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</si>
  <si>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</si>
  <si>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</si>
  <si>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</si>
  <si>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</si>
  <si>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</si>
  <si>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</si>
  <si>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</si>
  <si>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</si>
  <si>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</si>
  <si>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</si>
  <si>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</si>
  <si>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</si>
  <si>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</si>
  <si>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</si>
  <si>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</si>
  <si>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</si>
  <si>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</si>
  <si>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</si>
  <si>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</si>
  <si>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</si>
  <si>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</si>
  <si>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</si>
  <si>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</si>
  <si>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</si>
  <si>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</si>
  <si>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</si>
  <si>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</si>
  <si>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</si>
  <si>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</si>
  <si>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23.68</t>
  </si>
  <si>
    <t>▲ 7.89</t>
  </si>
  <si>
    <t>▲ 68.84</t>
  </si>
  <si>
    <t>一般会計</t>
  </si>
  <si>
    <t>簡易水道事業特別会計</t>
  </si>
  <si>
    <t>介護保険特別会計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</si>
  <si>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</si>
  <si>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</si>
  <si>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</si>
  <si>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</si>
  <si>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</si>
  <si>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</si>
  <si>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</si>
  <si>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</si>
  <si>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</si>
  <si>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多良間村公共施設等総合管理基金</t>
    <rPh sb="0" eb="4">
      <t>タラマソン</t>
    </rPh>
    <rPh sb="4" eb="8">
      <t>コウキョウシセツ</t>
    </rPh>
    <rPh sb="8" eb="9">
      <t>ナド</t>
    </rPh>
    <rPh sb="9" eb="11">
      <t>ソウゴウ</t>
    </rPh>
    <rPh sb="11" eb="13">
      <t>カンリ</t>
    </rPh>
    <rPh sb="13" eb="15">
      <t>キキン</t>
    </rPh>
    <phoneticPr fontId="5"/>
  </si>
  <si>
    <t>ふるさと創生基金</t>
    <rPh sb="4" eb="6">
      <t>ソウセイ</t>
    </rPh>
    <rPh sb="6" eb="8">
      <t>キキン</t>
    </rPh>
    <phoneticPr fontId="2"/>
  </si>
  <si>
    <t>多良間村ふるさとむらづくり応援基金</t>
    <rPh sb="0" eb="4">
      <t>タラマソン</t>
    </rPh>
    <rPh sb="13" eb="15">
      <t>オウエン</t>
    </rPh>
    <rPh sb="15" eb="17">
      <t>キキン</t>
    </rPh>
    <phoneticPr fontId="2"/>
  </si>
  <si>
    <t>過疎対策子育て応援基金</t>
    <rPh sb="0" eb="4">
      <t>カソタイサク</t>
    </rPh>
    <rPh sb="4" eb="6">
      <t>コソダ</t>
    </rPh>
    <rPh sb="7" eb="9">
      <t>オウエン</t>
    </rPh>
    <rPh sb="9" eb="11">
      <t>キキン</t>
    </rPh>
    <phoneticPr fontId="2"/>
  </si>
  <si>
    <t>地域福祉振興基金</t>
    <rPh sb="0" eb="2">
      <t>チイキ</t>
    </rPh>
    <rPh sb="2" eb="4">
      <t>フクシ</t>
    </rPh>
    <rPh sb="4" eb="6">
      <t>シンコウ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</si>
</sst>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5D9C-4172-8D27-F962168453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1556518</c:v>
                </c:pt>
                <c:pt idx="1">
                  <c:v>1351846</c:v>
                </c:pt>
                <c:pt idx="2">
                  <c:v>485591</c:v>
                </c:pt>
                <c:pt idx="3">
                  <c:v>977546</c:v>
                </c:pt>
                <c:pt idx="4">
                  <c:v>662260</c:v>
                </c:pt>
              </c:numCache>
            </c:numRef>
          </c:val>
          <c:smooth val="0"/>
          <c:extLst>
            <c:ext xmlns:c16="http://schemas.microsoft.com/office/drawing/2014/chart" uri="{C3380CC4-5D6E-409C-BE32-E72D297353CC}">
              <c16:uniqueId val="{00000001-5D9C-4172-8D27-F962168453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19.11</c:v>
                </c:pt>
                <c:pt idx="1">
                  <c:v>13.66</c:v>
                </c:pt>
                <c:pt idx="2">
                  <c:v>15.56</c:v>
                </c:pt>
                <c:pt idx="3">
                  <c:v>20.73</c:v>
                </c:pt>
                <c:pt idx="4">
                  <c:v>15.36</c:v>
                </c:pt>
              </c:numCache>
            </c:numRef>
          </c:val>
          <c:extLst>
            <c:ext xmlns:c16="http://schemas.microsoft.com/office/drawing/2014/chart" uri="{C3380CC4-5D6E-409C-BE32-E72D297353CC}">
              <c16:uniqueId val="{00000000-A1F9-473C-9BE8-92B14815C1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155.72999999999999</c:v>
                </c:pt>
                <c:pt idx="1">
                  <c:v>140.1</c:v>
                </c:pt>
                <c:pt idx="2">
                  <c:v>74.98</c:v>
                </c:pt>
                <c:pt idx="3">
                  <c:v>89.36</c:v>
                </c:pt>
                <c:pt idx="4">
                  <c:v>99.7</c:v>
                </c:pt>
              </c:numCache>
            </c:numRef>
          </c:val>
          <c:extLst>
            <c:ext xmlns:c16="http://schemas.microsoft.com/office/drawing/2014/chart" uri="{C3380CC4-5D6E-409C-BE32-E72D297353CC}">
              <c16:uniqueId val="{00000001-A1F9-473C-9BE8-92B14815C1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-23.68</c:v>
                </c:pt>
                <c:pt idx="1">
                  <c:v>-7.89</c:v>
                </c:pt>
                <c:pt idx="2">
                  <c:v>-68.84</c:v>
                </c:pt>
                <c:pt idx="3">
                  <c:v>19.48</c:v>
                </c:pt>
                <c:pt idx="4">
                  <c:v>12.37</c:v>
                </c:pt>
              </c:numCache>
            </c:numRef>
          </c:val>
          <c:smooth val="0"/>
          <c:extLst>
            <c:ext xmlns:c16="http://schemas.microsoft.com/office/drawing/2014/chart" uri="{C3380CC4-5D6E-409C-BE32-E72D297353CC}">
              <c16:uniqueId val="{00000002-A1F9-473C-9BE8-92B14815C1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95-4658-9B5F-E0B12DC24E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95-4658-9B5F-E0B12DC24E8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95-4658-9B5F-E0B12DC24E8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95-4658-9B5F-E0B12DC24E8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F95-4658-9B5F-E0B12DC24E8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c:v>
                </c:pt>
                <c:pt idx="4">
                  <c:v>#N/A</c:v>
                </c:pt>
                <c:pt idx="5">
                  <c:v>0.03</c:v>
                </c:pt>
                <c:pt idx="6">
                  <c:v>#N/A</c:v>
                </c:pt>
                <c:pt idx="7">
                  <c:v>0.03</c:v>
                </c:pt>
                <c:pt idx="8">
                  <c:v>#N/A</c:v>
                </c:pt>
                <c:pt idx="9">
                  <c:v>0.01</c:v>
                </c:pt>
              </c:numCache>
            </c:numRef>
          </c:val>
          <c:extLst>
            <c:ext xmlns:c16="http://schemas.microsoft.com/office/drawing/2014/chart" uri="{C3380CC4-5D6E-409C-BE32-E72D297353CC}">
              <c16:uniqueId val="{00000005-0F95-4658-9B5F-E0B12DC24E8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c:v>
                </c:pt>
                <c:pt idx="2">
                  <c:v>#N/A</c:v>
                </c:pt>
                <c:pt idx="3">
                  <c:v>1.5</c:v>
                </c:pt>
                <c:pt idx="4">
                  <c:v>#N/A</c:v>
                </c:pt>
                <c:pt idx="5">
                  <c:v>1.1100000000000001</c:v>
                </c:pt>
                <c:pt idx="6">
                  <c:v>#N/A</c:v>
                </c:pt>
                <c:pt idx="7">
                  <c:v>0.66</c:v>
                </c:pt>
                <c:pt idx="8">
                  <c:v>#N/A</c:v>
                </c:pt>
                <c:pt idx="9">
                  <c:v>0.25</c:v>
                </c:pt>
              </c:numCache>
            </c:numRef>
          </c:val>
          <c:extLst>
            <c:ext xmlns:c16="http://schemas.microsoft.com/office/drawing/2014/chart" uri="{C3380CC4-5D6E-409C-BE32-E72D297353CC}">
              <c16:uniqueId val="{00000006-0F95-4658-9B5F-E0B12DC24E8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1.83</c:v>
                </c:pt>
                <c:pt idx="2">
                  <c:v>#N/A</c:v>
                </c:pt>
                <c:pt idx="3">
                  <c:v>1.36</c:v>
                </c:pt>
                <c:pt idx="4">
                  <c:v>#N/A</c:v>
                </c:pt>
                <c:pt idx="5">
                  <c:v>2.78</c:v>
                </c:pt>
                <c:pt idx="6">
                  <c:v>#N/A</c:v>
                </c:pt>
                <c:pt idx="7">
                  <c:v>2.16</c:v>
                </c:pt>
                <c:pt idx="8">
                  <c:v>#N/A</c:v>
                </c:pt>
                <c:pt idx="9">
                  <c:v>1.73</c:v>
                </c:pt>
              </c:numCache>
            </c:numRef>
          </c:val>
          <c:extLst>
            <c:ext xmlns:c16="http://schemas.microsoft.com/office/drawing/2014/chart" uri="{C3380CC4-5D6E-409C-BE32-E72D297353CC}">
              <c16:uniqueId val="{00000007-0F95-4658-9B5F-E0B12DC24E87}"/>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0.25</c:v>
                </c:pt>
                <c:pt idx="2">
                  <c:v>#N/A</c:v>
                </c:pt>
                <c:pt idx="3">
                  <c:v>0.65</c:v>
                </c:pt>
                <c:pt idx="4">
                  <c:v>#N/A</c:v>
                </c:pt>
                <c:pt idx="5">
                  <c:v>2.3199999999999998</c:v>
                </c:pt>
                <c:pt idx="6">
                  <c:v>#N/A</c:v>
                </c:pt>
                <c:pt idx="7">
                  <c:v>5.34</c:v>
                </c:pt>
                <c:pt idx="8">
                  <c:v>#N/A</c:v>
                </c:pt>
                <c:pt idx="9">
                  <c:v>3.05</c:v>
                </c:pt>
              </c:numCache>
            </c:numRef>
          </c:val>
          <c:extLst>
            <c:ext xmlns:c16="http://schemas.microsoft.com/office/drawing/2014/chart" uri="{C3380CC4-5D6E-409C-BE32-E72D297353CC}">
              <c16:uniqueId val="{00000008-0F95-4658-9B5F-E0B12DC24E8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19.11</c:v>
                </c:pt>
                <c:pt idx="2">
                  <c:v>#N/A</c:v>
                </c:pt>
                <c:pt idx="3">
                  <c:v>13.65</c:v>
                </c:pt>
                <c:pt idx="4">
                  <c:v>#N/A</c:v>
                </c:pt>
                <c:pt idx="5">
                  <c:v>16.62</c:v>
                </c:pt>
                <c:pt idx="6">
                  <c:v>#N/A</c:v>
                </c:pt>
                <c:pt idx="7">
                  <c:v>20.72</c:v>
                </c:pt>
                <c:pt idx="8">
                  <c:v>#N/A</c:v>
                </c:pt>
                <c:pt idx="9">
                  <c:v>15.35</c:v>
                </c:pt>
              </c:numCache>
            </c:numRef>
          </c:val>
          <c:extLst>
            <c:ext xmlns:c16="http://schemas.microsoft.com/office/drawing/2014/chart" uri="{C3380CC4-5D6E-409C-BE32-E72D297353CC}">
              <c16:uniqueId val="{00000009-0F95-4658-9B5F-E0B12DC24E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187</c:v>
                </c:pt>
                <c:pt idx="5">
                  <c:v>191</c:v>
                </c:pt>
                <c:pt idx="8">
                  <c:v>200</c:v>
                </c:pt>
                <c:pt idx="11">
                  <c:v>199</c:v>
                </c:pt>
                <c:pt idx="14">
                  <c:v>178</c:v>
                </c:pt>
              </c:numCache>
            </c:numRef>
          </c:val>
          <c:extLst>
            <c:ext xmlns:c16="http://schemas.microsoft.com/office/drawing/2014/chart" uri="{C3380CC4-5D6E-409C-BE32-E72D297353CC}">
              <c16:uniqueId val="{00000000-0DFC-4E7E-84FD-06B8058E73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FC-4E7E-84FD-06B8058E73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FC-4E7E-84FD-06B8058E73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FC-4E7E-84FD-06B8058E73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c:v>
                </c:pt>
                <c:pt idx="3">
                  <c:v>9</c:v>
                </c:pt>
                <c:pt idx="6">
                  <c:v>8</c:v>
                </c:pt>
                <c:pt idx="9">
                  <c:v>12</c:v>
                </c:pt>
                <c:pt idx="12">
                  <c:v>6</c:v>
                </c:pt>
              </c:numCache>
            </c:numRef>
          </c:val>
          <c:extLst>
            <c:ext xmlns:c16="http://schemas.microsoft.com/office/drawing/2014/chart" uri="{C3380CC4-5D6E-409C-BE32-E72D297353CC}">
              <c16:uniqueId val="{00000004-0DFC-4E7E-84FD-06B8058E73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FC-4E7E-84FD-06B8058E73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FC-4E7E-84FD-06B8058E73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258</c:v>
                </c:pt>
                <c:pt idx="3">
                  <c:v>248</c:v>
                </c:pt>
                <c:pt idx="6">
                  <c:v>253</c:v>
                </c:pt>
                <c:pt idx="9">
                  <c:v>252</c:v>
                </c:pt>
                <c:pt idx="12">
                  <c:v>250</c:v>
                </c:pt>
              </c:numCache>
            </c:numRef>
          </c:val>
          <c:extLst>
            <c:ext xmlns:c16="http://schemas.microsoft.com/office/drawing/2014/chart" uri="{C3380CC4-5D6E-409C-BE32-E72D297353CC}">
              <c16:uniqueId val="{00000007-0DFC-4E7E-84FD-06B8058E73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c:v>
                </c:pt>
                <c:pt idx="2">
                  <c:v>#N/A</c:v>
                </c:pt>
                <c:pt idx="3">
                  <c:v>#N/A</c:v>
                </c:pt>
                <c:pt idx="4">
                  <c:v>66</c:v>
                </c:pt>
                <c:pt idx="5">
                  <c:v>#N/A</c:v>
                </c:pt>
                <c:pt idx="6">
                  <c:v>#N/A</c:v>
                </c:pt>
                <c:pt idx="7">
                  <c:v>61</c:v>
                </c:pt>
                <c:pt idx="8">
                  <c:v>#N/A</c:v>
                </c:pt>
                <c:pt idx="9">
                  <c:v>#N/A</c:v>
                </c:pt>
                <c:pt idx="10">
                  <c:v>65</c:v>
                </c:pt>
                <c:pt idx="11">
                  <c:v>#N/A</c:v>
                </c:pt>
                <c:pt idx="12">
                  <c:v>#N/A</c:v>
                </c:pt>
                <c:pt idx="13">
                  <c:v>78</c:v>
                </c:pt>
                <c:pt idx="14">
                  <c:v>#N/A</c:v>
                </c:pt>
              </c:numCache>
            </c:numRef>
          </c:val>
          <c:smooth val="0"/>
          <c:extLst>
            <c:ext xmlns:c16="http://schemas.microsoft.com/office/drawing/2014/chart" uri="{C3380CC4-5D6E-409C-BE32-E72D297353CC}">
              <c16:uniqueId val="{00000008-0DFC-4E7E-84FD-06B8058E73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1561</c:v>
                </c:pt>
                <c:pt idx="5">
                  <c:v>600</c:v>
                </c:pt>
                <c:pt idx="8">
                  <c:v>1412</c:v>
                </c:pt>
                <c:pt idx="11">
                  <c:v>1425</c:v>
                </c:pt>
                <c:pt idx="14">
                  <c:v>1383</c:v>
                </c:pt>
              </c:numCache>
            </c:numRef>
          </c:val>
          <c:extLst>
            <c:ext xmlns:c16="http://schemas.microsoft.com/office/drawing/2014/chart" uri="{C3380CC4-5D6E-409C-BE32-E72D297353CC}">
              <c16:uniqueId val="{00000000-E948-41AE-A43A-C37C86CC31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948-41AE-A43A-C37C86CC31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2750</c:v>
                </c:pt>
                <c:pt idx="5">
                  <c:v>2698</c:v>
                </c:pt>
                <c:pt idx="8">
                  <c:v>2853</c:v>
                </c:pt>
                <c:pt idx="11">
                  <c:v>3027</c:v>
                </c:pt>
                <c:pt idx="14">
                  <c:v>3161</c:v>
                </c:pt>
              </c:numCache>
            </c:numRef>
          </c:val>
          <c:extLst>
            <c:ext xmlns:c16="http://schemas.microsoft.com/office/drawing/2014/chart" uri="{C3380CC4-5D6E-409C-BE32-E72D297353CC}">
              <c16:uniqueId val="{00000002-E948-41AE-A43A-C37C86CC31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48-41AE-A43A-C37C86CC31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48-41AE-A43A-C37C86CC31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48-41AE-A43A-C37C86CC31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c:v>
                </c:pt>
                <c:pt idx="3">
                  <c:v>0</c:v>
                </c:pt>
                <c:pt idx="6">
                  <c:v>178</c:v>
                </c:pt>
                <c:pt idx="9">
                  <c:v>165</c:v>
                </c:pt>
                <c:pt idx="12">
                  <c:v>0</c:v>
                </c:pt>
              </c:numCache>
            </c:numRef>
          </c:val>
          <c:extLst>
            <c:ext xmlns:c16="http://schemas.microsoft.com/office/drawing/2014/chart" uri="{C3380CC4-5D6E-409C-BE32-E72D297353CC}">
              <c16:uniqueId val="{00000006-E948-41AE-A43A-C37C86CC31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948-41AE-A43A-C37C86CC31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c:v>
                </c:pt>
                <c:pt idx="3">
                  <c:v>53</c:v>
                </c:pt>
                <c:pt idx="6">
                  <c:v>44</c:v>
                </c:pt>
                <c:pt idx="9">
                  <c:v>70</c:v>
                </c:pt>
                <c:pt idx="12">
                  <c:v>72</c:v>
                </c:pt>
              </c:numCache>
            </c:numRef>
          </c:val>
          <c:extLst>
            <c:ext xmlns:c16="http://schemas.microsoft.com/office/drawing/2014/chart" uri="{C3380CC4-5D6E-409C-BE32-E72D297353CC}">
              <c16:uniqueId val="{00000008-E948-41AE-A43A-C37C86CC31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48-41AE-A43A-C37C86CC31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1930</c:v>
                </c:pt>
                <c:pt idx="3">
                  <c:v>1878</c:v>
                </c:pt>
                <c:pt idx="6">
                  <c:v>1823</c:v>
                </c:pt>
                <c:pt idx="9">
                  <c:v>1933</c:v>
                </c:pt>
                <c:pt idx="12">
                  <c:v>1847</c:v>
                </c:pt>
              </c:numCache>
            </c:numRef>
          </c:val>
          <c:extLst>
            <c:ext xmlns:c16="http://schemas.microsoft.com/office/drawing/2014/chart" uri="{C3380CC4-5D6E-409C-BE32-E72D297353CC}">
              <c16:uniqueId val="{0000000A-E948-41AE-A43A-C37C86CC31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48-41AE-A43A-C37C86CC31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905</c:v>
                </c:pt>
                <c:pt idx="1">
                  <c:v>1078</c:v>
                </c:pt>
                <c:pt idx="2">
                  <c:v>1289</c:v>
                </c:pt>
              </c:numCache>
            </c:numRef>
          </c:val>
          <c:extLst>
            <c:ext xmlns:c16="http://schemas.microsoft.com/office/drawing/2014/chart" uri="{C3380CC4-5D6E-409C-BE32-E72D297353CC}">
              <c16:uniqueId val="{00000000-3C3D-4459-9E59-A56B6FBBBF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116</c:v>
                </c:pt>
                <c:pt idx="1">
                  <c:v>116</c:v>
                </c:pt>
                <c:pt idx="2">
                  <c:v>116</c:v>
                </c:pt>
              </c:numCache>
            </c:numRef>
          </c:val>
          <c:extLst>
            <c:ext xmlns:c16="http://schemas.microsoft.com/office/drawing/2014/chart" uri="{C3380CC4-5D6E-409C-BE32-E72D297353CC}">
              <c16:uniqueId val="{00000001-3C3D-4459-9E59-A56B6FBBBF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1833</c:v>
                </c:pt>
                <c:pt idx="1">
                  <c:v>1833</c:v>
                </c:pt>
                <c:pt idx="2">
                  <c:v>1750</c:v>
                </c:pt>
              </c:numCache>
            </c:numRef>
          </c:val>
          <c:extLst>
            <c:ext xmlns:c16="http://schemas.microsoft.com/office/drawing/2014/chart" uri="{C3380CC4-5D6E-409C-BE32-E72D297353CC}">
              <c16:uniqueId val="{00000002-3C3D-4459-9E59-A56B6FBBBF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沖縄県多良間村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元利償還金、算入公債費共に前年比よりほとんど変動がない。実質公債比率も</a:t>
          </a:r>
          <a:r>
            <a:rPr kumimoji="1" lang="ja-JP" altLang="en-US" sz="1100">
              <a:solidFill>
                <a:sysClr val="windowText" lastClr="000000"/>
              </a:solidFill>
              <a:effectLst/>
              <a:latin typeface="+mn-lt"/>
              <a:ea typeface="+mn-ea"/>
              <a:cs typeface="+mn-cs"/>
            </a:rPr>
            <a:t>「優良水準」に留まっている事は、手厚い交付税措置に依存している形ではあるが、引き続き戦略的な起債運営を行い、</a:t>
          </a:r>
          <a:r>
            <a:rPr kumimoji="1" lang="ja-JP" altLang="ja-JP" sz="1100">
              <a:solidFill>
                <a:sysClr val="windowText" lastClr="000000"/>
              </a:solidFill>
              <a:effectLst/>
              <a:latin typeface="+mn-lt"/>
              <a:ea typeface="+mn-ea"/>
              <a:cs typeface="+mn-cs"/>
            </a:rPr>
            <a:t>健全な行財政運営に努める。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満期一括償還地方債の借入はなし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沖縄県多良間村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将来負担比率の算定において、将来負担額（</a:t>
          </a: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1,919</a:t>
          </a:r>
          <a:r>
            <a:rPr kumimoji="1" lang="ja-JP" altLang="en-US" sz="1100">
              <a:solidFill>
                <a:sysClr val="windowText" lastClr="000000"/>
              </a:solidFill>
              <a:effectLst/>
              <a:latin typeface="+mn-lt"/>
              <a:ea typeface="+mn-ea"/>
              <a:cs typeface="+mn-cs"/>
            </a:rPr>
            <a:t>百万円に対し、充当可能財源等（</a:t>
          </a:r>
          <a:r>
            <a:rPr kumimoji="1" lang="en-US" altLang="ja-JP" sz="1100">
              <a:solidFill>
                <a:sysClr val="windowText" lastClr="000000"/>
              </a:solidFill>
              <a:effectLst/>
              <a:latin typeface="+mn-lt"/>
              <a:ea typeface="+mn-ea"/>
              <a:cs typeface="+mn-cs"/>
            </a:rPr>
            <a:t>B</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4,544</a:t>
          </a:r>
          <a:r>
            <a:rPr kumimoji="1" lang="ja-JP" altLang="en-US" sz="1100">
              <a:solidFill>
                <a:sysClr val="windowText" lastClr="000000"/>
              </a:solidFill>
              <a:effectLst/>
              <a:latin typeface="+mn-lt"/>
              <a:ea typeface="+mn-ea"/>
              <a:cs typeface="+mn-cs"/>
            </a:rPr>
            <a:t>百万円と大きく上回っており、分子は▲</a:t>
          </a:r>
          <a:r>
            <a:rPr kumimoji="1" lang="en-US" altLang="ja-JP" sz="1100">
              <a:solidFill>
                <a:sysClr val="windowText" lastClr="000000"/>
              </a:solidFill>
              <a:effectLst/>
              <a:latin typeface="+mn-lt"/>
              <a:ea typeface="+mn-ea"/>
              <a:cs typeface="+mn-cs"/>
            </a:rPr>
            <a:t>2,625</a:t>
          </a:r>
          <a:r>
            <a:rPr kumimoji="1" lang="ja-JP" altLang="en-US" sz="1100">
              <a:solidFill>
                <a:sysClr val="windowText" lastClr="000000"/>
              </a:solidFill>
              <a:effectLst/>
              <a:latin typeface="+mn-lt"/>
              <a:ea typeface="+mn-ea"/>
              <a:cs typeface="+mn-cs"/>
            </a:rPr>
            <a:t>百万円（前年度比▲</a:t>
          </a:r>
          <a:r>
            <a:rPr kumimoji="1" lang="en-US" altLang="ja-JP" sz="1100">
              <a:solidFill>
                <a:sysClr val="windowText" lastClr="000000"/>
              </a:solidFill>
              <a:effectLst/>
              <a:latin typeface="+mn-lt"/>
              <a:ea typeface="+mn-ea"/>
              <a:cs typeface="+mn-cs"/>
            </a:rPr>
            <a:t>342</a:t>
          </a:r>
          <a:r>
            <a:rPr kumimoji="1" lang="ja-JP" altLang="en-US" sz="1100">
              <a:solidFill>
                <a:sysClr val="windowText" lastClr="000000"/>
              </a:solidFill>
              <a:effectLst/>
              <a:latin typeface="+mn-lt"/>
              <a:ea typeface="+mn-ea"/>
              <a:cs typeface="+mn-cs"/>
            </a:rPr>
            <a:t>百万円）となりました。将来負担額の内訳では、簡易水道事業等の工事に伴い公営企業債等繰入見込額が</a:t>
          </a:r>
          <a:r>
            <a:rPr kumimoji="1" lang="en-US" altLang="ja-JP" sz="1100">
              <a:solidFill>
                <a:sysClr val="windowText" lastClr="000000"/>
              </a:solidFill>
              <a:effectLst/>
              <a:latin typeface="+mn-lt"/>
              <a:ea typeface="+mn-ea"/>
              <a:cs typeface="+mn-cs"/>
            </a:rPr>
            <a:t>72</a:t>
          </a:r>
          <a:r>
            <a:rPr kumimoji="1" lang="ja-JP" altLang="en-US" sz="1100">
              <a:solidFill>
                <a:sysClr val="windowText" lastClr="000000"/>
              </a:solidFill>
              <a:effectLst/>
              <a:latin typeface="+mn-lt"/>
              <a:ea typeface="+mn-ea"/>
              <a:cs typeface="+mn-cs"/>
            </a:rPr>
            <a:t>百万円（前年比</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百万円増）と微増傾向にあります。しかし、充当可能基金が</a:t>
          </a:r>
          <a:r>
            <a:rPr kumimoji="1" lang="en-US" altLang="ja-JP" sz="1100">
              <a:solidFill>
                <a:sysClr val="windowText" lastClr="000000"/>
              </a:solidFill>
              <a:effectLst/>
              <a:latin typeface="+mn-lt"/>
              <a:ea typeface="+mn-ea"/>
              <a:cs typeface="+mn-cs"/>
            </a:rPr>
            <a:t>3,161</a:t>
          </a:r>
          <a:r>
            <a:rPr kumimoji="1" lang="ja-JP" altLang="en-US" sz="1100">
              <a:solidFill>
                <a:sysClr val="windowText" lastClr="000000"/>
              </a:solidFill>
              <a:effectLst/>
              <a:latin typeface="+mn-lt"/>
              <a:ea typeface="+mn-ea"/>
              <a:cs typeface="+mn-cs"/>
            </a:rPr>
            <a:t>百万円（前年比</a:t>
          </a:r>
          <a:r>
            <a:rPr kumimoji="1" lang="en-US" altLang="ja-JP" sz="1100">
              <a:solidFill>
                <a:sysClr val="windowText" lastClr="000000"/>
              </a:solidFill>
              <a:effectLst/>
              <a:latin typeface="+mn-lt"/>
              <a:ea typeface="+mn-ea"/>
              <a:cs typeface="+mn-cs"/>
            </a:rPr>
            <a:t>134</a:t>
          </a:r>
          <a:r>
            <a:rPr kumimoji="1" lang="ja-JP" altLang="en-US" sz="1100">
              <a:solidFill>
                <a:sysClr val="windowText" lastClr="000000"/>
              </a:solidFill>
              <a:effectLst/>
              <a:latin typeface="+mn-lt"/>
              <a:ea typeface="+mn-ea"/>
              <a:cs typeface="+mn-cs"/>
            </a:rPr>
            <a:t>百万円増）と着実に積みあがっていることに加え、基準財政需要額参入見込額として</a:t>
          </a:r>
          <a:r>
            <a:rPr kumimoji="1" lang="en-US" altLang="ja-JP" sz="1100">
              <a:solidFill>
                <a:sysClr val="windowText" lastClr="000000"/>
              </a:solidFill>
              <a:effectLst/>
              <a:latin typeface="+mn-lt"/>
              <a:ea typeface="+mn-ea"/>
              <a:cs typeface="+mn-cs"/>
            </a:rPr>
            <a:t>1,383</a:t>
          </a:r>
          <a:r>
            <a:rPr kumimoji="1" lang="ja-JP" altLang="en-US" sz="1100">
              <a:solidFill>
                <a:sysClr val="windowText" lastClr="000000"/>
              </a:solidFill>
              <a:effectLst/>
              <a:latin typeface="+mn-lt"/>
              <a:ea typeface="+mn-ea"/>
              <a:cs typeface="+mn-cs"/>
            </a:rPr>
            <a:t>百万円が見込まれることから、将来的な債務償還能力は極めて高い水準にあります。今後も公営企業会計等の動向を注視しつつ、計画的な基金運営により健全な財政基盤を維持します。</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沖縄県多良間村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主に財政調整基金が増。</a:t>
          </a:r>
          <a:r>
            <a:rPr kumimoji="1" lang="ja-JP" altLang="en-US" sz="1100">
              <a:solidFill>
                <a:sysClr val="windowText" lastClr="000000"/>
              </a:solidFill>
              <a:effectLst/>
              <a:latin typeface="+mn-lt"/>
              <a:ea typeface="+mn-ea"/>
              <a:cs typeface="+mn-cs"/>
            </a:rPr>
            <a:t>一部特定目的金（子育て応援基金）を活用したものの、</a:t>
          </a:r>
          <a:r>
            <a:rPr kumimoji="1" lang="ja-JP" altLang="ja-JP" sz="1100">
              <a:solidFill>
                <a:sysClr val="windowText" lastClr="000000"/>
              </a:solidFill>
              <a:effectLst/>
              <a:latin typeface="+mn-lt"/>
              <a:ea typeface="+mn-ea"/>
              <a:cs typeface="+mn-cs"/>
            </a:rPr>
            <a:t>全体としては増額となった。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収入の確保や事務事業の見直し等を図り、各基金の目的に即した基金造成および健全な行財政運営に努める。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・ふるさと創生基金：ふるさと創生事業に充てることを目的とする。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多良間村ふるさとむらづくり応援基金：多良間村をふるさととして応援する個人、法人その他の団体等から広く寄付金を募り、これを財源として各種事業を実施し、寄付者の多良間村に対する思いを実現することにより、多様な人々の参加による平和で豊かな明るい活力に満ちた多良間村づくりに資す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・過疎対策子育て応援基金：過疎対策と子育て応援施策の充実を図ることを目的とする。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・地域福祉振興基金：本格的な高齢化社会の到来に備え、地域における福祉活動の促進、快適な生活環境の形成等を図る事業の実施を推進することを目的とする。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・人材育成基金：人材育成及び産業、文化振興を図る資金に充てることを目的とする。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・多良間村公共施設等総合管理基金：公共用又は公用に供する施設の長寿命化、更新整備、統廃合等を計画的に行うことを目的とする。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各基金の目的の達成のため、引き続き基金の積み立てを行う。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決算剰余金を積み立てたことによる</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今後も大規模の支出を伴う事業が計画されているため、基金の計画的な積立に努める。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accent1"/>
              </a:solidFill>
              <a:effectLst/>
              <a:latin typeface="+mn-lt"/>
              <a:ea typeface="+mn-ea"/>
              <a:cs typeface="+mn-cs"/>
            </a:rPr>
            <a:t>-</a:t>
          </a:r>
          <a:endParaRPr lang="ja-JP" altLang="ja-JP" sz="1400">
            <a:solidFill>
              <a:schemeClr val="accent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年度により、償還額の増加や繰り上げ償還に対応するべく、状況に応じて積立に努める。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沖縄県多良間村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
1,019
22.00
3,649,269
3,304,263
198,574
1,292,908
1,846,714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effectLst/>
              <a:latin typeface="+mn-lt"/>
              <a:ea typeface="+mn-ea"/>
              <a:cs typeface="+mn-cs"/>
            </a:rPr>
            <a:t>財政力指数は変わらず低い水準を推移しています。</a:t>
          </a:r>
          <a:r>
            <a:rPr kumimoji="1" lang="ja-JP" altLang="ja-JP" sz="1100" b="0">
              <a:solidFill>
                <a:sysClr val="windowText" lastClr="000000"/>
              </a:solidFill>
              <a:effectLst/>
              <a:latin typeface="+mn-lt"/>
              <a:ea typeface="+mn-ea"/>
              <a:cs typeface="+mn-cs"/>
            </a:rPr>
            <a:t>地方税の収入済額は前年度比で</a:t>
          </a:r>
          <a:r>
            <a:rPr kumimoji="1" lang="en-US" altLang="ja-JP" sz="1100" b="0">
              <a:solidFill>
                <a:sysClr val="windowText" lastClr="000000"/>
              </a:solidFill>
              <a:effectLst/>
              <a:latin typeface="+mn-lt"/>
              <a:ea typeface="+mn-ea"/>
              <a:cs typeface="+mn-cs"/>
            </a:rPr>
            <a:t>2.4</a:t>
          </a:r>
          <a:r>
            <a:rPr kumimoji="1" lang="ja-JP" altLang="ja-JP" sz="1100" b="0">
              <a:solidFill>
                <a:sysClr val="windowText" lastClr="000000"/>
              </a:solidFill>
              <a:effectLst/>
              <a:latin typeface="+mn-lt"/>
              <a:ea typeface="+mn-ea"/>
              <a:cs typeface="+mn-cs"/>
            </a:rPr>
            <a:t>百万円</a:t>
          </a:r>
          <a:r>
            <a:rPr kumimoji="1" lang="ja-JP" altLang="en-US" sz="1100" b="0">
              <a:solidFill>
                <a:sysClr val="windowText" lastClr="000000"/>
              </a:solidFill>
              <a:effectLst/>
              <a:latin typeface="+mn-lt"/>
              <a:ea typeface="+mn-ea"/>
              <a:cs typeface="+mn-cs"/>
            </a:rPr>
            <a:t>減</a:t>
          </a:r>
          <a:r>
            <a:rPr kumimoji="1" lang="ja-JP" altLang="ja-JP" sz="1100" b="0">
              <a:solidFill>
                <a:sysClr val="windowText" lastClr="000000"/>
              </a:solidFill>
              <a:effectLst/>
              <a:latin typeface="+mn-lt"/>
              <a:ea typeface="+mn-ea"/>
              <a:cs typeface="+mn-cs"/>
            </a:rPr>
            <a:t>となった。</a:t>
          </a:r>
          <a:r>
            <a:rPr kumimoji="1" lang="ja-JP" altLang="en-US" sz="1100" b="0">
              <a:solidFill>
                <a:sysClr val="windowText" lastClr="000000"/>
              </a:solidFill>
              <a:effectLst/>
              <a:latin typeface="+mn-lt"/>
              <a:ea typeface="+mn-ea"/>
              <a:cs typeface="+mn-cs"/>
            </a:rPr>
            <a:t>人口減少に歯止めがきかず税収が減少していくことも想定されるため、自主財源の確保のためのふるさと納税の戦略的展開や施設の長寿命化を進め維持管理コストの抑制により歳出の最適化、ＤＸの推進によるコスト削減などに取り組み財源を</a:t>
          </a:r>
          <a:r>
            <a:rPr kumimoji="1" lang="ja-JP" altLang="ja-JP" sz="1100" b="0">
              <a:solidFill>
                <a:sysClr val="windowText" lastClr="000000"/>
              </a:solidFill>
              <a:effectLst/>
              <a:latin typeface="+mn-lt"/>
              <a:ea typeface="+mn-ea"/>
              <a:cs typeface="+mn-cs"/>
            </a:rPr>
            <a:t>確保をする必要がある。</a:t>
          </a:r>
          <a:endParaRPr lang="ja-JP" altLang="ja-JP" sz="1400" b="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mn-lt"/>
              <a:ea typeface="+mn-ea"/>
              <a:cs typeface="+mn-cs"/>
            </a:rPr>
            <a:t>人件費や物件費の増が大きく反映している。</a:t>
          </a:r>
          <a:r>
            <a:rPr lang="ja-JP" altLang="ja-JP" sz="1100">
              <a:solidFill>
                <a:sysClr val="windowText" lastClr="000000"/>
              </a:solidFill>
              <a:effectLst/>
              <a:latin typeface="+mn-lt"/>
              <a:ea typeface="+mn-ea"/>
              <a:cs typeface="+mn-cs"/>
            </a:rPr>
            <a:t>弾力性</a:t>
          </a:r>
          <a:r>
            <a:rPr lang="ja-JP" altLang="en-US" sz="1100">
              <a:solidFill>
                <a:sysClr val="windowText" lastClr="000000"/>
              </a:solidFill>
              <a:effectLst/>
              <a:latin typeface="+mn-lt"/>
              <a:ea typeface="+mn-ea"/>
              <a:cs typeface="+mn-cs"/>
            </a:rPr>
            <a:t>の適正な数値に維持する事を念頭に</a:t>
          </a:r>
          <a:r>
            <a:rPr lang="ja-JP" altLang="ja-JP" sz="1100">
              <a:solidFill>
                <a:sysClr val="windowText" lastClr="000000"/>
              </a:solidFill>
              <a:effectLst/>
              <a:latin typeface="+mn-lt"/>
              <a:ea typeface="+mn-ea"/>
              <a:cs typeface="+mn-cs"/>
            </a:rPr>
            <a:t>適正な村政に努める必要がある。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65</xdr:row>
      <xdr:rowOff>20744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05440"/>
          <a:ext cx="8382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62</xdr:row>
      <xdr:rowOff>100754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0544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778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64</xdr:row>
      <xdr:rowOff>19262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77830"/>
          <a:ext cx="889000" cy="41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113471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宿泊施設の指定管理を行ったことにより、一部改善が図られたが、</a:t>
          </a:r>
          <a:r>
            <a:rPr kumimoji="1" lang="ja-JP" altLang="ja-JP" sz="1100">
              <a:solidFill>
                <a:sysClr val="windowText" lastClr="000000"/>
              </a:solidFill>
              <a:effectLst/>
              <a:latin typeface="+mn-lt"/>
              <a:ea typeface="+mn-ea"/>
              <a:cs typeface="+mn-cs"/>
            </a:rPr>
            <a:t>ゴミ処理施設</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空港業務に</a:t>
          </a:r>
          <a:r>
            <a:rPr kumimoji="1" lang="ja-JP" altLang="en-US" sz="1100">
              <a:solidFill>
                <a:sysClr val="windowText" lastClr="000000"/>
              </a:solidFill>
              <a:effectLst/>
              <a:latin typeface="+mn-lt"/>
              <a:ea typeface="+mn-ea"/>
              <a:cs typeface="+mn-cs"/>
            </a:rPr>
            <a:t>は依然として</a:t>
          </a:r>
          <a:r>
            <a:rPr kumimoji="1" lang="ja-JP" altLang="ja-JP" sz="1100">
              <a:solidFill>
                <a:sysClr val="windowText" lastClr="000000"/>
              </a:solidFill>
              <a:effectLst/>
              <a:latin typeface="+mn-lt"/>
              <a:ea typeface="+mn-ea"/>
              <a:cs typeface="+mn-cs"/>
            </a:rPr>
            <a:t>職員が従事しているため、類似団体平均を上回っている。民間で実施可能な部分については、委託や指定管理を進めコスト低減を図る。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53350</xdr:rowOff>
    </xdr:from>
    <xdr:to>
      <xdr:col>23</xdr:col>
      <xdr:colOff>133350</xdr:colOff>
      <xdr:row>85</xdr:row>
      <xdr:rowOff>28558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55150"/>
          <a:ext cx="838200" cy="14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153735</xdr:rowOff>
    </xdr:from>
    <xdr:to>
      <xdr:col>19</xdr:col>
      <xdr:colOff>133350</xdr:colOff>
      <xdr:row>84</xdr:row>
      <xdr:rowOff>53350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4085"/>
          <a:ext cx="889000" cy="7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153735</xdr:rowOff>
    </xdr:from>
    <xdr:to>
      <xdr:col>15</xdr:col>
      <xdr:colOff>82550</xdr:colOff>
      <xdr:row>84</xdr:row>
      <xdr:rowOff>105093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384085"/>
          <a:ext cx="889000" cy="1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125744</xdr:rowOff>
    </xdr:from>
    <xdr:to>
      <xdr:col>11</xdr:col>
      <xdr:colOff>31750</xdr:colOff>
      <xdr:row>84</xdr:row>
      <xdr:rowOff>105093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56094"/>
          <a:ext cx="889000" cy="1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149208</xdr:rowOff>
    </xdr:from>
    <xdr:to>
      <xdr:col>23</xdr:col>
      <xdr:colOff>184150</xdr:colOff>
      <xdr:row>85</xdr:row>
      <xdr:rowOff>79358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121285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2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2550</xdr:rowOff>
    </xdr:from>
    <xdr:to>
      <xdr:col>19</xdr:col>
      <xdr:colOff>184150</xdr:colOff>
      <xdr:row>84</xdr:row>
      <xdr:rowOff>104150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88927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9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102935</xdr:rowOff>
    </xdr:from>
    <xdr:to>
      <xdr:col>15</xdr:col>
      <xdr:colOff>133350</xdr:colOff>
      <xdr:row>84</xdr:row>
      <xdr:rowOff>33085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17862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54293</xdr:rowOff>
    </xdr:from>
    <xdr:to>
      <xdr:col>11</xdr:col>
      <xdr:colOff>82550</xdr:colOff>
      <xdr:row>84</xdr:row>
      <xdr:rowOff>155893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5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140670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4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74944</xdr:rowOff>
    </xdr:from>
    <xdr:to>
      <xdr:col>7</xdr:col>
      <xdr:colOff>31750</xdr:colOff>
      <xdr:row>84</xdr:row>
      <xdr:rowOff>5094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0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161321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9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前年比で</a:t>
          </a:r>
          <a:r>
            <a:rPr kumimoji="1" lang="en-US" altLang="ja-JP" sz="1100">
              <a:solidFill>
                <a:sysClr val="windowText" lastClr="000000"/>
              </a:solidFill>
              <a:effectLst/>
              <a:latin typeface="+mn-lt"/>
              <a:ea typeface="+mn-ea"/>
              <a:cs typeface="+mn-cs"/>
            </a:rPr>
            <a:t>2.2%</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なった。類似団体と比較して</a:t>
          </a:r>
          <a:r>
            <a:rPr kumimoji="1" lang="en-US" altLang="ja-JP" sz="1100">
              <a:solidFill>
                <a:sysClr val="windowText" lastClr="000000"/>
              </a:solidFill>
              <a:effectLst/>
              <a:latin typeface="+mn-lt"/>
              <a:ea typeface="+mn-ea"/>
              <a:cs typeface="+mn-cs"/>
            </a:rPr>
            <a:t>20</a:t>
          </a:r>
          <a:r>
            <a:rPr kumimoji="1" lang="ja-JP" altLang="en-US" sz="1100">
              <a:solidFill>
                <a:sysClr val="windowText" lastClr="000000"/>
              </a:solidFill>
              <a:effectLst/>
              <a:latin typeface="+mn-lt"/>
              <a:ea typeface="+mn-ea"/>
              <a:cs typeface="+mn-cs"/>
            </a:rPr>
            <a:t>ポイント近い差を維持している点は、給与抑制が突出していると考えられる。。</a:t>
          </a:r>
          <a:r>
            <a:rPr kumimoji="1" lang="ja-JP" altLang="ja-JP" sz="1100">
              <a:solidFill>
                <a:sysClr val="windowText" lastClr="000000"/>
              </a:solidFill>
              <a:effectLst/>
              <a:latin typeface="+mn-lt"/>
              <a:ea typeface="+mn-ea"/>
              <a:cs typeface="+mn-cs"/>
            </a:rPr>
            <a:t>今後も職員数の確保や評価制度の導入を実施。また人事院勧告に準拠した給与体系を基本に、給与の適正化に努めていく。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155194</xdr:rowOff>
    </xdr:from>
    <xdr:to>
      <xdr:col>81</xdr:col>
      <xdr:colOff>44450</xdr:colOff>
      <xdr:row>83</xdr:row>
      <xdr:rowOff>89915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14094"/>
          <a:ext cx="838200" cy="1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29718</xdr:rowOff>
    </xdr:from>
    <xdr:to>
      <xdr:col>77</xdr:col>
      <xdr:colOff>44450</xdr:colOff>
      <xdr:row>83</xdr:row>
      <xdr:rowOff>89915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088618"/>
          <a:ext cx="889000" cy="23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29718</xdr:rowOff>
    </xdr:from>
    <xdr:to>
      <xdr:col>72</xdr:col>
      <xdr:colOff>203200</xdr:colOff>
      <xdr:row>83</xdr:row>
      <xdr:rowOff>89915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088618"/>
          <a:ext cx="889000" cy="23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89915</xdr:rowOff>
    </xdr:from>
    <xdr:to>
      <xdr:col>68</xdr:col>
      <xdr:colOff>152400</xdr:colOff>
      <xdr:row>84</xdr:row>
      <xdr:rowOff>39115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2026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104394</xdr:rowOff>
    </xdr:from>
    <xdr:to>
      <xdr:col>81</xdr:col>
      <xdr:colOff>95250</xdr:colOff>
      <xdr:row>83</xdr:row>
      <xdr:rowOff>34544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25671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39115</xdr:rowOff>
    </xdr:from>
    <xdr:to>
      <xdr:col>77</xdr:col>
      <xdr:colOff>95250</xdr:colOff>
      <xdr:row>83</xdr:row>
      <xdr:rowOff>140715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6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150892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3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150368</xdr:rowOff>
    </xdr:from>
    <xdr:to>
      <xdr:col>73</xdr:col>
      <xdr:colOff>44450</xdr:colOff>
      <xdr:row>82</xdr:row>
      <xdr:rowOff>80518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90695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0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39115</xdr:rowOff>
    </xdr:from>
    <xdr:to>
      <xdr:col>68</xdr:col>
      <xdr:colOff>203200</xdr:colOff>
      <xdr:row>83</xdr:row>
      <xdr:rowOff>140715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6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150892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159765</xdr:rowOff>
    </xdr:from>
    <xdr:to>
      <xdr:col>64</xdr:col>
      <xdr:colOff>152400</xdr:colOff>
      <xdr:row>84</xdr:row>
      <xdr:rowOff>89915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100092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5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1.11</a:t>
          </a:r>
          <a:r>
            <a:rPr kumimoji="1" lang="ja-JP" altLang="en-US" sz="1100">
              <a:solidFill>
                <a:sysClr val="windowText" lastClr="000000"/>
              </a:solidFill>
              <a:effectLst/>
              <a:latin typeface="+mn-lt"/>
              <a:ea typeface="+mn-ea"/>
              <a:cs typeface="+mn-cs"/>
            </a:rPr>
            <a:t>ポイント減少しており。一人当たりの業務量が増加している事態となっている。</a:t>
          </a:r>
          <a:r>
            <a:rPr kumimoji="1" lang="ja-JP" altLang="ja-JP" sz="1100">
              <a:solidFill>
                <a:sysClr val="windowText" lastClr="000000"/>
              </a:solidFill>
              <a:effectLst/>
              <a:latin typeface="+mn-lt"/>
              <a:ea typeface="+mn-ea"/>
              <a:cs typeface="+mn-cs"/>
            </a:rPr>
            <a:t>指定管理や事務の見直しを行い、住民サービスを維持向上させつつ、適正な職員管理に努める</a:t>
          </a:r>
          <a:r>
            <a:rPr kumimoji="1" lang="ja-JP" altLang="en-US" sz="1100">
              <a:solidFill>
                <a:sysClr val="windowText" lastClr="000000"/>
              </a:solidFill>
              <a:effectLst/>
              <a:latin typeface="+mn-lt"/>
              <a:ea typeface="+mn-ea"/>
              <a:cs typeface="+mn-cs"/>
            </a:rPr>
            <a:t>必要がある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59404</xdr:rowOff>
    </xdr:from>
    <xdr:to>
      <xdr:col>81</xdr:col>
      <xdr:colOff>44450</xdr:colOff>
      <xdr:row>63</xdr:row>
      <xdr:rowOff>81724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860754"/>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81724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843260"/>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41910</xdr:rowOff>
    </xdr:from>
    <xdr:to>
      <xdr:col>72</xdr:col>
      <xdr:colOff>203200</xdr:colOff>
      <xdr:row>63</xdr:row>
      <xdr:rowOff>73279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84326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64431</xdr:rowOff>
    </xdr:from>
    <xdr:to>
      <xdr:col>68</xdr:col>
      <xdr:colOff>152400</xdr:colOff>
      <xdr:row>63</xdr:row>
      <xdr:rowOff>73279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65781"/>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8604</xdr:rowOff>
    </xdr:from>
    <xdr:to>
      <xdr:col>81</xdr:col>
      <xdr:colOff>95250</xdr:colOff>
      <xdr:row>63</xdr:row>
      <xdr:rowOff>110204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8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152131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8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30924</xdr:rowOff>
    </xdr:from>
    <xdr:to>
      <xdr:col>77</xdr:col>
      <xdr:colOff>95250</xdr:colOff>
      <xdr:row>63</xdr:row>
      <xdr:rowOff>132524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117301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18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162560</xdr:rowOff>
    </xdr:from>
    <xdr:to>
      <xdr:col>73</xdr:col>
      <xdr:colOff>44450</xdr:colOff>
      <xdr:row>63</xdr:row>
      <xdr:rowOff>92710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22479</xdr:rowOff>
    </xdr:from>
    <xdr:to>
      <xdr:col>68</xdr:col>
      <xdr:colOff>203200</xdr:colOff>
      <xdr:row>63</xdr:row>
      <xdr:rowOff>124079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8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108856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91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13631</xdr:rowOff>
    </xdr:from>
    <xdr:to>
      <xdr:col>64</xdr:col>
      <xdr:colOff>152400</xdr:colOff>
      <xdr:row>63</xdr:row>
      <xdr:rowOff>115231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8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100008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90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公債費に軽微な増減はあったもの、</a:t>
          </a:r>
          <a:r>
            <a:rPr kumimoji="1" lang="ja-JP" altLang="en-US" sz="1100">
              <a:solidFill>
                <a:sysClr val="windowText" lastClr="000000"/>
              </a:solidFill>
              <a:effectLst/>
              <a:latin typeface="+mn-lt"/>
              <a:ea typeface="+mn-ea"/>
              <a:cs typeface="+mn-cs"/>
            </a:rPr>
            <a:t>将来負担比率も停滞しているため、中長期的に見ても財政への圧迫は軽微であると考えられる。</a:t>
          </a:r>
          <a:r>
            <a:rPr kumimoji="1" lang="ja-JP" altLang="ja-JP" sz="1100">
              <a:solidFill>
                <a:sysClr val="windowText" lastClr="000000"/>
              </a:solidFill>
              <a:effectLst/>
              <a:latin typeface="+mn-lt"/>
              <a:ea typeface="+mn-ea"/>
              <a:cs typeface="+mn-cs"/>
            </a:rPr>
            <a:t>引き続き、起債の抑制及び償還計画に基づいた計画的な償還を行っていく。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27940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4291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42418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429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66548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718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66548</xdr:rowOff>
    </xdr:from>
    <xdr:to>
      <xdr:col>68</xdr:col>
      <xdr:colOff>152400</xdr:colOff>
      <xdr:row>41</xdr:row>
      <xdr:rowOff>76200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959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15748</xdr:rowOff>
    </xdr:from>
    <xdr:to>
      <xdr:col>68</xdr:col>
      <xdr:colOff>203200</xdr:colOff>
      <xdr:row>41</xdr:row>
      <xdr:rowOff>117348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127525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基金の積み立て等によって将来負担比率は</a:t>
          </a:r>
          <a:r>
            <a:rPr kumimoji="1" lang="en-US" altLang="ja-JP" sz="1100">
              <a:solidFill>
                <a:sysClr val="windowText" lastClr="000000"/>
              </a:solidFill>
              <a:effectLst/>
              <a:latin typeface="+mn-lt"/>
              <a:ea typeface="+mn-ea"/>
              <a:cs typeface="+mn-cs"/>
            </a:rPr>
            <a:t>0</a:t>
          </a:r>
          <a:r>
            <a:rPr kumimoji="1" lang="ja-JP" altLang="ja-JP" sz="1100">
              <a:solidFill>
                <a:sysClr val="windowText" lastClr="000000"/>
              </a:solidFill>
              <a:effectLst/>
              <a:latin typeface="+mn-lt"/>
              <a:ea typeface="+mn-ea"/>
              <a:cs typeface="+mn-cs"/>
            </a:rPr>
            <a:t>となっている。今後も</a:t>
          </a:r>
          <a:r>
            <a:rPr kumimoji="1" lang="ja-JP" altLang="en-US" sz="1100">
              <a:solidFill>
                <a:sysClr val="windowText" lastClr="000000"/>
              </a:solidFill>
              <a:effectLst/>
              <a:latin typeface="+mn-lt"/>
              <a:ea typeface="+mn-ea"/>
              <a:cs typeface="+mn-cs"/>
            </a:rPr>
            <a:t>中長期的な視点に基づき、持続可能な財政運営に努めます。</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沖縄県多良間村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
1,019
22.00
3,649,269
3,304,263
198,574
1,292,908
1,846,714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改善傾向にあった数値だが、給与改定や会計年度職員の増などの影響で大きく増となった。適正な職員配置を維持しつつ、人件費の節減に努める必要がある。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7750"/>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127000</xdr:rowOff>
    </xdr:from>
    <xdr:to>
      <xdr:col>19</xdr:col>
      <xdr:colOff>187325</xdr:colOff>
      <xdr:row>36</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77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77470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96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39</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491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76200</xdr:rowOff>
    </xdr:from>
    <xdr:to>
      <xdr:col>20</xdr:col>
      <xdr:colOff>38100</xdr:colOff>
      <xdr:row>36</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26670</xdr:rowOff>
    </xdr:from>
    <xdr:to>
      <xdr:col>15</xdr:col>
      <xdr:colOff>149225</xdr:colOff>
      <xdr:row>36</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156210</xdr:rowOff>
    </xdr:from>
    <xdr:to>
      <xdr:col>6</xdr:col>
      <xdr:colOff>171450</xdr:colOff>
      <xdr:row>39</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委託や新たなシステム使用料などの増があった。</a:t>
          </a:r>
          <a:r>
            <a:rPr kumimoji="1" lang="ja-JP" altLang="ja-JP" sz="1100">
              <a:solidFill>
                <a:sysClr val="windowText" lastClr="000000"/>
              </a:solidFill>
              <a:effectLst/>
              <a:latin typeface="+mn-lt"/>
              <a:ea typeface="+mn-ea"/>
              <a:cs typeface="+mn-cs"/>
            </a:rPr>
            <a:t>引き続き必要経費の精査を行い、経費の削減に努める。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152146</xdr:rowOff>
    </xdr:from>
    <xdr:to>
      <xdr:col>82</xdr:col>
      <xdr:colOff>107950</xdr:colOff>
      <xdr:row>19</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66796"/>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152146</xdr:rowOff>
    </xdr:from>
    <xdr:to>
      <xdr:col>78</xdr:col>
      <xdr:colOff>69850</xdr:colOff>
      <xdr:row>18</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667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49276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8450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504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5334</xdr:rowOff>
    </xdr:from>
    <xdr:to>
      <xdr:col>82</xdr:col>
      <xdr:colOff>158750</xdr:colOff>
      <xdr:row>19</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148861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101346</xdr:rowOff>
    </xdr:from>
    <xdr:to>
      <xdr:col>78</xdr:col>
      <xdr:colOff>120650</xdr:colOff>
      <xdr:row>18</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169926</xdr:rowOff>
    </xdr:from>
    <xdr:to>
      <xdr:col>74</xdr:col>
      <xdr:colOff>31750</xdr:colOff>
      <xdr:row>18</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84853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類似団体の平均を下回っているが、</a:t>
          </a:r>
          <a:r>
            <a:rPr kumimoji="1" lang="ja-JP" altLang="en-US" sz="1100">
              <a:solidFill>
                <a:sysClr val="windowText" lastClr="000000"/>
              </a:solidFill>
              <a:effectLst/>
              <a:latin typeface="+mn-lt"/>
              <a:ea typeface="+mn-ea"/>
              <a:cs typeface="+mn-cs"/>
            </a:rPr>
            <a:t>前年比でみると倍増となった。</a:t>
          </a:r>
          <a:r>
            <a:rPr kumimoji="1" lang="ja-JP" altLang="ja-JP" sz="1100">
              <a:solidFill>
                <a:sysClr val="windowText" lastClr="000000"/>
              </a:solidFill>
              <a:effectLst/>
              <a:latin typeface="+mn-lt"/>
              <a:ea typeface="+mn-ea"/>
              <a:cs typeface="+mn-cs"/>
            </a:rPr>
            <a:t>引き続き、所得の審査や給付について精査する。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056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05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0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簡易水道会計が公営企業会計（法適用化）となったため、</a:t>
          </a:r>
          <a:r>
            <a:rPr kumimoji="1" lang="ja-JP" altLang="ja-JP" sz="1100">
              <a:solidFill>
                <a:sysClr val="windowText" lastClr="000000"/>
              </a:solidFill>
              <a:effectLst/>
              <a:latin typeface="+mn-lt"/>
              <a:ea typeface="+mn-ea"/>
              <a:cs typeface="+mn-cs"/>
            </a:rPr>
            <a:t>繰出金</a:t>
          </a:r>
          <a:r>
            <a:rPr kumimoji="1" lang="ja-JP" altLang="en-US" sz="1100">
              <a:solidFill>
                <a:sysClr val="windowText" lastClr="000000"/>
              </a:solidFill>
              <a:effectLst/>
              <a:latin typeface="+mn-lt"/>
              <a:ea typeface="+mn-ea"/>
              <a:cs typeface="+mn-cs"/>
            </a:rPr>
            <a:t>から補助金へと経理処理が変化した。これにより操出金の大幅減と補助費の増となった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56</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234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90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12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簡易水道の公営企業会計（法適用化）に伴う経理処理の変化により、補助費の増となった</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逆にその他操出金の減が発生した。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36</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47156"/>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35</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471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35</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151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892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返済が進み、交際費率が下がる要因と考えられる。</a:t>
          </a:r>
          <a:r>
            <a:rPr kumimoji="1" lang="ja-JP" altLang="ja-JP" sz="1100">
              <a:solidFill>
                <a:sysClr val="windowText" lastClr="000000"/>
              </a:solidFill>
              <a:effectLst/>
              <a:latin typeface="+mn-lt"/>
              <a:ea typeface="+mn-ea"/>
              <a:cs typeface="+mn-cs"/>
            </a:rPr>
            <a:t>事業計画の優先順位等を検討し、</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公債費の健全化に努める。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27939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800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27939</xdr:rowOff>
    </xdr:from>
    <xdr:to>
      <xdr:col>19</xdr:col>
      <xdr:colOff>187325</xdr:colOff>
      <xdr:row>77</xdr:row>
      <xdr:rowOff>43180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29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37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372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63516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163830</xdr:rowOff>
    </xdr:from>
    <xdr:to>
      <xdr:col>15</xdr:col>
      <xdr:colOff>149225</xdr:colOff>
      <xdr:row>77</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人件費・物件費・水道法適用化に伴う経常経費の増額による大幅増。行政サービスを維持するためにも、経費の抑制を図る必要がある。</a:t>
          </a:r>
          <a:endParaRPr lang="ja-JP" altLang="ja-JP">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50256</xdr:rowOff>
    </xdr:from>
    <xdr:to>
      <xdr:col>82</xdr:col>
      <xdr:colOff>107950</xdr:colOff>
      <xdr:row>78</xdr:row>
      <xdr:rowOff>113937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09006"/>
          <a:ext cx="838200" cy="57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50256</xdr:rowOff>
    </xdr:from>
    <xdr:to>
      <xdr:col>78</xdr:col>
      <xdr:colOff>69850</xdr:colOff>
      <xdr:row>76</xdr:row>
      <xdr:rowOff>48623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0900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102507</xdr:rowOff>
    </xdr:from>
    <xdr:to>
      <xdr:col>73</xdr:col>
      <xdr:colOff>180975</xdr:colOff>
      <xdr:row>76</xdr:row>
      <xdr:rowOff>48623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6125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102507</xdr:rowOff>
    </xdr:from>
    <xdr:to>
      <xdr:col>69</xdr:col>
      <xdr:colOff>92075</xdr:colOff>
      <xdr:row>76</xdr:row>
      <xdr:rowOff>159657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612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63137</xdr:rowOff>
    </xdr:from>
    <xdr:to>
      <xdr:col>82</xdr:col>
      <xdr:colOff>158750</xdr:colOff>
      <xdr:row>78</xdr:row>
      <xdr:rowOff>164737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35214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170906</xdr:rowOff>
    </xdr:from>
    <xdr:to>
      <xdr:col>78</xdr:col>
      <xdr:colOff>120650</xdr:colOff>
      <xdr:row>75</xdr:row>
      <xdr:rowOff>101056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111233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27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169273</xdr:rowOff>
    </xdr:from>
    <xdr:to>
      <xdr:col>74</xdr:col>
      <xdr:colOff>31750</xdr:colOff>
      <xdr:row>76</xdr:row>
      <xdr:rowOff>99423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109600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9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51707</xdr:rowOff>
    </xdr:from>
    <xdr:to>
      <xdr:col>69</xdr:col>
      <xdr:colOff>142875</xdr:colOff>
      <xdr:row>75</xdr:row>
      <xdr:rowOff>153307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163484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7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108857</xdr:rowOff>
    </xdr:from>
    <xdr:to>
      <xdr:col>65</xdr:col>
      <xdr:colOff>53975</xdr:colOff>
      <xdr:row>77</xdr:row>
      <xdr:rowOff>39007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49184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沖縄県多良間村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123283</xdr:rowOff>
    </xdr:from>
    <xdr:to>
      <xdr:col>29</xdr:col>
      <xdr:colOff>127000</xdr:colOff>
      <xdr:row>17</xdr:row>
      <xdr:rowOff>62792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4108"/>
          <a:ext cx="647700" cy="110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62792</xdr:rowOff>
    </xdr:from>
    <xdr:to>
      <xdr:col>26</xdr:col>
      <xdr:colOff>50800</xdr:colOff>
      <xdr:row>17</xdr:row>
      <xdr:rowOff>165190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5067"/>
          <a:ext cx="698500" cy="102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165190</xdr:rowOff>
    </xdr:from>
    <xdr:to>
      <xdr:col>22</xdr:col>
      <xdr:colOff>114300</xdr:colOff>
      <xdr:row>18</xdr:row>
      <xdr:rowOff>6617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7465"/>
          <a:ext cx="698500" cy="1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6617</xdr:rowOff>
    </xdr:from>
    <xdr:to>
      <xdr:col>18</xdr:col>
      <xdr:colOff>177800</xdr:colOff>
      <xdr:row>18</xdr:row>
      <xdr:rowOff>36867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0342"/>
          <a:ext cx="698500" cy="30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72483</xdr:rowOff>
    </xdr:from>
    <xdr:to>
      <xdr:col>29</xdr:col>
      <xdr:colOff>177800</xdr:colOff>
      <xdr:row>17</xdr:row>
      <xdr:rowOff>2633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3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89010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11992</xdr:rowOff>
    </xdr:from>
    <xdr:to>
      <xdr:col>26</xdr:col>
      <xdr:colOff>101600</xdr:colOff>
      <xdr:row>17</xdr:row>
      <xdr:rowOff>113592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4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4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114390</xdr:rowOff>
    </xdr:from>
    <xdr:to>
      <xdr:col>22</xdr:col>
      <xdr:colOff>165100</xdr:colOff>
      <xdr:row>18</xdr:row>
      <xdr:rowOff>44540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6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54717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4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127267</xdr:rowOff>
    </xdr:from>
    <xdr:to>
      <xdr:col>19</xdr:col>
      <xdr:colOff>38100</xdr:colOff>
      <xdr:row>18</xdr:row>
      <xdr:rowOff>57417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67594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5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157517</xdr:rowOff>
    </xdr:from>
    <xdr:to>
      <xdr:col>15</xdr:col>
      <xdr:colOff>101600</xdr:colOff>
      <xdr:row>18</xdr:row>
      <xdr:rowOff>87667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9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97844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67176</xdr:rowOff>
    </xdr:from>
    <xdr:to>
      <xdr:col>29</xdr:col>
      <xdr:colOff>127000</xdr:colOff>
      <xdr:row>35</xdr:row>
      <xdr:rowOff>131211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7526"/>
          <a:ext cx="647700" cy="64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131211</xdr:rowOff>
    </xdr:from>
    <xdr:to>
      <xdr:col>26</xdr:col>
      <xdr:colOff>50800</xdr:colOff>
      <xdr:row>35</xdr:row>
      <xdr:rowOff>154633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1561"/>
          <a:ext cx="698500" cy="2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136820</xdr:rowOff>
    </xdr:from>
    <xdr:to>
      <xdr:col>22</xdr:col>
      <xdr:colOff>114300</xdr:colOff>
      <xdr:row>35</xdr:row>
      <xdr:rowOff>154633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47170"/>
          <a:ext cx="698500" cy="1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76987</xdr:rowOff>
    </xdr:from>
    <xdr:to>
      <xdr:col>18</xdr:col>
      <xdr:colOff>177800</xdr:colOff>
      <xdr:row>35</xdr:row>
      <xdr:rowOff>136820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87337"/>
          <a:ext cx="698500" cy="59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16376</xdr:rowOff>
    </xdr:from>
    <xdr:to>
      <xdr:col>29</xdr:col>
      <xdr:colOff>177800</xdr:colOff>
      <xdr:row>35</xdr:row>
      <xdr:rowOff>117976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26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204353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7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80411</xdr:rowOff>
    </xdr:from>
    <xdr:to>
      <xdr:col>26</xdr:col>
      <xdr:colOff>101600</xdr:colOff>
      <xdr:row>35</xdr:row>
      <xdr:rowOff>182011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192188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103833</xdr:rowOff>
    </xdr:from>
    <xdr:to>
      <xdr:col>22</xdr:col>
      <xdr:colOff>165100</xdr:colOff>
      <xdr:row>35</xdr:row>
      <xdr:rowOff>205433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4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215610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8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86020</xdr:rowOff>
    </xdr:from>
    <xdr:to>
      <xdr:col>19</xdr:col>
      <xdr:colOff>38100</xdr:colOff>
      <xdr:row>35</xdr:row>
      <xdr:rowOff>187620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197797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26187</xdr:rowOff>
    </xdr:from>
    <xdr:to>
      <xdr:col>15</xdr:col>
      <xdr:colOff>101600</xdr:colOff>
      <xdr:row>35</xdr:row>
      <xdr:rowOff>127787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137964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沖縄県多良間村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
1,019
22.00
3,649,269
3,304,263
198,574
1,292,908
1,846,714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94102</xdr:rowOff>
    </xdr:from>
    <xdr:to>
      <xdr:col>24</xdr:col>
      <xdr:colOff>63500</xdr:colOff>
      <xdr:row>34</xdr:row>
      <xdr:rowOff>164059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923402"/>
          <a:ext cx="838200" cy="6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164059</xdr:rowOff>
    </xdr:from>
    <xdr:to>
      <xdr:col>19</xdr:col>
      <xdr:colOff>177800</xdr:colOff>
      <xdr:row>35</xdr:row>
      <xdr:rowOff>85076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993359"/>
          <a:ext cx="889000" cy="9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76964</xdr:rowOff>
    </xdr:from>
    <xdr:to>
      <xdr:col>15</xdr:col>
      <xdr:colOff>50800</xdr:colOff>
      <xdr:row>35</xdr:row>
      <xdr:rowOff>85076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077714"/>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76964</xdr:rowOff>
    </xdr:from>
    <xdr:to>
      <xdr:col>10</xdr:col>
      <xdr:colOff>114300</xdr:colOff>
      <xdr:row>35</xdr:row>
      <xdr:rowOff>101872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077714"/>
          <a:ext cx="889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43302</xdr:rowOff>
    </xdr:from>
    <xdr:to>
      <xdr:col>24</xdr:col>
      <xdr:colOff>114300</xdr:colOff>
      <xdr:row>34</xdr:row>
      <xdr:rowOff>144902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8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66179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72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113259</xdr:rowOff>
    </xdr:from>
    <xdr:to>
      <xdr:col>20</xdr:col>
      <xdr:colOff>38100</xdr:colOff>
      <xdr:row>35</xdr:row>
      <xdr:rowOff>43409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59936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1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34276</xdr:rowOff>
    </xdr:from>
    <xdr:to>
      <xdr:col>15</xdr:col>
      <xdr:colOff>101600</xdr:colOff>
      <xdr:row>35</xdr:row>
      <xdr:rowOff>135876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152403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1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26164</xdr:rowOff>
    </xdr:from>
    <xdr:to>
      <xdr:col>10</xdr:col>
      <xdr:colOff>165100</xdr:colOff>
      <xdr:row>35</xdr:row>
      <xdr:rowOff>127764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2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144291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0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51072</xdr:rowOff>
    </xdr:from>
    <xdr:to>
      <xdr:col>6</xdr:col>
      <xdr:colOff>38100</xdr:colOff>
      <xdr:row>35</xdr:row>
      <xdr:rowOff>152672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0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169199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2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3392</xdr:rowOff>
    </xdr:from>
    <xdr:to>
      <xdr:col>24</xdr:col>
      <xdr:colOff>63500</xdr:colOff>
      <xdr:row>55</xdr:row>
      <xdr:rowOff>46355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61692"/>
          <a:ext cx="838200" cy="2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46355</xdr:rowOff>
    </xdr:from>
    <xdr:to>
      <xdr:col>19</xdr:col>
      <xdr:colOff>177800</xdr:colOff>
      <xdr:row>55</xdr:row>
      <xdr:rowOff>89672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76105"/>
          <a:ext cx="889000" cy="4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31453</xdr:rowOff>
    </xdr:from>
    <xdr:to>
      <xdr:col>15</xdr:col>
      <xdr:colOff>50800</xdr:colOff>
      <xdr:row>55</xdr:row>
      <xdr:rowOff>89672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289753"/>
          <a:ext cx="889000" cy="22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31453</xdr:rowOff>
    </xdr:from>
    <xdr:to>
      <xdr:col>10</xdr:col>
      <xdr:colOff>114300</xdr:colOff>
      <xdr:row>55</xdr:row>
      <xdr:rowOff>141630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89753"/>
          <a:ext cx="889000" cy="28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124042</xdr:rowOff>
    </xdr:from>
    <xdr:to>
      <xdr:col>24</xdr:col>
      <xdr:colOff>114300</xdr:colOff>
      <xdr:row>54</xdr:row>
      <xdr:rowOff>54192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146919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6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167005</xdr:rowOff>
    </xdr:from>
    <xdr:to>
      <xdr:col>20</xdr:col>
      <xdr:colOff>38100</xdr:colOff>
      <xdr:row>55</xdr:row>
      <xdr:rowOff>97155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2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113682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0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38872</xdr:rowOff>
    </xdr:from>
    <xdr:to>
      <xdr:col>15</xdr:col>
      <xdr:colOff>101600</xdr:colOff>
      <xdr:row>55</xdr:row>
      <xdr:rowOff>140472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156999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4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152103</xdr:rowOff>
    </xdr:from>
    <xdr:to>
      <xdr:col>10</xdr:col>
      <xdr:colOff>165100</xdr:colOff>
      <xdr:row>54</xdr:row>
      <xdr:rowOff>82253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3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98780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0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90830</xdr:rowOff>
    </xdr:from>
    <xdr:to>
      <xdr:col>6</xdr:col>
      <xdr:colOff>38100</xdr:colOff>
      <xdr:row>56</xdr:row>
      <xdr:rowOff>20980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37507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9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141652</xdr:rowOff>
    </xdr:from>
    <xdr:to>
      <xdr:col>24</xdr:col>
      <xdr:colOff>63500</xdr:colOff>
      <xdr:row>77</xdr:row>
      <xdr:rowOff>160731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43302"/>
          <a:ext cx="838200" cy="1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141652</xdr:rowOff>
    </xdr:from>
    <xdr:to>
      <xdr:col>19</xdr:col>
      <xdr:colOff>177800</xdr:colOff>
      <xdr:row>78</xdr:row>
      <xdr:rowOff>35130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3302"/>
          <a:ext cx="889000" cy="6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35130</xdr:rowOff>
    </xdr:from>
    <xdr:to>
      <xdr:col>15</xdr:col>
      <xdr:colOff>50800</xdr:colOff>
      <xdr:row>78</xdr:row>
      <xdr:rowOff>55680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08230"/>
          <a:ext cx="889000" cy="2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150997</xdr:rowOff>
    </xdr:from>
    <xdr:to>
      <xdr:col>10</xdr:col>
      <xdr:colOff>114300</xdr:colOff>
      <xdr:row>78</xdr:row>
      <xdr:rowOff>55680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52647"/>
          <a:ext cx="889000" cy="7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109931</xdr:rowOff>
    </xdr:from>
    <xdr:to>
      <xdr:col>24</xdr:col>
      <xdr:colOff>114300</xdr:colOff>
      <xdr:row>78</xdr:row>
      <xdr:rowOff>40081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88358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90852</xdr:rowOff>
    </xdr:from>
    <xdr:to>
      <xdr:col>20</xdr:col>
      <xdr:colOff>38100</xdr:colOff>
      <xdr:row>78</xdr:row>
      <xdr:rowOff>21002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12129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155780</xdr:rowOff>
    </xdr:from>
    <xdr:to>
      <xdr:col>15</xdr:col>
      <xdr:colOff>101600</xdr:colOff>
      <xdr:row>78</xdr:row>
      <xdr:rowOff>85930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77057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4880</xdr:rowOff>
    </xdr:from>
    <xdr:to>
      <xdr:col>10</xdr:col>
      <xdr:colOff>165100</xdr:colOff>
      <xdr:row>78</xdr:row>
      <xdr:rowOff>106480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97607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100197</xdr:rowOff>
    </xdr:from>
    <xdr:to>
      <xdr:col>6</xdr:col>
      <xdr:colOff>38100</xdr:colOff>
      <xdr:row>78</xdr:row>
      <xdr:rowOff>30347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46874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7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104998</xdr:rowOff>
    </xdr:from>
    <xdr:to>
      <xdr:col>24</xdr:col>
      <xdr:colOff>63500</xdr:colOff>
      <xdr:row>97</xdr:row>
      <xdr:rowOff>108755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64198"/>
          <a:ext cx="838200" cy="17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108755</xdr:rowOff>
    </xdr:from>
    <xdr:to>
      <xdr:col>19</xdr:col>
      <xdr:colOff>177800</xdr:colOff>
      <xdr:row>97</xdr:row>
      <xdr:rowOff>140105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39405"/>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140105</xdr:rowOff>
    </xdr:from>
    <xdr:to>
      <xdr:col>15</xdr:col>
      <xdr:colOff>50800</xdr:colOff>
      <xdr:row>98</xdr:row>
      <xdr:rowOff>123965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70755"/>
          <a:ext cx="889000" cy="15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159466</xdr:rowOff>
    </xdr:from>
    <xdr:to>
      <xdr:col>10</xdr:col>
      <xdr:colOff>114300</xdr:colOff>
      <xdr:row>98</xdr:row>
      <xdr:rowOff>123965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790116"/>
          <a:ext cx="889000" cy="13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54198</xdr:rowOff>
    </xdr:from>
    <xdr:to>
      <xdr:col>24</xdr:col>
      <xdr:colOff>114300</xdr:colOff>
      <xdr:row>96</xdr:row>
      <xdr:rowOff>155798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32625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57955</xdr:rowOff>
    </xdr:from>
    <xdr:to>
      <xdr:col>20</xdr:col>
      <xdr:colOff>38100</xdr:colOff>
      <xdr:row>97</xdr:row>
      <xdr:rowOff>159555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150682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89305</xdr:rowOff>
    </xdr:from>
    <xdr:to>
      <xdr:col>15</xdr:col>
      <xdr:colOff>101600</xdr:colOff>
      <xdr:row>98</xdr:row>
      <xdr:rowOff>19455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73165</xdr:rowOff>
    </xdr:from>
    <xdr:to>
      <xdr:col>10</xdr:col>
      <xdr:colOff>165100</xdr:colOff>
      <xdr:row>99</xdr:row>
      <xdr:rowOff>3315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165892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6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108666</xdr:rowOff>
    </xdr:from>
    <xdr:to>
      <xdr:col>6</xdr:col>
      <xdr:colOff>38100</xdr:colOff>
      <xdr:row>98</xdr:row>
      <xdr:rowOff>38816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3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29943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3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59773</xdr:rowOff>
    </xdr:from>
    <xdr:to>
      <xdr:col>55</xdr:col>
      <xdr:colOff>0</xdr:colOff>
      <xdr:row>37</xdr:row>
      <xdr:rowOff>29933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31973"/>
          <a:ext cx="838200" cy="14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124189</xdr:rowOff>
    </xdr:from>
    <xdr:to>
      <xdr:col>50</xdr:col>
      <xdr:colOff>114300</xdr:colOff>
      <xdr:row>37</xdr:row>
      <xdr:rowOff>29933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296389"/>
          <a:ext cx="889000" cy="7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124189</xdr:rowOff>
    </xdr:from>
    <xdr:to>
      <xdr:col>45</xdr:col>
      <xdr:colOff>177800</xdr:colOff>
      <xdr:row>37</xdr:row>
      <xdr:rowOff>87566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96389"/>
          <a:ext cx="889000" cy="13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71265</xdr:rowOff>
    </xdr:from>
    <xdr:to>
      <xdr:col>41</xdr:col>
      <xdr:colOff>50800</xdr:colOff>
      <xdr:row>37</xdr:row>
      <xdr:rowOff>87566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43465"/>
          <a:ext cx="889000" cy="18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8973</xdr:rowOff>
    </xdr:from>
    <xdr:to>
      <xdr:col>55</xdr:col>
      <xdr:colOff>50800</xdr:colOff>
      <xdr:row>36</xdr:row>
      <xdr:rowOff>110573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31850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3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150583</xdr:rowOff>
    </xdr:from>
    <xdr:to>
      <xdr:col>50</xdr:col>
      <xdr:colOff>165100</xdr:colOff>
      <xdr:row>37</xdr:row>
      <xdr:rowOff>80733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71860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1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73389</xdr:rowOff>
    </xdr:from>
    <xdr:to>
      <xdr:col>46</xdr:col>
      <xdr:colOff>38100</xdr:colOff>
      <xdr:row>37</xdr:row>
      <xdr:rowOff>3539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20066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36766</xdr:rowOff>
    </xdr:from>
    <xdr:to>
      <xdr:col>41</xdr:col>
      <xdr:colOff>101600</xdr:colOff>
      <xdr:row>37</xdr:row>
      <xdr:rowOff>138366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129493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7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20465</xdr:rowOff>
    </xdr:from>
    <xdr:to>
      <xdr:col>36</xdr:col>
      <xdr:colOff>165100</xdr:colOff>
      <xdr:row>36</xdr:row>
      <xdr:rowOff>122065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113192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8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156810</xdr:rowOff>
    </xdr:from>
    <xdr:to>
      <xdr:col>55</xdr:col>
      <xdr:colOff>0</xdr:colOff>
      <xdr:row>56</xdr:row>
      <xdr:rowOff>54158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15110"/>
          <a:ext cx="838200" cy="24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156810</xdr:rowOff>
    </xdr:from>
    <xdr:to>
      <xdr:col>50</xdr:col>
      <xdr:colOff>114300</xdr:colOff>
      <xdr:row>57</xdr:row>
      <xdr:rowOff>17330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15110"/>
          <a:ext cx="889000" cy="37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43043</xdr:rowOff>
    </xdr:from>
    <xdr:to>
      <xdr:col>45</xdr:col>
      <xdr:colOff>177800</xdr:colOff>
      <xdr:row>57</xdr:row>
      <xdr:rowOff>17330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129893"/>
          <a:ext cx="889000" cy="66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58534</xdr:rowOff>
    </xdr:from>
    <xdr:to>
      <xdr:col>41</xdr:col>
      <xdr:colOff>50800</xdr:colOff>
      <xdr:row>53</xdr:row>
      <xdr:rowOff>43043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973934"/>
          <a:ext cx="889000" cy="15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3358</xdr:rowOff>
    </xdr:from>
    <xdr:to>
      <xdr:col>55</xdr:col>
      <xdr:colOff>50800</xdr:colOff>
      <xdr:row>56</xdr:row>
      <xdr:rowOff>104958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26235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5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106010</xdr:rowOff>
    </xdr:from>
    <xdr:to>
      <xdr:col>50</xdr:col>
      <xdr:colOff>165100</xdr:colOff>
      <xdr:row>55</xdr:row>
      <xdr:rowOff>36160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52687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3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137980</xdr:rowOff>
    </xdr:from>
    <xdr:to>
      <xdr:col>46</xdr:col>
      <xdr:colOff>38100</xdr:colOff>
      <xdr:row>57</xdr:row>
      <xdr:rowOff>68130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84657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163693</xdr:rowOff>
    </xdr:from>
    <xdr:to>
      <xdr:col>41</xdr:col>
      <xdr:colOff>101600</xdr:colOff>
      <xdr:row>53</xdr:row>
      <xdr:rowOff>93843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07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51</xdr:row>
      <xdr:rowOff>110370</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88543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7734</xdr:rowOff>
    </xdr:from>
    <xdr:to>
      <xdr:col>36</xdr:col>
      <xdr:colOff>165100</xdr:colOff>
      <xdr:row>52</xdr:row>
      <xdr:rowOff>109334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9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125861</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86983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82012</xdr:rowOff>
    </xdr:from>
    <xdr:to>
      <xdr:col>55</xdr:col>
      <xdr:colOff>0</xdr:colOff>
      <xdr:row>79</xdr:row>
      <xdr:rowOff>38545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12212"/>
          <a:ext cx="838200" cy="47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38545</xdr:rowOff>
    </xdr:from>
    <xdr:to>
      <xdr:col>50</xdr:col>
      <xdr:colOff>114300</xdr:colOff>
      <xdr:row>79</xdr:row>
      <xdr:rowOff>38942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83095"/>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54691</xdr:rowOff>
    </xdr:from>
    <xdr:to>
      <xdr:col>45</xdr:col>
      <xdr:colOff>177800</xdr:colOff>
      <xdr:row>79</xdr:row>
      <xdr:rowOff>38942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27791"/>
          <a:ext cx="889000" cy="15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45889</xdr:rowOff>
    </xdr:from>
    <xdr:to>
      <xdr:col>41</xdr:col>
      <xdr:colOff>50800</xdr:colOff>
      <xdr:row>78</xdr:row>
      <xdr:rowOff>54691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90289"/>
          <a:ext cx="889000" cy="103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31212</xdr:rowOff>
    </xdr:from>
    <xdr:to>
      <xdr:col>55</xdr:col>
      <xdr:colOff>50800</xdr:colOff>
      <xdr:row>76</xdr:row>
      <xdr:rowOff>132812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54090</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1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159195</xdr:rowOff>
    </xdr:from>
    <xdr:to>
      <xdr:col>50</xdr:col>
      <xdr:colOff>165100</xdr:colOff>
      <xdr:row>79</xdr:row>
      <xdr:rowOff>89345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80472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159592</xdr:rowOff>
    </xdr:from>
    <xdr:to>
      <xdr:col>46</xdr:col>
      <xdr:colOff>38100</xdr:colOff>
      <xdr:row>79</xdr:row>
      <xdr:rowOff>89742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80869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3891</xdr:rowOff>
    </xdr:from>
    <xdr:to>
      <xdr:col>41</xdr:col>
      <xdr:colOff>101600</xdr:colOff>
      <xdr:row>78</xdr:row>
      <xdr:rowOff>105491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122018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5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166539</xdr:rowOff>
    </xdr:from>
    <xdr:to>
      <xdr:col>36</xdr:col>
      <xdr:colOff>165100</xdr:colOff>
      <xdr:row>72</xdr:row>
      <xdr:rowOff>96689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113216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11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23067</xdr:rowOff>
    </xdr:from>
    <xdr:to>
      <xdr:col>55</xdr:col>
      <xdr:colOff>0</xdr:colOff>
      <xdr:row>99</xdr:row>
      <xdr:rowOff>44450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53717"/>
          <a:ext cx="838200" cy="3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38974</xdr:rowOff>
    </xdr:from>
    <xdr:to>
      <xdr:col>50</xdr:col>
      <xdr:colOff>114300</xdr:colOff>
      <xdr:row>99</xdr:row>
      <xdr:rowOff>44450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41074"/>
          <a:ext cx="889000" cy="17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38974</xdr:rowOff>
    </xdr:from>
    <xdr:to>
      <xdr:col>45</xdr:col>
      <xdr:colOff>177800</xdr:colOff>
      <xdr:row>99</xdr:row>
      <xdr:rowOff>20199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1074"/>
          <a:ext cx="889000" cy="1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130928</xdr:rowOff>
    </xdr:from>
    <xdr:to>
      <xdr:col>41</xdr:col>
      <xdr:colOff>50800</xdr:colOff>
      <xdr:row>99</xdr:row>
      <xdr:rowOff>20199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247228"/>
          <a:ext cx="889000" cy="74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143717</xdr:rowOff>
    </xdr:from>
    <xdr:to>
      <xdr:col>55</xdr:col>
      <xdr:colOff>50800</xdr:colOff>
      <xdr:row>97</xdr:row>
      <xdr:rowOff>73867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166594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5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165100</xdr:rowOff>
    </xdr:from>
    <xdr:to>
      <xdr:col>50</xdr:col>
      <xdr:colOff>165100</xdr:colOff>
      <xdr:row>99</xdr:row>
      <xdr:rowOff>95250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99</xdr:row>
      <xdr:rowOff>86377</xdr:rowOff>
    </xdr:from>
    <xdr:ext cx="249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514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159624</xdr:rowOff>
    </xdr:from>
    <xdr:to>
      <xdr:col>46</xdr:col>
      <xdr:colOff>38100</xdr:colOff>
      <xdr:row>98</xdr:row>
      <xdr:rowOff>89774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80901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8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140849</xdr:rowOff>
    </xdr:from>
    <xdr:to>
      <xdr:col>41</xdr:col>
      <xdr:colOff>101600</xdr:colOff>
      <xdr:row>99</xdr:row>
      <xdr:rowOff>70999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62126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80128</xdr:rowOff>
    </xdr:from>
    <xdr:to>
      <xdr:col>36</xdr:col>
      <xdr:colOff>165100</xdr:colOff>
      <xdr:row>95</xdr:row>
      <xdr:rowOff>10278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9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26805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97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100789</xdr:rowOff>
    </xdr:from>
    <xdr:to>
      <xdr:col>85</xdr:col>
      <xdr:colOff>127000</xdr:colOff>
      <xdr:row>76</xdr:row>
      <xdr:rowOff>105107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30989"/>
          <a:ext cx="838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105107</xdr:rowOff>
    </xdr:from>
    <xdr:to>
      <xdr:col>81</xdr:col>
      <xdr:colOff>50800</xdr:colOff>
      <xdr:row>76</xdr:row>
      <xdr:rowOff>114184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35307"/>
          <a:ext cx="889000" cy="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114184</xdr:rowOff>
    </xdr:from>
    <xdr:to>
      <xdr:col>76</xdr:col>
      <xdr:colOff>114300</xdr:colOff>
      <xdr:row>76</xdr:row>
      <xdr:rowOff>126143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44384"/>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112388</xdr:rowOff>
    </xdr:from>
    <xdr:to>
      <xdr:col>71</xdr:col>
      <xdr:colOff>177800</xdr:colOff>
      <xdr:row>76</xdr:row>
      <xdr:rowOff>126143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42588"/>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49989</xdr:rowOff>
    </xdr:from>
    <xdr:to>
      <xdr:col>85</xdr:col>
      <xdr:colOff>177800</xdr:colOff>
      <xdr:row>76</xdr:row>
      <xdr:rowOff>151589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72865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3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54307</xdr:rowOff>
    </xdr:from>
    <xdr:to>
      <xdr:col>81</xdr:col>
      <xdr:colOff>101600</xdr:colOff>
      <xdr:row>76</xdr:row>
      <xdr:rowOff>155907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984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5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63384</xdr:rowOff>
    </xdr:from>
    <xdr:to>
      <xdr:col>76</xdr:col>
      <xdr:colOff>165100</xdr:colOff>
      <xdr:row>76</xdr:row>
      <xdr:rowOff>164984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9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10062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75343</xdr:rowOff>
    </xdr:from>
    <xdr:to>
      <xdr:col>72</xdr:col>
      <xdr:colOff>38100</xdr:colOff>
      <xdr:row>77</xdr:row>
      <xdr:rowOff>5493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22019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88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61588</xdr:rowOff>
    </xdr:from>
    <xdr:to>
      <xdr:col>67</xdr:col>
      <xdr:colOff>101600</xdr:colOff>
      <xdr:row>76</xdr:row>
      <xdr:rowOff>163188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8265</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86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153005</xdr:rowOff>
    </xdr:from>
    <xdr:to>
      <xdr:col>85</xdr:col>
      <xdr:colOff>127000</xdr:colOff>
      <xdr:row>96</xdr:row>
      <xdr:rowOff>77894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440755"/>
          <a:ext cx="8382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11629</xdr:rowOff>
    </xdr:from>
    <xdr:to>
      <xdr:col>81</xdr:col>
      <xdr:colOff>50800</xdr:colOff>
      <xdr:row>96</xdr:row>
      <xdr:rowOff>77894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785029"/>
          <a:ext cx="889000" cy="7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11629</xdr:rowOff>
    </xdr:from>
    <xdr:to>
      <xdr:col>76</xdr:col>
      <xdr:colOff>114300</xdr:colOff>
      <xdr:row>95</xdr:row>
      <xdr:rowOff>108139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785029"/>
          <a:ext cx="889000" cy="6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108139</xdr:rowOff>
    </xdr:from>
    <xdr:to>
      <xdr:col>71</xdr:col>
      <xdr:colOff>177800</xdr:colOff>
      <xdr:row>96</xdr:row>
      <xdr:rowOff>116723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395889"/>
          <a:ext cx="889000" cy="1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102205</xdr:rowOff>
    </xdr:from>
    <xdr:to>
      <xdr:col>85</xdr:col>
      <xdr:colOff>177800</xdr:colOff>
      <xdr:row>96</xdr:row>
      <xdr:rowOff>32355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3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125082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24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27094</xdr:rowOff>
    </xdr:from>
    <xdr:to>
      <xdr:col>81</xdr:col>
      <xdr:colOff>101600</xdr:colOff>
      <xdr:row>96</xdr:row>
      <xdr:rowOff>128694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8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145221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26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132279</xdr:rowOff>
    </xdr:from>
    <xdr:to>
      <xdr:col>76</xdr:col>
      <xdr:colOff>165100</xdr:colOff>
      <xdr:row>92</xdr:row>
      <xdr:rowOff>62429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7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90</xdr:row>
      <xdr:rowOff>78956</xdr:rowOff>
    </xdr:from>
    <xdr:ext cx="6901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47205" y="15509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57339</xdr:rowOff>
    </xdr:from>
    <xdr:to>
      <xdr:col>72</xdr:col>
      <xdr:colOff>38100</xdr:colOff>
      <xdr:row>95</xdr:row>
      <xdr:rowOff>158939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4016</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12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65923</xdr:rowOff>
    </xdr:from>
    <xdr:to>
      <xdr:col>67</xdr:col>
      <xdr:colOff>101600</xdr:colOff>
      <xdr:row>96</xdr:row>
      <xdr:rowOff>167523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2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12600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30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32931</xdr:rowOff>
    </xdr:from>
    <xdr:to>
      <xdr:col>116</xdr:col>
      <xdr:colOff>63500</xdr:colOff>
      <xdr:row>59</xdr:row>
      <xdr:rowOff>40056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48481"/>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32931</xdr:rowOff>
    </xdr:from>
    <xdr:to>
      <xdr:col>111</xdr:col>
      <xdr:colOff>177800</xdr:colOff>
      <xdr:row>59</xdr:row>
      <xdr:rowOff>33210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48481"/>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24917</xdr:rowOff>
    </xdr:from>
    <xdr:to>
      <xdr:col>107</xdr:col>
      <xdr:colOff>50800</xdr:colOff>
      <xdr:row>59</xdr:row>
      <xdr:rowOff>33210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40467"/>
          <a:ext cx="889000" cy="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18199</xdr:rowOff>
    </xdr:from>
    <xdr:to>
      <xdr:col>102</xdr:col>
      <xdr:colOff>114300</xdr:colOff>
      <xdr:row>59</xdr:row>
      <xdr:rowOff>24917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33749"/>
          <a:ext cx="8890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160706</xdr:rowOff>
    </xdr:from>
    <xdr:to>
      <xdr:col>116</xdr:col>
      <xdr:colOff>114300</xdr:colOff>
      <xdr:row>59</xdr:row>
      <xdr:rowOff>90856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75633</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19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153581</xdr:rowOff>
    </xdr:from>
    <xdr:to>
      <xdr:col>112</xdr:col>
      <xdr:colOff>38100</xdr:colOff>
      <xdr:row>59</xdr:row>
      <xdr:rowOff>83731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74858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153860</xdr:rowOff>
    </xdr:from>
    <xdr:to>
      <xdr:col>107</xdr:col>
      <xdr:colOff>101600</xdr:colOff>
      <xdr:row>59</xdr:row>
      <xdr:rowOff>84010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75137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145567</xdr:rowOff>
    </xdr:from>
    <xdr:to>
      <xdr:col>102</xdr:col>
      <xdr:colOff>165100</xdr:colOff>
      <xdr:row>59</xdr:row>
      <xdr:rowOff>75717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66844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8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138849</xdr:rowOff>
    </xdr:from>
    <xdr:to>
      <xdr:col>98</xdr:col>
      <xdr:colOff>38100</xdr:colOff>
      <xdr:row>59</xdr:row>
      <xdr:rowOff>68999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60126</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7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143188</xdr:rowOff>
    </xdr:from>
    <xdr:to>
      <xdr:col>116</xdr:col>
      <xdr:colOff>63500</xdr:colOff>
      <xdr:row>77</xdr:row>
      <xdr:rowOff>38942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01938"/>
          <a:ext cx="838200" cy="2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143188</xdr:rowOff>
    </xdr:from>
    <xdr:to>
      <xdr:col>111</xdr:col>
      <xdr:colOff>177800</xdr:colOff>
      <xdr:row>76</xdr:row>
      <xdr:rowOff>36826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01938"/>
          <a:ext cx="889000" cy="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160480</xdr:rowOff>
    </xdr:from>
    <xdr:to>
      <xdr:col>107</xdr:col>
      <xdr:colOff>50800</xdr:colOff>
      <xdr:row>76</xdr:row>
      <xdr:rowOff>36826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19230"/>
          <a:ext cx="889000" cy="4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160480</xdr:rowOff>
    </xdr:from>
    <xdr:to>
      <xdr:col>102</xdr:col>
      <xdr:colOff>114300</xdr:colOff>
      <xdr:row>76</xdr:row>
      <xdr:rowOff>87895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19230"/>
          <a:ext cx="889000" cy="9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159592</xdr:rowOff>
    </xdr:from>
    <xdr:to>
      <xdr:col>116</xdr:col>
      <xdr:colOff>114300</xdr:colOff>
      <xdr:row>77</xdr:row>
      <xdr:rowOff>89742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138019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92388</xdr:rowOff>
    </xdr:from>
    <xdr:to>
      <xdr:col>112</xdr:col>
      <xdr:colOff>38100</xdr:colOff>
      <xdr:row>76</xdr:row>
      <xdr:rowOff>22538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13665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4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157476</xdr:rowOff>
    </xdr:from>
    <xdr:to>
      <xdr:col>107</xdr:col>
      <xdr:colOff>101600</xdr:colOff>
      <xdr:row>76</xdr:row>
      <xdr:rowOff>87626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78753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109680</xdr:rowOff>
    </xdr:from>
    <xdr:to>
      <xdr:col>102</xdr:col>
      <xdr:colOff>165100</xdr:colOff>
      <xdr:row>76</xdr:row>
      <xdr:rowOff>39830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30957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6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37095</xdr:rowOff>
    </xdr:from>
    <xdr:to>
      <xdr:col>98</xdr:col>
      <xdr:colOff>38100</xdr:colOff>
      <xdr:row>76</xdr:row>
      <xdr:rowOff>138695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129822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6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扶助費は住民一人当たり</a:t>
          </a:r>
          <a:r>
            <a:rPr kumimoji="1" lang="en-US" altLang="ja-JP" sz="1100">
              <a:solidFill>
                <a:sysClr val="windowText" lastClr="000000"/>
              </a:solidFill>
              <a:effectLst/>
              <a:latin typeface="+mn-lt"/>
              <a:ea typeface="+mn-ea"/>
              <a:cs typeface="+mn-cs"/>
            </a:rPr>
            <a:t>59,554</a:t>
          </a:r>
          <a:r>
            <a:rPr kumimoji="1" lang="ja-JP" altLang="ja-JP" sz="1100">
              <a:solidFill>
                <a:sysClr val="windowText" lastClr="000000"/>
              </a:solidFill>
              <a:effectLst/>
              <a:latin typeface="+mn-lt"/>
              <a:ea typeface="+mn-ea"/>
              <a:cs typeface="+mn-cs"/>
            </a:rPr>
            <a:t>円と、前年に比べ増加した</a:t>
          </a:r>
          <a:r>
            <a:rPr kumimoji="1" lang="ja-JP" altLang="en-US" sz="1100">
              <a:solidFill>
                <a:sysClr val="windowText" lastClr="000000"/>
              </a:solidFill>
              <a:effectLst/>
              <a:latin typeface="+mn-lt"/>
              <a:ea typeface="+mn-ea"/>
              <a:cs typeface="+mn-cs"/>
            </a:rPr>
            <a:t>。全国的に実施された「物価高騰対応重点支援地方創生臨時交付金」を活用した、現金給付が主要因と考えられる。</a:t>
          </a:r>
          <a:r>
            <a:rPr kumimoji="1" lang="ja-JP" altLang="ja-JP" sz="1100">
              <a:solidFill>
                <a:sysClr val="windowText" lastClr="000000"/>
              </a:solidFill>
              <a:effectLst/>
              <a:latin typeface="+mn-lt"/>
              <a:ea typeface="+mn-ea"/>
              <a:cs typeface="+mn-cs"/>
            </a:rPr>
            <a:t>今後も増大する見込みのある分野につき、充実した住民サービスと効率的な事業運営に努める。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物件費は一人当たり</a:t>
          </a:r>
          <a:r>
            <a:rPr kumimoji="1" lang="en-US" altLang="ja-JP" sz="1100">
              <a:solidFill>
                <a:sysClr val="windowText" lastClr="000000"/>
              </a:solidFill>
              <a:effectLst/>
              <a:latin typeface="+mn-lt"/>
              <a:ea typeface="+mn-ea"/>
              <a:cs typeface="+mn-cs"/>
            </a:rPr>
            <a:t>707,329</a:t>
          </a:r>
          <a:r>
            <a:rPr kumimoji="1" lang="ja-JP" altLang="ja-JP" sz="1100">
              <a:solidFill>
                <a:sysClr val="windowText" lastClr="000000"/>
              </a:solidFill>
              <a:effectLst/>
              <a:latin typeface="+mn-lt"/>
              <a:ea typeface="+mn-ea"/>
              <a:cs typeface="+mn-cs"/>
            </a:rPr>
            <a:t>円、普通建設事業費</a:t>
          </a:r>
          <a:r>
            <a:rPr kumimoji="1" lang="ja-JP" altLang="en-US" sz="1100">
              <a:solidFill>
                <a:sysClr val="windowText" lastClr="000000"/>
              </a:solidFill>
              <a:effectLst/>
              <a:latin typeface="+mn-lt"/>
              <a:ea typeface="+mn-ea"/>
              <a:cs typeface="+mn-cs"/>
            </a:rPr>
            <a:t>（うち新規整備）</a:t>
          </a:r>
          <a:r>
            <a:rPr kumimoji="1" lang="ja-JP" altLang="ja-JP" sz="1100">
              <a:solidFill>
                <a:sysClr val="windowText" lastClr="000000"/>
              </a:solidFill>
              <a:effectLst/>
              <a:latin typeface="+mn-lt"/>
              <a:ea typeface="+mn-ea"/>
              <a:cs typeface="+mn-cs"/>
            </a:rPr>
            <a:t>は一人当たり</a:t>
          </a:r>
          <a:r>
            <a:rPr kumimoji="1" lang="en-US" altLang="ja-JP" sz="1100">
              <a:solidFill>
                <a:sysClr val="windowText" lastClr="000000"/>
              </a:solidFill>
              <a:effectLst/>
              <a:latin typeface="+mn-lt"/>
              <a:ea typeface="+mn-ea"/>
              <a:cs typeface="+mn-cs"/>
            </a:rPr>
            <a:t>375,423</a:t>
          </a:r>
          <a:r>
            <a:rPr kumimoji="1" lang="ja-JP" altLang="ja-JP" sz="1100">
              <a:solidFill>
                <a:sysClr val="windowText" lastClr="000000"/>
              </a:solidFill>
              <a:effectLst/>
              <a:latin typeface="+mn-lt"/>
              <a:ea typeface="+mn-ea"/>
              <a:cs typeface="+mn-cs"/>
            </a:rPr>
            <a:t>円となっており、前年比で増加しており以前として類似団体平均を上回っている。今後公共施設等の維持管理や更新費用等が見込まれることからも、公共施設等総合管理計画などに基づいた事業適正化を行い、費用抑制・削減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沖縄県多良間村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
1,019
22.00
3,649,269
3,304,263
198,574
1,292,908
1,846,714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129146</xdr:rowOff>
    </xdr:from>
    <xdr:to>
      <xdr:col>24</xdr:col>
      <xdr:colOff>63500</xdr:colOff>
      <xdr:row>34</xdr:row>
      <xdr:rowOff>155854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58446"/>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155854</xdr:rowOff>
    </xdr:from>
    <xdr:to>
      <xdr:col>19</xdr:col>
      <xdr:colOff>177800</xdr:colOff>
      <xdr:row>35</xdr:row>
      <xdr:rowOff>62948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985154"/>
          <a:ext cx="889000" cy="7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9951</xdr:rowOff>
    </xdr:from>
    <xdr:to>
      <xdr:col>15</xdr:col>
      <xdr:colOff>50800</xdr:colOff>
      <xdr:row>35</xdr:row>
      <xdr:rowOff>62948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10701"/>
          <a:ext cx="8890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9951</xdr:rowOff>
    </xdr:from>
    <xdr:to>
      <xdr:col>10</xdr:col>
      <xdr:colOff>114300</xdr:colOff>
      <xdr:row>35</xdr:row>
      <xdr:rowOff>26753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010701"/>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78346</xdr:rowOff>
    </xdr:from>
    <xdr:to>
      <xdr:col>24</xdr:col>
      <xdr:colOff>114300</xdr:colOff>
      <xdr:row>35</xdr:row>
      <xdr:rowOff>8496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0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101223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105054</xdr:rowOff>
    </xdr:from>
    <xdr:to>
      <xdr:col>20</xdr:col>
      <xdr:colOff>38100</xdr:colOff>
      <xdr:row>35</xdr:row>
      <xdr:rowOff>35204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51731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12148</xdr:rowOff>
    </xdr:from>
    <xdr:to>
      <xdr:col>15</xdr:col>
      <xdr:colOff>101600</xdr:colOff>
      <xdr:row>35</xdr:row>
      <xdr:rowOff>113748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1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130275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130601</xdr:rowOff>
    </xdr:from>
    <xdr:to>
      <xdr:col>10</xdr:col>
      <xdr:colOff>165100</xdr:colOff>
      <xdr:row>35</xdr:row>
      <xdr:rowOff>60751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77278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147403</xdr:rowOff>
    </xdr:from>
    <xdr:to>
      <xdr:col>6</xdr:col>
      <xdr:colOff>38100</xdr:colOff>
      <xdr:row>35</xdr:row>
      <xdr:rowOff>77553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94080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86473</xdr:rowOff>
    </xdr:from>
    <xdr:to>
      <xdr:col>24</xdr:col>
      <xdr:colOff>63500</xdr:colOff>
      <xdr:row>55</xdr:row>
      <xdr:rowOff>111358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516223"/>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31035</xdr:rowOff>
    </xdr:from>
    <xdr:to>
      <xdr:col>19</xdr:col>
      <xdr:colOff>177800</xdr:colOff>
      <xdr:row>55</xdr:row>
      <xdr:rowOff>86473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289335"/>
          <a:ext cx="889000" cy="2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98565</xdr:rowOff>
    </xdr:from>
    <xdr:to>
      <xdr:col>15</xdr:col>
      <xdr:colOff>50800</xdr:colOff>
      <xdr:row>54</xdr:row>
      <xdr:rowOff>31035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185415"/>
          <a:ext cx="889000" cy="10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89027</xdr:rowOff>
    </xdr:from>
    <xdr:to>
      <xdr:col>10</xdr:col>
      <xdr:colOff>114300</xdr:colOff>
      <xdr:row>53</xdr:row>
      <xdr:rowOff>98565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175877"/>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60558</xdr:rowOff>
    </xdr:from>
    <xdr:to>
      <xdr:col>24</xdr:col>
      <xdr:colOff>114300</xdr:colOff>
      <xdr:row>55</xdr:row>
      <xdr:rowOff>162158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4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83435</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341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35673</xdr:rowOff>
    </xdr:from>
    <xdr:to>
      <xdr:col>20</xdr:col>
      <xdr:colOff>38100</xdr:colOff>
      <xdr:row>55</xdr:row>
      <xdr:rowOff>137273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4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153800</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240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151685</xdr:rowOff>
    </xdr:from>
    <xdr:to>
      <xdr:col>15</xdr:col>
      <xdr:colOff>101600</xdr:colOff>
      <xdr:row>54</xdr:row>
      <xdr:rowOff>81835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23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98362</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013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47765</xdr:rowOff>
    </xdr:from>
    <xdr:to>
      <xdr:col>10</xdr:col>
      <xdr:colOff>165100</xdr:colOff>
      <xdr:row>53</xdr:row>
      <xdr:rowOff>149365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13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165892</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8909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38227</xdr:rowOff>
    </xdr:from>
    <xdr:to>
      <xdr:col>6</xdr:col>
      <xdr:colOff>38100</xdr:colOff>
      <xdr:row>53</xdr:row>
      <xdr:rowOff>139827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51</xdr:row>
      <xdr:rowOff>156354</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8900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23943</xdr:rowOff>
    </xdr:from>
    <xdr:to>
      <xdr:col>24</xdr:col>
      <xdr:colOff>63500</xdr:colOff>
      <xdr:row>78</xdr:row>
      <xdr:rowOff>25887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5593"/>
          <a:ext cx="838200" cy="1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25887</xdr:rowOff>
    </xdr:from>
    <xdr:to>
      <xdr:col>19</xdr:col>
      <xdr:colOff>177800</xdr:colOff>
      <xdr:row>78</xdr:row>
      <xdr:rowOff>48341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98987"/>
          <a:ext cx="889000" cy="2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10750</xdr:rowOff>
    </xdr:from>
    <xdr:to>
      <xdr:col>15</xdr:col>
      <xdr:colOff>50800</xdr:colOff>
      <xdr:row>78</xdr:row>
      <xdr:rowOff>48341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83850"/>
          <a:ext cx="889000" cy="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10750</xdr:rowOff>
    </xdr:from>
    <xdr:to>
      <xdr:col>10</xdr:col>
      <xdr:colOff>114300</xdr:colOff>
      <xdr:row>78</xdr:row>
      <xdr:rowOff>61277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83850"/>
          <a:ext cx="889000" cy="5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144593</xdr:rowOff>
    </xdr:from>
    <xdr:to>
      <xdr:col>24</xdr:col>
      <xdr:colOff>114300</xdr:colOff>
      <xdr:row>77</xdr:row>
      <xdr:rowOff>74743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123020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5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146537</xdr:rowOff>
    </xdr:from>
    <xdr:to>
      <xdr:col>20</xdr:col>
      <xdr:colOff>38100</xdr:colOff>
      <xdr:row>78</xdr:row>
      <xdr:rowOff>76687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4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67814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4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168991</xdr:rowOff>
    </xdr:from>
    <xdr:to>
      <xdr:col>15</xdr:col>
      <xdr:colOff>101600</xdr:colOff>
      <xdr:row>78</xdr:row>
      <xdr:rowOff>99141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90268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6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131400</xdr:rowOff>
    </xdr:from>
    <xdr:to>
      <xdr:col>10</xdr:col>
      <xdr:colOff>165100</xdr:colOff>
      <xdr:row>78</xdr:row>
      <xdr:rowOff>61550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52677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2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10477</xdr:rowOff>
    </xdr:from>
    <xdr:to>
      <xdr:col>6</xdr:col>
      <xdr:colOff>38100</xdr:colOff>
      <xdr:row>78</xdr:row>
      <xdr:rowOff>112077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103204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7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53367</xdr:rowOff>
    </xdr:from>
    <xdr:to>
      <xdr:col>24</xdr:col>
      <xdr:colOff>63500</xdr:colOff>
      <xdr:row>96</xdr:row>
      <xdr:rowOff>152042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69667"/>
          <a:ext cx="838200" cy="44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53367</xdr:rowOff>
    </xdr:from>
    <xdr:to>
      <xdr:col>19</xdr:col>
      <xdr:colOff>177800</xdr:colOff>
      <xdr:row>96</xdr:row>
      <xdr:rowOff>73834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69667"/>
          <a:ext cx="889000" cy="36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73834</xdr:rowOff>
    </xdr:from>
    <xdr:to>
      <xdr:col>15</xdr:col>
      <xdr:colOff>50800</xdr:colOff>
      <xdr:row>97</xdr:row>
      <xdr:rowOff>100011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33034"/>
          <a:ext cx="889000" cy="19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100011</xdr:rowOff>
    </xdr:from>
    <xdr:to>
      <xdr:col>10</xdr:col>
      <xdr:colOff>114300</xdr:colOff>
      <xdr:row>98</xdr:row>
      <xdr:rowOff>8333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0661"/>
          <a:ext cx="889000" cy="7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101242</xdr:rowOff>
    </xdr:from>
    <xdr:to>
      <xdr:col>24</xdr:col>
      <xdr:colOff>114300</xdr:colOff>
      <xdr:row>97</xdr:row>
      <xdr:rowOff>31392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6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124119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1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2567</xdr:rowOff>
    </xdr:from>
    <xdr:to>
      <xdr:col>20</xdr:col>
      <xdr:colOff>38100</xdr:colOff>
      <xdr:row>94</xdr:row>
      <xdr:rowOff>104167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120694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89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23034</xdr:rowOff>
    </xdr:from>
    <xdr:to>
      <xdr:col>15</xdr:col>
      <xdr:colOff>101600</xdr:colOff>
      <xdr:row>96</xdr:row>
      <xdr:rowOff>124634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141161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5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49211</xdr:rowOff>
    </xdr:from>
    <xdr:to>
      <xdr:col>10</xdr:col>
      <xdr:colOff>165100</xdr:colOff>
      <xdr:row>97</xdr:row>
      <xdr:rowOff>150811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167338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5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128983</xdr:rowOff>
    </xdr:from>
    <xdr:to>
      <xdr:col>6</xdr:col>
      <xdr:colOff>38100</xdr:colOff>
      <xdr:row>98</xdr:row>
      <xdr:rowOff>59133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50260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103776</xdr:rowOff>
    </xdr:from>
    <xdr:to>
      <xdr:col>55</xdr:col>
      <xdr:colOff>0</xdr:colOff>
      <xdr:row>55</xdr:row>
      <xdr:rowOff>55624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190626"/>
          <a:ext cx="838200" cy="29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9787</xdr:rowOff>
    </xdr:from>
    <xdr:to>
      <xdr:col>50</xdr:col>
      <xdr:colOff>114300</xdr:colOff>
      <xdr:row>55</xdr:row>
      <xdr:rowOff>55624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39537"/>
          <a:ext cx="889000" cy="4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72974</xdr:rowOff>
    </xdr:from>
    <xdr:to>
      <xdr:col>45</xdr:col>
      <xdr:colOff>177800</xdr:colOff>
      <xdr:row>55</xdr:row>
      <xdr:rowOff>9787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331274"/>
          <a:ext cx="889000" cy="10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72974</xdr:rowOff>
    </xdr:from>
    <xdr:to>
      <xdr:col>41</xdr:col>
      <xdr:colOff>50800</xdr:colOff>
      <xdr:row>55</xdr:row>
      <xdr:rowOff>45070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331274"/>
          <a:ext cx="889000" cy="14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52976</xdr:rowOff>
    </xdr:from>
    <xdr:to>
      <xdr:col>55</xdr:col>
      <xdr:colOff>50800</xdr:colOff>
      <xdr:row>53</xdr:row>
      <xdr:rowOff>154576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1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75853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99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4824</xdr:rowOff>
    </xdr:from>
    <xdr:to>
      <xdr:col>50</xdr:col>
      <xdr:colOff>165100</xdr:colOff>
      <xdr:row>55</xdr:row>
      <xdr:rowOff>106424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122951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0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130437</xdr:rowOff>
    </xdr:from>
    <xdr:to>
      <xdr:col>46</xdr:col>
      <xdr:colOff>38100</xdr:colOff>
      <xdr:row>55</xdr:row>
      <xdr:rowOff>60587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77114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6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22174</xdr:rowOff>
    </xdr:from>
    <xdr:to>
      <xdr:col>41</xdr:col>
      <xdr:colOff>101600</xdr:colOff>
      <xdr:row>54</xdr:row>
      <xdr:rowOff>123774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2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140301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05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165720</xdr:rowOff>
    </xdr:from>
    <xdr:to>
      <xdr:col>36</xdr:col>
      <xdr:colOff>165100</xdr:colOff>
      <xdr:row>55</xdr:row>
      <xdr:rowOff>95870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112397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19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82459</xdr:rowOff>
    </xdr:from>
    <xdr:to>
      <xdr:col>55</xdr:col>
      <xdr:colOff>0</xdr:colOff>
      <xdr:row>77</xdr:row>
      <xdr:rowOff>138995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4109"/>
          <a:ext cx="838200" cy="5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82459</xdr:rowOff>
    </xdr:from>
    <xdr:to>
      <xdr:col>50</xdr:col>
      <xdr:colOff>114300</xdr:colOff>
      <xdr:row>77</xdr:row>
      <xdr:rowOff>166785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84109"/>
          <a:ext cx="889000" cy="8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100536</xdr:rowOff>
    </xdr:from>
    <xdr:to>
      <xdr:col>45</xdr:col>
      <xdr:colOff>177800</xdr:colOff>
      <xdr:row>77</xdr:row>
      <xdr:rowOff>166785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30736"/>
          <a:ext cx="889000" cy="23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100536</xdr:rowOff>
    </xdr:from>
    <xdr:to>
      <xdr:col>41</xdr:col>
      <xdr:colOff>50800</xdr:colOff>
      <xdr:row>77</xdr:row>
      <xdr:rowOff>138390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30736"/>
          <a:ext cx="889000" cy="20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88195</xdr:rowOff>
    </xdr:from>
    <xdr:to>
      <xdr:col>55</xdr:col>
      <xdr:colOff>50800</xdr:colOff>
      <xdr:row>78</xdr:row>
      <xdr:rowOff>18345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111072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31659</xdr:rowOff>
    </xdr:from>
    <xdr:to>
      <xdr:col>50</xdr:col>
      <xdr:colOff>165100</xdr:colOff>
      <xdr:row>77</xdr:row>
      <xdr:rowOff>133259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149786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0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115985</xdr:rowOff>
    </xdr:from>
    <xdr:to>
      <xdr:col>46</xdr:col>
      <xdr:colOff>38100</xdr:colOff>
      <xdr:row>78</xdr:row>
      <xdr:rowOff>46135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37262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49736</xdr:rowOff>
    </xdr:from>
    <xdr:to>
      <xdr:col>41</xdr:col>
      <xdr:colOff>101600</xdr:colOff>
      <xdr:row>76</xdr:row>
      <xdr:rowOff>151336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7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167864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5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87590</xdr:rowOff>
    </xdr:from>
    <xdr:to>
      <xdr:col>36</xdr:col>
      <xdr:colOff>165100</xdr:colOff>
      <xdr:row>78</xdr:row>
      <xdr:rowOff>17740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104529</xdr:rowOff>
    </xdr:from>
    <xdr:to>
      <xdr:col>55</xdr:col>
      <xdr:colOff>0</xdr:colOff>
      <xdr:row>97</xdr:row>
      <xdr:rowOff>149572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35179"/>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149572</xdr:rowOff>
    </xdr:from>
    <xdr:to>
      <xdr:col>50</xdr:col>
      <xdr:colOff>114300</xdr:colOff>
      <xdr:row>98</xdr:row>
      <xdr:rowOff>40148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80222"/>
          <a:ext cx="889000" cy="6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40148</xdr:rowOff>
    </xdr:from>
    <xdr:to>
      <xdr:col>45</xdr:col>
      <xdr:colOff>177800</xdr:colOff>
      <xdr:row>98</xdr:row>
      <xdr:rowOff>51743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42248"/>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72056</xdr:rowOff>
    </xdr:from>
    <xdr:to>
      <xdr:col>41</xdr:col>
      <xdr:colOff>50800</xdr:colOff>
      <xdr:row>98</xdr:row>
      <xdr:rowOff>51743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02706"/>
          <a:ext cx="889000" cy="15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53729</xdr:rowOff>
    </xdr:from>
    <xdr:to>
      <xdr:col>55</xdr:col>
      <xdr:colOff>50800</xdr:colOff>
      <xdr:row>97</xdr:row>
      <xdr:rowOff>155329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76606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98772</xdr:rowOff>
    </xdr:from>
    <xdr:to>
      <xdr:col>50</xdr:col>
      <xdr:colOff>165100</xdr:colOff>
      <xdr:row>98</xdr:row>
      <xdr:rowOff>28922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2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45449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160798</xdr:rowOff>
    </xdr:from>
    <xdr:to>
      <xdr:col>46</xdr:col>
      <xdr:colOff>38100</xdr:colOff>
      <xdr:row>98</xdr:row>
      <xdr:rowOff>90948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82075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8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943</xdr:rowOff>
    </xdr:from>
    <xdr:to>
      <xdr:col>41</xdr:col>
      <xdr:colOff>101600</xdr:colOff>
      <xdr:row>98</xdr:row>
      <xdr:rowOff>102543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0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93670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9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21256</xdr:rowOff>
    </xdr:from>
    <xdr:to>
      <xdr:col>36</xdr:col>
      <xdr:colOff>165100</xdr:colOff>
      <xdr:row>97</xdr:row>
      <xdr:rowOff>122856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139383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2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158891</xdr:rowOff>
    </xdr:from>
    <xdr:to>
      <xdr:col>85</xdr:col>
      <xdr:colOff>127000</xdr:colOff>
      <xdr:row>38</xdr:row>
      <xdr:rowOff>161230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73991"/>
          <a:ext cx="8382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161230</xdr:rowOff>
    </xdr:from>
    <xdr:to>
      <xdr:col>81</xdr:col>
      <xdr:colOff>50800</xdr:colOff>
      <xdr:row>38</xdr:row>
      <xdr:rowOff>165158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76330"/>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165158</xdr:rowOff>
    </xdr:from>
    <xdr:to>
      <xdr:col>76</xdr:col>
      <xdr:colOff>114300</xdr:colOff>
      <xdr:row>39</xdr:row>
      <xdr:rowOff>2067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80258"/>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2067</xdr:rowOff>
    </xdr:from>
    <xdr:to>
      <xdr:col>71</xdr:col>
      <xdr:colOff>177800</xdr:colOff>
      <xdr:row>39</xdr:row>
      <xdr:rowOff>13036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88617"/>
          <a:ext cx="889000" cy="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108091</xdr:rowOff>
    </xdr:from>
    <xdr:to>
      <xdr:col>85</xdr:col>
      <xdr:colOff>177800</xdr:colOff>
      <xdr:row>39</xdr:row>
      <xdr:rowOff>38241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2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23018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110430</xdr:rowOff>
    </xdr:from>
    <xdr:to>
      <xdr:col>81</xdr:col>
      <xdr:colOff>101600</xdr:colOff>
      <xdr:row>39</xdr:row>
      <xdr:rowOff>40580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2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31707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1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114358</xdr:rowOff>
    </xdr:from>
    <xdr:to>
      <xdr:col>76</xdr:col>
      <xdr:colOff>165100</xdr:colOff>
      <xdr:row>39</xdr:row>
      <xdr:rowOff>44508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35635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122717</xdr:rowOff>
    </xdr:from>
    <xdr:to>
      <xdr:col>72</xdr:col>
      <xdr:colOff>38100</xdr:colOff>
      <xdr:row>39</xdr:row>
      <xdr:rowOff>52867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43994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133686</xdr:rowOff>
    </xdr:from>
    <xdr:to>
      <xdr:col>67</xdr:col>
      <xdr:colOff>101600</xdr:colOff>
      <xdr:row>39</xdr:row>
      <xdr:rowOff>63836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54963</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74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86202</xdr:rowOff>
    </xdr:from>
    <xdr:to>
      <xdr:col>85</xdr:col>
      <xdr:colOff>127000</xdr:colOff>
      <xdr:row>57</xdr:row>
      <xdr:rowOff>152848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58852"/>
          <a:ext cx="8382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152848</xdr:rowOff>
    </xdr:from>
    <xdr:to>
      <xdr:col>81</xdr:col>
      <xdr:colOff>50800</xdr:colOff>
      <xdr:row>58</xdr:row>
      <xdr:rowOff>5848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25498"/>
          <a:ext cx="889000" cy="2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158537</xdr:rowOff>
    </xdr:from>
    <xdr:to>
      <xdr:col>76</xdr:col>
      <xdr:colOff>114300</xdr:colOff>
      <xdr:row>58</xdr:row>
      <xdr:rowOff>5848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31187"/>
          <a:ext cx="889000" cy="1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134355</xdr:rowOff>
    </xdr:from>
    <xdr:to>
      <xdr:col>71</xdr:col>
      <xdr:colOff>177800</xdr:colOff>
      <xdr:row>57</xdr:row>
      <xdr:rowOff>158537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07005"/>
          <a:ext cx="889000" cy="2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35402</xdr:rowOff>
    </xdr:from>
    <xdr:to>
      <xdr:col>85</xdr:col>
      <xdr:colOff>177800</xdr:colOff>
      <xdr:row>57</xdr:row>
      <xdr:rowOff>137002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58279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102048</xdr:rowOff>
    </xdr:from>
    <xdr:to>
      <xdr:col>81</xdr:col>
      <xdr:colOff>101600</xdr:colOff>
      <xdr:row>58</xdr:row>
      <xdr:rowOff>32198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7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48725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4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126498</xdr:rowOff>
    </xdr:from>
    <xdr:to>
      <xdr:col>76</xdr:col>
      <xdr:colOff>165100</xdr:colOff>
      <xdr:row>58</xdr:row>
      <xdr:rowOff>56648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73175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107737</xdr:rowOff>
    </xdr:from>
    <xdr:to>
      <xdr:col>72</xdr:col>
      <xdr:colOff>38100</xdr:colOff>
      <xdr:row>58</xdr:row>
      <xdr:rowOff>37887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8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54414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5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83555</xdr:rowOff>
    </xdr:from>
    <xdr:to>
      <xdr:col>67</xdr:col>
      <xdr:colOff>101600</xdr:colOff>
      <xdr:row>58</xdr:row>
      <xdr:rowOff>13705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30232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3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100789</xdr:rowOff>
    </xdr:from>
    <xdr:to>
      <xdr:col>85</xdr:col>
      <xdr:colOff>127000</xdr:colOff>
      <xdr:row>96</xdr:row>
      <xdr:rowOff>105107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59989"/>
          <a:ext cx="838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105107</xdr:rowOff>
    </xdr:from>
    <xdr:to>
      <xdr:col>81</xdr:col>
      <xdr:colOff>50800</xdr:colOff>
      <xdr:row>96</xdr:row>
      <xdr:rowOff>114184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64307"/>
          <a:ext cx="889000" cy="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114184</xdr:rowOff>
    </xdr:from>
    <xdr:to>
      <xdr:col>76</xdr:col>
      <xdr:colOff>114300</xdr:colOff>
      <xdr:row>96</xdr:row>
      <xdr:rowOff>126143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73384"/>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112388</xdr:rowOff>
    </xdr:from>
    <xdr:to>
      <xdr:col>71</xdr:col>
      <xdr:colOff>177800</xdr:colOff>
      <xdr:row>96</xdr:row>
      <xdr:rowOff>126143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571588"/>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49989</xdr:rowOff>
    </xdr:from>
    <xdr:to>
      <xdr:col>85</xdr:col>
      <xdr:colOff>177800</xdr:colOff>
      <xdr:row>96</xdr:row>
      <xdr:rowOff>151589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72866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6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54307</xdr:rowOff>
    </xdr:from>
    <xdr:to>
      <xdr:col>81</xdr:col>
      <xdr:colOff>101600</xdr:colOff>
      <xdr:row>96</xdr:row>
      <xdr:rowOff>155907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1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984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8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63384</xdr:rowOff>
    </xdr:from>
    <xdr:to>
      <xdr:col>76</xdr:col>
      <xdr:colOff>165100</xdr:colOff>
      <xdr:row>96</xdr:row>
      <xdr:rowOff>164984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10061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9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75343</xdr:rowOff>
    </xdr:from>
    <xdr:to>
      <xdr:col>72</xdr:col>
      <xdr:colOff>38100</xdr:colOff>
      <xdr:row>97</xdr:row>
      <xdr:rowOff>5493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22020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61588</xdr:rowOff>
    </xdr:from>
    <xdr:to>
      <xdr:col>67</xdr:col>
      <xdr:colOff>101600</xdr:colOff>
      <xdr:row>96</xdr:row>
      <xdr:rowOff>163188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8265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29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総務費は、</a:t>
          </a:r>
          <a:r>
            <a:rPr kumimoji="1" lang="en-US" altLang="ja-JP" sz="1100">
              <a:solidFill>
                <a:sysClr val="windowText" lastClr="000000"/>
              </a:solidFill>
              <a:effectLst/>
              <a:latin typeface="+mn-lt"/>
              <a:ea typeface="+mn-ea"/>
              <a:cs typeface="+mn-cs"/>
            </a:rPr>
            <a:t>1,186,992</a:t>
          </a:r>
          <a:r>
            <a:rPr kumimoji="1" lang="ja-JP" altLang="ja-JP" sz="1100">
              <a:solidFill>
                <a:sysClr val="windowText" lastClr="000000"/>
              </a:solidFill>
              <a:effectLst/>
              <a:latin typeface="+mn-lt"/>
              <a:ea typeface="+mn-ea"/>
              <a:cs typeface="+mn-cs"/>
            </a:rPr>
            <a:t>円と前年度に比べ減額したが以前として類似団体を大きく上回る水準となっている。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農林水産業費については、</a:t>
          </a:r>
          <a:r>
            <a:rPr kumimoji="1" lang="ja-JP" altLang="en-US" sz="1100">
              <a:solidFill>
                <a:sysClr val="windowText" lastClr="000000"/>
              </a:solidFill>
              <a:effectLst/>
              <a:latin typeface="+mn-lt"/>
              <a:ea typeface="+mn-ea"/>
              <a:cs typeface="+mn-cs"/>
            </a:rPr>
            <a:t>製糖工場の働き方改革に伴う宿舎建設により大きく増となった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衛生費が大きく</a:t>
          </a:r>
          <a:r>
            <a:rPr kumimoji="1" lang="ja-JP" altLang="en-US" sz="1100">
              <a:solidFill>
                <a:sysClr val="windowText" lastClr="000000"/>
              </a:solidFill>
              <a:effectLst/>
              <a:latin typeface="+mn-lt"/>
              <a:ea typeface="+mn-ea"/>
              <a:cs typeface="+mn-cs"/>
            </a:rPr>
            <a:t>減に公共工事の完了に伴い、前年比で大きく減となった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沖縄県多良間村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ysClr val="windowText" lastClr="000000"/>
              </a:solidFill>
              <a:effectLst/>
              <a:latin typeface="+mn-lt"/>
              <a:ea typeface="+mn-ea"/>
              <a:cs typeface="+mn-cs"/>
            </a:rPr>
            <a:t>実質収支については、標準財政規模比</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20%</a:t>
          </a:r>
          <a:r>
            <a:rPr kumimoji="1" lang="ja-JP" altLang="en-US" sz="1100">
              <a:solidFill>
                <a:sysClr val="windowText" lastClr="000000"/>
              </a:solidFill>
              <a:effectLst/>
              <a:latin typeface="+mn-lt"/>
              <a:ea typeface="+mn-ea"/>
              <a:cs typeface="+mn-cs"/>
            </a:rPr>
            <a:t>の間で推移しており、令和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15.36%</a:t>
          </a:r>
          <a:r>
            <a:rPr kumimoji="1" lang="ja-JP" altLang="en-US"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5.37</a:t>
          </a:r>
          <a:r>
            <a:rPr kumimoji="1" lang="ja-JP" altLang="en-US" sz="1100">
              <a:solidFill>
                <a:sysClr val="windowText" lastClr="000000"/>
              </a:solidFill>
              <a:effectLst/>
              <a:latin typeface="+mn-lt"/>
              <a:ea typeface="+mn-ea"/>
              <a:cs typeface="+mn-cs"/>
            </a:rPr>
            <a:t>ポイント）となりました。実質単年度収支は</a:t>
          </a:r>
          <a:r>
            <a:rPr kumimoji="1" lang="en-US" altLang="ja-JP" sz="1100">
              <a:solidFill>
                <a:sysClr val="windowText" lastClr="000000"/>
              </a:solidFill>
              <a:effectLst/>
              <a:latin typeface="+mn-lt"/>
              <a:ea typeface="+mn-ea"/>
              <a:cs typeface="+mn-cs"/>
            </a:rPr>
            <a:t>12.37%</a:t>
          </a:r>
          <a:r>
            <a:rPr kumimoji="1" lang="ja-JP" altLang="en-US" sz="1100">
              <a:solidFill>
                <a:sysClr val="windowText" lastClr="000000"/>
              </a:solidFill>
              <a:effectLst/>
              <a:latin typeface="+mn-lt"/>
              <a:ea typeface="+mn-ea"/>
              <a:cs typeface="+mn-cs"/>
            </a:rPr>
            <a:t>と黒字を維持している。財政調整基金については、令和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年度に新たな基金設立に伴う積立替え等により</a:t>
          </a:r>
          <a:r>
            <a:rPr kumimoji="1" lang="en-US" altLang="ja-JP" sz="1100">
              <a:solidFill>
                <a:sysClr val="windowText" lastClr="000000"/>
              </a:solidFill>
              <a:effectLst/>
              <a:latin typeface="+mn-lt"/>
              <a:ea typeface="+mn-ea"/>
              <a:cs typeface="+mn-cs"/>
            </a:rPr>
            <a:t>74.98%</a:t>
          </a:r>
          <a:r>
            <a:rPr kumimoji="1" lang="ja-JP" altLang="en-US" sz="1100">
              <a:solidFill>
                <a:sysClr val="windowText" lastClr="000000"/>
              </a:solidFill>
              <a:effectLst/>
              <a:latin typeface="+mn-lt"/>
              <a:ea typeface="+mn-ea"/>
              <a:cs typeface="+mn-cs"/>
            </a:rPr>
            <a:t>まで大きく減少しましたが、その後は計画的な積立により令和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年度には</a:t>
          </a:r>
          <a:r>
            <a:rPr kumimoji="1" lang="en-US" altLang="ja-JP" sz="1100">
              <a:solidFill>
                <a:sysClr val="windowText" lastClr="000000"/>
              </a:solidFill>
              <a:effectLst/>
              <a:latin typeface="+mn-lt"/>
              <a:ea typeface="+mn-ea"/>
              <a:cs typeface="+mn-cs"/>
            </a:rPr>
            <a:t>99.70%</a:t>
          </a:r>
          <a:r>
            <a:rPr kumimoji="1" lang="ja-JP" altLang="en-US" sz="1100">
              <a:solidFill>
                <a:sysClr val="windowText" lastClr="000000"/>
              </a:solidFill>
              <a:effectLst/>
              <a:latin typeface="+mn-lt"/>
              <a:ea typeface="+mn-ea"/>
              <a:cs typeface="+mn-cs"/>
            </a:rPr>
            <a:t>まで回復しています。今後も将来の財政需要に備え、計画的な基金積立と実質収支の適正管理に努め、持続可能な財政基盤の構築を推進します。</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沖縄県多良間村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連結実質赤字比率については、令和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年度から継続して全ての会計において赤字額は発生しておらず、財政の健全化が維持されています。令和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年度の黒字構成を見ると、一般会計が</a:t>
          </a:r>
          <a:r>
            <a:rPr kumimoji="1" lang="en-US" altLang="ja-JP" sz="1100">
              <a:solidFill>
                <a:sysClr val="windowText" lastClr="000000"/>
              </a:solidFill>
              <a:effectLst/>
              <a:latin typeface="+mn-lt"/>
              <a:ea typeface="+mn-ea"/>
              <a:cs typeface="+mn-cs"/>
            </a:rPr>
            <a:t>15.35%</a:t>
          </a:r>
          <a:r>
            <a:rPr kumimoji="1" lang="ja-JP" altLang="en-US" sz="1100">
              <a:solidFill>
                <a:sysClr val="windowText" lastClr="000000"/>
              </a:solidFill>
              <a:effectLst/>
              <a:latin typeface="+mn-lt"/>
              <a:ea typeface="+mn-ea"/>
              <a:cs typeface="+mn-cs"/>
            </a:rPr>
            <a:t>と大半を占めるほか、簡易水道事業特別会計（</a:t>
          </a:r>
          <a:r>
            <a:rPr kumimoji="1" lang="en-US" altLang="ja-JP" sz="1100">
              <a:solidFill>
                <a:sysClr val="windowText" lastClr="000000"/>
              </a:solidFill>
              <a:effectLst/>
              <a:latin typeface="+mn-lt"/>
              <a:ea typeface="+mn-ea"/>
              <a:cs typeface="+mn-cs"/>
            </a:rPr>
            <a:t>3.05%</a:t>
          </a:r>
          <a:r>
            <a:rPr kumimoji="1" lang="ja-JP" altLang="en-US" sz="1100">
              <a:solidFill>
                <a:sysClr val="windowText" lastClr="000000"/>
              </a:solidFill>
              <a:effectLst/>
              <a:latin typeface="+mn-lt"/>
              <a:ea typeface="+mn-ea"/>
              <a:cs typeface="+mn-cs"/>
            </a:rPr>
            <a:t>）や介護保険特別会計（</a:t>
          </a:r>
          <a:r>
            <a:rPr kumimoji="1" lang="en-US" altLang="ja-JP" sz="1100">
              <a:solidFill>
                <a:sysClr val="windowText" lastClr="000000"/>
              </a:solidFill>
              <a:effectLst/>
              <a:latin typeface="+mn-lt"/>
              <a:ea typeface="+mn-ea"/>
              <a:cs typeface="+mn-cs"/>
            </a:rPr>
            <a:t>1.73%</a:t>
          </a:r>
          <a:r>
            <a:rPr kumimoji="1" lang="ja-JP" altLang="en-US" sz="1100">
              <a:solidFill>
                <a:sysClr val="windowText" lastClr="000000"/>
              </a:solidFill>
              <a:effectLst/>
              <a:latin typeface="+mn-lt"/>
              <a:ea typeface="+mn-ea"/>
              <a:cs typeface="+mn-cs"/>
            </a:rPr>
            <a:t>）など、各会計ともに黒字を確保しています。簡易水道事業については、公営企業法適用化に伴う借入等の影響で前年より黒字幅は縮小しているものの、依然として健全な水準です。今後も引き続き、各会計における経費節減と税源確保に努め、安定的な財政運営を堅持します。</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3649269</v>
      </c>
      <c r="BO4" s="436"/>
      <c r="BP4" s="436"/>
      <c r="BQ4" s="436"/>
      <c r="BR4" s="436"/>
      <c r="BS4" s="436"/>
      <c r="BT4" s="436"/>
      <c r="BU4" s="437"/>
      <c r="BV4" s="435">
        <v>3728020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15.4</v>
      </c>
      <c r="CU4" s="576"/>
      <c r="CV4" s="576"/>
      <c r="CW4" s="576"/>
      <c r="CX4" s="576"/>
      <c r="CY4" s="576"/>
      <c r="CZ4" s="576"/>
      <c r="DA4" s="577"/>
      <c r="DB4" s="575">
        <v>20.7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3304263</v>
      </c>
      <c r="BO5" s="407"/>
      <c r="BP5" s="407"/>
      <c r="BQ5" s="407"/>
      <c r="BR5" s="407"/>
      <c r="BS5" s="407"/>
      <c r="BT5" s="407"/>
      <c r="BU5" s="408"/>
      <c r="BV5" s="406">
        <v>3304480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89.2</v>
      </c>
      <c r="CU5" s="404"/>
      <c r="CV5" s="404"/>
      <c r="CW5" s="404"/>
      <c r="CX5" s="404"/>
      <c r="CY5" s="404"/>
      <c r="CZ5" s="404"/>
      <c r="DA5" s="405"/>
      <c r="DB5" s="403">
        <v>72.8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345006</v>
      </c>
      <c r="BO6" s="407"/>
      <c r="BP6" s="407"/>
      <c r="BQ6" s="407"/>
      <c r="BR6" s="407"/>
      <c r="BS6" s="407"/>
      <c r="BT6" s="407"/>
      <c r="BU6" s="408"/>
      <c r="BV6" s="406">
        <v>423540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89.4</v>
      </c>
      <c r="CU6" s="550"/>
      <c r="CV6" s="550"/>
      <c r="CW6" s="550"/>
      <c r="CX6" s="550"/>
      <c r="CY6" s="550"/>
      <c r="CZ6" s="550"/>
      <c r="DA6" s="551"/>
      <c r="DB6" s="549">
        <v>73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146432</v>
      </c>
      <c r="BO7" s="407"/>
      <c r="BP7" s="407"/>
      <c r="BQ7" s="407"/>
      <c r="BR7" s="407"/>
      <c r="BS7" s="407"/>
      <c r="BT7" s="407"/>
      <c r="BU7" s="408"/>
      <c r="BV7" s="406">
        <v>173551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1292908</v>
      </c>
      <c r="CU7" s="407"/>
      <c r="CV7" s="407"/>
      <c r="CW7" s="407"/>
      <c r="CX7" s="407"/>
      <c r="CY7" s="407"/>
      <c r="CZ7" s="407"/>
      <c r="DA7" s="408"/>
      <c r="DB7" s="406">
        <v>1205964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198574</v>
      </c>
      <c r="BO8" s="407"/>
      <c r="BP8" s="407"/>
      <c r="BQ8" s="407"/>
      <c r="BR8" s="407"/>
      <c r="BS8" s="407"/>
      <c r="BT8" s="407"/>
      <c r="BU8" s="408"/>
      <c r="BV8" s="406">
        <v>249989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0.11</v>
      </c>
      <c r="CU8" s="510"/>
      <c r="CV8" s="510"/>
      <c r="CW8" s="510"/>
      <c r="CX8" s="510"/>
      <c r="CY8" s="510"/>
      <c r="CZ8" s="510"/>
      <c r="DA8" s="511"/>
      <c r="DB8" s="509">
        <v>0.11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1058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-51415</v>
      </c>
      <c r="BO9" s="407"/>
      <c r="BP9" s="407"/>
      <c r="BQ9" s="407"/>
      <c r="BR9" s="407"/>
      <c r="BS9" s="407"/>
      <c r="BT9" s="407"/>
      <c r="BU9" s="408"/>
      <c r="BV9" s="406">
        <v>62156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9.9</v>
      </c>
      <c r="CU9" s="404"/>
      <c r="CV9" s="404"/>
      <c r="CW9" s="404"/>
      <c r="CX9" s="404"/>
      <c r="CY9" s="404"/>
      <c r="CZ9" s="404"/>
      <c r="DA9" s="405"/>
      <c r="DB9" s="403">
        <v>11.2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1194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564803</v>
      </c>
      <c r="BO10" s="407"/>
      <c r="BP10" s="407"/>
      <c r="BQ10" s="407"/>
      <c r="BR10" s="407"/>
      <c r="BS10" s="407"/>
      <c r="BT10" s="407"/>
      <c r="BU10" s="408"/>
      <c r="BV10" s="406">
        <v>461023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1040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353411</v>
      </c>
      <c r="BO12" s="407"/>
      <c r="BP12" s="407"/>
      <c r="BQ12" s="407"/>
      <c r="BR12" s="407"/>
      <c r="BS12" s="407"/>
      <c r="BT12" s="407"/>
      <c r="BU12" s="408"/>
      <c r="BV12" s="406">
        <v>288304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1019</v>
      </c>
      <c r="S13" s="494"/>
      <c r="T13" s="494"/>
      <c r="U13" s="494"/>
      <c r="V13" s="495"/>
      <c r="W13" s="496" t="s">
        <v>131</v>
      </c>
      <c r="X13" s="392"/>
      <c r="Y13" s="392"/>
      <c r="Z13" s="392"/>
      <c r="AA13" s="392"/>
      <c r="AB13" s="393"/>
      <c r="AC13" s="359">
        <v>255</v>
      </c>
      <c r="AD13" s="360"/>
      <c r="AE13" s="360"/>
      <c r="AF13" s="360"/>
      <c r="AG13" s="361"/>
      <c r="AH13" s="359">
        <v>258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159977</v>
      </c>
      <c r="BO13" s="407"/>
      <c r="BP13" s="407"/>
      <c r="BQ13" s="407"/>
      <c r="BR13" s="407"/>
      <c r="BS13" s="407"/>
      <c r="BT13" s="407"/>
      <c r="BU13" s="408"/>
      <c r="BV13" s="406">
        <v>234875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6.2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1059</v>
      </c>
      <c r="S14" s="494"/>
      <c r="T14" s="494"/>
      <c r="U14" s="494"/>
      <c r="V14" s="495"/>
      <c r="W14" s="497"/>
      <c r="X14" s="395"/>
      <c r="Y14" s="395"/>
      <c r="Z14" s="395"/>
      <c r="AA14" s="395"/>
      <c r="AB14" s="396"/>
      <c r="AC14" s="486">
        <v>42.5</v>
      </c>
      <c r="AD14" s="487"/>
      <c r="AE14" s="487"/>
      <c r="AF14" s="487"/>
      <c r="AG14" s="488"/>
      <c r="AH14" s="486">
        <v>41.6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1043</v>
      </c>
      <c r="S15" s="494"/>
      <c r="T15" s="494"/>
      <c r="U15" s="494"/>
      <c r="V15" s="495"/>
      <c r="W15" s="496" t="s">
        <v>137</v>
      </c>
      <c r="X15" s="392"/>
      <c r="Y15" s="392"/>
      <c r="Z15" s="392"/>
      <c r="AA15" s="392"/>
      <c r="AB15" s="393"/>
      <c r="AC15" s="359">
        <v>84</v>
      </c>
      <c r="AD15" s="360"/>
      <c r="AE15" s="360"/>
      <c r="AF15" s="360"/>
      <c r="AG15" s="361"/>
      <c r="AH15" s="359">
        <v>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140132</v>
      </c>
      <c r="BO15" s="436"/>
      <c r="BP15" s="436"/>
      <c r="BQ15" s="436"/>
      <c r="BR15" s="436"/>
      <c r="BS15" s="436"/>
      <c r="BT15" s="436"/>
      <c r="BU15" s="437"/>
      <c r="BV15" s="435">
        <v>125864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v>
      </c>
      <c r="AD16" s="487"/>
      <c r="AE16" s="487"/>
      <c r="AF16" s="487"/>
      <c r="AG16" s="488"/>
      <c r="AH16" s="486">
        <v>13.4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1263969</v>
      </c>
      <c r="BO16" s="407"/>
      <c r="BP16" s="407"/>
      <c r="BQ16" s="407"/>
      <c r="BR16" s="407"/>
      <c r="BS16" s="407"/>
      <c r="BT16" s="407"/>
      <c r="BU16" s="408"/>
      <c r="BV16" s="406">
        <v>1175710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261</v>
      </c>
      <c r="AD17" s="360"/>
      <c r="AE17" s="360"/>
      <c r="AF17" s="360"/>
      <c r="AG17" s="361"/>
      <c r="AH17" s="359">
        <v>279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166991</v>
      </c>
      <c r="BO17" s="407"/>
      <c r="BP17" s="407"/>
      <c r="BQ17" s="407"/>
      <c r="BR17" s="407"/>
      <c r="BS17" s="407"/>
      <c r="BT17" s="407"/>
      <c r="BU17" s="408"/>
      <c r="BV17" s="406">
        <v>152012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22</v>
      </c>
      <c r="M18" s="459"/>
      <c r="N18" s="459"/>
      <c r="O18" s="459"/>
      <c r="P18" s="459"/>
      <c r="Q18" s="459"/>
      <c r="R18" s="460"/>
      <c r="S18" s="460"/>
      <c r="T18" s="460"/>
      <c r="U18" s="460"/>
      <c r="V18" s="461"/>
      <c r="W18" s="477"/>
      <c r="X18" s="478"/>
      <c r="Y18" s="478"/>
      <c r="Z18" s="478"/>
      <c r="AA18" s="478"/>
      <c r="AB18" s="502"/>
      <c r="AC18" s="376">
        <v>43.5</v>
      </c>
      <c r="AD18" s="377"/>
      <c r="AE18" s="377"/>
      <c r="AF18" s="377"/>
      <c r="AG18" s="462"/>
      <c r="AH18" s="376">
        <v>45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1270071</v>
      </c>
      <c r="BO18" s="407"/>
      <c r="BP18" s="407"/>
      <c r="BQ18" s="407"/>
      <c r="BR18" s="407"/>
      <c r="BS18" s="407"/>
      <c r="BT18" s="407"/>
      <c r="BU18" s="408"/>
      <c r="BV18" s="406">
        <v>972185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2531766</v>
      </c>
      <c r="BO19" s="407"/>
      <c r="BP19" s="407"/>
      <c r="BQ19" s="407"/>
      <c r="BR19" s="407"/>
      <c r="BS19" s="407"/>
      <c r="BT19" s="407"/>
      <c r="BU19" s="408"/>
      <c r="BV19" s="406">
        <v>2256467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466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1846714</v>
      </c>
      <c r="BO22" s="436"/>
      <c r="BP22" s="436"/>
      <c r="BQ22" s="436"/>
      <c r="BR22" s="436"/>
      <c r="BS22" s="436"/>
      <c r="BT22" s="436"/>
      <c r="BU22" s="437"/>
      <c r="BV22" s="435">
        <v>1933299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1723413</v>
      </c>
      <c r="BO23" s="407"/>
      <c r="BP23" s="407"/>
      <c r="BQ23" s="407"/>
      <c r="BR23" s="407"/>
      <c r="BS23" s="407"/>
      <c r="BT23" s="407"/>
      <c r="BU23" s="408"/>
      <c r="BV23" s="406">
        <v>1785613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6800</v>
      </c>
      <c r="R24" s="360"/>
      <c r="S24" s="360"/>
      <c r="T24" s="360"/>
      <c r="U24" s="360"/>
      <c r="V24" s="361"/>
      <c r="W24" s="449"/>
      <c r="X24" s="386"/>
      <c r="Y24" s="387"/>
      <c r="Z24" s="362" t="s">
        <v>162</v>
      </c>
      <c r="AA24" s="363"/>
      <c r="AB24" s="363"/>
      <c r="AC24" s="363"/>
      <c r="AD24" s="363"/>
      <c r="AE24" s="363"/>
      <c r="AF24" s="363"/>
      <c r="AG24" s="364"/>
      <c r="AH24" s="359">
        <v>42</v>
      </c>
      <c r="AI24" s="360"/>
      <c r="AJ24" s="360"/>
      <c r="AK24" s="360"/>
      <c r="AL24" s="361"/>
      <c r="AM24" s="359">
        <v>109452</v>
      </c>
      <c r="AN24" s="360"/>
      <c r="AO24" s="360"/>
      <c r="AP24" s="360"/>
      <c r="AQ24" s="360"/>
      <c r="AR24" s="361"/>
      <c r="AS24" s="359">
        <v>2606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1427533</v>
      </c>
      <c r="BO24" s="407"/>
      <c r="BP24" s="407"/>
      <c r="BQ24" s="407"/>
      <c r="BR24" s="407"/>
      <c r="BS24" s="407"/>
      <c r="BT24" s="407"/>
      <c r="BU24" s="408"/>
      <c r="BV24" s="406">
        <v>1465862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5500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825</v>
      </c>
      <c r="BO25" s="436"/>
      <c r="BP25" s="436"/>
      <c r="BQ25" s="436"/>
      <c r="BR25" s="436"/>
      <c r="BS25" s="436"/>
      <c r="BT25" s="436"/>
      <c r="BU25" s="437"/>
      <c r="BV25" s="435" t="s">
        <v>122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4160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2410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7518</v>
      </c>
      <c r="AN27" s="360"/>
      <c r="AO27" s="360"/>
      <c r="AP27" s="360"/>
      <c r="AQ27" s="360"/>
      <c r="AR27" s="361"/>
      <c r="AS27" s="359">
        <v>2506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20167</v>
      </c>
      <c r="BO27" s="441"/>
      <c r="BP27" s="441"/>
      <c r="BQ27" s="441"/>
      <c r="BR27" s="441"/>
      <c r="BS27" s="441"/>
      <c r="BT27" s="441"/>
      <c r="BU27" s="442"/>
      <c r="BV27" s="440">
        <v>20167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2010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1289026</v>
      </c>
      <c r="BO28" s="436"/>
      <c r="BP28" s="436"/>
      <c r="BQ28" s="436"/>
      <c r="BR28" s="436"/>
      <c r="BS28" s="436"/>
      <c r="BT28" s="436"/>
      <c r="BU28" s="437"/>
      <c r="BV28" s="435">
        <v>1077634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5</v>
      </c>
      <c r="M29" s="360"/>
      <c r="N29" s="360"/>
      <c r="O29" s="360"/>
      <c r="P29" s="361"/>
      <c r="Q29" s="359">
        <v>1880</v>
      </c>
      <c r="R29" s="360"/>
      <c r="S29" s="360"/>
      <c r="T29" s="360"/>
      <c r="U29" s="360"/>
      <c r="V29" s="361"/>
      <c r="W29" s="450"/>
      <c r="X29" s="451"/>
      <c r="Y29" s="452"/>
      <c r="Z29" s="362" t="s">
        <v>177</v>
      </c>
      <c r="AA29" s="363"/>
      <c r="AB29" s="363"/>
      <c r="AC29" s="363"/>
      <c r="AD29" s="363"/>
      <c r="AE29" s="363"/>
      <c r="AF29" s="363"/>
      <c r="AG29" s="364"/>
      <c r="AH29" s="359">
        <v>45</v>
      </c>
      <c r="AI29" s="360"/>
      <c r="AJ29" s="360"/>
      <c r="AK29" s="360"/>
      <c r="AL29" s="361"/>
      <c r="AM29" s="359">
        <v>116970</v>
      </c>
      <c r="AN29" s="360"/>
      <c r="AO29" s="360"/>
      <c r="AP29" s="360"/>
      <c r="AQ29" s="360"/>
      <c r="AR29" s="361"/>
      <c r="AS29" s="359">
        <v>2599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115601</v>
      </c>
      <c r="BO29" s="407"/>
      <c r="BP29" s="407"/>
      <c r="BQ29" s="407"/>
      <c r="BR29" s="407"/>
      <c r="BS29" s="407"/>
      <c r="BT29" s="407"/>
      <c r="BU29" s="408"/>
      <c r="BV29" s="406">
        <v>115601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76.900000000000006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1750129</v>
      </c>
      <c r="BO30" s="441"/>
      <c r="BP30" s="441"/>
      <c r="BQ30" s="441"/>
      <c r="BR30" s="441"/>
      <c r="BS30" s="441"/>
      <c r="BT30" s="441"/>
      <c r="BU30" s="442"/>
      <c r="BV30" s="440">
        <v>1833313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ESflamYBwjsaUD4HdpGuxXFbPP/1KIsSyPHNy9JfJMot8TNTJZb32hdG9gASMg/nw5N6fumtGGOx0vHCHgCDA==" saltValue="xzrLKW1kgOrF/dhtR1Zn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CO29" sqref="CO2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531</v>
      </c>
      <c r="D34" s="1136"/>
      <c r="E34" s="1137"/>
      <c r="F34" s="32">
        <v>19.11</v>
      </c>
      <c r="G34" s="33">
        <v>13.65</v>
      </c>
      <c r="H34" s="33">
        <v>16.62</v>
      </c>
      <c r="I34" s="33">
        <v>20.72</v>
      </c>
      <c r="J34" s="34">
        <v>15.35</v>
      </c>
      <c r="K34" s="22"/>
      <c r="L34" s="22"/>
      <c r="M34" s="22"/>
      <c r="N34" s="22"/>
      <c r="O34" s="22"/>
      <c r="P34" s="22"/>
    </row>
    <row r="35" spans="1:16" ht="39" customHeight="1" x14ac:dyDescent="0.2">
      <c r="A35" s="22"/>
      <c r="B35" s="35"/>
      <c r="C35" s="1132" t="s">
        <v>532</v>
      </c>
      <c r="D35" s="1132"/>
      <c r="E35" s="1133"/>
      <c r="F35" s="36">
        <v>0.25</v>
      </c>
      <c r="G35" s="37">
        <v>0.65</v>
      </c>
      <c r="H35" s="37">
        <v>2.3199999999999998</v>
      </c>
      <c r="I35" s="37">
        <v>5.34</v>
      </c>
      <c r="J35" s="38">
        <v>3.05</v>
      </c>
      <c r="K35" s="22"/>
      <c r="L35" s="22"/>
      <c r="M35" s="22"/>
      <c r="N35" s="22"/>
      <c r="O35" s="22"/>
      <c r="P35" s="22"/>
    </row>
    <row r="36" spans="1:16" ht="39" customHeight="1" x14ac:dyDescent="0.2">
      <c r="A36" s="22"/>
      <c r="B36" s="35"/>
      <c r="C36" s="1132" t="s">
        <v>533</v>
      </c>
      <c r="D36" s="1132"/>
      <c r="E36" s="1133"/>
      <c r="F36" s="36">
        <v>1.83</v>
      </c>
      <c r="G36" s="37">
        <v>1.36</v>
      </c>
      <c r="H36" s="37">
        <v>2.78</v>
      </c>
      <c r="I36" s="37">
        <v>2.16</v>
      </c>
      <c r="J36" s="38">
        <v>1.73</v>
      </c>
      <c r="K36" s="22"/>
      <c r="L36" s="22"/>
      <c r="M36" s="22"/>
      <c r="N36" s="22"/>
      <c r="O36" s="22"/>
      <c r="P36" s="22"/>
    </row>
    <row r="37" spans="1:16" ht="39" customHeight="1" x14ac:dyDescent="0.2">
      <c r="A37" s="22"/>
      <c r="B37" s="35"/>
      <c r="C37" s="1132" t="s">
        <v>534</v>
      </c>
      <c r="D37" s="1132"/>
      <c r="E37" s="1133"/>
      <c r="F37" s="36">
        <v>1.9</v>
      </c>
      <c r="G37" s="37">
        <v>1.5</v>
      </c>
      <c r="H37" s="37">
        <v>1.1100000000000001</v>
      </c>
      <c r="I37" s="37">
        <v>0.66</v>
      </c>
      <c r="J37" s="38">
        <v>0.25</v>
      </c>
      <c r="K37" s="22"/>
      <c r="L37" s="22"/>
      <c r="M37" s="22"/>
      <c r="N37" s="22"/>
      <c r="O37" s="22"/>
      <c r="P37" s="22"/>
    </row>
    <row r="38" spans="1:16" ht="39" customHeight="1" x14ac:dyDescent="0.2">
      <c r="A38" s="22"/>
      <c r="B38" s="35"/>
      <c r="C38" s="1132" t="s">
        <v>535</v>
      </c>
      <c r="D38" s="1132"/>
      <c r="E38" s="1133"/>
      <c r="F38" s="36">
        <v>0.04</v>
      </c>
      <c r="G38" s="37">
        <v>0</v>
      </c>
      <c r="H38" s="37">
        <v>0.03</v>
      </c>
      <c r="I38" s="37">
        <v>0.03</v>
      </c>
      <c r="J38" s="38">
        <v>0.01</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537</v>
      </c>
      <c r="D43" s="1134"/>
      <c r="E43" s="113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u0LabndDj/SnvNMy3CMD4qQW+uIYKeuELH6IKHXEBfsNi40mJK9ITelh3ilQ6/KP7vkcskSVvXQHXWI5lWlFg==" saltValue="SqyVvOZQM7pHHUZyn+2g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5" zoomScaleNormal="100" zoomScaleSheetLayoutView="55" workbookViewId="0">
      <selection activeCell="M50" sqref="M5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258</v>
      </c>
      <c r="L45" s="58">
        <v>248</v>
      </c>
      <c r="M45" s="58">
        <v>253</v>
      </c>
      <c r="N45" s="58">
        <v>252</v>
      </c>
      <c r="O45" s="59">
        <v>250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483</v>
      </c>
      <c r="L46" s="62" t="s">
        <v>483</v>
      </c>
      <c r="M46" s="62" t="s">
        <v>483</v>
      </c>
      <c r="N46" s="62" t="s">
        <v>483</v>
      </c>
      <c r="O46" s="63" t="s">
        <v>483</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483</v>
      </c>
      <c r="L47" s="62" t="s">
        <v>483</v>
      </c>
      <c r="M47" s="62" t="s">
        <v>483</v>
      </c>
      <c r="N47" s="62" t="s">
        <v>483</v>
      </c>
      <c r="O47" s="63" t="s">
        <v>483</v>
      </c>
      <c r="P47" s="46"/>
      <c r="Q47" s="46"/>
      <c r="R47" s="46"/>
      <c r="S47" s="46"/>
      <c r="T47" s="46"/>
      <c r="U47" s="46"/>
    </row>
    <row r="48" spans="1:21" ht="30.75" customHeight="1" x14ac:dyDescent="0.2">
      <c r="A48" s="46"/>
      <c r="B48" s="1163"/>
      <c r="C48" s="1164"/>
      <c r="D48" s="60"/>
      <c r="E48" s="1140" t="s">
        <v>13</v>
      </c>
      <c r="F48" s="1140"/>
      <c r="G48" s="1140"/>
      <c r="H48" s="1140"/>
      <c r="I48" s="1140"/>
      <c r="J48" s="1141"/>
      <c r="K48" s="61">
        <v>9</v>
      </c>
      <c r="L48" s="62">
        <v>9</v>
      </c>
      <c r="M48" s="62">
        <v>8</v>
      </c>
      <c r="N48" s="62">
        <v>12</v>
      </c>
      <c r="O48" s="63">
        <v>6</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483</v>
      </c>
      <c r="L49" s="62" t="s">
        <v>483</v>
      </c>
      <c r="M49" s="62" t="s">
        <v>483</v>
      </c>
      <c r="N49" s="62" t="s">
        <v>483</v>
      </c>
      <c r="O49" s="63" t="s">
        <v>483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483</v>
      </c>
      <c r="L50" s="62" t="s">
        <v>483</v>
      </c>
      <c r="M50" s="62" t="s">
        <v>483</v>
      </c>
      <c r="N50" s="62" t="s">
        <v>483</v>
      </c>
      <c r="O50" s="63" t="s">
        <v>483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483</v>
      </c>
      <c r="L51" s="62" t="s">
        <v>483</v>
      </c>
      <c r="M51" s="62" t="s">
        <v>483</v>
      </c>
      <c r="N51" s="62" t="s">
        <v>483</v>
      </c>
      <c r="O51" s="63" t="s">
        <v>483</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187</v>
      </c>
      <c r="L52" s="62">
        <v>191</v>
      </c>
      <c r="M52" s="62">
        <v>200</v>
      </c>
      <c r="N52" s="62">
        <v>199</v>
      </c>
      <c r="O52" s="63">
        <v>178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80</v>
      </c>
      <c r="L53" s="67">
        <v>66</v>
      </c>
      <c r="M53" s="67">
        <v>61</v>
      </c>
      <c r="N53" s="67">
        <v>65</v>
      </c>
      <c r="O53" s="68">
        <v>78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S52c2tWRu7p+a1qv3uEt34Ux9VACsTIUhPb6P/9BzmuVLUJCgZbh4jsXJ0qacKQPrwl5YhpTal0RQwBkMmyuA==" saltValue="FDS1tTpeFChn8LFax4Kq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0" zoomScale="85" zoomScaleNormal="85" zoomScaleSheetLayoutView="100" workbookViewId="0">
      <selection activeCell="CO29" sqref="CO29"/>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30">
        <v>1930</v>
      </c>
      <c r="J41" s="331">
        <v>1878</v>
      </c>
      <c r="K41" s="331">
        <v>1823</v>
      </c>
      <c r="L41" s="331">
        <v>1933</v>
      </c>
      <c r="M41" s="332">
        <v>1847</v>
      </c>
    </row>
    <row r="42" spans="2:13" ht="27.75" customHeight="1" x14ac:dyDescent="0.2">
      <c r="B42" s="1171"/>
      <c r="C42" s="1172"/>
      <c r="D42" s="104"/>
      <c r="E42" s="1175" t="s">
        <v>32</v>
      </c>
      <c r="F42" s="1175"/>
      <c r="G42" s="1175"/>
      <c r="H42" s="1176"/>
      <c r="I42" s="333" t="s">
        <v>483</v>
      </c>
      <c r="J42" s="334" t="s">
        <v>483</v>
      </c>
      <c r="K42" s="334" t="s">
        <v>483</v>
      </c>
      <c r="L42" s="334" t="s">
        <v>483</v>
      </c>
      <c r="M42" s="335" t="s">
        <v>483</v>
      </c>
    </row>
    <row r="43" spans="2:13" ht="27.75" customHeight="1" x14ac:dyDescent="0.2">
      <c r="B43" s="1171"/>
      <c r="C43" s="1172"/>
      <c r="D43" s="104"/>
      <c r="E43" s="1175" t="s">
        <v>33</v>
      </c>
      <c r="F43" s="1175"/>
      <c r="G43" s="1175"/>
      <c r="H43" s="1176"/>
      <c r="I43" s="333">
        <v>56</v>
      </c>
      <c r="J43" s="334">
        <v>53</v>
      </c>
      <c r="K43" s="334">
        <v>44</v>
      </c>
      <c r="L43" s="334">
        <v>70</v>
      </c>
      <c r="M43" s="335">
        <v>72</v>
      </c>
    </row>
    <row r="44" spans="2:13" ht="27.75" customHeight="1" x14ac:dyDescent="0.2">
      <c r="B44" s="1171"/>
      <c r="C44" s="1172"/>
      <c r="D44" s="104"/>
      <c r="E44" s="1175" t="s">
        <v>34</v>
      </c>
      <c r="F44" s="1175"/>
      <c r="G44" s="1175"/>
      <c r="H44" s="1176"/>
      <c r="I44" s="333" t="s">
        <v>483</v>
      </c>
      <c r="J44" s="334" t="s">
        <v>483</v>
      </c>
      <c r="K44" s="334" t="s">
        <v>483</v>
      </c>
      <c r="L44" s="334" t="s">
        <v>483</v>
      </c>
      <c r="M44" s="335" t="s">
        <v>483</v>
      </c>
    </row>
    <row r="45" spans="2:13" ht="27.75" customHeight="1" x14ac:dyDescent="0.2">
      <c r="B45" s="1171"/>
      <c r="C45" s="1172"/>
      <c r="D45" s="104"/>
      <c r="E45" s="1175" t="s">
        <v>35</v>
      </c>
      <c r="F45" s="1175"/>
      <c r="G45" s="1175"/>
      <c r="H45" s="1176"/>
      <c r="I45" s="333">
        <v>9</v>
      </c>
      <c r="J45" s="334" t="s">
        <v>483</v>
      </c>
      <c r="K45" s="334">
        <v>178</v>
      </c>
      <c r="L45" s="334">
        <v>165</v>
      </c>
      <c r="M45" s="335" t="s">
        <v>483</v>
      </c>
    </row>
    <row r="46" spans="2:13" ht="27.75" customHeight="1" x14ac:dyDescent="0.2">
      <c r="B46" s="1171"/>
      <c r="C46" s="1172"/>
      <c r="D46" s="105"/>
      <c r="E46" s="1175" t="s">
        <v>36</v>
      </c>
      <c r="F46" s="1175"/>
      <c r="G46" s="1175"/>
      <c r="H46" s="1176"/>
      <c r="I46" s="333" t="s">
        <v>483</v>
      </c>
      <c r="J46" s="334" t="s">
        <v>483</v>
      </c>
      <c r="K46" s="334" t="s">
        <v>483</v>
      </c>
      <c r="L46" s="334" t="s">
        <v>483</v>
      </c>
      <c r="M46" s="335" t="s">
        <v>483</v>
      </c>
    </row>
    <row r="47" spans="2:13" ht="27.75" customHeight="1" x14ac:dyDescent="0.2">
      <c r="B47" s="1171"/>
      <c r="C47" s="1172"/>
      <c r="D47" s="106"/>
      <c r="E47" s="1185" t="s">
        <v>37</v>
      </c>
      <c r="F47" s="1186"/>
      <c r="G47" s="1186"/>
      <c r="H47" s="1187"/>
      <c r="I47" s="333" t="s">
        <v>483</v>
      </c>
      <c r="J47" s="334" t="s">
        <v>483</v>
      </c>
      <c r="K47" s="334" t="s">
        <v>483</v>
      </c>
      <c r="L47" s="334" t="s">
        <v>483</v>
      </c>
      <c r="M47" s="335" t="s">
        <v>483</v>
      </c>
    </row>
    <row r="48" spans="2:13" ht="27.75" customHeight="1" x14ac:dyDescent="0.2">
      <c r="B48" s="1171"/>
      <c r="C48" s="1172"/>
      <c r="D48" s="104"/>
      <c r="E48" s="1175" t="s">
        <v>38</v>
      </c>
      <c r="F48" s="1175"/>
      <c r="G48" s="1175"/>
      <c r="H48" s="1176"/>
      <c r="I48" s="333" t="s">
        <v>483</v>
      </c>
      <c r="J48" s="334" t="s">
        <v>483</v>
      </c>
      <c r="K48" s="334" t="s">
        <v>483</v>
      </c>
      <c r="L48" s="334" t="s">
        <v>483</v>
      </c>
      <c r="M48" s="335" t="s">
        <v>483</v>
      </c>
    </row>
    <row r="49" spans="2:13" ht="27.75" customHeight="1" x14ac:dyDescent="0.2">
      <c r="B49" s="1173"/>
      <c r="C49" s="1174"/>
      <c r="D49" s="104"/>
      <c r="E49" s="1175" t="s">
        <v>39</v>
      </c>
      <c r="F49" s="1175"/>
      <c r="G49" s="1175"/>
      <c r="H49" s="1176"/>
      <c r="I49" s="333" t="s">
        <v>483</v>
      </c>
      <c r="J49" s="334" t="s">
        <v>483</v>
      </c>
      <c r="K49" s="334" t="s">
        <v>483</v>
      </c>
      <c r="L49" s="334" t="s">
        <v>483</v>
      </c>
      <c r="M49" s="335" t="s">
        <v>483</v>
      </c>
    </row>
    <row r="50" spans="2:13" ht="27.75" customHeight="1" x14ac:dyDescent="0.2">
      <c r="B50" s="1169" t="s">
        <v>40</v>
      </c>
      <c r="C50" s="1170"/>
      <c r="D50" s="107"/>
      <c r="E50" s="1175" t="s">
        <v>41</v>
      </c>
      <c r="F50" s="1175"/>
      <c r="G50" s="1175"/>
      <c r="H50" s="1176"/>
      <c r="I50" s="333">
        <v>2750</v>
      </c>
      <c r="J50" s="334">
        <v>2698</v>
      </c>
      <c r="K50" s="334">
        <v>2853</v>
      </c>
      <c r="L50" s="334">
        <v>3027</v>
      </c>
      <c r="M50" s="335">
        <v>3161</v>
      </c>
    </row>
    <row r="51" spans="2:13" ht="27.75" customHeight="1" x14ac:dyDescent="0.2">
      <c r="B51" s="1171"/>
      <c r="C51" s="1172"/>
      <c r="D51" s="104"/>
      <c r="E51" s="1175" t="s">
        <v>42</v>
      </c>
      <c r="F51" s="1175"/>
      <c r="G51" s="1175"/>
      <c r="H51" s="1176"/>
      <c r="I51" s="333" t="s">
        <v>483</v>
      </c>
      <c r="J51" s="334" t="s">
        <v>483</v>
      </c>
      <c r="K51" s="334" t="s">
        <v>483</v>
      </c>
      <c r="L51" s="334" t="s">
        <v>483</v>
      </c>
      <c r="M51" s="335" t="s">
        <v>483</v>
      </c>
    </row>
    <row r="52" spans="2:13" ht="27.75" customHeight="1" x14ac:dyDescent="0.2">
      <c r="B52" s="1173"/>
      <c r="C52" s="1174"/>
      <c r="D52" s="104"/>
      <c r="E52" s="1175" t="s">
        <v>43</v>
      </c>
      <c r="F52" s="1175"/>
      <c r="G52" s="1175"/>
      <c r="H52" s="1176"/>
      <c r="I52" s="333">
        <v>1561</v>
      </c>
      <c r="J52" s="334">
        <v>600</v>
      </c>
      <c r="K52" s="334">
        <v>1412</v>
      </c>
      <c r="L52" s="334">
        <v>1425</v>
      </c>
      <c r="M52" s="335">
        <v>1383</v>
      </c>
    </row>
    <row r="53" spans="2:13" ht="27.75" customHeight="1" thickBot="1" x14ac:dyDescent="0.25">
      <c r="B53" s="1177" t="s">
        <v>19</v>
      </c>
      <c r="C53" s="1178"/>
      <c r="D53" s="108"/>
      <c r="E53" s="1179" t="s">
        <v>44</v>
      </c>
      <c r="F53" s="1179"/>
      <c r="G53" s="1179"/>
      <c r="H53" s="1180"/>
      <c r="I53" s="336">
        <v>-2316</v>
      </c>
      <c r="J53" s="337">
        <v>-1366</v>
      </c>
      <c r="K53" s="337">
        <v>-2221</v>
      </c>
      <c r="L53" s="337">
        <v>-2283</v>
      </c>
      <c r="M53" s="338">
        <v>-2625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ISRvUKs4aGUvoOHFr9yCAYBXwDZv/jkDqUveoH+lsWpFBpqxc+StuMep/joVYQcCQJ/eFCqxwKKKN2Nd5DxqQ==" saltValue="cRpvw87KlUGg7AspDAV0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85" zoomScaleNormal="85" zoomScaleSheetLayoutView="100" workbookViewId="0">
      <selection activeCell="H59" sqref="H59: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905</v>
      </c>
      <c r="G55" s="339">
        <v>1078</v>
      </c>
      <c r="H55" s="340">
        <v>1289</v>
      </c>
    </row>
    <row r="56" spans="2:8" ht="52.5" customHeight="1" x14ac:dyDescent="0.2">
      <c r="B56" s="120"/>
      <c r="C56" s="1198" t="s">
        <v>47</v>
      </c>
      <c r="D56" s="1198"/>
      <c r="E56" s="1199"/>
      <c r="F56" s="341">
        <v>116</v>
      </c>
      <c r="G56" s="341">
        <v>116</v>
      </c>
      <c r="H56" s="342">
        <v>116</v>
      </c>
    </row>
    <row r="57" spans="2:8" ht="53.25" customHeight="1" x14ac:dyDescent="0.2">
      <c r="B57" s="120"/>
      <c r="C57" s="1200" t="s">
        <v>48</v>
      </c>
      <c r="D57" s="1200"/>
      <c r="E57" s="1201"/>
      <c r="F57" s="343">
        <v>1833</v>
      </c>
      <c r="G57" s="343">
        <v>1833</v>
      </c>
      <c r="H57" s="344">
        <v>1750</v>
      </c>
    </row>
    <row r="58" spans="2:8" ht="45.75" customHeight="1" x14ac:dyDescent="0.2">
      <c r="B58" s="121"/>
      <c r="C58" s="1188" t="s">
        <v>543</v>
      </c>
      <c r="D58" s="1189"/>
      <c r="E58" s="1190"/>
      <c r="F58" s="345">
        <v>1000</v>
      </c>
      <c r="G58" s="345">
        <v>1000</v>
      </c>
      <c r="H58" s="346">
        <v>1000</v>
      </c>
    </row>
    <row r="59" spans="2:8" ht="45.75" customHeight="1" x14ac:dyDescent="0.2">
      <c r="B59" s="121"/>
      <c r="C59" s="1188" t="s">
        <v>544</v>
      </c>
      <c r="D59" s="1189"/>
      <c r="E59" s="1190"/>
      <c r="F59" s="345">
        <v>522</v>
      </c>
      <c r="G59" s="345">
        <v>445</v>
      </c>
      <c r="H59" s="346">
        <v>443</v>
      </c>
    </row>
    <row r="60" spans="2:8" ht="45.75" customHeight="1" x14ac:dyDescent="0.2">
      <c r="B60" s="121"/>
      <c r="C60" s="1188" t="s">
        <v>545</v>
      </c>
      <c r="D60" s="1189"/>
      <c r="E60" s="1190"/>
      <c r="F60" s="345">
        <v>106</v>
      </c>
      <c r="G60" s="345">
        <v>113</v>
      </c>
      <c r="H60" s="346">
        <v>117</v>
      </c>
    </row>
    <row r="61" spans="2:8" ht="45.75" customHeight="1" x14ac:dyDescent="0.2">
      <c r="B61" s="121"/>
      <c r="C61" s="1188" t="s">
        <v>547</v>
      </c>
      <c r="D61" s="1189"/>
      <c r="E61" s="1190"/>
      <c r="F61" s="345">
        <v>61</v>
      </c>
      <c r="G61" s="345">
        <v>61</v>
      </c>
      <c r="H61" s="346">
        <v>61</v>
      </c>
    </row>
    <row r="62" spans="2:8" ht="45.75" customHeight="1" thickBot="1" x14ac:dyDescent="0.25">
      <c r="B62" s="122"/>
      <c r="C62" s="1191" t="s">
        <v>546</v>
      </c>
      <c r="D62" s="1192"/>
      <c r="E62" s="1193"/>
      <c r="F62" s="347">
        <v>71</v>
      </c>
      <c r="G62" s="347">
        <v>62</v>
      </c>
      <c r="H62" s="348">
        <v>53</v>
      </c>
    </row>
    <row r="63" spans="2:8" ht="52.5" customHeight="1" thickBot="1" x14ac:dyDescent="0.25">
      <c r="B63" s="123"/>
      <c r="C63" s="1194" t="s">
        <v>49</v>
      </c>
      <c r="D63" s="1194"/>
      <c r="E63" s="1195"/>
      <c r="F63" s="349">
        <v>2853</v>
      </c>
      <c r="G63" s="349">
        <v>3027</v>
      </c>
      <c r="H63" s="350">
        <v>3155</v>
      </c>
    </row>
    <row r="64" spans="2:8" ht="13.2" x14ac:dyDescent="0.2"/>
  </sheetData>
  <sheetProtection algorithmName="SHA-512" hashValue="Sjc0EeN/dyp7Tev/DC8NzUz0KpFKaQsArnnQaIOU1ZgqnBWJF1FOWYhtoE0Ax48UpXQV0rg09hugviwkOwsjNQ==" saltValue="8dqeay666DFnxhJZ7nY9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1556518</v>
      </c>
      <c r="E3" s="142"/>
      <c r="F3" s="143">
        <v>301035</v>
      </c>
      <c r="G3" s="144"/>
      <c r="H3" s="145"/>
    </row>
    <row r="4" spans="1:8" x14ac:dyDescent="0.2">
      <c r="A4" s="146"/>
      <c r="B4" s="147"/>
      <c r="C4" s="148"/>
      <c r="D4" s="149">
        <v>49769</v>
      </c>
      <c r="E4" s="150"/>
      <c r="F4" s="151">
        <v>154376</v>
      </c>
      <c r="G4" s="152"/>
      <c r="H4" s="153"/>
    </row>
    <row r="5" spans="1:8" x14ac:dyDescent="0.2">
      <c r="A5" s="134" t="s">
        <v>517</v>
      </c>
      <c r="B5" s="139"/>
      <c r="C5" s="140"/>
      <c r="D5" s="141">
        <v>1351846</v>
      </c>
      <c r="E5" s="142"/>
      <c r="F5" s="143">
        <v>277467</v>
      </c>
      <c r="G5" s="144"/>
      <c r="H5" s="145"/>
    </row>
    <row r="6" spans="1:8" x14ac:dyDescent="0.2">
      <c r="A6" s="146"/>
      <c r="B6" s="147"/>
      <c r="C6" s="148"/>
      <c r="D6" s="149">
        <v>52068</v>
      </c>
      <c r="E6" s="150"/>
      <c r="F6" s="151">
        <v>128378</v>
      </c>
      <c r="G6" s="152"/>
      <c r="H6" s="153"/>
    </row>
    <row r="7" spans="1:8" x14ac:dyDescent="0.2">
      <c r="A7" s="134" t="s">
        <v>518</v>
      </c>
      <c r="B7" s="139"/>
      <c r="C7" s="140"/>
      <c r="D7" s="141">
        <v>485591</v>
      </c>
      <c r="E7" s="142"/>
      <c r="F7" s="143">
        <v>282256</v>
      </c>
      <c r="G7" s="144"/>
      <c r="H7" s="145"/>
    </row>
    <row r="8" spans="1:8" x14ac:dyDescent="0.2">
      <c r="A8" s="146"/>
      <c r="B8" s="147"/>
      <c r="C8" s="148"/>
      <c r="D8" s="149">
        <v>143648</v>
      </c>
      <c r="E8" s="150"/>
      <c r="F8" s="151">
        <v>145453</v>
      </c>
      <c r="G8" s="152"/>
      <c r="H8" s="153"/>
    </row>
    <row r="9" spans="1:8" x14ac:dyDescent="0.2">
      <c r="A9" s="134" t="s">
        <v>519</v>
      </c>
      <c r="B9" s="139"/>
      <c r="C9" s="140"/>
      <c r="D9" s="141">
        <v>977546</v>
      </c>
      <c r="E9" s="142"/>
      <c r="F9" s="143">
        <v>295341</v>
      </c>
      <c r="G9" s="144"/>
      <c r="H9" s="145"/>
    </row>
    <row r="10" spans="1:8" x14ac:dyDescent="0.2">
      <c r="A10" s="146"/>
      <c r="B10" s="147"/>
      <c r="C10" s="148"/>
      <c r="D10" s="149">
        <v>4650</v>
      </c>
      <c r="E10" s="150"/>
      <c r="F10" s="151">
        <v>137402</v>
      </c>
      <c r="G10" s="152"/>
      <c r="H10" s="153"/>
    </row>
    <row r="11" spans="1:8" x14ac:dyDescent="0.2">
      <c r="A11" s="134" t="s">
        <v>520</v>
      </c>
      <c r="B11" s="139"/>
      <c r="C11" s="140"/>
      <c r="D11" s="141">
        <v>662260</v>
      </c>
      <c r="E11" s="142"/>
      <c r="F11" s="143">
        <v>292845</v>
      </c>
      <c r="G11" s="144"/>
      <c r="H11" s="145"/>
    </row>
    <row r="12" spans="1:8" x14ac:dyDescent="0.2">
      <c r="A12" s="146"/>
      <c r="B12" s="147"/>
      <c r="C12" s="154"/>
      <c r="D12" s="149">
        <v>73659</v>
      </c>
      <c r="E12" s="150"/>
      <c r="F12" s="151">
        <v>143187</v>
      </c>
      <c r="G12" s="152"/>
      <c r="H12" s="153"/>
    </row>
    <row r="13" spans="1:8" x14ac:dyDescent="0.2">
      <c r="A13" s="134"/>
      <c r="B13" s="139"/>
      <c r="C13" s="140"/>
      <c r="D13" s="141">
        <v>1006752</v>
      </c>
      <c r="E13" s="142"/>
      <c r="F13" s="143">
        <v>289789</v>
      </c>
      <c r="G13" s="155"/>
      <c r="H13" s="145"/>
    </row>
    <row r="14" spans="1:8" x14ac:dyDescent="0.2">
      <c r="A14" s="146"/>
      <c r="B14" s="147"/>
      <c r="C14" s="148"/>
      <c r="D14" s="149">
        <v>64759</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19.11</v>
      </c>
      <c r="C19" s="156">
        <f>ROUND(VALUE(SUBSTITUTE(実質収支比率等に係る経年分析!G$48,"▲","-")),2)</f>
        <v>13.66</v>
      </c>
      <c r="D19" s="156">
        <f>ROUND(VALUE(SUBSTITUTE(実質収支比率等に係る経年分析!H$48,"▲","-")),2)</f>
        <v>15.56</v>
      </c>
      <c r="E19" s="156">
        <f>ROUND(VALUE(SUBSTITUTE(実質収支比率等に係る経年分析!I$48,"▲","-")),2)</f>
        <v>20.73</v>
      </c>
      <c r="F19" s="156">
        <f>ROUND(VALUE(SUBSTITUTE(実質収支比率等に係る経年分析!J$48,"▲","-")),2)</f>
        <v>15.36</v>
      </c>
    </row>
    <row r="20" spans="1:11" x14ac:dyDescent="0.2">
      <c r="A20" s="156" t="s">
        <v>53</v>
      </c>
      <c r="B20" s="156">
        <f>ROUND(VALUE(SUBSTITUTE(実質収支比率等に係る経年分析!F$47,"▲","-")),2)</f>
        <v>155.72999999999999</v>
      </c>
      <c r="C20" s="156">
        <f>ROUND(VALUE(SUBSTITUTE(実質収支比率等に係る経年分析!G$47,"▲","-")),2)</f>
        <v>140.1</v>
      </c>
      <c r="D20" s="156">
        <f>ROUND(VALUE(SUBSTITUTE(実質収支比率等に係る経年分析!H$47,"▲","-")),2)</f>
        <v>74.98</v>
      </c>
      <c r="E20" s="156">
        <f>ROUND(VALUE(SUBSTITUTE(実質収支比率等に係る経年分析!I$47,"▲","-")),2)</f>
        <v>89.36</v>
      </c>
      <c r="F20" s="156">
        <f>ROUND(VALUE(SUBSTITUTE(実質収支比率等に係る経年分析!J$47,"▲","-")),2)</f>
        <v>99.7</v>
      </c>
    </row>
    <row r="21" spans="1:11" x14ac:dyDescent="0.2">
      <c r="A21" s="156" t="s">
        <v>54</v>
      </c>
      <c r="B21" s="156">
        <f>IF(ISNUMBER(VALUE(SUBSTITUTE(実質収支比率等に係る経年分析!F$49,"▲","-"))),ROUND(VALUE(SUBSTITUTE(実質収支比率等に係る経年分析!F$49,"▲","-")),2),NA())</f>
        <v>-23.68</v>
      </c>
      <c r="C21" s="156">
        <f>IF(ISNUMBER(VALUE(SUBSTITUTE(実質収支比率等に係る経年分析!G$49,"▲","-"))),ROUND(VALUE(SUBSTITUTE(実質収支比率等に係る経年分析!G$49,"▲","-")),2),NA())</f>
        <v>-7.89</v>
      </c>
      <c r="D21" s="156">
        <f>IF(ISNUMBER(VALUE(SUBSTITUTE(実質収支比率等に係る経年分析!H$49,"▲","-"))),ROUND(VALUE(SUBSTITUTE(実質収支比率等に係る経年分析!H$49,"▲","-")),2),NA())</f>
        <v>-68.84</v>
      </c>
      <c r="E21" s="156">
        <f>IF(ISNUMBER(VALUE(SUBSTITUTE(実質収支比率等に係る経年分析!I$49,"▲","-"))),ROUND(VALUE(SUBSTITUTE(実質収支比率等に係る経年分析!I$49,"▲","-")),2),NA())</f>
        <v>19.48</v>
      </c>
      <c r="F21" s="156">
        <f>IF(ISNUMBER(VALUE(SUBSTITUTE(実質収支比率等に係る経年分析!J$49,"▲","-"))),ROUND(VALUE(SUBSTITUTE(実質収支比率等に係る経年分析!J$49,"▲","-")),2),NA())</f>
        <v>12.37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1.1100000000000001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0.25</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1.73</v>
      </c>
    </row>
    <row r="35" spans="1:16" x14ac:dyDescent="0.2">
      <c r="A35" s="157" t="str">
        <f>IF(連結実質赤字比率に係る赤字・黒字の構成分析!C$35="",NA(),連結実質赤字比率に係る赤字・黒字の構成分析!C$35)</f>
        <v>簡易水道事業特別会計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2.3199999999999998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5.34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3.05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13.65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20.72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15.35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187</v>
      </c>
      <c r="E42" s="158"/>
      <c r="F42" s="158"/>
      <c r="G42" s="158">
        <f>'実質公債費比率（分子）の構造'!L$52</f>
        <v>191</v>
      </c>
      <c r="H42" s="158"/>
      <c r="I42" s="158"/>
      <c r="J42" s="158">
        <f>'実質公債費比率（分子）の構造'!M$52</f>
        <v>200</v>
      </c>
      <c r="K42" s="158"/>
      <c r="L42" s="158"/>
      <c r="M42" s="158">
        <f>'実質公債費比率（分子）の構造'!N$52</f>
        <v>199</v>
      </c>
      <c r="N42" s="158"/>
      <c r="O42" s="158"/>
      <c r="P42" s="158">
        <f>'実質公債費比率（分子）の構造'!O$52</f>
        <v>178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9</v>
      </c>
      <c r="C46" s="158"/>
      <c r="D46" s="158"/>
      <c r="E46" s="158">
        <f>'実質公債費比率（分子）の構造'!L$48</f>
        <v>9</v>
      </c>
      <c r="F46" s="158"/>
      <c r="G46" s="158"/>
      <c r="H46" s="158">
        <f>'実質公債費比率（分子）の構造'!M$48</f>
        <v>8</v>
      </c>
      <c r="I46" s="158"/>
      <c r="J46" s="158"/>
      <c r="K46" s="158">
        <f>'実質公債費比率（分子）の構造'!N$48</f>
        <v>12</v>
      </c>
      <c r="L46" s="158"/>
      <c r="M46" s="158"/>
      <c r="N46" s="158">
        <f>'実質公債費比率（分子）の構造'!O$48</f>
        <v>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258</v>
      </c>
      <c r="C49" s="158"/>
      <c r="D49" s="158"/>
      <c r="E49" s="158">
        <f>'実質公債費比率（分子）の構造'!L$45</f>
        <v>248</v>
      </c>
      <c r="F49" s="158"/>
      <c r="G49" s="158"/>
      <c r="H49" s="158">
        <f>'実質公債費比率（分子）の構造'!M$45</f>
        <v>253</v>
      </c>
      <c r="I49" s="158"/>
      <c r="J49" s="158"/>
      <c r="K49" s="158">
        <f>'実質公債費比率（分子）の構造'!N$45</f>
        <v>252</v>
      </c>
      <c r="L49" s="158"/>
      <c r="M49" s="158"/>
      <c r="N49" s="158">
        <f>'実質公債費比率（分子）の構造'!O$45</f>
        <v>250</v>
      </c>
      <c r="O49" s="158"/>
      <c r="P49" s="158"/>
    </row>
    <row r="50" spans="1:16" x14ac:dyDescent="0.2">
      <c r="A50" s="158" t="s">
        <v>67</v>
      </c>
      <c r="B50" s="158" t="e">
        <f>NA()</f>
        <v>#N/A</v>
      </c>
      <c r="C50" s="158">
        <f>IF(ISNUMBER('実質公債費比率（分子）の構造'!K$53),'実質公債費比率（分子）の構造'!K$53,NA())</f>
        <v>80</v>
      </c>
      <c r="D50" s="158" t="e">
        <f>NA()</f>
        <v>#N/A</v>
      </c>
      <c r="E50" s="158" t="e">
        <f>NA()</f>
        <v>#N/A</v>
      </c>
      <c r="F50" s="158">
        <f>IF(ISNUMBER('実質公債費比率（分子）の構造'!L$53),'実質公債費比率（分子）の構造'!L$53,NA())</f>
        <v>66</v>
      </c>
      <c r="G50" s="158" t="e">
        <f>NA()</f>
        <v>#N/A</v>
      </c>
      <c r="H50" s="158" t="e">
        <f>NA()</f>
        <v>#N/A</v>
      </c>
      <c r="I50" s="158">
        <f>IF(ISNUMBER('実質公債費比率（分子）の構造'!M$53),'実質公債費比率（分子）の構造'!M$53,NA())</f>
        <v>61</v>
      </c>
      <c r="J50" s="158" t="e">
        <f>NA()</f>
        <v>#N/A</v>
      </c>
      <c r="K50" s="158" t="e">
        <f>NA()</f>
        <v>#N/A</v>
      </c>
      <c r="L50" s="158">
        <f>IF(ISNUMBER('実質公債費比率（分子）の構造'!N$53),'実質公債費比率（分子）の構造'!N$53,NA())</f>
        <v>65</v>
      </c>
      <c r="M50" s="158" t="e">
        <f>NA()</f>
        <v>#N/A</v>
      </c>
      <c r="N50" s="158" t="e">
        <f>NA()</f>
        <v>#N/A</v>
      </c>
      <c r="O50" s="158">
        <f>IF(ISNUMBER('実質公債費比率（分子）の構造'!O$53),'実質公債費比率（分子）の構造'!O$53,NA())</f>
        <v>78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1561</v>
      </c>
      <c r="E56" s="157"/>
      <c r="F56" s="157"/>
      <c r="G56" s="157">
        <f>'将来負担比率（分子）の構造'!J$52</f>
        <v>600</v>
      </c>
      <c r="H56" s="157"/>
      <c r="I56" s="157"/>
      <c r="J56" s="157">
        <f>'将来負担比率（分子）の構造'!K$52</f>
        <v>1412</v>
      </c>
      <c r="K56" s="157"/>
      <c r="L56" s="157"/>
      <c r="M56" s="157">
        <f>'将来負担比率（分子）の構造'!L$52</f>
        <v>1425</v>
      </c>
      <c r="N56" s="157"/>
      <c r="O56" s="157"/>
      <c r="P56" s="157">
        <f>'将来負担比率（分子）の構造'!M$52</f>
        <v>1383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2750</v>
      </c>
      <c r="E58" s="157"/>
      <c r="F58" s="157"/>
      <c r="G58" s="157">
        <f>'将来負担比率（分子）の構造'!J$50</f>
        <v>2698</v>
      </c>
      <c r="H58" s="157"/>
      <c r="I58" s="157"/>
      <c r="J58" s="157">
        <f>'将来負担比率（分子）の構造'!K$50</f>
        <v>2853</v>
      </c>
      <c r="K58" s="157"/>
      <c r="L58" s="157"/>
      <c r="M58" s="157">
        <f>'将来負担比率（分子）の構造'!L$50</f>
        <v>3027</v>
      </c>
      <c r="N58" s="157"/>
      <c r="O58" s="157"/>
      <c r="P58" s="157">
        <f>'将来負担比率（分子）の構造'!M$50</f>
        <v>3161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v>
      </c>
      <c r="C62" s="157"/>
      <c r="D62" s="157"/>
      <c r="E62" s="157" t="str">
        <f>'将来負担比率（分子）の構造'!J$45</f>
        <v>-</v>
      </c>
      <c r="F62" s="157"/>
      <c r="G62" s="157"/>
      <c r="H62" s="157">
        <f>'将来負担比率（分子）の構造'!K$45</f>
        <v>178</v>
      </c>
      <c r="I62" s="157"/>
      <c r="J62" s="157"/>
      <c r="K62" s="157">
        <f>'将来負担比率（分子）の構造'!L$45</f>
        <v>165</v>
      </c>
      <c r="L62" s="157"/>
      <c r="M62" s="157"/>
      <c r="N62" s="157" t="str">
        <f>'将来負担比率（分子）の構造'!M$45</f>
        <v>-</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56</v>
      </c>
      <c r="C64" s="157"/>
      <c r="D64" s="157"/>
      <c r="E64" s="157">
        <f>'将来負担比率（分子）の構造'!J$43</f>
        <v>53</v>
      </c>
      <c r="F64" s="157"/>
      <c r="G64" s="157"/>
      <c r="H64" s="157">
        <f>'将来負担比率（分子）の構造'!K$43</f>
        <v>44</v>
      </c>
      <c r="I64" s="157"/>
      <c r="J64" s="157"/>
      <c r="K64" s="157">
        <f>'将来負担比率（分子）の構造'!L$43</f>
        <v>70</v>
      </c>
      <c r="L64" s="157"/>
      <c r="M64" s="157"/>
      <c r="N64" s="157">
        <f>'将来負担比率（分子）の構造'!M$43</f>
        <v>72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1930</v>
      </c>
      <c r="C66" s="157"/>
      <c r="D66" s="157"/>
      <c r="E66" s="157">
        <f>'将来負担比率（分子）の構造'!J$41</f>
        <v>1878</v>
      </c>
      <c r="F66" s="157"/>
      <c r="G66" s="157"/>
      <c r="H66" s="157">
        <f>'将来負担比率（分子）の構造'!K$41</f>
        <v>1823</v>
      </c>
      <c r="I66" s="157"/>
      <c r="J66" s="157"/>
      <c r="K66" s="157">
        <f>'将来負担比率（分子）の構造'!L$41</f>
        <v>1933</v>
      </c>
      <c r="L66" s="157"/>
      <c r="M66" s="157"/>
      <c r="N66" s="157">
        <f>'将来負担比率（分子）の構造'!M$41</f>
        <v>1847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905</v>
      </c>
      <c r="C72" s="161">
        <f>基金残高に係る経年分析!G55</f>
        <v>1078</v>
      </c>
      <c r="D72" s="161">
        <f>基金残高に係る経年分析!H55</f>
        <v>1289</v>
      </c>
    </row>
    <row r="73" spans="1:16" x14ac:dyDescent="0.2">
      <c r="A73" s="160" t="s">
        <v>74</v>
      </c>
      <c r="B73" s="161">
        <f>基金残高に係る経年分析!F56</f>
        <v>116</v>
      </c>
      <c r="C73" s="161">
        <f>基金残高に係る経年分析!G56</f>
        <v>116</v>
      </c>
      <c r="D73" s="161">
        <f>基金残高に係る経年分析!H56</f>
        <v>116</v>
      </c>
    </row>
    <row r="74" spans="1:16" x14ac:dyDescent="0.2">
      <c r="A74" s="160" t="s">
        <v>75</v>
      </c>
      <c r="B74" s="161">
        <f>基金残高に係る経年分析!F57</f>
        <v>1833</v>
      </c>
      <c r="C74" s="161">
        <f>基金残高に係る経年分析!G57</f>
        <v>1833</v>
      </c>
      <c r="D74" s="161">
        <f>基金残高に係る経年分析!H57</f>
        <v>1750</v>
      </c>
    </row>
  </sheetData>
  <sheetProtection algorithmName="SHA-512" hashValue="gQfDWgisAaGgJ2+q0DsXgrGmLh1gE6fHSJLhRLi3UQX9YmEVp6mNsiaunAWm2OvH8CsK7N+zZUg9rNw+eTEM1Q==" saltValue="PWkLkLOOa4gKAO5zCueE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98381</v>
      </c>
      <c r="S5" s="661"/>
      <c r="T5" s="661"/>
      <c r="U5" s="661"/>
      <c r="V5" s="661"/>
      <c r="W5" s="661"/>
      <c r="X5" s="661"/>
      <c r="Y5" s="689"/>
      <c r="Z5" s="702">
        <v>2.7</v>
      </c>
      <c r="AA5" s="702"/>
      <c r="AB5" s="702"/>
      <c r="AC5" s="702"/>
      <c r="AD5" s="703">
        <v>98381</v>
      </c>
      <c r="AE5" s="703"/>
      <c r="AF5" s="703"/>
      <c r="AG5" s="703"/>
      <c r="AH5" s="703"/>
      <c r="AI5" s="703"/>
      <c r="AJ5" s="703"/>
      <c r="AK5" s="703"/>
      <c r="AL5" s="690">
        <v>6.9</v>
      </c>
      <c r="AM5" s="672"/>
      <c r="AN5" s="672"/>
      <c r="AO5" s="691"/>
      <c r="AP5" s="663" t="s">
        <v>216</v>
      </c>
      <c r="AQ5" s="664"/>
      <c r="AR5" s="664"/>
      <c r="AS5" s="664"/>
      <c r="AT5" s="664"/>
      <c r="AU5" s="664"/>
      <c r="AV5" s="664"/>
      <c r="AW5" s="664"/>
      <c r="AX5" s="664"/>
      <c r="AY5" s="664"/>
      <c r="AZ5" s="664"/>
      <c r="BA5" s="664"/>
      <c r="BB5" s="664"/>
      <c r="BC5" s="664"/>
      <c r="BD5" s="664"/>
      <c r="BE5" s="664"/>
      <c r="BF5" s="665"/>
      <c r="BG5" s="608">
        <v>98381</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37308</v>
      </c>
      <c r="S6" s="609"/>
      <c r="T6" s="609"/>
      <c r="U6" s="609"/>
      <c r="V6" s="609"/>
      <c r="W6" s="609"/>
      <c r="X6" s="609"/>
      <c r="Y6" s="610"/>
      <c r="Z6" s="646">
        <v>1</v>
      </c>
      <c r="AA6" s="646"/>
      <c r="AB6" s="646"/>
      <c r="AC6" s="646"/>
      <c r="AD6" s="647">
        <v>37308</v>
      </c>
      <c r="AE6" s="647"/>
      <c r="AF6" s="647"/>
      <c r="AG6" s="647"/>
      <c r="AH6" s="647"/>
      <c r="AI6" s="647"/>
      <c r="AJ6" s="647"/>
      <c r="AK6" s="647"/>
      <c r="AL6" s="611">
        <v>2.6</v>
      </c>
      <c r="AM6" s="612"/>
      <c r="AN6" s="612"/>
      <c r="AO6" s="648"/>
      <c r="AP6" s="605" t="s">
        <v>221</v>
      </c>
      <c r="AQ6" s="606"/>
      <c r="AR6" s="606"/>
      <c r="AS6" s="606"/>
      <c r="AT6" s="606"/>
      <c r="AU6" s="606"/>
      <c r="AV6" s="606"/>
      <c r="AW6" s="606"/>
      <c r="AX6" s="606"/>
      <c r="AY6" s="606"/>
      <c r="AZ6" s="606"/>
      <c r="BA6" s="606"/>
      <c r="BB6" s="606"/>
      <c r="BC6" s="606"/>
      <c r="BD6" s="606"/>
      <c r="BE6" s="606"/>
      <c r="BF6" s="607"/>
      <c r="BG6" s="608">
        <v>98381</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42176</v>
      </c>
      <c r="CS6" s="609"/>
      <c r="CT6" s="609"/>
      <c r="CU6" s="609"/>
      <c r="CV6" s="609"/>
      <c r="CW6" s="609"/>
      <c r="CX6" s="609"/>
      <c r="CY6" s="610"/>
      <c r="CZ6" s="690">
        <v>1.3</v>
      </c>
      <c r="DA6" s="672"/>
      <c r="DB6" s="672"/>
      <c r="DC6" s="692"/>
      <c r="DD6" s="614" t="s">
        <v>122</v>
      </c>
      <c r="DE6" s="609"/>
      <c r="DF6" s="609"/>
      <c r="DG6" s="609"/>
      <c r="DH6" s="609"/>
      <c r="DI6" s="609"/>
      <c r="DJ6" s="609"/>
      <c r="DK6" s="609"/>
      <c r="DL6" s="609"/>
      <c r="DM6" s="609"/>
      <c r="DN6" s="609"/>
      <c r="DO6" s="609"/>
      <c r="DP6" s="610"/>
      <c r="DQ6" s="614">
        <v>42176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24</v>
      </c>
      <c r="S7" s="609"/>
      <c r="T7" s="609"/>
      <c r="U7" s="609"/>
      <c r="V7" s="609"/>
      <c r="W7" s="609"/>
      <c r="X7" s="609"/>
      <c r="Y7" s="610"/>
      <c r="Z7" s="646">
        <v>0</v>
      </c>
      <c r="AA7" s="646"/>
      <c r="AB7" s="646"/>
      <c r="AC7" s="646"/>
      <c r="AD7" s="647">
        <v>24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36132</v>
      </c>
      <c r="BH7" s="609"/>
      <c r="BI7" s="609"/>
      <c r="BJ7" s="609"/>
      <c r="BK7" s="609"/>
      <c r="BL7" s="609"/>
      <c r="BM7" s="609"/>
      <c r="BN7" s="610"/>
      <c r="BO7" s="646">
        <v>36.700000000000003</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1234472</v>
      </c>
      <c r="CS7" s="609"/>
      <c r="CT7" s="609"/>
      <c r="CU7" s="609"/>
      <c r="CV7" s="609"/>
      <c r="CW7" s="609"/>
      <c r="CX7" s="609"/>
      <c r="CY7" s="610"/>
      <c r="CZ7" s="646">
        <v>37.4</v>
      </c>
      <c r="DA7" s="646"/>
      <c r="DB7" s="646"/>
      <c r="DC7" s="646"/>
      <c r="DD7" s="614">
        <v>106303</v>
      </c>
      <c r="DE7" s="609"/>
      <c r="DF7" s="609"/>
      <c r="DG7" s="609"/>
      <c r="DH7" s="609"/>
      <c r="DI7" s="609"/>
      <c r="DJ7" s="609"/>
      <c r="DK7" s="609"/>
      <c r="DL7" s="609"/>
      <c r="DM7" s="609"/>
      <c r="DN7" s="609"/>
      <c r="DO7" s="609"/>
      <c r="DP7" s="610"/>
      <c r="DQ7" s="614">
        <v>945175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248</v>
      </c>
      <c r="S8" s="609"/>
      <c r="T8" s="609"/>
      <c r="U8" s="609"/>
      <c r="V8" s="609"/>
      <c r="W8" s="609"/>
      <c r="X8" s="609"/>
      <c r="Y8" s="610"/>
      <c r="Z8" s="646">
        <v>0</v>
      </c>
      <c r="AA8" s="646"/>
      <c r="AB8" s="646"/>
      <c r="AC8" s="646"/>
      <c r="AD8" s="647">
        <v>248</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1264</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237064</v>
      </c>
      <c r="CS8" s="609"/>
      <c r="CT8" s="609"/>
      <c r="CU8" s="609"/>
      <c r="CV8" s="609"/>
      <c r="CW8" s="609"/>
      <c r="CX8" s="609"/>
      <c r="CY8" s="610"/>
      <c r="CZ8" s="646">
        <v>7.2</v>
      </c>
      <c r="DA8" s="646"/>
      <c r="DB8" s="646"/>
      <c r="DC8" s="646"/>
      <c r="DD8" s="614" t="s">
        <v>122</v>
      </c>
      <c r="DE8" s="609"/>
      <c r="DF8" s="609"/>
      <c r="DG8" s="609"/>
      <c r="DH8" s="609"/>
      <c r="DI8" s="609"/>
      <c r="DJ8" s="609"/>
      <c r="DK8" s="609"/>
      <c r="DL8" s="609"/>
      <c r="DM8" s="609"/>
      <c r="DN8" s="609"/>
      <c r="DO8" s="609"/>
      <c r="DP8" s="610"/>
      <c r="DQ8" s="614">
        <v>187006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565</v>
      </c>
      <c r="S9" s="609"/>
      <c r="T9" s="609"/>
      <c r="U9" s="609"/>
      <c r="V9" s="609"/>
      <c r="W9" s="609"/>
      <c r="X9" s="609"/>
      <c r="Y9" s="610"/>
      <c r="Z9" s="646">
        <v>0</v>
      </c>
      <c r="AA9" s="646"/>
      <c r="AB9" s="646"/>
      <c r="AC9" s="646"/>
      <c r="AD9" s="647">
        <v>565</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30977</v>
      </c>
      <c r="BH9" s="609"/>
      <c r="BI9" s="609"/>
      <c r="BJ9" s="609"/>
      <c r="BK9" s="609"/>
      <c r="BL9" s="609"/>
      <c r="BM9" s="609"/>
      <c r="BN9" s="610"/>
      <c r="BO9" s="646">
        <v>31.5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222062</v>
      </c>
      <c r="CS9" s="609"/>
      <c r="CT9" s="609"/>
      <c r="CU9" s="609"/>
      <c r="CV9" s="609"/>
      <c r="CW9" s="609"/>
      <c r="CX9" s="609"/>
      <c r="CY9" s="610"/>
      <c r="CZ9" s="646">
        <v>6.7</v>
      </c>
      <c r="DA9" s="646"/>
      <c r="DB9" s="646"/>
      <c r="DC9" s="646"/>
      <c r="DD9" s="614" t="s">
        <v>122</v>
      </c>
      <c r="DE9" s="609"/>
      <c r="DF9" s="609"/>
      <c r="DG9" s="609"/>
      <c r="DH9" s="609"/>
      <c r="DI9" s="609"/>
      <c r="DJ9" s="609"/>
      <c r="DK9" s="609"/>
      <c r="DL9" s="609"/>
      <c r="DM9" s="609"/>
      <c r="DN9" s="609"/>
      <c r="DO9" s="609"/>
      <c r="DP9" s="610"/>
      <c r="DQ9" s="614">
        <v>148722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3586</v>
      </c>
      <c r="BH10" s="609"/>
      <c r="BI10" s="609"/>
      <c r="BJ10" s="609"/>
      <c r="BK10" s="609"/>
      <c r="BL10" s="609"/>
      <c r="BM10" s="609"/>
      <c r="BN10" s="610"/>
      <c r="BO10" s="646">
        <v>3.6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25019</v>
      </c>
      <c r="S11" s="609"/>
      <c r="T11" s="609"/>
      <c r="U11" s="609"/>
      <c r="V11" s="609"/>
      <c r="W11" s="609"/>
      <c r="X11" s="609"/>
      <c r="Y11" s="610"/>
      <c r="Z11" s="611">
        <v>0.7</v>
      </c>
      <c r="AA11" s="612"/>
      <c r="AB11" s="612"/>
      <c r="AC11" s="613"/>
      <c r="AD11" s="614">
        <v>25019</v>
      </c>
      <c r="AE11" s="609"/>
      <c r="AF11" s="609"/>
      <c r="AG11" s="609"/>
      <c r="AH11" s="609"/>
      <c r="AI11" s="609"/>
      <c r="AJ11" s="609"/>
      <c r="AK11" s="610"/>
      <c r="AL11" s="611">
        <v>1.8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305</v>
      </c>
      <c r="BH11" s="609"/>
      <c r="BI11" s="609"/>
      <c r="BJ11" s="609"/>
      <c r="BK11" s="609"/>
      <c r="BL11" s="609"/>
      <c r="BM11" s="609"/>
      <c r="BN11" s="610"/>
      <c r="BO11" s="646">
        <v>0.3</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793818</v>
      </c>
      <c r="CS11" s="609"/>
      <c r="CT11" s="609"/>
      <c r="CU11" s="609"/>
      <c r="CV11" s="609"/>
      <c r="CW11" s="609"/>
      <c r="CX11" s="609"/>
      <c r="CY11" s="610"/>
      <c r="CZ11" s="646">
        <v>24</v>
      </c>
      <c r="DA11" s="646"/>
      <c r="DB11" s="646"/>
      <c r="DC11" s="646"/>
      <c r="DD11" s="614">
        <v>477896</v>
      </c>
      <c r="DE11" s="609"/>
      <c r="DF11" s="609"/>
      <c r="DG11" s="609"/>
      <c r="DH11" s="609"/>
      <c r="DI11" s="609"/>
      <c r="DJ11" s="609"/>
      <c r="DK11" s="609"/>
      <c r="DL11" s="609"/>
      <c r="DM11" s="609"/>
      <c r="DN11" s="609"/>
      <c r="DO11" s="609"/>
      <c r="DP11" s="610"/>
      <c r="DQ11" s="614">
        <v>288118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52072</v>
      </c>
      <c r="BH12" s="609"/>
      <c r="BI12" s="609"/>
      <c r="BJ12" s="609"/>
      <c r="BK12" s="609"/>
      <c r="BL12" s="609"/>
      <c r="BM12" s="609"/>
      <c r="BN12" s="610"/>
      <c r="BO12" s="646">
        <v>52.9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67792</v>
      </c>
      <c r="CS12" s="609"/>
      <c r="CT12" s="609"/>
      <c r="CU12" s="609"/>
      <c r="CV12" s="609"/>
      <c r="CW12" s="609"/>
      <c r="CX12" s="609"/>
      <c r="CY12" s="610"/>
      <c r="CZ12" s="646">
        <v>2.1</v>
      </c>
      <c r="DA12" s="646"/>
      <c r="DB12" s="646"/>
      <c r="DC12" s="646"/>
      <c r="DD12" s="614" t="s">
        <v>122</v>
      </c>
      <c r="DE12" s="609"/>
      <c r="DF12" s="609"/>
      <c r="DG12" s="609"/>
      <c r="DH12" s="609"/>
      <c r="DI12" s="609"/>
      <c r="DJ12" s="609"/>
      <c r="DK12" s="609"/>
      <c r="DL12" s="609"/>
      <c r="DM12" s="609"/>
      <c r="DN12" s="609"/>
      <c r="DO12" s="609"/>
      <c r="DP12" s="610"/>
      <c r="DQ12" s="614">
        <v>40922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44869</v>
      </c>
      <c r="BH13" s="609"/>
      <c r="BI13" s="609"/>
      <c r="BJ13" s="609"/>
      <c r="BK13" s="609"/>
      <c r="BL13" s="609"/>
      <c r="BM13" s="609"/>
      <c r="BN13" s="610"/>
      <c r="BO13" s="646">
        <v>45.6</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214802</v>
      </c>
      <c r="CS13" s="609"/>
      <c r="CT13" s="609"/>
      <c r="CU13" s="609"/>
      <c r="CV13" s="609"/>
      <c r="CW13" s="609"/>
      <c r="CX13" s="609"/>
      <c r="CY13" s="610"/>
      <c r="CZ13" s="646">
        <v>6.5</v>
      </c>
      <c r="DA13" s="646"/>
      <c r="DB13" s="646"/>
      <c r="DC13" s="646"/>
      <c r="DD13" s="614">
        <v>86764</v>
      </c>
      <c r="DE13" s="609"/>
      <c r="DF13" s="609"/>
      <c r="DG13" s="609"/>
      <c r="DH13" s="609"/>
      <c r="DI13" s="609"/>
      <c r="DJ13" s="609"/>
      <c r="DK13" s="609"/>
      <c r="DL13" s="609"/>
      <c r="DM13" s="609"/>
      <c r="DN13" s="609"/>
      <c r="DO13" s="609"/>
      <c r="DP13" s="610"/>
      <c r="DQ13" s="614">
        <v>72437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6273</v>
      </c>
      <c r="BH14" s="609"/>
      <c r="BI14" s="609"/>
      <c r="BJ14" s="609"/>
      <c r="BK14" s="609"/>
      <c r="BL14" s="609"/>
      <c r="BM14" s="609"/>
      <c r="BN14" s="610"/>
      <c r="BO14" s="646">
        <v>6.4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15561</v>
      </c>
      <c r="CS14" s="609"/>
      <c r="CT14" s="609"/>
      <c r="CU14" s="609"/>
      <c r="CV14" s="609"/>
      <c r="CW14" s="609"/>
      <c r="CX14" s="609"/>
      <c r="CY14" s="610"/>
      <c r="CZ14" s="646">
        <v>0.5</v>
      </c>
      <c r="DA14" s="646"/>
      <c r="DB14" s="646"/>
      <c r="DC14" s="646"/>
      <c r="DD14" s="614" t="s">
        <v>122</v>
      </c>
      <c r="DE14" s="609"/>
      <c r="DF14" s="609"/>
      <c r="DG14" s="609"/>
      <c r="DH14" s="609"/>
      <c r="DI14" s="609"/>
      <c r="DJ14" s="609"/>
      <c r="DK14" s="609"/>
      <c r="DL14" s="609"/>
      <c r="DM14" s="609"/>
      <c r="DN14" s="609"/>
      <c r="DO14" s="609"/>
      <c r="DP14" s="610"/>
      <c r="DQ14" s="614">
        <v>15061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4331</v>
      </c>
      <c r="S15" s="609"/>
      <c r="T15" s="609"/>
      <c r="U15" s="609"/>
      <c r="V15" s="609"/>
      <c r="W15" s="609"/>
      <c r="X15" s="609"/>
      <c r="Y15" s="610"/>
      <c r="Z15" s="646">
        <v>0.1</v>
      </c>
      <c r="AA15" s="646"/>
      <c r="AB15" s="646"/>
      <c r="AC15" s="646"/>
      <c r="AD15" s="647">
        <v>4331</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3904</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226473</v>
      </c>
      <c r="CS15" s="609"/>
      <c r="CT15" s="609"/>
      <c r="CU15" s="609"/>
      <c r="CV15" s="609"/>
      <c r="CW15" s="609"/>
      <c r="CX15" s="609"/>
      <c r="CY15" s="610"/>
      <c r="CZ15" s="646">
        <v>6.9</v>
      </c>
      <c r="DA15" s="646"/>
      <c r="DB15" s="646"/>
      <c r="DC15" s="646"/>
      <c r="DD15" s="614">
        <v>17787</v>
      </c>
      <c r="DE15" s="609"/>
      <c r="DF15" s="609"/>
      <c r="DG15" s="609"/>
      <c r="DH15" s="609"/>
      <c r="DI15" s="609"/>
      <c r="DJ15" s="609"/>
      <c r="DK15" s="609"/>
      <c r="DL15" s="609"/>
      <c r="DM15" s="609"/>
      <c r="DN15" s="609"/>
      <c r="DO15" s="609"/>
      <c r="DP15" s="610"/>
      <c r="DQ15" s="614">
        <v>197100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1530</v>
      </c>
      <c r="S16" s="609"/>
      <c r="T16" s="609"/>
      <c r="U16" s="609"/>
      <c r="V16" s="609"/>
      <c r="W16" s="609"/>
      <c r="X16" s="609"/>
      <c r="Y16" s="610"/>
      <c r="Z16" s="646">
        <v>0</v>
      </c>
      <c r="AA16" s="646"/>
      <c r="AB16" s="646"/>
      <c r="AC16" s="646"/>
      <c r="AD16" s="647">
        <v>1530</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3612</v>
      </c>
      <c r="S17" s="609"/>
      <c r="T17" s="609"/>
      <c r="U17" s="609"/>
      <c r="V17" s="609"/>
      <c r="W17" s="609"/>
      <c r="X17" s="609"/>
      <c r="Y17" s="610"/>
      <c r="Z17" s="646">
        <v>0.1</v>
      </c>
      <c r="AA17" s="646"/>
      <c r="AB17" s="646"/>
      <c r="AC17" s="646"/>
      <c r="AD17" s="647">
        <v>3612</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250043</v>
      </c>
      <c r="CS17" s="609"/>
      <c r="CT17" s="609"/>
      <c r="CU17" s="609"/>
      <c r="CV17" s="609"/>
      <c r="CW17" s="609"/>
      <c r="CX17" s="609"/>
      <c r="CY17" s="610"/>
      <c r="CZ17" s="646">
        <v>7.6</v>
      </c>
      <c r="DA17" s="646"/>
      <c r="DB17" s="646"/>
      <c r="DC17" s="646"/>
      <c r="DD17" s="614" t="s">
        <v>122</v>
      </c>
      <c r="DE17" s="609"/>
      <c r="DF17" s="609"/>
      <c r="DG17" s="609"/>
      <c r="DH17" s="609"/>
      <c r="DI17" s="609"/>
      <c r="DJ17" s="609"/>
      <c r="DK17" s="609"/>
      <c r="DL17" s="609"/>
      <c r="DM17" s="609"/>
      <c r="DN17" s="609"/>
      <c r="DO17" s="609"/>
      <c r="DP17" s="610"/>
      <c r="DQ17" s="614">
        <v>250043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61</v>
      </c>
      <c r="S18" s="609"/>
      <c r="T18" s="609"/>
      <c r="U18" s="609"/>
      <c r="V18" s="609"/>
      <c r="W18" s="609"/>
      <c r="X18" s="609"/>
      <c r="Y18" s="610"/>
      <c r="Z18" s="646">
        <v>0</v>
      </c>
      <c r="AA18" s="646"/>
      <c r="AB18" s="646"/>
      <c r="AC18" s="646"/>
      <c r="AD18" s="647">
        <v>61</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3551</v>
      </c>
      <c r="S19" s="609"/>
      <c r="T19" s="609"/>
      <c r="U19" s="609"/>
      <c r="V19" s="609"/>
      <c r="W19" s="609"/>
      <c r="X19" s="609"/>
      <c r="Y19" s="610"/>
      <c r="Z19" s="646">
        <v>0.1</v>
      </c>
      <c r="AA19" s="646"/>
      <c r="AB19" s="646"/>
      <c r="AC19" s="646"/>
      <c r="AD19" s="647">
        <v>3551</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3304263</v>
      </c>
      <c r="CS20" s="609"/>
      <c r="CT20" s="609"/>
      <c r="CU20" s="609"/>
      <c r="CV20" s="609"/>
      <c r="CW20" s="609"/>
      <c r="CX20" s="609"/>
      <c r="CY20" s="610"/>
      <c r="CZ20" s="646">
        <v>100</v>
      </c>
      <c r="DA20" s="646"/>
      <c r="DB20" s="646"/>
      <c r="DC20" s="646"/>
      <c r="DD20" s="614">
        <v>688750</v>
      </c>
      <c r="DE20" s="609"/>
      <c r="DF20" s="609"/>
      <c r="DG20" s="609"/>
      <c r="DH20" s="609"/>
      <c r="DI20" s="609"/>
      <c r="DJ20" s="609"/>
      <c r="DK20" s="609"/>
      <c r="DL20" s="609"/>
      <c r="DM20" s="609"/>
      <c r="DN20" s="609"/>
      <c r="DO20" s="609"/>
      <c r="DP20" s="610"/>
      <c r="DQ20" s="614">
        <v>2186760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1349116</v>
      </c>
      <c r="S21" s="609"/>
      <c r="T21" s="609"/>
      <c r="U21" s="609"/>
      <c r="V21" s="609"/>
      <c r="W21" s="609"/>
      <c r="X21" s="609"/>
      <c r="Y21" s="610"/>
      <c r="Z21" s="646">
        <v>37</v>
      </c>
      <c r="AA21" s="646"/>
      <c r="AB21" s="646"/>
      <c r="AC21" s="646"/>
      <c r="AD21" s="647">
        <v>1123837</v>
      </c>
      <c r="AE21" s="647"/>
      <c r="AF21" s="647"/>
      <c r="AG21" s="647"/>
      <c r="AH21" s="647"/>
      <c r="AI21" s="647"/>
      <c r="AJ21" s="647"/>
      <c r="AK21" s="647"/>
      <c r="AL21" s="611">
        <v>79.099999999999994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1123837</v>
      </c>
      <c r="S22" s="609"/>
      <c r="T22" s="609"/>
      <c r="U22" s="609"/>
      <c r="V22" s="609"/>
      <c r="W22" s="609"/>
      <c r="X22" s="609"/>
      <c r="Y22" s="610"/>
      <c r="Z22" s="646">
        <v>30.8</v>
      </c>
      <c r="AA22" s="646"/>
      <c r="AB22" s="646"/>
      <c r="AC22" s="646"/>
      <c r="AD22" s="647">
        <v>1123837</v>
      </c>
      <c r="AE22" s="647"/>
      <c r="AF22" s="647"/>
      <c r="AG22" s="647"/>
      <c r="AH22" s="647"/>
      <c r="AI22" s="647"/>
      <c r="AJ22" s="647"/>
      <c r="AK22" s="647"/>
      <c r="AL22" s="611">
        <v>79.099999999999994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225279</v>
      </c>
      <c r="S23" s="609"/>
      <c r="T23" s="609"/>
      <c r="U23" s="609"/>
      <c r="V23" s="609"/>
      <c r="W23" s="609"/>
      <c r="X23" s="609"/>
      <c r="Y23" s="610"/>
      <c r="Z23" s="646">
        <v>6.2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861021</v>
      </c>
      <c r="CS24" s="661"/>
      <c r="CT24" s="661"/>
      <c r="CU24" s="661"/>
      <c r="CV24" s="661"/>
      <c r="CW24" s="661"/>
      <c r="CX24" s="661"/>
      <c r="CY24" s="689"/>
      <c r="CZ24" s="690">
        <v>26.1</v>
      </c>
      <c r="DA24" s="672"/>
      <c r="DB24" s="672"/>
      <c r="DC24" s="692"/>
      <c r="DD24" s="688">
        <v>778411</v>
      </c>
      <c r="DE24" s="661"/>
      <c r="DF24" s="661"/>
      <c r="DG24" s="661"/>
      <c r="DH24" s="661"/>
      <c r="DI24" s="661"/>
      <c r="DJ24" s="661"/>
      <c r="DK24" s="689"/>
      <c r="DL24" s="688">
        <v>717192</v>
      </c>
      <c r="DM24" s="661"/>
      <c r="DN24" s="661"/>
      <c r="DO24" s="661"/>
      <c r="DP24" s="661"/>
      <c r="DQ24" s="661"/>
      <c r="DR24" s="661"/>
      <c r="DS24" s="661"/>
      <c r="DT24" s="661"/>
      <c r="DU24" s="661"/>
      <c r="DV24" s="689"/>
      <c r="DW24" s="690">
        <v>50.4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1520134</v>
      </c>
      <c r="S25" s="609"/>
      <c r="T25" s="609"/>
      <c r="U25" s="609"/>
      <c r="V25" s="609"/>
      <c r="W25" s="609"/>
      <c r="X25" s="609"/>
      <c r="Y25" s="610"/>
      <c r="Z25" s="646">
        <v>41.7</v>
      </c>
      <c r="AA25" s="646"/>
      <c r="AB25" s="646"/>
      <c r="AC25" s="646"/>
      <c r="AD25" s="647">
        <v>1294855</v>
      </c>
      <c r="AE25" s="647"/>
      <c r="AF25" s="647"/>
      <c r="AG25" s="647"/>
      <c r="AH25" s="647"/>
      <c r="AI25" s="647"/>
      <c r="AJ25" s="647"/>
      <c r="AK25" s="647"/>
      <c r="AL25" s="611">
        <v>91.1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549042</v>
      </c>
      <c r="CS25" s="621"/>
      <c r="CT25" s="621"/>
      <c r="CU25" s="621"/>
      <c r="CV25" s="621"/>
      <c r="CW25" s="621"/>
      <c r="CX25" s="621"/>
      <c r="CY25" s="622"/>
      <c r="CZ25" s="611">
        <v>16.600000000000001</v>
      </c>
      <c r="DA25" s="623"/>
      <c r="DB25" s="623"/>
      <c r="DC25" s="624"/>
      <c r="DD25" s="614">
        <v>496668</v>
      </c>
      <c r="DE25" s="621"/>
      <c r="DF25" s="621"/>
      <c r="DG25" s="621"/>
      <c r="DH25" s="621"/>
      <c r="DI25" s="621"/>
      <c r="DJ25" s="621"/>
      <c r="DK25" s="622"/>
      <c r="DL25" s="614">
        <v>435449</v>
      </c>
      <c r="DM25" s="621"/>
      <c r="DN25" s="621"/>
      <c r="DO25" s="621"/>
      <c r="DP25" s="621"/>
      <c r="DQ25" s="621"/>
      <c r="DR25" s="621"/>
      <c r="DS25" s="621"/>
      <c r="DT25" s="621"/>
      <c r="DU25" s="621"/>
      <c r="DV25" s="622"/>
      <c r="DW25" s="611">
        <v>30.6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225351</v>
      </c>
      <c r="CS26" s="609"/>
      <c r="CT26" s="609"/>
      <c r="CU26" s="609"/>
      <c r="CV26" s="609"/>
      <c r="CW26" s="609"/>
      <c r="CX26" s="609"/>
      <c r="CY26" s="610"/>
      <c r="CZ26" s="611">
        <v>6.8</v>
      </c>
      <c r="DA26" s="623"/>
      <c r="DB26" s="623"/>
      <c r="DC26" s="624"/>
      <c r="DD26" s="614">
        <v>201030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12859</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98381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61936</v>
      </c>
      <c r="CS27" s="621"/>
      <c r="CT27" s="621"/>
      <c r="CU27" s="621"/>
      <c r="CV27" s="621"/>
      <c r="CW27" s="621"/>
      <c r="CX27" s="621"/>
      <c r="CY27" s="622"/>
      <c r="CZ27" s="611">
        <v>1.9</v>
      </c>
      <c r="DA27" s="623"/>
      <c r="DB27" s="623"/>
      <c r="DC27" s="624"/>
      <c r="DD27" s="614">
        <v>31700</v>
      </c>
      <c r="DE27" s="621"/>
      <c r="DF27" s="621"/>
      <c r="DG27" s="621"/>
      <c r="DH27" s="621"/>
      <c r="DI27" s="621"/>
      <c r="DJ27" s="621"/>
      <c r="DK27" s="622"/>
      <c r="DL27" s="614">
        <v>31700</v>
      </c>
      <c r="DM27" s="621"/>
      <c r="DN27" s="621"/>
      <c r="DO27" s="621"/>
      <c r="DP27" s="621"/>
      <c r="DQ27" s="621"/>
      <c r="DR27" s="621"/>
      <c r="DS27" s="621"/>
      <c r="DT27" s="621"/>
      <c r="DU27" s="621"/>
      <c r="DV27" s="622"/>
      <c r="DW27" s="611">
        <v>2.2000000000000002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145766</v>
      </c>
      <c r="S28" s="609"/>
      <c r="T28" s="609"/>
      <c r="U28" s="609"/>
      <c r="V28" s="609"/>
      <c r="W28" s="609"/>
      <c r="X28" s="609"/>
      <c r="Y28" s="610"/>
      <c r="Z28" s="646">
        <v>4</v>
      </c>
      <c r="AA28" s="646"/>
      <c r="AB28" s="646"/>
      <c r="AC28" s="646"/>
      <c r="AD28" s="647">
        <v>114109</v>
      </c>
      <c r="AE28" s="647"/>
      <c r="AF28" s="647"/>
      <c r="AG28" s="647"/>
      <c r="AH28" s="647"/>
      <c r="AI28" s="647"/>
      <c r="AJ28" s="647"/>
      <c r="AK28" s="647"/>
      <c r="AL28" s="611">
        <v>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250043</v>
      </c>
      <c r="CS28" s="609"/>
      <c r="CT28" s="609"/>
      <c r="CU28" s="609"/>
      <c r="CV28" s="609"/>
      <c r="CW28" s="609"/>
      <c r="CX28" s="609"/>
      <c r="CY28" s="610"/>
      <c r="CZ28" s="611">
        <v>7.6</v>
      </c>
      <c r="DA28" s="623"/>
      <c r="DB28" s="623"/>
      <c r="DC28" s="624"/>
      <c r="DD28" s="614">
        <v>250043</v>
      </c>
      <c r="DE28" s="609"/>
      <c r="DF28" s="609"/>
      <c r="DG28" s="609"/>
      <c r="DH28" s="609"/>
      <c r="DI28" s="609"/>
      <c r="DJ28" s="609"/>
      <c r="DK28" s="610"/>
      <c r="DL28" s="614">
        <v>250043</v>
      </c>
      <c r="DM28" s="609"/>
      <c r="DN28" s="609"/>
      <c r="DO28" s="609"/>
      <c r="DP28" s="609"/>
      <c r="DQ28" s="609"/>
      <c r="DR28" s="609"/>
      <c r="DS28" s="609"/>
      <c r="DT28" s="609"/>
      <c r="DU28" s="609"/>
      <c r="DV28" s="610"/>
      <c r="DW28" s="611">
        <v>17.600000000000001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804</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250043</v>
      </c>
      <c r="CS29" s="621"/>
      <c r="CT29" s="621"/>
      <c r="CU29" s="621"/>
      <c r="CV29" s="621"/>
      <c r="CW29" s="621"/>
      <c r="CX29" s="621"/>
      <c r="CY29" s="622"/>
      <c r="CZ29" s="611">
        <v>7.6</v>
      </c>
      <c r="DA29" s="623"/>
      <c r="DB29" s="623"/>
      <c r="DC29" s="624"/>
      <c r="DD29" s="614">
        <v>250043</v>
      </c>
      <c r="DE29" s="621"/>
      <c r="DF29" s="621"/>
      <c r="DG29" s="621"/>
      <c r="DH29" s="621"/>
      <c r="DI29" s="621"/>
      <c r="DJ29" s="621"/>
      <c r="DK29" s="622"/>
      <c r="DL29" s="614">
        <v>250043</v>
      </c>
      <c r="DM29" s="621"/>
      <c r="DN29" s="621"/>
      <c r="DO29" s="621"/>
      <c r="DP29" s="621"/>
      <c r="DQ29" s="621"/>
      <c r="DR29" s="621"/>
      <c r="DS29" s="621"/>
      <c r="DT29" s="621"/>
      <c r="DU29" s="621"/>
      <c r="DV29" s="622"/>
      <c r="DW29" s="611">
        <v>17.600000000000001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689823</v>
      </c>
      <c r="S30" s="609"/>
      <c r="T30" s="609"/>
      <c r="U30" s="609"/>
      <c r="V30" s="609"/>
      <c r="W30" s="609"/>
      <c r="X30" s="609"/>
      <c r="Y30" s="610"/>
      <c r="Z30" s="646">
        <v>18.899999999999999</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243565</v>
      </c>
      <c r="CS30" s="609"/>
      <c r="CT30" s="609"/>
      <c r="CU30" s="609"/>
      <c r="CV30" s="609"/>
      <c r="CW30" s="609"/>
      <c r="CX30" s="609"/>
      <c r="CY30" s="610"/>
      <c r="CZ30" s="611">
        <v>7.4</v>
      </c>
      <c r="DA30" s="623"/>
      <c r="DB30" s="623"/>
      <c r="DC30" s="624"/>
      <c r="DD30" s="614">
        <v>243565</v>
      </c>
      <c r="DE30" s="609"/>
      <c r="DF30" s="609"/>
      <c r="DG30" s="609"/>
      <c r="DH30" s="609"/>
      <c r="DI30" s="609"/>
      <c r="DJ30" s="609"/>
      <c r="DK30" s="610"/>
      <c r="DL30" s="614">
        <v>243565</v>
      </c>
      <c r="DM30" s="609"/>
      <c r="DN30" s="609"/>
      <c r="DO30" s="609"/>
      <c r="DP30" s="609"/>
      <c r="DQ30" s="609"/>
      <c r="DR30" s="609"/>
      <c r="DS30" s="609"/>
      <c r="DT30" s="609"/>
      <c r="DU30" s="609"/>
      <c r="DV30" s="610"/>
      <c r="DW30" s="611">
        <v>17.100000000000001</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98</v>
      </c>
      <c r="BH31" s="671"/>
      <c r="BI31" s="671"/>
      <c r="BJ31" s="671"/>
      <c r="BK31" s="671"/>
      <c r="BL31" s="671"/>
      <c r="BM31" s="672">
        <v>84.2</v>
      </c>
      <c r="BN31" s="671"/>
      <c r="BO31" s="671"/>
      <c r="BP31" s="671"/>
      <c r="BQ31" s="673"/>
      <c r="BR31" s="670">
        <v>95.9</v>
      </c>
      <c r="BS31" s="671"/>
      <c r="BT31" s="671"/>
      <c r="BU31" s="671"/>
      <c r="BV31" s="671"/>
      <c r="BW31" s="671"/>
      <c r="BX31" s="672">
        <v>83.3</v>
      </c>
      <c r="BY31" s="671"/>
      <c r="BZ31" s="671"/>
      <c r="CA31" s="671"/>
      <c r="CB31" s="673"/>
      <c r="CD31" s="629"/>
      <c r="CE31" s="630"/>
      <c r="CF31" s="605" t="s">
        <v>300</v>
      </c>
      <c r="CG31" s="606"/>
      <c r="CH31" s="606"/>
      <c r="CI31" s="606"/>
      <c r="CJ31" s="606"/>
      <c r="CK31" s="606"/>
      <c r="CL31" s="606"/>
      <c r="CM31" s="606"/>
      <c r="CN31" s="606"/>
      <c r="CO31" s="606"/>
      <c r="CP31" s="606"/>
      <c r="CQ31" s="607"/>
      <c r="CR31" s="608">
        <v>6478</v>
      </c>
      <c r="CS31" s="621"/>
      <c r="CT31" s="621"/>
      <c r="CU31" s="621"/>
      <c r="CV31" s="621"/>
      <c r="CW31" s="621"/>
      <c r="CX31" s="621"/>
      <c r="CY31" s="622"/>
      <c r="CZ31" s="611">
        <v>0.2</v>
      </c>
      <c r="DA31" s="623"/>
      <c r="DB31" s="623"/>
      <c r="DC31" s="624"/>
      <c r="DD31" s="614">
        <v>6478</v>
      </c>
      <c r="DE31" s="621"/>
      <c r="DF31" s="621"/>
      <c r="DG31" s="621"/>
      <c r="DH31" s="621"/>
      <c r="DI31" s="621"/>
      <c r="DJ31" s="621"/>
      <c r="DK31" s="622"/>
      <c r="DL31" s="614">
        <v>6478</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282920</v>
      </c>
      <c r="S32" s="609"/>
      <c r="T32" s="609"/>
      <c r="U32" s="609"/>
      <c r="V32" s="609"/>
      <c r="W32" s="609"/>
      <c r="X32" s="609"/>
      <c r="Y32" s="610"/>
      <c r="Z32" s="646">
        <v>7.8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100</v>
      </c>
      <c r="BH32" s="621"/>
      <c r="BI32" s="621"/>
      <c r="BJ32" s="621"/>
      <c r="BK32" s="621"/>
      <c r="BL32" s="621"/>
      <c r="BM32" s="612">
        <v>93.8</v>
      </c>
      <c r="BN32" s="621"/>
      <c r="BO32" s="621"/>
      <c r="BP32" s="621"/>
      <c r="BQ32" s="644"/>
      <c r="BR32" s="679">
        <v>97.4</v>
      </c>
      <c r="BS32" s="621"/>
      <c r="BT32" s="621"/>
      <c r="BU32" s="621"/>
      <c r="BV32" s="621"/>
      <c r="BW32" s="621"/>
      <c r="BX32" s="612">
        <v>92.3</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116</v>
      </c>
      <c r="S33" s="609"/>
      <c r="T33" s="609"/>
      <c r="U33" s="609"/>
      <c r="V33" s="609"/>
      <c r="W33" s="609"/>
      <c r="X33" s="609"/>
      <c r="Y33" s="610"/>
      <c r="Z33" s="646">
        <v>0</v>
      </c>
      <c r="AA33" s="646"/>
      <c r="AB33" s="646"/>
      <c r="AC33" s="646"/>
      <c r="AD33" s="647">
        <v>97</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96</v>
      </c>
      <c r="BH33" s="593"/>
      <c r="BI33" s="593"/>
      <c r="BJ33" s="593"/>
      <c r="BK33" s="593"/>
      <c r="BL33" s="593"/>
      <c r="BM33" s="639">
        <v>75</v>
      </c>
      <c r="BN33" s="593"/>
      <c r="BO33" s="593"/>
      <c r="BP33" s="593"/>
      <c r="BQ33" s="656"/>
      <c r="BR33" s="669">
        <v>93.2</v>
      </c>
      <c r="BS33" s="593"/>
      <c r="BT33" s="593"/>
      <c r="BU33" s="593"/>
      <c r="BV33" s="593"/>
      <c r="BW33" s="593"/>
      <c r="BX33" s="639">
        <v>73.3</v>
      </c>
      <c r="BY33" s="593"/>
      <c r="BZ33" s="593"/>
      <c r="CA33" s="593"/>
      <c r="CB33" s="656"/>
      <c r="CD33" s="605" t="s">
        <v>307</v>
      </c>
      <c r="CE33" s="606"/>
      <c r="CF33" s="606"/>
      <c r="CG33" s="606"/>
      <c r="CH33" s="606"/>
      <c r="CI33" s="606"/>
      <c r="CJ33" s="606"/>
      <c r="CK33" s="606"/>
      <c r="CL33" s="606"/>
      <c r="CM33" s="606"/>
      <c r="CN33" s="606"/>
      <c r="CO33" s="606"/>
      <c r="CP33" s="606"/>
      <c r="CQ33" s="607"/>
      <c r="CR33" s="608">
        <v>1754492</v>
      </c>
      <c r="CS33" s="621"/>
      <c r="CT33" s="621"/>
      <c r="CU33" s="621"/>
      <c r="CV33" s="621"/>
      <c r="CW33" s="621"/>
      <c r="CX33" s="621"/>
      <c r="CY33" s="622"/>
      <c r="CZ33" s="611">
        <v>53.1</v>
      </c>
      <c r="DA33" s="623"/>
      <c r="DB33" s="623"/>
      <c r="DC33" s="624"/>
      <c r="DD33" s="614">
        <v>1286047</v>
      </c>
      <c r="DE33" s="621"/>
      <c r="DF33" s="621"/>
      <c r="DG33" s="621"/>
      <c r="DH33" s="621"/>
      <c r="DI33" s="621"/>
      <c r="DJ33" s="621"/>
      <c r="DK33" s="622"/>
      <c r="DL33" s="614">
        <v>552879</v>
      </c>
      <c r="DM33" s="621"/>
      <c r="DN33" s="621"/>
      <c r="DO33" s="621"/>
      <c r="DP33" s="621"/>
      <c r="DQ33" s="621"/>
      <c r="DR33" s="621"/>
      <c r="DS33" s="621"/>
      <c r="DT33" s="621"/>
      <c r="DU33" s="621"/>
      <c r="DV33" s="622"/>
      <c r="DW33" s="611">
        <v>38.799999999999997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12515</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735622</v>
      </c>
      <c r="CS34" s="609"/>
      <c r="CT34" s="609"/>
      <c r="CU34" s="609"/>
      <c r="CV34" s="609"/>
      <c r="CW34" s="609"/>
      <c r="CX34" s="609"/>
      <c r="CY34" s="610"/>
      <c r="CZ34" s="611">
        <v>22.3</v>
      </c>
      <c r="DA34" s="623"/>
      <c r="DB34" s="623"/>
      <c r="DC34" s="624"/>
      <c r="DD34" s="614">
        <v>422942</v>
      </c>
      <c r="DE34" s="609"/>
      <c r="DF34" s="609"/>
      <c r="DG34" s="609"/>
      <c r="DH34" s="609"/>
      <c r="DI34" s="609"/>
      <c r="DJ34" s="609"/>
      <c r="DK34" s="610"/>
      <c r="DL34" s="614">
        <v>315365</v>
      </c>
      <c r="DM34" s="609"/>
      <c r="DN34" s="609"/>
      <c r="DO34" s="609"/>
      <c r="DP34" s="609"/>
      <c r="DQ34" s="609"/>
      <c r="DR34" s="609"/>
      <c r="DS34" s="609"/>
      <c r="DT34" s="609"/>
      <c r="DU34" s="609"/>
      <c r="DV34" s="610"/>
      <c r="DW34" s="611">
        <v>22.2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374612</v>
      </c>
      <c r="S35" s="609"/>
      <c r="T35" s="609"/>
      <c r="U35" s="609"/>
      <c r="V35" s="609"/>
      <c r="W35" s="609"/>
      <c r="X35" s="609"/>
      <c r="Y35" s="610"/>
      <c r="Z35" s="646">
        <v>10.3</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34216</v>
      </c>
      <c r="CS35" s="621"/>
      <c r="CT35" s="621"/>
      <c r="CU35" s="621"/>
      <c r="CV35" s="621"/>
      <c r="CW35" s="621"/>
      <c r="CX35" s="621"/>
      <c r="CY35" s="622"/>
      <c r="CZ35" s="611">
        <v>1</v>
      </c>
      <c r="DA35" s="623"/>
      <c r="DB35" s="623"/>
      <c r="DC35" s="624"/>
      <c r="DD35" s="614">
        <v>28486</v>
      </c>
      <c r="DE35" s="621"/>
      <c r="DF35" s="621"/>
      <c r="DG35" s="621"/>
      <c r="DH35" s="621"/>
      <c r="DI35" s="621"/>
      <c r="DJ35" s="621"/>
      <c r="DK35" s="622"/>
      <c r="DL35" s="614">
        <v>15937</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423540</v>
      </c>
      <c r="S36" s="609"/>
      <c r="T36" s="609"/>
      <c r="U36" s="609"/>
      <c r="V36" s="609"/>
      <c r="W36" s="609"/>
      <c r="X36" s="609"/>
      <c r="Y36" s="610"/>
      <c r="Z36" s="646">
        <v>11.6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114902</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3285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352507</v>
      </c>
      <c r="CS36" s="609"/>
      <c r="CT36" s="609"/>
      <c r="CU36" s="609"/>
      <c r="CV36" s="609"/>
      <c r="CW36" s="609"/>
      <c r="CX36" s="609"/>
      <c r="CY36" s="610"/>
      <c r="CZ36" s="611">
        <v>10.7</v>
      </c>
      <c r="DA36" s="623"/>
      <c r="DB36" s="623"/>
      <c r="DC36" s="624"/>
      <c r="DD36" s="614">
        <v>218600</v>
      </c>
      <c r="DE36" s="609"/>
      <c r="DF36" s="609"/>
      <c r="DG36" s="609"/>
      <c r="DH36" s="609"/>
      <c r="DI36" s="609"/>
      <c r="DJ36" s="609"/>
      <c r="DK36" s="610"/>
      <c r="DL36" s="614">
        <v>171722</v>
      </c>
      <c r="DM36" s="609"/>
      <c r="DN36" s="609"/>
      <c r="DO36" s="609"/>
      <c r="DP36" s="609"/>
      <c r="DQ36" s="609"/>
      <c r="DR36" s="609"/>
      <c r="DS36" s="609"/>
      <c r="DT36" s="609"/>
      <c r="DU36" s="609"/>
      <c r="DV36" s="610"/>
      <c r="DW36" s="611">
        <v>12.1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29200</v>
      </c>
      <c r="S37" s="609"/>
      <c r="T37" s="609"/>
      <c r="U37" s="609"/>
      <c r="V37" s="609"/>
      <c r="W37" s="609"/>
      <c r="X37" s="609"/>
      <c r="Y37" s="610"/>
      <c r="Z37" s="646">
        <v>0.8</v>
      </c>
      <c r="AA37" s="646"/>
      <c r="AB37" s="646"/>
      <c r="AC37" s="646"/>
      <c r="AD37" s="647">
        <v>12051</v>
      </c>
      <c r="AE37" s="647"/>
      <c r="AF37" s="647"/>
      <c r="AG37" s="647"/>
      <c r="AH37" s="647"/>
      <c r="AI37" s="647"/>
      <c r="AJ37" s="647"/>
      <c r="AK37" s="647"/>
      <c r="AL37" s="611">
        <v>0.8</v>
      </c>
      <c r="AM37" s="612"/>
      <c r="AN37" s="612"/>
      <c r="AO37" s="648"/>
      <c r="AQ37" s="641" t="s">
        <v>319</v>
      </c>
      <c r="AR37" s="642"/>
      <c r="AS37" s="642"/>
      <c r="AT37" s="642"/>
      <c r="AU37" s="642"/>
      <c r="AV37" s="642"/>
      <c r="AW37" s="642"/>
      <c r="AX37" s="642"/>
      <c r="AY37" s="643"/>
      <c r="AZ37" s="608">
        <v>52983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3285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4949</v>
      </c>
      <c r="CS37" s="621"/>
      <c r="CT37" s="621"/>
      <c r="CU37" s="621"/>
      <c r="CV37" s="621"/>
      <c r="CW37" s="621"/>
      <c r="CX37" s="621"/>
      <c r="CY37" s="622"/>
      <c r="CZ37" s="611">
        <v>0.1</v>
      </c>
      <c r="DA37" s="623"/>
      <c r="DB37" s="623"/>
      <c r="DC37" s="624"/>
      <c r="DD37" s="614">
        <v>3416</v>
      </c>
      <c r="DE37" s="621"/>
      <c r="DF37" s="621"/>
      <c r="DG37" s="621"/>
      <c r="DH37" s="621"/>
      <c r="DI37" s="621"/>
      <c r="DJ37" s="621"/>
      <c r="DK37" s="622"/>
      <c r="DL37" s="614">
        <v>3416</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156980</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239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61919</v>
      </c>
      <c r="CS38" s="609"/>
      <c r="CT38" s="609"/>
      <c r="CU38" s="609"/>
      <c r="CV38" s="609"/>
      <c r="CW38" s="609"/>
      <c r="CX38" s="609"/>
      <c r="CY38" s="610"/>
      <c r="CZ38" s="611">
        <v>1.9</v>
      </c>
      <c r="DA38" s="623"/>
      <c r="DB38" s="623"/>
      <c r="DC38" s="624"/>
      <c r="DD38" s="614">
        <v>49855</v>
      </c>
      <c r="DE38" s="609"/>
      <c r="DF38" s="609"/>
      <c r="DG38" s="609"/>
      <c r="DH38" s="609"/>
      <c r="DI38" s="609"/>
      <c r="DJ38" s="609"/>
      <c r="DK38" s="610"/>
      <c r="DL38" s="614">
        <v>49855</v>
      </c>
      <c r="DM38" s="609"/>
      <c r="DN38" s="609"/>
      <c r="DO38" s="609"/>
      <c r="DP38" s="609"/>
      <c r="DQ38" s="609"/>
      <c r="DR38" s="609"/>
      <c r="DS38" s="609"/>
      <c r="DT38" s="609"/>
      <c r="DU38" s="609"/>
      <c r="DV38" s="610"/>
      <c r="DW38" s="611">
        <v>3.5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328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569868</v>
      </c>
      <c r="CS39" s="621"/>
      <c r="CT39" s="621"/>
      <c r="CU39" s="621"/>
      <c r="CV39" s="621"/>
      <c r="CW39" s="621"/>
      <c r="CX39" s="621"/>
      <c r="CY39" s="622"/>
      <c r="CZ39" s="611">
        <v>17.2</v>
      </c>
      <c r="DA39" s="623"/>
      <c r="DB39" s="623"/>
      <c r="DC39" s="624"/>
      <c r="DD39" s="614">
        <v>566164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2080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360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3649269</v>
      </c>
      <c r="S41" s="633"/>
      <c r="T41" s="633"/>
      <c r="U41" s="633"/>
      <c r="V41" s="633"/>
      <c r="W41" s="633"/>
      <c r="X41" s="633"/>
      <c r="Y41" s="636"/>
      <c r="Z41" s="637">
        <v>100</v>
      </c>
      <c r="AA41" s="637"/>
      <c r="AB41" s="637"/>
      <c r="AC41" s="637"/>
      <c r="AD41" s="638">
        <v>1421112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26055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35864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283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688750</v>
      </c>
      <c r="CS42" s="621"/>
      <c r="CT42" s="621"/>
      <c r="CU42" s="621"/>
      <c r="CV42" s="621"/>
      <c r="CW42" s="621"/>
      <c r="CX42" s="621"/>
      <c r="CY42" s="622"/>
      <c r="CZ42" s="611">
        <v>20.8</v>
      </c>
      <c r="DA42" s="623"/>
      <c r="DB42" s="623"/>
      <c r="DC42" s="624"/>
      <c r="DD42" s="614">
        <v>122302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688750</v>
      </c>
      <c r="CS44" s="609"/>
      <c r="CT44" s="609"/>
      <c r="CU44" s="609"/>
      <c r="CV44" s="609"/>
      <c r="CW44" s="609"/>
      <c r="CX44" s="609"/>
      <c r="CY44" s="610"/>
      <c r="CZ44" s="611">
        <v>20.8</v>
      </c>
      <c r="DA44" s="612"/>
      <c r="DB44" s="612"/>
      <c r="DC44" s="613"/>
      <c r="DD44" s="614">
        <v>122302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612145</v>
      </c>
      <c r="CS45" s="621"/>
      <c r="CT45" s="621"/>
      <c r="CU45" s="621"/>
      <c r="CV45" s="621"/>
      <c r="CW45" s="621"/>
      <c r="CX45" s="621"/>
      <c r="CY45" s="622"/>
      <c r="CZ45" s="611">
        <v>18.5</v>
      </c>
      <c r="DA45" s="623"/>
      <c r="DB45" s="623"/>
      <c r="DC45" s="624"/>
      <c r="DD45" s="614">
        <v>66697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76605</v>
      </c>
      <c r="CS46" s="609"/>
      <c r="CT46" s="609"/>
      <c r="CU46" s="609"/>
      <c r="CV46" s="609"/>
      <c r="CW46" s="609"/>
      <c r="CX46" s="609"/>
      <c r="CY46" s="610"/>
      <c r="CZ46" s="611">
        <v>2.2999999999999998</v>
      </c>
      <c r="DA46" s="612"/>
      <c r="DB46" s="612"/>
      <c r="DC46" s="613"/>
      <c r="DD46" s="614">
        <v>55605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3304263</v>
      </c>
      <c r="CS49" s="593"/>
      <c r="CT49" s="593"/>
      <c r="CU49" s="593"/>
      <c r="CV49" s="593"/>
      <c r="CW49" s="593"/>
      <c r="CX49" s="593"/>
      <c r="CY49" s="594"/>
      <c r="CZ49" s="595">
        <v>100</v>
      </c>
      <c r="DA49" s="596"/>
      <c r="DB49" s="596"/>
      <c r="DC49" s="597"/>
      <c r="DD49" s="598">
        <v>2186760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XwsOFSjVp31CwUSvemRNfOf64/6wpTYwE1GLffI0j537m2RSz0ewhkwOwzwqgldPFSVb4MqYtjfHKWoCRS6Jg==" saltValue="Tx66Eg6JoxmSFnXH2N/A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c r="R7" s="1090"/>
      <c r="S7" s="1090"/>
      <c r="T7" s="1090"/>
      <c r="U7" s="1090"/>
      <c r="V7" s="1090"/>
      <c r="W7" s="1090"/>
      <c r="X7" s="1090"/>
      <c r="Y7" s="1090"/>
      <c r="Z7" s="1090"/>
      <c r="AA7" s="1090"/>
      <c r="AB7" s="1090"/>
      <c r="AC7" s="1090"/>
      <c r="AD7" s="1090"/>
      <c r="AE7" s="1091"/>
      <c r="AF7" s="1092">
        <v>199</v>
      </c>
      <c r="AG7" s="1093"/>
      <c r="AH7" s="1093"/>
      <c r="AI7" s="1093"/>
      <c r="AJ7" s="1094"/>
      <c r="AK7" s="1095"/>
      <c r="AL7" s="1096"/>
      <c r="AM7" s="1096"/>
      <c r="AN7" s="1096"/>
      <c r="AO7" s="1096"/>
      <c r="AP7" s="1096"/>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199</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c r="R28" s="1038"/>
      <c r="S28" s="1038"/>
      <c r="T28" s="1038"/>
      <c r="U28" s="1038"/>
      <c r="V28" s="1038"/>
      <c r="W28" s="1038"/>
      <c r="X28" s="1038"/>
      <c r="Y28" s="1038"/>
      <c r="Z28" s="1038"/>
      <c r="AA28" s="1038"/>
      <c r="AB28" s="1038"/>
      <c r="AC28" s="1038"/>
      <c r="AD28" s="1038"/>
      <c r="AE28" s="1039"/>
      <c r="AF28" s="1040">
        <v>3</v>
      </c>
      <c r="AG28" s="1038"/>
      <c r="AH28" s="1038"/>
      <c r="AI28" s="1038"/>
      <c r="AJ28" s="1041"/>
      <c r="AK28" s="1029"/>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c r="R29" s="1026"/>
      <c r="S29" s="1026"/>
      <c r="T29" s="1026"/>
      <c r="U29" s="1026"/>
      <c r="V29" s="1026"/>
      <c r="W29" s="1026"/>
      <c r="X29" s="1026"/>
      <c r="Y29" s="1026"/>
      <c r="Z29" s="1026"/>
      <c r="AA29" s="1026"/>
      <c r="AB29" s="1026"/>
      <c r="AC29" s="1026"/>
      <c r="AD29" s="1026"/>
      <c r="AE29" s="1027"/>
      <c r="AF29" s="1022">
        <v>22</v>
      </c>
      <c r="AG29" s="1023"/>
      <c r="AH29" s="1023"/>
      <c r="AI29" s="1023"/>
      <c r="AJ29" s="1024"/>
      <c r="AK29" s="967"/>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c r="R30" s="1026"/>
      <c r="S30" s="1026"/>
      <c r="T30" s="1026"/>
      <c r="U30" s="1026"/>
      <c r="V30" s="1026"/>
      <c r="W30" s="1026"/>
      <c r="X30" s="1026"/>
      <c r="Y30" s="1026"/>
      <c r="Z30" s="1026"/>
      <c r="AA30" s="1026"/>
      <c r="AB30" s="1026"/>
      <c r="AC30" s="1026"/>
      <c r="AD30" s="1026"/>
      <c r="AE30" s="1027"/>
      <c r="AF30" s="1022">
        <v>0</v>
      </c>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v>39</v>
      </c>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253233</v>
      </c>
      <c r="AB110" s="876"/>
      <c r="AC110" s="876"/>
      <c r="AD110" s="876"/>
      <c r="AE110" s="877"/>
      <c r="AF110" s="878">
        <v>252210</v>
      </c>
      <c r="AG110" s="876"/>
      <c r="AH110" s="876"/>
      <c r="AI110" s="876"/>
      <c r="AJ110" s="877"/>
      <c r="AK110" s="878">
        <v>250043</v>
      </c>
      <c r="AL110" s="876"/>
      <c r="AM110" s="876"/>
      <c r="AN110" s="876"/>
      <c r="AO110" s="877"/>
      <c r="AP110" s="879">
        <v>22.4</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1822788</v>
      </c>
      <c r="BR110" s="829"/>
      <c r="BS110" s="829"/>
      <c r="BT110" s="829"/>
      <c r="BU110" s="829"/>
      <c r="BV110" s="829">
        <v>1933299</v>
      </c>
      <c r="BW110" s="829"/>
      <c r="BX110" s="829"/>
      <c r="BY110" s="829"/>
      <c r="BZ110" s="829"/>
      <c r="CA110" s="829">
        <v>1846714</v>
      </c>
      <c r="CB110" s="829"/>
      <c r="CC110" s="829"/>
      <c r="CD110" s="829"/>
      <c r="CE110" s="829"/>
      <c r="CF110" s="853">
        <v>165.6</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43857</v>
      </c>
      <c r="BR112" s="804"/>
      <c r="BS112" s="804"/>
      <c r="BT112" s="804"/>
      <c r="BU112" s="804"/>
      <c r="BV112" s="804">
        <v>70142</v>
      </c>
      <c r="BW112" s="804"/>
      <c r="BX112" s="804"/>
      <c r="BY112" s="804"/>
      <c r="BZ112" s="804"/>
      <c r="CA112" s="804">
        <v>71959</v>
      </c>
      <c r="CB112" s="804"/>
      <c r="CC112" s="804"/>
      <c r="CD112" s="804"/>
      <c r="CE112" s="804"/>
      <c r="CF112" s="862">
        <v>6.5</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8224</v>
      </c>
      <c r="AB113" s="906"/>
      <c r="AC113" s="906"/>
      <c r="AD113" s="906"/>
      <c r="AE113" s="907"/>
      <c r="AF113" s="908">
        <v>11782</v>
      </c>
      <c r="AG113" s="906"/>
      <c r="AH113" s="906"/>
      <c r="AI113" s="906"/>
      <c r="AJ113" s="907"/>
      <c r="AK113" s="908">
        <v>6122</v>
      </c>
      <c r="AL113" s="906"/>
      <c r="AM113" s="906"/>
      <c r="AN113" s="906"/>
      <c r="AO113" s="907"/>
      <c r="AP113" s="909">
        <v>0.5</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178025</v>
      </c>
      <c r="BR114" s="804"/>
      <c r="BS114" s="804"/>
      <c r="BT114" s="804"/>
      <c r="BU114" s="804"/>
      <c r="BV114" s="804">
        <v>165234</v>
      </c>
      <c r="BW114" s="804"/>
      <c r="BX114" s="804"/>
      <c r="BY114" s="804"/>
      <c r="BZ114" s="804"/>
      <c r="CA114" s="804" t="s">
        <v>122</v>
      </c>
      <c r="CB114" s="804"/>
      <c r="CC114" s="804"/>
      <c r="CD114" s="804"/>
      <c r="CE114" s="804"/>
      <c r="CF114" s="862" t="s">
        <v>122</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261457</v>
      </c>
      <c r="AB117" s="890"/>
      <c r="AC117" s="890"/>
      <c r="AD117" s="890"/>
      <c r="AE117" s="891"/>
      <c r="AF117" s="892">
        <v>263992</v>
      </c>
      <c r="AG117" s="890"/>
      <c r="AH117" s="890"/>
      <c r="AI117" s="890"/>
      <c r="AJ117" s="891"/>
      <c r="AK117" s="892">
        <v>256165</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439</v>
      </c>
      <c r="BP119" s="865"/>
      <c r="BQ119" s="866">
        <v>2044670</v>
      </c>
      <c r="BR119" s="832"/>
      <c r="BS119" s="832"/>
      <c r="BT119" s="832"/>
      <c r="BU119" s="832"/>
      <c r="BV119" s="832">
        <v>2168675</v>
      </c>
      <c r="BW119" s="832"/>
      <c r="BX119" s="832"/>
      <c r="BY119" s="832"/>
      <c r="BZ119" s="832"/>
      <c r="CA119" s="832">
        <v>1918673</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2853385</v>
      </c>
      <c r="BR120" s="829"/>
      <c r="BS120" s="829"/>
      <c r="BT120" s="829"/>
      <c r="BU120" s="829"/>
      <c r="BV120" s="829">
        <v>3026548</v>
      </c>
      <c r="BW120" s="829"/>
      <c r="BX120" s="829"/>
      <c r="BY120" s="829"/>
      <c r="BZ120" s="829"/>
      <c r="CA120" s="829">
        <v>3160967</v>
      </c>
      <c r="CB120" s="829"/>
      <c r="CC120" s="829"/>
      <c r="CD120" s="829"/>
      <c r="CE120" s="829"/>
      <c r="CF120" s="853">
        <v>283.39999999999998</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43857</v>
      </c>
      <c r="DH120" s="829"/>
      <c r="DI120" s="829"/>
      <c r="DJ120" s="829"/>
      <c r="DK120" s="829"/>
      <c r="DL120" s="829">
        <v>70142</v>
      </c>
      <c r="DM120" s="829"/>
      <c r="DN120" s="829"/>
      <c r="DO120" s="829"/>
      <c r="DP120" s="829"/>
      <c r="DQ120" s="829">
        <v>71959</v>
      </c>
      <c r="DR120" s="829"/>
      <c r="DS120" s="829"/>
      <c r="DT120" s="829"/>
      <c r="DU120" s="829"/>
      <c r="DV120" s="830">
        <v>6.5</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1412396</v>
      </c>
      <c r="BR122" s="832"/>
      <c r="BS122" s="832"/>
      <c r="BT122" s="832"/>
      <c r="BU122" s="832"/>
      <c r="BV122" s="832">
        <v>1425339</v>
      </c>
      <c r="BW122" s="832"/>
      <c r="BX122" s="832"/>
      <c r="BY122" s="832"/>
      <c r="BZ122" s="832"/>
      <c r="CA122" s="832">
        <v>1382705</v>
      </c>
      <c r="CB122" s="832"/>
      <c r="CC122" s="832"/>
      <c r="CD122" s="832"/>
      <c r="CE122" s="832"/>
      <c r="CF122" s="833">
        <v>124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447</v>
      </c>
      <c r="BP123" s="865"/>
      <c r="BQ123" s="819">
        <v>4265781</v>
      </c>
      <c r="BR123" s="820"/>
      <c r="BS123" s="820"/>
      <c r="BT123" s="820"/>
      <c r="BU123" s="820"/>
      <c r="BV123" s="820">
        <v>4451887</v>
      </c>
      <c r="BW123" s="820"/>
      <c r="BX123" s="820"/>
      <c r="BY123" s="820"/>
      <c r="BZ123" s="820"/>
      <c r="CA123" s="820">
        <v>4543672</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1206925</v>
      </c>
      <c r="AB129" s="767"/>
      <c r="AC129" s="767"/>
      <c r="AD129" s="767"/>
      <c r="AE129" s="768"/>
      <c r="AF129" s="769">
        <v>1205964</v>
      </c>
      <c r="AG129" s="767"/>
      <c r="AH129" s="767"/>
      <c r="AI129" s="767"/>
      <c r="AJ129" s="768"/>
      <c r="AK129" s="769">
        <v>1292908</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200202</v>
      </c>
      <c r="AB130" s="767"/>
      <c r="AC130" s="767"/>
      <c r="AD130" s="767"/>
      <c r="AE130" s="768"/>
      <c r="AF130" s="769">
        <v>198780</v>
      </c>
      <c r="AG130" s="767"/>
      <c r="AH130" s="767"/>
      <c r="AI130" s="767"/>
      <c r="AJ130" s="768"/>
      <c r="AK130" s="769">
        <v>177557</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1006723</v>
      </c>
      <c r="AB131" s="751"/>
      <c r="AC131" s="751"/>
      <c r="AD131" s="751"/>
      <c r="AE131" s="752"/>
      <c r="AF131" s="753">
        <v>1007184</v>
      </c>
      <c r="AG131" s="751"/>
      <c r="AH131" s="751"/>
      <c r="AI131" s="751"/>
      <c r="AJ131" s="752"/>
      <c r="AK131" s="753">
        <v>1115351</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6.0845932789999999</v>
      </c>
      <c r="AB132" s="732"/>
      <c r="AC132" s="732"/>
      <c r="AD132" s="732"/>
      <c r="AE132" s="733"/>
      <c r="AF132" s="734">
        <v>6.4746858569999999</v>
      </c>
      <c r="AG132" s="732"/>
      <c r="AH132" s="732"/>
      <c r="AI132" s="732"/>
      <c r="AJ132" s="733"/>
      <c r="AK132" s="734">
        <v>7.0478262000000003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6.8</v>
      </c>
      <c r="AB133" s="711"/>
      <c r="AC133" s="711"/>
      <c r="AD133" s="711"/>
      <c r="AE133" s="712"/>
      <c r="AF133" s="710">
        <v>6.2</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j3HnK9IsBfDmLX4qlvwYSRRHqJYCGE4VzNvgLWIGpwxnAkEZFXOc8hWuEzdyK5GSBi85D/Tka/YFQw7jhnLhg==" saltValue="PI1X18SaQTqagUlvZ4Y+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AZ76" sqref="AZ76"/>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guqPmwOBT10n/5suxKmZX6s+5plmF9T1yzlQKCh2x205ziukyi3ric/8Nm6eNIGzWsGs6SVmce6CBWAcKGqkw==" saltValue="HWe3nTdYrSYHLcoAjXI+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CO29" sqref="CO29"/>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8uLc+WwAy9mnRRGG1zT7QNBSwX0+SzlLV1iVxWBarmKCTCUwmaKHMN/lggj6/pRV+pvf6nL8oAIx21st2uQaw==" saltValue="JdKS2qgwV/TVKkkJTvYj6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O29" sqref="CO29"/>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5" t="s">
        <v>476</v>
      </c>
      <c r="AP7" s="253"/>
      <c r="AQ7" s="254" t="s">
        <v>477</v>
      </c>
      <c r="AR7" s="255"/>
    </row>
    <row r="8" spans="1:46" ht="13.2" x14ac:dyDescent="0.2">
      <c r="A8" s="247"/>
      <c r="AK8" s="256"/>
      <c r="AL8" s="257"/>
      <c r="AM8" s="257"/>
      <c r="AN8" s="258"/>
      <c r="AO8" s="1106"/>
      <c r="AP8" s="259" t="s">
        <v>478</v>
      </c>
      <c r="AQ8" s="260" t="s">
        <v>479</v>
      </c>
      <c r="AR8" s="261" t="s">
        <v>480</v>
      </c>
    </row>
    <row r="9" spans="1:46" ht="13.2" x14ac:dyDescent="0.2">
      <c r="A9" s="247"/>
      <c r="AK9" s="1117" t="s">
        <v>481</v>
      </c>
      <c r="AL9" s="1118"/>
      <c r="AM9" s="1118"/>
      <c r="AN9" s="1119"/>
      <c r="AO9" s="262">
        <v>549042</v>
      </c>
      <c r="AP9" s="262">
        <v>527925</v>
      </c>
      <c r="AQ9" s="263">
        <v>263788</v>
      </c>
      <c r="AR9" s="264">
        <v>100.1</v>
      </c>
    </row>
    <row r="10" spans="1:46" ht="13.5" customHeight="1" x14ac:dyDescent="0.2">
      <c r="A10" s="247"/>
      <c r="AK10" s="1117" t="s">
        <v>482</v>
      </c>
      <c r="AL10" s="1118"/>
      <c r="AM10" s="1118"/>
      <c r="AN10" s="1119"/>
      <c r="AO10" s="265" t="s">
        <v>483</v>
      </c>
      <c r="AP10" s="265" t="s">
        <v>483</v>
      </c>
      <c r="AQ10" s="266">
        <v>39680</v>
      </c>
      <c r="AR10" s="267" t="s">
        <v>483</v>
      </c>
    </row>
    <row r="11" spans="1:46" ht="13.5" customHeight="1" x14ac:dyDescent="0.2">
      <c r="A11" s="247"/>
      <c r="AK11" s="1117" t="s">
        <v>484</v>
      </c>
      <c r="AL11" s="1118"/>
      <c r="AM11" s="1118"/>
      <c r="AN11" s="1119"/>
      <c r="AO11" s="265">
        <v>10716</v>
      </c>
      <c r="AP11" s="265">
        <v>10304</v>
      </c>
      <c r="AQ11" s="266">
        <v>4557</v>
      </c>
      <c r="AR11" s="267">
        <v>126.1</v>
      </c>
    </row>
    <row r="12" spans="1:46" ht="13.5" customHeight="1" x14ac:dyDescent="0.2">
      <c r="A12" s="247"/>
      <c r="AK12" s="1117" t="s">
        <v>485</v>
      </c>
      <c r="AL12" s="1118"/>
      <c r="AM12" s="1118"/>
      <c r="AN12" s="1119"/>
      <c r="AO12" s="265" t="s">
        <v>483</v>
      </c>
      <c r="AP12" s="265" t="s">
        <v>483</v>
      </c>
      <c r="AQ12" s="266" t="s">
        <v>483</v>
      </c>
      <c r="AR12" s="267" t="s">
        <v>483</v>
      </c>
    </row>
    <row r="13" spans="1:46" ht="13.5" customHeight="1" x14ac:dyDescent="0.2">
      <c r="A13" s="247"/>
      <c r="AK13" s="1117" t="s">
        <v>486</v>
      </c>
      <c r="AL13" s="1118"/>
      <c r="AM13" s="1118"/>
      <c r="AN13" s="1119"/>
      <c r="AO13" s="265">
        <v>22365</v>
      </c>
      <c r="AP13" s="265">
        <v>21505</v>
      </c>
      <c r="AQ13" s="266">
        <v>12917</v>
      </c>
      <c r="AR13" s="267">
        <v>66.5</v>
      </c>
    </row>
    <row r="14" spans="1:46" ht="13.5" customHeight="1" x14ac:dyDescent="0.2">
      <c r="A14" s="247"/>
      <c r="AK14" s="1117" t="s">
        <v>487</v>
      </c>
      <c r="AL14" s="1118"/>
      <c r="AM14" s="1118"/>
      <c r="AN14" s="1119"/>
      <c r="AO14" s="265" t="s">
        <v>483</v>
      </c>
      <c r="AP14" s="265" t="s">
        <v>483</v>
      </c>
      <c r="AQ14" s="266">
        <v>4746</v>
      </c>
      <c r="AR14" s="267" t="s">
        <v>483</v>
      </c>
    </row>
    <row r="15" spans="1:46" ht="13.5" customHeight="1" x14ac:dyDescent="0.2">
      <c r="A15" s="247"/>
      <c r="AK15" s="1120" t="s">
        <v>488</v>
      </c>
      <c r="AL15" s="1121"/>
      <c r="AM15" s="1121"/>
      <c r="AN15" s="1122"/>
      <c r="AO15" s="265">
        <v>-23694</v>
      </c>
      <c r="AP15" s="265">
        <v>-22783</v>
      </c>
      <c r="AQ15" s="266">
        <v>-12765</v>
      </c>
      <c r="AR15" s="267">
        <v>78.5</v>
      </c>
    </row>
    <row r="16" spans="1:46" ht="13.2" x14ac:dyDescent="0.2">
      <c r="A16" s="247"/>
      <c r="AK16" s="1120" t="s">
        <v>177</v>
      </c>
      <c r="AL16" s="1121"/>
      <c r="AM16" s="1121"/>
      <c r="AN16" s="1122"/>
      <c r="AO16" s="265">
        <v>558429</v>
      </c>
      <c r="AP16" s="265">
        <v>536951</v>
      </c>
      <c r="AQ16" s="266">
        <v>312922</v>
      </c>
      <c r="AR16" s="267">
        <v>71.599999999999994</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23" t="s">
        <v>493</v>
      </c>
      <c r="AL21" s="1124"/>
      <c r="AM21" s="1124"/>
      <c r="AN21" s="1125"/>
      <c r="AO21" s="277">
        <v>43.27</v>
      </c>
      <c r="AP21" s="278">
        <v>24.75</v>
      </c>
      <c r="AQ21" s="279">
        <v>18.52</v>
      </c>
      <c r="AS21" s="280"/>
      <c r="AT21" s="276"/>
    </row>
    <row r="22" spans="1:46" s="248" customFormat="1" ht="13.2" x14ac:dyDescent="0.2">
      <c r="A22" s="276"/>
      <c r="AK22" s="1123" t="s">
        <v>494</v>
      </c>
      <c r="AL22" s="1124"/>
      <c r="AM22" s="1124"/>
      <c r="AN22" s="1125"/>
      <c r="AO22" s="281">
        <v>76.900000000000006</v>
      </c>
      <c r="AP22" s="282">
        <v>95.6</v>
      </c>
      <c r="AQ22" s="283">
        <v>-18.7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5" t="s">
        <v>476</v>
      </c>
      <c r="AP30" s="253"/>
      <c r="AQ30" s="254" t="s">
        <v>477</v>
      </c>
      <c r="AR30" s="255"/>
    </row>
    <row r="31" spans="1:46" ht="13.2" x14ac:dyDescent="0.2">
      <c r="A31" s="247"/>
      <c r="AK31" s="256"/>
      <c r="AL31" s="257"/>
      <c r="AM31" s="257"/>
      <c r="AN31" s="258"/>
      <c r="AO31" s="1106"/>
      <c r="AP31" s="259" t="s">
        <v>478</v>
      </c>
      <c r="AQ31" s="260" t="s">
        <v>479</v>
      </c>
      <c r="AR31" s="261" t="s">
        <v>480</v>
      </c>
    </row>
    <row r="32" spans="1:46" ht="27" customHeight="1" x14ac:dyDescent="0.2">
      <c r="A32" s="247"/>
      <c r="AK32" s="1107" t="s">
        <v>498</v>
      </c>
      <c r="AL32" s="1108"/>
      <c r="AM32" s="1108"/>
      <c r="AN32" s="1109"/>
      <c r="AO32" s="291">
        <v>250043</v>
      </c>
      <c r="AP32" s="291">
        <v>240426</v>
      </c>
      <c r="AQ32" s="292">
        <v>170896</v>
      </c>
      <c r="AR32" s="293">
        <v>40.700000000000003</v>
      </c>
    </row>
    <row r="33" spans="1:46" ht="13.5" customHeight="1" x14ac:dyDescent="0.2">
      <c r="A33" s="247"/>
      <c r="AK33" s="1107" t="s">
        <v>499</v>
      </c>
      <c r="AL33" s="1108"/>
      <c r="AM33" s="1108"/>
      <c r="AN33" s="1109"/>
      <c r="AO33" s="291" t="s">
        <v>483</v>
      </c>
      <c r="AP33" s="291" t="s">
        <v>483</v>
      </c>
      <c r="AQ33" s="292" t="s">
        <v>483</v>
      </c>
      <c r="AR33" s="293" t="s">
        <v>483</v>
      </c>
    </row>
    <row r="34" spans="1:46" ht="27" customHeight="1" x14ac:dyDescent="0.2">
      <c r="A34" s="247"/>
      <c r="AK34" s="1107" t="s">
        <v>500</v>
      </c>
      <c r="AL34" s="1108"/>
      <c r="AM34" s="1108"/>
      <c r="AN34" s="1109"/>
      <c r="AO34" s="291" t="s">
        <v>483</v>
      </c>
      <c r="AP34" s="291" t="s">
        <v>483</v>
      </c>
      <c r="AQ34" s="292">
        <v>5</v>
      </c>
      <c r="AR34" s="293" t="s">
        <v>483</v>
      </c>
    </row>
    <row r="35" spans="1:46" ht="27" customHeight="1" x14ac:dyDescent="0.2">
      <c r="A35" s="247"/>
      <c r="AK35" s="1107" t="s">
        <v>501</v>
      </c>
      <c r="AL35" s="1108"/>
      <c r="AM35" s="1108"/>
      <c r="AN35" s="1109"/>
      <c r="AO35" s="291">
        <v>6122</v>
      </c>
      <c r="AP35" s="291">
        <v>5887</v>
      </c>
      <c r="AQ35" s="292">
        <v>33138</v>
      </c>
      <c r="AR35" s="293">
        <v>-82.2</v>
      </c>
    </row>
    <row r="36" spans="1:46" ht="27" customHeight="1" x14ac:dyDescent="0.2">
      <c r="A36" s="247"/>
      <c r="AK36" s="1107" t="s">
        <v>502</v>
      </c>
      <c r="AL36" s="1108"/>
      <c r="AM36" s="1108"/>
      <c r="AN36" s="1109"/>
      <c r="AO36" s="291" t="s">
        <v>483</v>
      </c>
      <c r="AP36" s="291" t="s">
        <v>483</v>
      </c>
      <c r="AQ36" s="292">
        <v>2943</v>
      </c>
      <c r="AR36" s="293" t="s">
        <v>483</v>
      </c>
    </row>
    <row r="37" spans="1:46" ht="13.5" customHeight="1" x14ac:dyDescent="0.2">
      <c r="A37" s="247"/>
      <c r="AK37" s="1107" t="s">
        <v>503</v>
      </c>
      <c r="AL37" s="1108"/>
      <c r="AM37" s="1108"/>
      <c r="AN37" s="1109"/>
      <c r="AO37" s="291" t="s">
        <v>483</v>
      </c>
      <c r="AP37" s="291" t="s">
        <v>483</v>
      </c>
      <c r="AQ37" s="292">
        <v>1487</v>
      </c>
      <c r="AR37" s="293" t="s">
        <v>483</v>
      </c>
    </row>
    <row r="38" spans="1:46" ht="27" customHeight="1" x14ac:dyDescent="0.2">
      <c r="A38" s="247"/>
      <c r="AK38" s="1110" t="s">
        <v>504</v>
      </c>
      <c r="AL38" s="1111"/>
      <c r="AM38" s="1111"/>
      <c r="AN38" s="1112"/>
      <c r="AO38" s="294" t="s">
        <v>483</v>
      </c>
      <c r="AP38" s="294" t="s">
        <v>483</v>
      </c>
      <c r="AQ38" s="295">
        <v>60</v>
      </c>
      <c r="AR38" s="283" t="s">
        <v>483</v>
      </c>
      <c r="AS38" s="290"/>
    </row>
    <row r="39" spans="1:46" ht="13.2" x14ac:dyDescent="0.2">
      <c r="A39" s="247"/>
      <c r="AK39" s="1110" t="s">
        <v>505</v>
      </c>
      <c r="AL39" s="1111"/>
      <c r="AM39" s="1111"/>
      <c r="AN39" s="1112"/>
      <c r="AO39" s="291" t="s">
        <v>483</v>
      </c>
      <c r="AP39" s="291" t="s">
        <v>483</v>
      </c>
      <c r="AQ39" s="292">
        <v>-8408</v>
      </c>
      <c r="AR39" s="293" t="s">
        <v>483</v>
      </c>
      <c r="AS39" s="290"/>
    </row>
    <row r="40" spans="1:46" ht="27" customHeight="1" x14ac:dyDescent="0.2">
      <c r="A40" s="247"/>
      <c r="AK40" s="1107" t="s">
        <v>506</v>
      </c>
      <c r="AL40" s="1108"/>
      <c r="AM40" s="1108"/>
      <c r="AN40" s="1109"/>
      <c r="AO40" s="291">
        <v>-177557</v>
      </c>
      <c r="AP40" s="291">
        <v>-170728</v>
      </c>
      <c r="AQ40" s="292">
        <v>-141122</v>
      </c>
      <c r="AR40" s="293">
        <v>21</v>
      </c>
      <c r="AS40" s="290"/>
    </row>
    <row r="41" spans="1:46" ht="13.2" x14ac:dyDescent="0.2">
      <c r="A41" s="247"/>
      <c r="AK41" s="1113" t="s">
        <v>287</v>
      </c>
      <c r="AL41" s="1114"/>
      <c r="AM41" s="1114"/>
      <c r="AN41" s="1115"/>
      <c r="AO41" s="291">
        <v>78608</v>
      </c>
      <c r="AP41" s="291">
        <v>75585</v>
      </c>
      <c r="AQ41" s="292">
        <v>59000</v>
      </c>
      <c r="AR41" s="293">
        <v>28.1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00" t="s">
        <v>476</v>
      </c>
      <c r="AN49" s="1102" t="s">
        <v>509</v>
      </c>
      <c r="AO49" s="1103"/>
      <c r="AP49" s="1103"/>
      <c r="AQ49" s="1103"/>
      <c r="AR49" s="1104"/>
    </row>
    <row r="50" spans="1:44" ht="13.2" x14ac:dyDescent="0.2">
      <c r="A50" s="247"/>
      <c r="AK50" s="305"/>
      <c r="AL50" s="306"/>
      <c r="AM50" s="1101"/>
      <c r="AN50" s="307" t="s">
        <v>510</v>
      </c>
      <c r="AO50" s="308" t="s">
        <v>511</v>
      </c>
      <c r="AP50" s="309" t="s">
        <v>512</v>
      </c>
      <c r="AQ50" s="310" t="s">
        <v>513</v>
      </c>
      <c r="AR50" s="311" t="s">
        <v>514</v>
      </c>
    </row>
    <row r="51" spans="1:44" ht="13.2" x14ac:dyDescent="0.2">
      <c r="A51" s="247"/>
      <c r="AK51" s="303" t="s">
        <v>515</v>
      </c>
      <c r="AL51" s="304"/>
      <c r="AM51" s="312">
        <v>1716839</v>
      </c>
      <c r="AN51" s="313">
        <v>1556518</v>
      </c>
      <c r="AO51" s="314">
        <v>126.3</v>
      </c>
      <c r="AP51" s="315">
        <v>301035</v>
      </c>
      <c r="AQ51" s="316">
        <v>12.2</v>
      </c>
      <c r="AR51" s="317">
        <v>114.1</v>
      </c>
    </row>
    <row r="52" spans="1:44" ht="13.2" x14ac:dyDescent="0.2">
      <c r="A52" s="247"/>
      <c r="AK52" s="318"/>
      <c r="AL52" s="319" t="s">
        <v>516</v>
      </c>
      <c r="AM52" s="320">
        <v>54895</v>
      </c>
      <c r="AN52" s="321">
        <v>49769</v>
      </c>
      <c r="AO52" s="322">
        <v>-48.4</v>
      </c>
      <c r="AP52" s="323">
        <v>154376</v>
      </c>
      <c r="AQ52" s="324">
        <v>29.1</v>
      </c>
      <c r="AR52" s="325">
        <v>-77.5</v>
      </c>
    </row>
    <row r="53" spans="1:44" ht="13.2" x14ac:dyDescent="0.2">
      <c r="A53" s="247"/>
      <c r="AK53" s="303" t="s">
        <v>517</v>
      </c>
      <c r="AL53" s="304"/>
      <c r="AM53" s="312">
        <v>1476216</v>
      </c>
      <c r="AN53" s="313">
        <v>1351846</v>
      </c>
      <c r="AO53" s="314">
        <v>-13.1</v>
      </c>
      <c r="AP53" s="315">
        <v>277467</v>
      </c>
      <c r="AQ53" s="316">
        <v>-7.8</v>
      </c>
      <c r="AR53" s="317">
        <v>-5.3</v>
      </c>
    </row>
    <row r="54" spans="1:44" ht="13.2" x14ac:dyDescent="0.2">
      <c r="A54" s="247"/>
      <c r="AK54" s="318"/>
      <c r="AL54" s="319" t="s">
        <v>516</v>
      </c>
      <c r="AM54" s="320">
        <v>56858</v>
      </c>
      <c r="AN54" s="321">
        <v>52068</v>
      </c>
      <c r="AO54" s="322">
        <v>4.5999999999999996</v>
      </c>
      <c r="AP54" s="323">
        <v>128378</v>
      </c>
      <c r="AQ54" s="324">
        <v>-16.8</v>
      </c>
      <c r="AR54" s="325">
        <v>21.4</v>
      </c>
    </row>
    <row r="55" spans="1:44" ht="13.2" x14ac:dyDescent="0.2">
      <c r="A55" s="247"/>
      <c r="AK55" s="303" t="s">
        <v>518</v>
      </c>
      <c r="AL55" s="304"/>
      <c r="AM55" s="312">
        <v>526866</v>
      </c>
      <c r="AN55" s="313">
        <v>485591</v>
      </c>
      <c r="AO55" s="314">
        <v>-64.099999999999994</v>
      </c>
      <c r="AP55" s="315">
        <v>282256</v>
      </c>
      <c r="AQ55" s="316">
        <v>1.7</v>
      </c>
      <c r="AR55" s="317">
        <v>-65.8</v>
      </c>
    </row>
    <row r="56" spans="1:44" ht="13.2" x14ac:dyDescent="0.2">
      <c r="A56" s="247"/>
      <c r="AK56" s="318"/>
      <c r="AL56" s="319" t="s">
        <v>516</v>
      </c>
      <c r="AM56" s="320">
        <v>155858</v>
      </c>
      <c r="AN56" s="321">
        <v>143648</v>
      </c>
      <c r="AO56" s="322">
        <v>175.9</v>
      </c>
      <c r="AP56" s="323">
        <v>145453</v>
      </c>
      <c r="AQ56" s="324">
        <v>13.3</v>
      </c>
      <c r="AR56" s="325">
        <v>162.6</v>
      </c>
    </row>
    <row r="57" spans="1:44" ht="13.2" x14ac:dyDescent="0.2">
      <c r="A57" s="247"/>
      <c r="AK57" s="303" t="s">
        <v>519</v>
      </c>
      <c r="AL57" s="304"/>
      <c r="AM57" s="312">
        <v>1035221</v>
      </c>
      <c r="AN57" s="313">
        <v>977546</v>
      </c>
      <c r="AO57" s="314">
        <v>101.3</v>
      </c>
      <c r="AP57" s="315">
        <v>295341</v>
      </c>
      <c r="AQ57" s="316">
        <v>4.5999999999999996</v>
      </c>
      <c r="AR57" s="317">
        <v>96.7</v>
      </c>
    </row>
    <row r="58" spans="1:44" ht="13.2" x14ac:dyDescent="0.2">
      <c r="A58" s="247"/>
      <c r="AK58" s="318"/>
      <c r="AL58" s="319" t="s">
        <v>516</v>
      </c>
      <c r="AM58" s="320">
        <v>4924</v>
      </c>
      <c r="AN58" s="321">
        <v>4650</v>
      </c>
      <c r="AO58" s="322">
        <v>-96.8</v>
      </c>
      <c r="AP58" s="323">
        <v>137402</v>
      </c>
      <c r="AQ58" s="324">
        <v>-5.5</v>
      </c>
      <c r="AR58" s="325">
        <v>-91.3</v>
      </c>
    </row>
    <row r="59" spans="1:44" ht="13.2" x14ac:dyDescent="0.2">
      <c r="A59" s="247"/>
      <c r="AK59" s="303" t="s">
        <v>520</v>
      </c>
      <c r="AL59" s="304"/>
      <c r="AM59" s="312">
        <v>688750</v>
      </c>
      <c r="AN59" s="313">
        <v>662260</v>
      </c>
      <c r="AO59" s="314">
        <v>-32.299999999999997</v>
      </c>
      <c r="AP59" s="315">
        <v>292845</v>
      </c>
      <c r="AQ59" s="316">
        <v>-0.8</v>
      </c>
      <c r="AR59" s="317">
        <v>-31.5</v>
      </c>
    </row>
    <row r="60" spans="1:44" ht="13.2" x14ac:dyDescent="0.2">
      <c r="A60" s="247"/>
      <c r="AK60" s="318"/>
      <c r="AL60" s="319" t="s">
        <v>516</v>
      </c>
      <c r="AM60" s="320">
        <v>76605</v>
      </c>
      <c r="AN60" s="321">
        <v>73659</v>
      </c>
      <c r="AO60" s="322">
        <v>1484.1</v>
      </c>
      <c r="AP60" s="323">
        <v>143187</v>
      </c>
      <c r="AQ60" s="324">
        <v>4.2</v>
      </c>
      <c r="AR60" s="325">
        <v>1479.9</v>
      </c>
    </row>
    <row r="61" spans="1:44" ht="13.2" x14ac:dyDescent="0.2">
      <c r="A61" s="247"/>
      <c r="AK61" s="303" t="s">
        <v>521</v>
      </c>
      <c r="AL61" s="326"/>
      <c r="AM61" s="312">
        <v>1088778</v>
      </c>
      <c r="AN61" s="313">
        <v>1006752</v>
      </c>
      <c r="AO61" s="314">
        <v>23.6</v>
      </c>
      <c r="AP61" s="315">
        <v>289789</v>
      </c>
      <c r="AQ61" s="327">
        <v>2</v>
      </c>
      <c r="AR61" s="317">
        <v>21.6</v>
      </c>
    </row>
    <row r="62" spans="1:44" ht="13.2" x14ac:dyDescent="0.2">
      <c r="A62" s="247"/>
      <c r="AK62" s="318"/>
      <c r="AL62" s="319" t="s">
        <v>516</v>
      </c>
      <c r="AM62" s="320">
        <v>69828</v>
      </c>
      <c r="AN62" s="321">
        <v>64759</v>
      </c>
      <c r="AO62" s="322">
        <v>303.89999999999998</v>
      </c>
      <c r="AP62" s="323">
        <v>141759</v>
      </c>
      <c r="AQ62" s="324">
        <v>4.9000000000000004</v>
      </c>
      <c r="AR62" s="325">
        <v>299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beRCDEMd2Y6OIio5a3vaYW6UjLn4QcoNrbpDmi7s3Cmo+F4POa3oeXWBqlxmdUFgYteKdkjs+OzAii2jEBqVtQ==" saltValue="HKmFYJNP8GbGrZwH/Rw0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86" sqref="AE86:AF86"/>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6vZb64NMzp/UT/8ggVBKIhp6NuuevxB/fQQwTL8LtMvQYe1G7R3AePwaMz/XT7TgTWlrdJFl6v9y7xaOKnhrEg==" saltValue="Pwt6ggDn1ihsXLmk0sKjZ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M17" sqref="BM17"/>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vKE+iD1QqKgCl/aTwcUGgMfoqTVWEXS7VvXQfucWnIWFlOKlN/mnfsB9LwXQoXjbTVyAgIeJ829dYN5utB+eqQ==" saltValue="4Ww6vK65Py1kyD1YtnBy9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CO29" sqref="CO2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155.72999999999999</v>
      </c>
      <c r="G47" s="12">
        <v>140.1</v>
      </c>
      <c r="H47" s="12">
        <v>74.98</v>
      </c>
      <c r="I47" s="12">
        <v>89.36</v>
      </c>
      <c r="J47" s="13">
        <v>99.7</v>
      </c>
    </row>
    <row r="48" spans="2:10" ht="57.75" customHeight="1" x14ac:dyDescent="0.2">
      <c r="B48" s="14"/>
      <c r="C48" s="1128" t="s">
        <v>4</v>
      </c>
      <c r="D48" s="1128"/>
      <c r="E48" s="1129"/>
      <c r="F48" s="15">
        <v>19.11</v>
      </c>
      <c r="G48" s="16">
        <v>13.66</v>
      </c>
      <c r="H48" s="16">
        <v>15.56</v>
      </c>
      <c r="I48" s="16">
        <v>20.73</v>
      </c>
      <c r="J48" s="17">
        <v>15.36</v>
      </c>
    </row>
    <row r="49" spans="2:10" ht="57.75" customHeight="1" thickBot="1" x14ac:dyDescent="0.25">
      <c r="B49" s="18"/>
      <c r="C49" s="1130" t="s">
        <v>5</v>
      </c>
      <c r="D49" s="1130"/>
      <c r="E49" s="1131"/>
      <c r="F49" s="19" t="s">
        <v>528</v>
      </c>
      <c r="G49" s="20" t="s">
        <v>529</v>
      </c>
      <c r="H49" s="20" t="s">
        <v>530</v>
      </c>
      <c r="I49" s="20">
        <v>19.48</v>
      </c>
      <c r="J49" s="21">
        <v>12.37</v>
      </c>
    </row>
    <row r="50" spans="2:10" ht="13.2" x14ac:dyDescent="0.2"/>
  </sheetData>
  <sheetProtection algorithmName="SHA-512" hashValue="XZa1Rq+UREVm9p+nUQZPTdCfmOksIBB28h5jFfUW1zXzSxIQJugiKPuCd9Yqki1IPer5WyGotIh1X6dHMqDeXg==" saltValue="Qz+1QZlNk+qQ6hvLbsnW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2026-03-10T11:10:29Z</cp:lastPrinted>
  <dcterms:created xsi:type="dcterms:W3CDTF">2026-02-23T10:14:14Z</dcterms:created>
  <dcterms:modified xsi:type="dcterms:W3CDTF">2026-03-17T06:26:10Z</dcterms:modified>
  <cp:category/>
</cp:coreProperties>
</file>