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Z:\01_総務課\02_税財政班\02_財政担当\09_R7年度\05_地方公会計、財務書類、財政状況資料集\06_県\2026.03.02　【県市町村課 3_12(木)〆】令和６年度財政状況資料集の作成・公表について（依頼）※1_2通目\02_村→県\"/>
    </mc:Choice>
  </mc:AlternateContent>
  <xr:revisionPtr revIDLastSave="0" documentId="13_ncr:1_{9E9B0C26-C628-4EE6-B131-4A08E7A665BD}" xr6:coauthVersionLast="47" xr6:coauthVersionMax="47" xr10:uidLastSave="{00000000-0000-0000-0000-000000000000}"/>
  <bookViews>
    <workbookView xWindow="-120" yWindow="-120"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5" i="10" l="1"/>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BE36" i="10"/>
  <c r="AM36" i="10"/>
  <c r="U36" i="10"/>
  <c r="C36" i="10"/>
  <c r="CO35" i="10"/>
  <c r="BW35" i="10"/>
  <c r="CO34" i="10"/>
  <c r="BW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<sst xmlns="http://schemas.openxmlformats.org/spreadsheetml/2006/main" count="1106" uniqueCount="559">
  <si>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</si>
  <si>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</si>
  <si>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</si>
  <si>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</si>
  <si>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</si>
  <si>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</si>
  <si>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</si>
  <si>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</si>
  <si>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</si>
  <si>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</si>
  <si>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</si>
  <si>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</si>
  <si>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</si>
  <si>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</si>
  <si>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</si>
  <si>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</si>
  <si>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</si>
  <si>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</si>
  <si>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</si>
  <si>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</si>
  <si>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</si>
  <si>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</si>
  <si>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</si>
  <si>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</si>
  <si>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</si>
  <si>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</si>
  <si>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</si>
  <si>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</si>
  <si>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</si>
  <si>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</si>
  <si>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</si>
  <si>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</si>
  <si>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</si>
  <si>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</si>
  <si>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</si>
  <si>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</si>
  <si>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</si>
  <si>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</si>
  <si>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</si>
  <si>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</si>
  <si>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</si>
  <si>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</si>
  <si>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</si>
  <si>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</si>
  <si>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</si>
  <si>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</si>
  <si>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</si>
  <si>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</si>
  <si>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</si>
  <si>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</si>
  <si>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</si>
  <si>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</si>
  <si>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</si>
  <si>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</si>
  <si>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</si>
  <si>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</si>
  <si>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</si>
  <si>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</si>
  <si>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</si>
  <si>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</si>
  <si>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</si>
  <si>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</si>
  <si>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</si>
  <si>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</si>
  <si>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</si>
  <si>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</si>
  <si>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</si>
  <si>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</si>
  <si>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</si>
  <si>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</si>
  <si>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</si>
  <si>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</si>
  <si>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</si>
  <si>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</si>
  <si>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</si>
  <si>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</si>
  <si>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</si>
  <si>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</si>
  <si>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</si>
  <si>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</si>
  <si>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</si>
  <si>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</si>
  <si>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</si>
  <si>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</si>
  <si>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</si>
  <si>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</si>
  <si>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</si>
  <si>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</si>
  <si>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</si>
  <si>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</si>
  <si>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</si>
  <si>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</si>
  <si>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</si>
  <si>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</si>
  <si>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伊是名村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</si>
  <si>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</si>
  <si>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</si>
  <si>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</si>
  <si>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</si>
  <si>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</si>
  <si>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</si>
  <si>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</si>
  <si>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</si>
  <si>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</si>
  <si>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</si>
  <si>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</si>
  <si>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</si>
  <si>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</si>
  <si>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</si>
  <si>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</si>
  <si>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</si>
  <si>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</si>
  <si>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</si>
  <si>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</si>
  <si>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</si>
  <si>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</si>
  <si>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</si>
  <si>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</si>
  <si>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</si>
  <si>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</si>
  <si>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</si>
  <si>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</si>
  <si>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</si>
  <si>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</si>
  <si>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</si>
  <si>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</si>
  <si>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</si>
  <si>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</si>
  <si>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</si>
  <si>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</si>
  <si>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</si>
  <si>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</si>
  <si>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</si>
  <si>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</si>
  <si>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</si>
  <si>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</si>
  <si>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</si>
  <si>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</si>
  <si>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</si>
  <si>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</si>
  <si>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</si>
  <si>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</si>
  <si>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</si>
  <si>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</si>
  <si>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</si>
  <si>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</si>
  <si>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</si>
  <si>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</si>
  <si>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</si>
  <si>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</si>
  <si>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</si>
  <si>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</si>
  <si>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</si>
  <si>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</si>
  <si>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</si>
  <si>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</si>
  <si>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</si>
  <si>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</si>
  <si>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</si>
  <si>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</si>
  <si>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</si>
  <si>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</si>
  <si>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</si>
  <si>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</si>
  <si>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</si>
  <si>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</si>
  <si>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</si>
  <si>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</si>
  <si>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</si>
  <si>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</si>
  <si>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</si>
  <si>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</si>
  <si>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</si>
  <si>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</si>
  <si>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</si>
  <si>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</si>
  <si>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</si>
  <si>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</si>
  <si>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</si>
  <si>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</si>
  <si>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</si>
  <si>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</si>
  <si>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</si>
  <si>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</si>
  <si>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</si>
  <si>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</si>
  <si>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</si>
  <si>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</si>
  <si>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</si>
  <si>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</si>
  <si>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</si>
  <si>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</si>
  <si>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</si>
  <si>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</si>
  <si>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</si>
  <si>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</si>
  <si>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</si>
  <si>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</si>
  <si>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</si>
  <si>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</si>
  <si>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</si>
  <si>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</si>
  <si>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</si>
  <si>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</si>
  <si>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沖縄県伊是名村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</si>
  <si>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</si>
  <si>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</si>
  <si>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</si>
  <si>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</si>
  <si>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</si>
  <si>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</si>
  <si>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</si>
  <si>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</si>
  <si>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</si>
  <si>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</si>
  <si>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</si>
  <si>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</si>
  <si>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</si>
  <si>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</si>
  <si>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</si>
  <si>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</si>
  <si>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</si>
  <si>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</si>
  <si>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</si>
  <si>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</si>
  <si>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</si>
  <si>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</si>
  <si>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</si>
  <si>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</si>
  <si>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</si>
  <si>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</si>
  <si>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</si>
  <si>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</si>
  <si>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</si>
  <si>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</si>
  <si>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</si>
  <si>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</si>
  <si>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</si>
  <si>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</si>
  <si>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</si>
  <si>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</si>
  <si>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</si>
  <si>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</si>
  <si>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</si>
  <si>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</si>
  <si>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</si>
  <si>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</si>
  <si>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</si>
  <si>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</si>
  <si>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</si>
  <si>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</si>
  <si>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</si>
  <si>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</si>
  <si>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</si>
  <si>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</si>
  <si>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</si>
  <si>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</si>
  <si>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</si>
  <si>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</si>
  <si>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</si>
  <si>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</si>
  <si>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</si>
  <si>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</si>
  <si>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</si>
  <si>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</si>
  <si>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</si>
  <si>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</si>
  <si>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</si>
  <si>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</si>
  <si>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</si>
  <si>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</si>
  <si>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</si>
  <si>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</si>
  <si>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</si>
  <si>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</si>
  <si>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</si>
  <si>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</si>
  <si>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</si>
  <si>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</si>
  <si>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</si>
  <si>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</si>
  <si>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</si>
  <si>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</si>
  <si>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</si>
  <si>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</si>
  <si>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</si>
  <si>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</si>
  <si>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</si>
  <si>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</si>
  <si>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</si>
  <si>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</si>
  <si>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</si>
  <si>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</si>
  <si>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</si>
  <si>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</si>
  <si>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</si>
  <si>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</si>
  <si>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</si>
  <si>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</si>
  <si>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</si>
  <si>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</si>
  <si>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</si>
  <si>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</si>
  <si>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</si>
  <si>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</si>
  <si>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</si>
  <si>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</si>
  <si>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</si>
  <si>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</si>
  <si>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</si>
  <si>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</si>
  <si>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</si>
  <si>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</si>
  <si>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</si>
  <si>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</si>
  <si>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</si>
  <si>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</si>
  <si>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</si>
  <si>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</si>
  <si>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</si>
  <si>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</si>
  <si>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</si>
  <si>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</si>
  <si>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</si>
  <si>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</si>
  <si>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</si>
  <si>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</si>
  <si>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</si>
  <si>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</si>
  <si>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</si>
  <si>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</si>
  <si>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</si>
  <si>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</si>
  <si>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</si>
  <si>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</si>
  <si>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</si>
  <si>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</si>
  <si>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</si>
  <si>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</si>
  <si>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</si>
  <si>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</si>
  <si>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</si>
  <si>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</si>
  <si>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</si>
  <si>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</si>
  <si>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</si>
  <si>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</si>
  <si>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</si>
  <si>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</si>
  <si>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</si>
  <si>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</si>
  <si>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</si>
  <si>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</si>
  <si>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</si>
  <si>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</si>
  <si>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沖縄県伊是名村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</si>
  <si>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</si>
  <si>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</si>
  <si>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</si>
  <si>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</si>
  <si>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</si>
  <si>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</si>
  <si>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</si>
  <si>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</si>
  <si>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</si>
  <si>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</si>
  <si>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</si>
  <si>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</si>
  <si>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</si>
  <si>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</si>
  <si>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</si>
  <si>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</si>
  <si>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</si>
  <si>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</si>
  <si>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</si>
  <si>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</si>
  <si>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</si>
  <si>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</si>
  <si>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</si>
  <si>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</si>
  <si>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</si>
  <si>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</si>
  <si>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</si>
  <si>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</si>
  <si>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</si>
  <si>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</si>
  <si>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</si>
  <si>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</si>
  <si>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</si>
  <si>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</si>
  <si>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</si>
  <si>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</si>
  <si>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簡易水道事業会計</t>
    <phoneticPr fontId="5"/>
  </si>
  <si>
    <t>法適用企業</t>
    <phoneticPr fontId="5"/>
  </si>
  <si>
    <t>農業集落排水事業会計</t>
    <phoneticPr fontId="5"/>
  </si>
  <si>
    <t>港湾整備事業特別会計</t>
    <phoneticPr fontId="5"/>
  </si>
  <si>
    <t>法非適用企業</t>
    <phoneticPr fontId="5"/>
  </si>
  <si>
    <t>船舶運航事業特別会計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</si>
  <si>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</si>
  <si>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</si>
  <si>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</si>
  <si>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</si>
  <si>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</si>
  <si>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</si>
  <si>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</si>
  <si>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</si>
  <si>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</si>
  <si>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</si>
  <si>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</si>
  <si>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</si>
  <si>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</si>
  <si>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</si>
  <si>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</si>
  <si>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</si>
  <si>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</si>
  <si>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</si>
  <si>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</si>
  <si>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</si>
  <si>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</si>
  <si>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</si>
  <si>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</si>
  <si>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</si>
  <si>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</si>
  <si>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</si>
  <si>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</si>
  <si>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</si>
  <si>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</si>
  <si>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</si>
  <si>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</si>
  <si>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</si>
  <si>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</si>
  <si>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</si>
  <si>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</si>
  <si>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</si>
  <si>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</si>
  <si>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</si>
  <si>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</si>
  <si>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</si>
  <si>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</si>
  <si>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</si>
  <si>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</si>
  <si>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</si>
  <si>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</si>
  <si>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</si>
  <si>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</si>
  <si>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</si>
  <si>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</si>
  <si>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</si>
  <si>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</si>
  <si>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</si>
  <si>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</si>
  <si>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</si>
  <si>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</si>
  <si>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</si>
  <si>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</si>
  <si>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</si>
  <si>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</si>
  <si>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</si>
  <si>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</si>
  <si>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</si>
  <si>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</si>
  <si>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</si>
  <si>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</si>
  <si>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</si>
  <si>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</si>
  <si>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</si>
  <si>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</si>
  <si>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</si>
  <si>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</si>
  <si>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</si>
  <si>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</si>
  <si>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</si>
  <si>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</si>
  <si>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</si>
  <si>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</si>
  <si>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</si>
  <si>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</si>
  <si>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</si>
  <si>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</si>
  <si>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</si>
  <si>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</si>
  <si>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</si>
  <si>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</si>
  <si>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</si>
  <si>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</si>
  <si>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</si>
  <si>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</si>
  <si>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</si>
  <si>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</si>
  <si>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</si>
  <si>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</si>
  <si>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</si>
  <si>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</si>
  <si>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</si>
  <si>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</si>
  <si>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</si>
  <si>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</si>
  <si>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</si>
  <si>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</si>
  <si>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</si>
  <si>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</si>
  <si>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</si>
  <si>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</si>
  <si>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</si>
  <si>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</si>
  <si>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</si>
  <si>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</si>
  <si>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</si>
  <si>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</si>
  <si>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</si>
  <si>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</si>
  <si>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</si>
  <si>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</si>
  <si>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</si>
  <si>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</si>
  <si>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</si>
  <si>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</si>
  <si>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</si>
  <si>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</si>
  <si>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</si>
  <si>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</si>
  <si>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</si>
  <si>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</si>
  <si>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</si>
  <si>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</si>
  <si>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</si>
  <si>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</si>
  <si>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</si>
  <si>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</si>
  <si>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</si>
  <si>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</si>
  <si>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</si>
  <si>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</si>
  <si>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</si>
  <si>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簡易水道事業会計</t>
  </si>
  <si>
    <t>船舶運航事業特別会計</t>
  </si>
  <si>
    <t>国民健康保険特別会計</t>
  </si>
  <si>
    <t>農業集落排水事業会計</t>
  </si>
  <si>
    <t>港湾整備事業特別会計</t>
  </si>
  <si>
    <t>後期高齢者医療特別会計</t>
  </si>
  <si>
    <t>育英事業特別会計</t>
  </si>
  <si>
    <t>その他会計（赤字）</t>
  </si>
  <si>
    <t>その他会計（黒字）</t>
  </si>
  <si>
    <t>R02</t>
    <phoneticPr fontId="5"/>
  </si>
  <si>
    <t>R03</t>
    <phoneticPr fontId="5"/>
  </si>
  <si>
    <t>R04</t>
    <phoneticPr fontId="5"/>
  </si>
  <si>
    <t>R05</t>
    <phoneticPr fontId="5"/>
  </si>
  <si>
    <t>R06</t>
    <phoneticPr fontId="5"/>
  </si>
  <si>
    <t>北部広域市町村圏事務組合</t>
    <rPh sb="0" eb="2">
      <t>ホクブ</t>
    </rPh>
    <rPh sb="2" eb="4">
      <t>コウイキ</t>
    </rPh>
    <rPh sb="4" eb="8">
      <t>シチョウソンケン</t>
    </rPh>
    <rPh sb="8" eb="12">
      <t>ジムクミアイ</t>
    </rPh>
    <phoneticPr fontId="2"/>
  </si>
  <si>
    <t>沖縄県後期高齢者医療広域連合（事業勘定）</t>
    <rPh sb="0" eb="3">
      <t>オキナワケン</t>
    </rPh>
    <rPh sb="3" eb="8">
      <t>コウキコウレイシャ</t>
    </rPh>
    <rPh sb="8" eb="14">
      <t>イリョウコウイキレンゴウ</t>
    </rPh>
    <rPh sb="15" eb="17">
      <t>ジギョウ</t>
    </rPh>
    <rPh sb="17" eb="19">
      <t>カンジョウ</t>
    </rPh>
    <phoneticPr fontId="2"/>
  </si>
  <si>
    <t>沖縄県介護保険広域連合（一般会計）</t>
    <rPh sb="0" eb="3">
      <t>オキナワケン</t>
    </rPh>
    <rPh sb="3" eb="7">
      <t>カイゴホケン</t>
    </rPh>
    <rPh sb="7" eb="11">
      <t>コウイキレンゴウ</t>
    </rPh>
    <rPh sb="12" eb="16">
      <t>イッパンカイケイ</t>
    </rPh>
    <phoneticPr fontId="2"/>
  </si>
  <si>
    <t>沖縄県介護保険広域連合（特別会計）</t>
    <rPh sb="0" eb="3">
      <t>オキナワケン</t>
    </rPh>
    <rPh sb="3" eb="7">
      <t>カイゴホケン</t>
    </rPh>
    <rPh sb="7" eb="11">
      <t>コウイキレンゴウ</t>
    </rPh>
    <rPh sb="12" eb="16">
      <t>トクベツカイケイ</t>
    </rPh>
    <phoneticPr fontId="2"/>
  </si>
  <si>
    <t>沖縄県市町村交通災害共済組合</t>
    <rPh sb="0" eb="3">
      <t>オキナワケン</t>
    </rPh>
    <rPh sb="3" eb="8">
      <t>シチョウソンコウツウ</t>
    </rPh>
    <rPh sb="8" eb="10">
      <t>サイガイ</t>
    </rPh>
    <rPh sb="10" eb="14">
      <t>キョウサイクミアイ</t>
    </rPh>
    <phoneticPr fontId="2"/>
  </si>
  <si>
    <t>-</t>
    <phoneticPr fontId="2"/>
  </si>
  <si>
    <t>尚円王の里いぜな島応援基金</t>
    <rPh sb="0" eb="2">
      <t>ショウエン</t>
    </rPh>
    <rPh sb="2" eb="3">
      <t>オウ</t>
    </rPh>
    <rPh sb="4" eb="5">
      <t>サト</t>
    </rPh>
    <rPh sb="8" eb="9">
      <t>ジマ</t>
    </rPh>
    <rPh sb="9" eb="13">
      <t>オウエンキキン</t>
    </rPh>
    <phoneticPr fontId="5"/>
  </si>
  <si>
    <t>育英基金</t>
    <rPh sb="0" eb="4">
      <t>イクエイキキン</t>
    </rPh>
    <phoneticPr fontId="5"/>
  </si>
  <si>
    <t>災害援助積立基金</t>
    <rPh sb="0" eb="2">
      <t>サイガイ</t>
    </rPh>
    <rPh sb="2" eb="4">
      <t>エンジョ</t>
    </rPh>
    <rPh sb="4" eb="8">
      <t>ツミタテキキン</t>
    </rPh>
    <phoneticPr fontId="5"/>
  </si>
  <si>
    <t>過疎地域自立促進基金</t>
    <rPh sb="0" eb="6">
      <t>カソチイキジリツ</t>
    </rPh>
    <rPh sb="6" eb="10">
      <t>ソクシンキキン</t>
    </rPh>
    <phoneticPr fontId="5"/>
  </si>
  <si>
    <t>企業版ふるさと納税基金</t>
    <rPh sb="0" eb="3">
      <t>キギョウバン</t>
    </rPh>
    <rPh sb="7" eb="9">
      <t>ノウゼイ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</si>
</sst>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A1C-4874-9083-5816346052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410451</c:v>
                </c:pt>
                <c:pt idx="1">
                  <c:v>854481</c:v>
                </c:pt>
                <c:pt idx="2">
                  <c:v>1049085</c:v>
                </c:pt>
                <c:pt idx="3">
                  <c:v>1779485</c:v>
                </c:pt>
                <c:pt idx="4">
                  <c:v>1131136</c:v>
                </c:pt>
              </c:numCache>
            </c:numRef>
          </c:val>
          <c:smooth val="0"/>
          <c:extLst>
            <c:ext xmlns:c16="http://schemas.microsoft.com/office/drawing/2014/chart" uri="{C3380CC4-5D6E-409C-BE32-E72D297353CC}">
              <c16:uniqueId val="{00000001-0A1C-4874-9083-5816346052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25.49</c:v>
                </c:pt>
                <c:pt idx="1">
                  <c:v>9.17</c:v>
                </c:pt>
                <c:pt idx="2">
                  <c:v>10.97</c:v>
                </c:pt>
                <c:pt idx="3">
                  <c:v>25.03</c:v>
                </c:pt>
                <c:pt idx="4">
                  <c:v>21.92</c:v>
                </c:pt>
              </c:numCache>
            </c:numRef>
          </c:val>
          <c:extLst>
            <c:ext xmlns:c16="http://schemas.microsoft.com/office/drawing/2014/chart" uri="{C3380CC4-5D6E-409C-BE32-E72D297353CC}">
              <c16:uniqueId val="{00000000-0AC1-4795-A66A-12D180EFE2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33.409999999999997</c:v>
                </c:pt>
                <c:pt idx="1">
                  <c:v>43.29</c:v>
                </c:pt>
                <c:pt idx="2">
                  <c:v>60.22</c:v>
                </c:pt>
                <c:pt idx="3">
                  <c:v>57.73</c:v>
                </c:pt>
                <c:pt idx="4">
                  <c:v>65.53</c:v>
                </c:pt>
              </c:numCache>
            </c:numRef>
          </c:val>
          <c:extLst>
            <c:ext xmlns:c16="http://schemas.microsoft.com/office/drawing/2014/chart" uri="{C3380CC4-5D6E-409C-BE32-E72D297353CC}">
              <c16:uniqueId val="{00000001-0AC1-4795-A66A-12D180EFE2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4.0199999999999996</c:v>
                </c:pt>
                <c:pt idx="1">
                  <c:v>3.73</c:v>
                </c:pt>
                <c:pt idx="2">
                  <c:v>16.41</c:v>
                </c:pt>
                <c:pt idx="3">
                  <c:v>12.3</c:v>
                </c:pt>
                <c:pt idx="4">
                  <c:v>5.44</c:v>
                </c:pt>
              </c:numCache>
            </c:numRef>
          </c:val>
          <c:smooth val="0"/>
          <c:extLst>
            <c:ext xmlns:c16="http://schemas.microsoft.com/office/drawing/2014/chart" uri="{C3380CC4-5D6E-409C-BE32-E72D297353CC}">
              <c16:uniqueId val="{00000002-0AC1-4795-A66A-12D180EFE2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1.1100000000000001</c:v>
                </c:pt>
                <c:pt idx="2">
                  <c:v>#N/A</c:v>
                </c:pt>
                <c:pt idx="3">
                  <c:v>0.82</c:v>
                </c:pt>
                <c:pt idx="4">
                  <c:v>#N/A</c:v>
                </c:pt>
                <c:pt idx="5">
                  <c:v>0.75</c:v>
                </c:pt>
                <c:pt idx="6">
                  <c:v>#N/A</c:v>
                </c:pt>
                <c:pt idx="7">
                  <c:v>1.49</c:v>
                </c:pt>
                <c:pt idx="8">
                  <c:v>0</c:v>
                </c:pt>
                <c:pt idx="9">
                  <c:v>0</c:v>
                </c:pt>
              </c:numCache>
            </c:numRef>
          </c:val>
          <c:extLst>
            <c:ext xmlns:c16="http://schemas.microsoft.com/office/drawing/2014/chart" uri="{C3380CC4-5D6E-409C-BE32-E72D297353CC}">
              <c16:uniqueId val="{00000000-0321-43BB-B609-9DF99113B1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21-43BB-B609-9DF99113B124}"/>
            </c:ext>
          </c:extLst>
        </c:ser>
        <c:ser>
          <c:idx val="2"/>
          <c:order val="2"/>
          <c:tx>
            <c:strRef>
              <c:f>データシート!$A$29</c:f>
              <c:strCache>
                <c:ptCount val="1"/>
                <c:pt idx="0">
                  <c:v>育英事業特別会計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0.13</c:v>
                </c:pt>
                <c:pt idx="2">
                  <c:v>#N/A</c:v>
                </c:pt>
                <c:pt idx="3">
                  <c:v>0.11</c:v>
                </c:pt>
                <c:pt idx="4">
                  <c:v>#N/A</c:v>
                </c:pt>
                <c:pt idx="5">
                  <c:v>0.13</c:v>
                </c:pt>
                <c:pt idx="6">
                  <c:v>#N/A</c:v>
                </c:pt>
                <c:pt idx="7">
                  <c:v>0.06</c:v>
                </c:pt>
                <c:pt idx="8">
                  <c:v>#N/A</c:v>
                </c:pt>
                <c:pt idx="9">
                  <c:v>0.02</c:v>
                </c:pt>
              </c:numCache>
            </c:numRef>
          </c:val>
          <c:extLst>
            <c:ext xmlns:c16="http://schemas.microsoft.com/office/drawing/2014/chart" uri="{C3380CC4-5D6E-409C-BE32-E72D297353CC}">
              <c16:uniqueId val="{00000002-0321-43BB-B609-9DF99113B12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0.04</c:v>
                </c:pt>
                <c:pt idx="8">
                  <c:v>#N/A</c:v>
                </c:pt>
                <c:pt idx="9">
                  <c:v>0.04</c:v>
                </c:pt>
              </c:numCache>
            </c:numRef>
          </c:val>
          <c:extLst>
            <c:ext xmlns:c16="http://schemas.microsoft.com/office/drawing/2014/chart" uri="{C3380CC4-5D6E-409C-BE32-E72D297353CC}">
              <c16:uniqueId val="{00000003-0321-43BB-B609-9DF99113B124}"/>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0.55000000000000004</c:v>
                </c:pt>
                <c:pt idx="2">
                  <c:v>#N/A</c:v>
                </c:pt>
                <c:pt idx="3">
                  <c:v>0.63</c:v>
                </c:pt>
                <c:pt idx="4">
                  <c:v>#N/A</c:v>
                </c:pt>
                <c:pt idx="5">
                  <c:v>0.72</c:v>
                </c:pt>
                <c:pt idx="6">
                  <c:v>#N/A</c:v>
                </c:pt>
                <c:pt idx="7">
                  <c:v>0.79</c:v>
                </c:pt>
                <c:pt idx="8">
                  <c:v>#N/A</c:v>
                </c:pt>
                <c:pt idx="9">
                  <c:v>0.13</c:v>
                </c:pt>
              </c:numCache>
            </c:numRef>
          </c:val>
          <c:extLst>
            <c:ext xmlns:c16="http://schemas.microsoft.com/office/drawing/2014/chart" uri="{C3380CC4-5D6E-409C-BE32-E72D297353CC}">
              <c16:uniqueId val="{00000004-0321-43BB-B609-9DF99113B124}"/>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0.71</c:v>
                </c:pt>
              </c:numCache>
            </c:numRef>
          </c:val>
          <c:extLst>
            <c:ext xmlns:c16="http://schemas.microsoft.com/office/drawing/2014/chart" uri="{C3380CC4-5D6E-409C-BE32-E72D297353CC}">
              <c16:uniqueId val="{00000005-0321-43BB-B609-9DF99113B12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2.2200000000000002</c:v>
                </c:pt>
                <c:pt idx="2">
                  <c:v>#N/A</c:v>
                </c:pt>
                <c:pt idx="3">
                  <c:v>2.12</c:v>
                </c:pt>
                <c:pt idx="4">
                  <c:v>#N/A</c:v>
                </c:pt>
                <c:pt idx="5">
                  <c:v>3.36</c:v>
                </c:pt>
                <c:pt idx="6">
                  <c:v>#N/A</c:v>
                </c:pt>
                <c:pt idx="7">
                  <c:v>1.23</c:v>
                </c:pt>
                <c:pt idx="8">
                  <c:v>#N/A</c:v>
                </c:pt>
                <c:pt idx="9">
                  <c:v>0.94</c:v>
                </c:pt>
              </c:numCache>
            </c:numRef>
          </c:val>
          <c:extLst>
            <c:ext xmlns:c16="http://schemas.microsoft.com/office/drawing/2014/chart" uri="{C3380CC4-5D6E-409C-BE32-E72D297353CC}">
              <c16:uniqueId val="{00000006-0321-43BB-B609-9DF99113B124}"/>
            </c:ext>
          </c:extLst>
        </c:ser>
        <c:ser>
          <c:idx val="7"/>
          <c:order val="7"/>
          <c:tx>
            <c:strRef>
              <c:f>データシート!$A$34</c:f>
              <c:strCache>
                <c:ptCount val="1"/>
                <c:pt idx="0">
                  <c:v>船舶運航事業特別会計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3.23</c:v>
                </c:pt>
                <c:pt idx="2">
                  <c:v>#N/A</c:v>
                </c:pt>
                <c:pt idx="3">
                  <c:v>3.5</c:v>
                </c:pt>
                <c:pt idx="4">
                  <c:v>#N/A</c:v>
                </c:pt>
                <c:pt idx="5">
                  <c:v>2.9</c:v>
                </c:pt>
                <c:pt idx="6">
                  <c:v>#N/A</c:v>
                </c:pt>
                <c:pt idx="7">
                  <c:v>3.97</c:v>
                </c:pt>
                <c:pt idx="8">
                  <c:v>#N/A</c:v>
                </c:pt>
                <c:pt idx="9">
                  <c:v>2.13</c:v>
                </c:pt>
              </c:numCache>
            </c:numRef>
          </c:val>
          <c:extLst>
            <c:ext xmlns:c16="http://schemas.microsoft.com/office/drawing/2014/chart" uri="{C3380CC4-5D6E-409C-BE32-E72D297353CC}">
              <c16:uniqueId val="{00000007-0321-43BB-B609-9DF99113B124}"/>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2.78</c:v>
                </c:pt>
              </c:numCache>
            </c:numRef>
          </c:val>
          <c:extLst>
            <c:ext xmlns:c16="http://schemas.microsoft.com/office/drawing/2014/chart" uri="{C3380CC4-5D6E-409C-BE32-E72D297353CC}">
              <c16:uniqueId val="{00000008-0321-43BB-B609-9DF99113B1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25.49</c:v>
                </c:pt>
                <c:pt idx="2">
                  <c:v>#N/A</c:v>
                </c:pt>
                <c:pt idx="3">
                  <c:v>9.06</c:v>
                </c:pt>
                <c:pt idx="4">
                  <c:v>#N/A</c:v>
                </c:pt>
                <c:pt idx="5">
                  <c:v>10.82</c:v>
                </c:pt>
                <c:pt idx="6">
                  <c:v>#N/A</c:v>
                </c:pt>
                <c:pt idx="7">
                  <c:v>24.96</c:v>
                </c:pt>
                <c:pt idx="8">
                  <c:v>#N/A</c:v>
                </c:pt>
                <c:pt idx="9">
                  <c:v>21.88</c:v>
                </c:pt>
              </c:numCache>
            </c:numRef>
          </c:val>
          <c:extLst>
            <c:ext xmlns:c16="http://schemas.microsoft.com/office/drawing/2014/chart" uri="{C3380CC4-5D6E-409C-BE32-E72D297353CC}">
              <c16:uniqueId val="{00000009-0321-43BB-B609-9DF99113B1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222</c:v>
                </c:pt>
                <c:pt idx="5">
                  <c:v>221</c:v>
                </c:pt>
                <c:pt idx="8">
                  <c:v>228</c:v>
                </c:pt>
                <c:pt idx="11">
                  <c:v>217</c:v>
                </c:pt>
                <c:pt idx="14">
                  <c:v>212</c:v>
                </c:pt>
              </c:numCache>
            </c:numRef>
          </c:val>
          <c:extLst>
            <c:ext xmlns:c16="http://schemas.microsoft.com/office/drawing/2014/chart" uri="{C3380CC4-5D6E-409C-BE32-E72D297353CC}">
              <c16:uniqueId val="{00000000-7171-4460-92E9-3E1E0BBD7E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7171-4460-92E9-3E1E0BBD7E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71-4460-92E9-3E1E0BBD7E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3-7171-4460-92E9-3E1E0BBD7E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c:v>
                </c:pt>
                <c:pt idx="3">
                  <c:v>20</c:v>
                </c:pt>
                <c:pt idx="6">
                  <c:v>15</c:v>
                </c:pt>
                <c:pt idx="9">
                  <c:v>20</c:v>
                </c:pt>
                <c:pt idx="12">
                  <c:v>13</c:v>
                </c:pt>
              </c:numCache>
            </c:numRef>
          </c:val>
          <c:extLst>
            <c:ext xmlns:c16="http://schemas.microsoft.com/office/drawing/2014/chart" uri="{C3380CC4-5D6E-409C-BE32-E72D297353CC}">
              <c16:uniqueId val="{00000004-7171-4460-92E9-3E1E0BBD7E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71-4460-92E9-3E1E0BBD7E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71-4460-92E9-3E1E0BBD7E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286</c:v>
                </c:pt>
                <c:pt idx="3">
                  <c:v>280</c:v>
                </c:pt>
                <c:pt idx="6">
                  <c:v>273</c:v>
                </c:pt>
                <c:pt idx="9">
                  <c:v>274</c:v>
                </c:pt>
                <c:pt idx="12">
                  <c:v>276</c:v>
                </c:pt>
              </c:numCache>
            </c:numRef>
          </c:val>
          <c:extLst>
            <c:ext xmlns:c16="http://schemas.microsoft.com/office/drawing/2014/chart" uri="{C3380CC4-5D6E-409C-BE32-E72D297353CC}">
              <c16:uniqueId val="{00000007-7171-4460-92E9-3E1E0BBD7E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c:v>
                </c:pt>
                <c:pt idx="2">
                  <c:v>#N/A</c:v>
                </c:pt>
                <c:pt idx="3">
                  <c:v>#N/A</c:v>
                </c:pt>
                <c:pt idx="4">
                  <c:v>80</c:v>
                </c:pt>
                <c:pt idx="5">
                  <c:v>#N/A</c:v>
                </c:pt>
                <c:pt idx="6">
                  <c:v>#N/A</c:v>
                </c:pt>
                <c:pt idx="7">
                  <c:v>61</c:v>
                </c:pt>
                <c:pt idx="8">
                  <c:v>#N/A</c:v>
                </c:pt>
                <c:pt idx="9">
                  <c:v>#N/A</c:v>
                </c:pt>
                <c:pt idx="10">
                  <c:v>79</c:v>
                </c:pt>
                <c:pt idx="11">
                  <c:v>#N/A</c:v>
                </c:pt>
                <c:pt idx="12">
                  <c:v>#N/A</c:v>
                </c:pt>
                <c:pt idx="13">
                  <c:v>77</c:v>
                </c:pt>
                <c:pt idx="14">
                  <c:v>#N/A</c:v>
                </c:pt>
              </c:numCache>
            </c:numRef>
          </c:val>
          <c:smooth val="0"/>
          <c:extLst>
            <c:ext xmlns:c16="http://schemas.microsoft.com/office/drawing/2014/chart" uri="{C3380CC4-5D6E-409C-BE32-E72D297353CC}">
              <c16:uniqueId val="{00000008-7171-4460-92E9-3E1E0BBD7E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1814</c:v>
                </c:pt>
                <c:pt idx="5">
                  <c:v>1813</c:v>
                </c:pt>
                <c:pt idx="8">
                  <c:v>1774</c:v>
                </c:pt>
                <c:pt idx="11">
                  <c:v>2143</c:v>
                </c:pt>
                <c:pt idx="14">
                  <c:v>2295</c:v>
                </c:pt>
              </c:numCache>
            </c:numRef>
          </c:val>
          <c:extLst>
            <c:ext xmlns:c16="http://schemas.microsoft.com/office/drawing/2014/chart" uri="{C3380CC4-5D6E-409C-BE32-E72D297353CC}">
              <c16:uniqueId val="{00000000-B358-4D40-8431-084F85F8FD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B358-4D40-8431-084F85F8FD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1020</c:v>
                </c:pt>
                <c:pt idx="5">
                  <c:v>1244</c:v>
                </c:pt>
                <c:pt idx="8">
                  <c:v>1428</c:v>
                </c:pt>
                <c:pt idx="11">
                  <c:v>1160</c:v>
                </c:pt>
                <c:pt idx="14">
                  <c:v>1281</c:v>
                </c:pt>
              </c:numCache>
            </c:numRef>
          </c:val>
          <c:extLst>
            <c:ext xmlns:c16="http://schemas.microsoft.com/office/drawing/2014/chart" uri="{C3380CC4-5D6E-409C-BE32-E72D297353CC}">
              <c16:uniqueId val="{00000002-B358-4D40-8431-084F85F8FD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58-4D40-8431-084F85F8FD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58-4D40-8431-084F85F8FD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58-4D40-8431-084F85F8FD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58-4D40-8431-084F85F8FD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7-B358-4D40-8431-084F85F8FD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189</c:v>
                </c:pt>
                <c:pt idx="3">
                  <c:v>234</c:v>
                </c:pt>
                <c:pt idx="6">
                  <c:v>280</c:v>
                </c:pt>
                <c:pt idx="9">
                  <c:v>348</c:v>
                </c:pt>
                <c:pt idx="12">
                  <c:v>299</c:v>
                </c:pt>
              </c:numCache>
            </c:numRef>
          </c:val>
          <c:extLst>
            <c:ext xmlns:c16="http://schemas.microsoft.com/office/drawing/2014/chart" uri="{C3380CC4-5D6E-409C-BE32-E72D297353CC}">
              <c16:uniqueId val="{00000008-B358-4D40-8431-084F85F8FD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58-4D40-8431-084F85F8FD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2266</c:v>
                </c:pt>
                <c:pt idx="3">
                  <c:v>2249</c:v>
                </c:pt>
                <c:pt idx="6">
                  <c:v>2478</c:v>
                </c:pt>
                <c:pt idx="9">
                  <c:v>3428</c:v>
                </c:pt>
                <c:pt idx="12">
                  <c:v>3592</c:v>
                </c:pt>
              </c:numCache>
            </c:numRef>
          </c:val>
          <c:extLst>
            <c:ext xmlns:c16="http://schemas.microsoft.com/office/drawing/2014/chart" uri="{C3380CC4-5D6E-409C-BE32-E72D297353CC}">
              <c16:uniqueId val="{0000000A-B358-4D40-8431-084F85F8FD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473</c:v>
                </c:pt>
                <c:pt idx="11">
                  <c:v>#N/A</c:v>
                </c:pt>
                <c:pt idx="12">
                  <c:v>#N/A</c:v>
                </c:pt>
                <c:pt idx="13">
                  <c:v>314</c:v>
                </c:pt>
                <c:pt idx="14">
                  <c:v>#N/A</c:v>
                </c:pt>
              </c:numCache>
            </c:numRef>
          </c:val>
          <c:smooth val="0"/>
          <c:extLst>
            <c:ext xmlns:c16="http://schemas.microsoft.com/office/drawing/2014/chart" uri="{C3380CC4-5D6E-409C-BE32-E72D297353CC}">
              <c16:uniqueId val="{0000000B-B358-4D40-8431-084F85F8FD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837</c:v>
                </c:pt>
                <c:pt idx="1">
                  <c:v>811</c:v>
                </c:pt>
                <c:pt idx="2">
                  <c:v>926</c:v>
                </c:pt>
              </c:numCache>
            </c:numRef>
          </c:val>
          <c:extLst>
            <c:ext xmlns:c16="http://schemas.microsoft.com/office/drawing/2014/chart" uri="{C3380CC4-5D6E-409C-BE32-E72D297353CC}">
              <c16:uniqueId val="{00000000-7475-4149-A146-457631A77B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c:v>
                </c:pt>
                <c:pt idx="1">
                  <c:v>126</c:v>
                </c:pt>
                <c:pt idx="2">
                  <c:v>126</c:v>
                </c:pt>
              </c:numCache>
            </c:numRef>
          </c:val>
          <c:extLst>
            <c:ext xmlns:c16="http://schemas.microsoft.com/office/drawing/2014/chart" uri="{C3380CC4-5D6E-409C-BE32-E72D297353CC}">
              <c16:uniqueId val="{00000001-7475-4149-A146-457631A77B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488</c:v>
                </c:pt>
                <c:pt idx="1">
                  <c:v>246</c:v>
                </c:pt>
                <c:pt idx="2">
                  <c:v>236</c:v>
                </c:pt>
              </c:numCache>
            </c:numRef>
          </c:val>
          <c:extLst>
            <c:ext xmlns:c16="http://schemas.microsoft.com/office/drawing/2014/chart" uri="{C3380CC4-5D6E-409C-BE32-E72D297353CC}">
              <c16:uniqueId val="{00000002-7475-4149-A146-457631A77B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沖縄県伊是名村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元利償還金については、横ばいとなっているが、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年度までに発行した大型建設事業の地方債償還が始まるため大幅な増加が見込まれる。今後、事業計画の見直し、地方債の発行の抑制、標準化を図り健全な財政運営に努める。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自主財源に乏しいため、満期一括償還地方債の積立は行っていない。今後は過去に実施した大型ハード事業に係る公債費の増加が見込まれるため、繰上償還を適切に行っていく。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沖縄県伊是名村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将来負担額については、過去</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年間より大幅に増加している。要因として、</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年度以降の大型建設事業による発行した地方債が挙げられる。</a:t>
          </a:r>
        </a:p>
        <a:p>
          <a:r>
            <a:rPr kumimoji="1" lang="ja-JP" altLang="en-US" sz="1400">
              <a:latin typeface="ＭＳ ゴシック" pitchFamily="49" charset="-128"/>
              <a:ea typeface="ＭＳ ゴシック" pitchFamily="49" charset="-128"/>
            </a:rPr>
            <a:t>一般会計等においては、水産物加工施設整備事業や給食センター改築事業などの新規事業が予定されている。公営企業債等繰入見込額についても、簡易水道事業で管路整備事業、農業集落排水事業で排水整備など公債費の増加が見込まれる。地方債の発行と事業計画の標準化、繰上償還等の検討を行い、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沖縄県伊是名村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庁舎建設完了に伴い、庁舎施設整備基金で取崩（▲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百万円）を行ったが、財政調整基金では積立（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百万円）したことにより増額となっている。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今後も大型事業が予定されているため、事業の標準化を行い積立金の確保に努める。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・尚円王の里いぜな島応援基金：文化振興・人材育成・子育て支援・少子化対策・商工業の振興等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・育英基金：伊是名村出身者の人材育成（主に中学生以下）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・災害援助積立基金：災害発生時における村民への対応を行うための経費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・企業版ふるさと納税基金：移住・定住に関する希望を実現する事業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結婚・子育てに関する希望を叶える事業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多様な地域を形成する事業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尚円王の里いぜな島応援基金において、該当する事業を執行するため取崩しを行った。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各基金の目的に沿って、積極的に積立てを行う。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簡易水道事業や農業集落排水事業の公営企業化に伴う、繰出金減少などが事業費抑制となり前年度比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役場庁舎建設事業、臨海施設機能強化事業などの大型事業の完了に伴い、今後償還が開始される。引き続き、物件費、維持管理費などのコスト削減に努め積立金の確保を行う。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前年度比同様横ばいとなっている。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今後、公債費の増加が見込まれるため、繰上償還を検討し、地方債残高の縮減に努めるため積極的に積立を行う。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沖縄県伊是名村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
1,204
15.43
3,995,664
3,662,035
309,815
1,413,703
3,591,671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歳以上の高齢者割合（</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年度末約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が年々高くなっており、働き世代が減少している事が村全体の税収減少につながっている。財政力指数は前年度比同様に推移しており、類似団体より▲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次産業の新規事業者へ支援を行い、地方税等の自主財源確保の強化を継続し、財政基盤の安定に努める。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％増加しており、過去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年間の中で最も高い比率となっている。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類似団体と比較しても</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高い水準となっており、財政状況が硬直化していることがわかる。計画的な事業計画を立て、地方債の抑制、公共事業の平準化、公共施設の集約化、転用などを検討し、総合的な管理を図っ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66</xdr:row>
      <xdr:rowOff>74506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966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65</xdr:row>
      <xdr:rowOff>145415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52387"/>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64</xdr:row>
      <xdr:rowOff>79587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041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77046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0412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167233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人件費・物件費等は、前年度比</a:t>
          </a:r>
          <a:r>
            <a:rPr kumimoji="1" lang="en-US" altLang="ja-JP" sz="1300">
              <a:latin typeface="ＭＳ Ｐゴシック" panose="020B0600070205080204" pitchFamily="50" charset="-128"/>
              <a:ea typeface="ＭＳ Ｐゴシック" panose="020B0600070205080204" pitchFamily="50" charset="-128"/>
            </a:rPr>
            <a:t>117,739</a:t>
          </a:r>
          <a:r>
            <a:rPr kumimoji="1" lang="ja-JP" altLang="en-US" sz="1300">
              <a:latin typeface="ＭＳ Ｐゴシック" panose="020B0600070205080204" pitchFamily="50" charset="-128"/>
              <a:ea typeface="ＭＳ Ｐゴシック" panose="020B0600070205080204" pitchFamily="50" charset="-128"/>
            </a:rPr>
            <a:t>円増加しており、過去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年間の中で最も高い数値となっている。類似団体と比較しても依然と平均を大きく上回っている。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a:t>
          </a:r>
          <a:r>
            <a:rPr kumimoji="1" lang="en-US" altLang="ja-JP" sz="1300">
              <a:latin typeface="ＭＳ Ｐゴシック" panose="020B0600070205080204" pitchFamily="50" charset="-128"/>
              <a:ea typeface="ＭＳ Ｐゴシック" panose="020B0600070205080204" pitchFamily="50" charset="-128"/>
            </a:rPr>
            <a:t>51,537</a:t>
          </a:r>
          <a:r>
            <a:rPr kumimoji="1" lang="ja-JP" altLang="en-US" sz="1300">
              <a:latin typeface="ＭＳ Ｐゴシック" panose="020B0600070205080204" pitchFamily="50" charset="-128"/>
              <a:ea typeface="ＭＳ Ｐゴシック" panose="020B0600070205080204" pitchFamily="50" charset="-128"/>
            </a:rPr>
            <a:t>千円増加（</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620,378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671,915</a:t>
          </a:r>
          <a:r>
            <a:rPr kumimoji="1" lang="ja-JP" altLang="en-US" sz="1300">
              <a:latin typeface="ＭＳ Ｐゴシック" panose="020B0600070205080204" pitchFamily="50" charset="-128"/>
              <a:ea typeface="ＭＳ Ｐゴシック" panose="020B0600070205080204" pitchFamily="50" charset="-128"/>
            </a:rPr>
            <a:t>）となっており、今後も給与改定等に伴う賃金上昇が見込まれる。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a:t>
          </a:r>
          <a:r>
            <a:rPr kumimoji="1" lang="en-US" altLang="ja-JP" sz="1300">
              <a:latin typeface="ＭＳ Ｐゴシック" panose="020B0600070205080204" pitchFamily="50" charset="-128"/>
              <a:ea typeface="ＭＳ Ｐゴシック" panose="020B0600070205080204" pitchFamily="50" charset="-128"/>
            </a:rPr>
            <a:t>47,214</a:t>
          </a:r>
          <a:r>
            <a:rPr kumimoji="1" lang="ja-JP" altLang="en-US" sz="1300">
              <a:latin typeface="ＭＳ Ｐゴシック" panose="020B0600070205080204" pitchFamily="50" charset="-128"/>
              <a:ea typeface="ＭＳ Ｐゴシック" panose="020B0600070205080204" pitchFamily="50" charset="-128"/>
            </a:rPr>
            <a:t>千円増加（</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445,062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492,276</a:t>
          </a:r>
          <a:r>
            <a:rPr kumimoji="1" lang="ja-JP" altLang="en-US" sz="1300">
              <a:latin typeface="ＭＳ Ｐゴシック" panose="020B0600070205080204" pitchFamily="50" charset="-128"/>
              <a:ea typeface="ＭＳ Ｐゴシック" panose="020B0600070205080204" pitchFamily="50" charset="-128"/>
            </a:rPr>
            <a:t>）となっており、コスト削減を図っていく。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91080</xdr:rowOff>
    </xdr:from>
    <xdr:to>
      <xdr:col>23</xdr:col>
      <xdr:colOff>133350</xdr:colOff>
      <xdr:row>84</xdr:row>
      <xdr:rowOff>803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1430"/>
          <a:ext cx="838200" cy="8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68151</xdr:rowOff>
    </xdr:from>
    <xdr:to>
      <xdr:col>19</xdr:col>
      <xdr:colOff>133350</xdr:colOff>
      <xdr:row>83</xdr:row>
      <xdr:rowOff>91080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98501"/>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68151</xdr:rowOff>
    </xdr:from>
    <xdr:to>
      <xdr:col>15</xdr:col>
      <xdr:colOff>82550</xdr:colOff>
      <xdr:row>83</xdr:row>
      <xdr:rowOff>85739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298501"/>
          <a:ext cx="8890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38799</xdr:rowOff>
    </xdr:from>
    <xdr:to>
      <xdr:col>11</xdr:col>
      <xdr:colOff>31750</xdr:colOff>
      <xdr:row>83</xdr:row>
      <xdr:rowOff>85739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69149"/>
          <a:ext cx="8890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121453</xdr:rowOff>
    </xdr:from>
    <xdr:to>
      <xdr:col>23</xdr:col>
      <xdr:colOff>184150</xdr:colOff>
      <xdr:row>84</xdr:row>
      <xdr:rowOff>51603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93530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40280</xdr:rowOff>
    </xdr:from>
    <xdr:to>
      <xdr:col>19</xdr:col>
      <xdr:colOff>184150</xdr:colOff>
      <xdr:row>83</xdr:row>
      <xdr:rowOff>141880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126657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57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17351</xdr:rowOff>
    </xdr:from>
    <xdr:to>
      <xdr:col>15</xdr:col>
      <xdr:colOff>133350</xdr:colOff>
      <xdr:row>83</xdr:row>
      <xdr:rowOff>118951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4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103728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3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34939</xdr:rowOff>
    </xdr:from>
    <xdr:to>
      <xdr:col>11</xdr:col>
      <xdr:colOff>82550</xdr:colOff>
      <xdr:row>83</xdr:row>
      <xdr:rowOff>136539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121316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5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159449</xdr:rowOff>
    </xdr:from>
    <xdr:to>
      <xdr:col>7</xdr:col>
      <xdr:colOff>31750</xdr:colOff>
      <xdr:row>83</xdr:row>
      <xdr:rowOff>89599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74376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0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％上昇、類似団体より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％上回っているものの、給与水準を維持しつつ財政状況を考慮しながら、補充新規職員の計画的な採用、定員整理に努める。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161798</xdr:rowOff>
    </xdr:from>
    <xdr:to>
      <xdr:col>81</xdr:col>
      <xdr:colOff>44450</xdr:colOff>
      <xdr:row>88</xdr:row>
      <xdr:rowOff>106172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7794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161798</xdr:rowOff>
    </xdr:from>
    <xdr:to>
      <xdr:col>77</xdr:col>
      <xdr:colOff>44450</xdr:colOff>
      <xdr:row>88</xdr:row>
      <xdr:rowOff>19304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7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19304</xdr:rowOff>
    </xdr:from>
    <xdr:to>
      <xdr:col>72</xdr:col>
      <xdr:colOff>203200</xdr:colOff>
      <xdr:row>88</xdr:row>
      <xdr:rowOff>33782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069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33782</xdr:rowOff>
    </xdr:from>
    <xdr:to>
      <xdr:col>68</xdr:col>
      <xdr:colOff>152400</xdr:colOff>
      <xdr:row>88</xdr:row>
      <xdr:rowOff>67563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21382"/>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55372</xdr:rowOff>
    </xdr:from>
    <xdr:to>
      <xdr:col>81</xdr:col>
      <xdr:colOff>95250</xdr:colOff>
      <xdr:row>88</xdr:row>
      <xdr:rowOff>156972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27449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110998</xdr:rowOff>
    </xdr:from>
    <xdr:to>
      <xdr:col>77</xdr:col>
      <xdr:colOff>95250</xdr:colOff>
      <xdr:row>88</xdr:row>
      <xdr:rowOff>41148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51325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6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139954</xdr:rowOff>
    </xdr:from>
    <xdr:to>
      <xdr:col>73</xdr:col>
      <xdr:colOff>44450</xdr:colOff>
      <xdr:row>88</xdr:row>
      <xdr:rowOff>70104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80281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154432</xdr:rowOff>
    </xdr:from>
    <xdr:to>
      <xdr:col>68</xdr:col>
      <xdr:colOff>203200</xdr:colOff>
      <xdr:row>88</xdr:row>
      <xdr:rowOff>84582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16763</xdr:rowOff>
    </xdr:from>
    <xdr:to>
      <xdr:col>64</xdr:col>
      <xdr:colOff>152400</xdr:colOff>
      <xdr:row>88</xdr:row>
      <xdr:rowOff>118363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103140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人当たり職員数は、前年度より</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人減少しているが、類似団体と比較しても約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倍の乖離がある。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今後の補充新規職員の採用や財政状況を考慮しつつ、定員管理の適正化を図る。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115908</xdr:rowOff>
    </xdr:from>
    <xdr:to>
      <xdr:col>81</xdr:col>
      <xdr:colOff>44450</xdr:colOff>
      <xdr:row>63</xdr:row>
      <xdr:rowOff>120534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917258"/>
          <a:ext cx="838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96403</xdr:rowOff>
    </xdr:from>
    <xdr:to>
      <xdr:col>77</xdr:col>
      <xdr:colOff>44450</xdr:colOff>
      <xdr:row>63</xdr:row>
      <xdr:rowOff>120534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9775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96403</xdr:rowOff>
    </xdr:from>
    <xdr:to>
      <xdr:col>72</xdr:col>
      <xdr:colOff>203200</xdr:colOff>
      <xdr:row>63</xdr:row>
      <xdr:rowOff>122142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897753"/>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95197</xdr:rowOff>
    </xdr:from>
    <xdr:to>
      <xdr:col>68</xdr:col>
      <xdr:colOff>152400</xdr:colOff>
      <xdr:row>63</xdr:row>
      <xdr:rowOff>122142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96547"/>
          <a:ext cx="889000" cy="2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65108</xdr:rowOff>
    </xdr:from>
    <xdr:to>
      <xdr:col>81</xdr:col>
      <xdr:colOff>95250</xdr:colOff>
      <xdr:row>63</xdr:row>
      <xdr:rowOff>166708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8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37185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3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69734</xdr:rowOff>
    </xdr:from>
    <xdr:to>
      <xdr:col>77</xdr:col>
      <xdr:colOff>95250</xdr:colOff>
      <xdr:row>63</xdr:row>
      <xdr:rowOff>171334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156111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57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45603</xdr:rowOff>
    </xdr:from>
    <xdr:to>
      <xdr:col>73</xdr:col>
      <xdr:colOff>44450</xdr:colOff>
      <xdr:row>63</xdr:row>
      <xdr:rowOff>147203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131980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93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71342</xdr:rowOff>
    </xdr:from>
    <xdr:to>
      <xdr:col>68</xdr:col>
      <xdr:colOff>203200</xdr:colOff>
      <xdr:row>64</xdr:row>
      <xdr:rowOff>1492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8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157719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44397</xdr:rowOff>
    </xdr:from>
    <xdr:to>
      <xdr:col>64</xdr:col>
      <xdr:colOff>152400</xdr:colOff>
      <xdr:row>63</xdr:row>
      <xdr:rowOff>145997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8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130774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93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実質公債費率は前年度比同様となっている。類似団体と比較しても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％下がっているが、今後大型事業の償還金支払いが発生するため、公債費率は増加すると見込まれる。中長期的な事業の見直しや繰上償還を図り、健全な財政運営に努める。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3810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23114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332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670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将来負担比率については、前年度比</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減少となっているが大型事業などにより高い水準となっている。今後は、大幅に増加した将来負担比率を減少させるため、継続事業や新規事業による地方債発行の抑制に努め、減債基金等を活用した計画的な繰上償還実施を検討し、健全な財政運営に努めなければならない。</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148802</xdr:rowOff>
    </xdr:from>
    <xdr:to>
      <xdr:col>81</xdr:col>
      <xdr:colOff>44450</xdr:colOff>
      <xdr:row>16</xdr:row>
      <xdr:rowOff>161008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720552"/>
          <a:ext cx="838200" cy="1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98002</xdr:rowOff>
    </xdr:from>
    <xdr:to>
      <xdr:col>81</xdr:col>
      <xdr:colOff>95250</xdr:colOff>
      <xdr:row>16</xdr:row>
      <xdr:rowOff>28152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6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70079</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64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110208</xdr:rowOff>
    </xdr:from>
    <xdr:to>
      <xdr:col>77</xdr:col>
      <xdr:colOff>95250</xdr:colOff>
      <xdr:row>17</xdr:row>
      <xdr:rowOff>40358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25135</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93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沖縄県伊是名村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
1,204
15.43
3,995,664
3,662,035
309,815
1,413,703
3,591,671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人件費に係る経常経費については、前年度より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％増加しており、類似団体と比較しても</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％も上回っている。職員及び、会計年度任用職員等の給与改定に伴い増加となっており、今後は補充する職員の定数管理の改善を図る。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50800</xdr:rowOff>
    </xdr:from>
    <xdr:to>
      <xdr:col>24</xdr:col>
      <xdr:colOff>25400</xdr:colOff>
      <xdr:row>39</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373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146050</xdr:rowOff>
    </xdr:from>
    <xdr:to>
      <xdr:col>19</xdr:col>
      <xdr:colOff>187325</xdr:colOff>
      <xdr:row>39</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61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146050</xdr:rowOff>
    </xdr:from>
    <xdr:to>
      <xdr:col>15</xdr:col>
      <xdr:colOff>98425</xdr:colOff>
      <xdr:row>39</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1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5080</xdr:rowOff>
    </xdr:from>
    <xdr:to>
      <xdr:col>11</xdr:col>
      <xdr:colOff>9525</xdr:colOff>
      <xdr:row>39</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16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64770</xdr:rowOff>
    </xdr:from>
    <xdr:to>
      <xdr:col>24</xdr:col>
      <xdr:colOff>76200</xdr:colOff>
      <xdr:row>39</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144797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0</xdr:rowOff>
    </xdr:from>
    <xdr:to>
      <xdr:col>20</xdr:col>
      <xdr:colOff>38100</xdr:colOff>
      <xdr:row>39</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95250</xdr:rowOff>
    </xdr:from>
    <xdr:to>
      <xdr:col>15</xdr:col>
      <xdr:colOff>149225</xdr:colOff>
      <xdr:row>39</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125730</xdr:rowOff>
    </xdr:from>
    <xdr:to>
      <xdr:col>11</xdr:col>
      <xdr:colOff>60325</xdr:colOff>
      <xdr:row>39</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7620</xdr:rowOff>
    </xdr:from>
    <xdr:to>
      <xdr:col>6</xdr:col>
      <xdr:colOff>171450</xdr:colOff>
      <xdr:row>39</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年間を比較しても高い水準となっている。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公共施設の維持管理に係る光熱費や修繕費が今後も続く見通しであり、全体的なコスト見直しを行い削減につなげる。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17272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4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8128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30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21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07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％増加している。本村は、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歳以上の人口が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％を超えており、今後も増加傾向であると思われる。沖縄県や各広域連合等と連携を図りながら、福祉の仕組みを見直し、改善や対策を講じて必要な支援を継続していく。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36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その他については、簡易水道事業、農業集落排水事業の公営企業会計への移行し、一般会計からの繰出金を抑えたため前年度に比べ</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％の減少となっている。しかし、管路更新や給水装置設置などの簡易水道等施設整備事業が始まっており、今後も増加が見込まれる。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対策としては、各特別会・企業会計の料金、コストの見直しを行い、財政状況に考慮し健全な財政運営に努める。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57</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6056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977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1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13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補助費については、前年度より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本村の財政状況を考慮しながら、今後も継続的に補助費の必要性を検証して標準化を図る。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35</xdr:row>
      <xdr:rowOff>143002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24296"/>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24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060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060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25908</xdr:rowOff>
    </xdr:from>
    <xdr:to>
      <xdr:col>69</xdr:col>
      <xdr:colOff>142875</xdr:colOff>
      <xdr:row>34</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137685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昨年同様横ばいとなっており、依然として類似団体と比較しても高い水準となっている。大型建設事業（小学校・役場庁舎）等が要因となっており、公共事業の計画見直しや標準化を行い、健全な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77</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524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4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410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143527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％悪化しており、過去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年間を比べても高い水準となっている。要因として、人件費や物件費が増加傾向にあり、類似団体と比較しても高い傾向にある。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職員等の適正な配置を行い、公共施設等の維持管理コスト削減を図る対策を講じ、健全な財政運営に努める。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63319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2296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78</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36814"/>
          <a:ext cx="889000" cy="18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102507</xdr:rowOff>
    </xdr:from>
    <xdr:to>
      <xdr:col>73</xdr:col>
      <xdr:colOff>180975</xdr:colOff>
      <xdr:row>77</xdr:row>
      <xdr:rowOff>135164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04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102507</xdr:rowOff>
    </xdr:from>
    <xdr:to>
      <xdr:col>69</xdr:col>
      <xdr:colOff>92075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04157"/>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12519</xdr:rowOff>
    </xdr:from>
    <xdr:to>
      <xdr:col>82</xdr:col>
      <xdr:colOff>158750</xdr:colOff>
      <xdr:row>79</xdr:row>
      <xdr:rowOff>114119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156046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51707</xdr:rowOff>
    </xdr:from>
    <xdr:to>
      <xdr:col>69</xdr:col>
      <xdr:colOff>142875</xdr:colOff>
      <xdr:row>77</xdr:row>
      <xdr:rowOff>153307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138084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沖縄県伊是名村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123569</xdr:rowOff>
    </xdr:from>
    <xdr:to>
      <xdr:col>29</xdr:col>
      <xdr:colOff>127000</xdr:colOff>
      <xdr:row>17</xdr:row>
      <xdr:rowOff>83351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4394"/>
          <a:ext cx="647700" cy="131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83351</xdr:rowOff>
    </xdr:from>
    <xdr:to>
      <xdr:col>26</xdr:col>
      <xdr:colOff>50800</xdr:colOff>
      <xdr:row>17</xdr:row>
      <xdr:rowOff>146242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5626"/>
          <a:ext cx="698500" cy="62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132283</xdr:rowOff>
    </xdr:from>
    <xdr:to>
      <xdr:col>22</xdr:col>
      <xdr:colOff>114300</xdr:colOff>
      <xdr:row>17</xdr:row>
      <xdr:rowOff>146242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4558"/>
          <a:ext cx="698500" cy="13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132283</xdr:rowOff>
    </xdr:from>
    <xdr:to>
      <xdr:col>18</xdr:col>
      <xdr:colOff>177800</xdr:colOff>
      <xdr:row>18</xdr:row>
      <xdr:rowOff>37644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4558"/>
          <a:ext cx="698500" cy="7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72769</xdr:rowOff>
    </xdr:from>
    <xdr:to>
      <xdr:col>29</xdr:col>
      <xdr:colOff>177800</xdr:colOff>
      <xdr:row>17</xdr:row>
      <xdr:rowOff>2919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89296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32551</xdr:rowOff>
    </xdr:from>
    <xdr:to>
      <xdr:col>26</xdr:col>
      <xdr:colOff>101600</xdr:colOff>
      <xdr:row>17</xdr:row>
      <xdr:rowOff>134151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144328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3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95442</xdr:rowOff>
    </xdr:from>
    <xdr:to>
      <xdr:col>22</xdr:col>
      <xdr:colOff>165100</xdr:colOff>
      <xdr:row>18</xdr:row>
      <xdr:rowOff>25592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35769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81483</xdr:rowOff>
    </xdr:from>
    <xdr:to>
      <xdr:col>19</xdr:col>
      <xdr:colOff>38100</xdr:colOff>
      <xdr:row>18</xdr:row>
      <xdr:rowOff>11633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3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21810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158294</xdr:rowOff>
    </xdr:from>
    <xdr:to>
      <xdr:col>15</xdr:col>
      <xdr:colOff>101600</xdr:colOff>
      <xdr:row>18</xdr:row>
      <xdr:rowOff>88444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98621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123685</xdr:rowOff>
    </xdr:from>
    <xdr:to>
      <xdr:col>29</xdr:col>
      <xdr:colOff>127000</xdr:colOff>
      <xdr:row>35</xdr:row>
      <xdr:rowOff>137337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34035"/>
          <a:ext cx="647700" cy="13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8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137337</xdr:rowOff>
    </xdr:from>
    <xdr:to>
      <xdr:col>26</xdr:col>
      <xdr:colOff>50800</xdr:colOff>
      <xdr:row>35</xdr:row>
      <xdr:rowOff>198867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7687"/>
          <a:ext cx="698500" cy="61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137840</xdr:rowOff>
    </xdr:from>
    <xdr:to>
      <xdr:col>22</xdr:col>
      <xdr:colOff>114300</xdr:colOff>
      <xdr:row>35</xdr:row>
      <xdr:rowOff>198867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48190"/>
          <a:ext cx="698500" cy="61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131787</xdr:rowOff>
    </xdr:from>
    <xdr:to>
      <xdr:col>18</xdr:col>
      <xdr:colOff>177800</xdr:colOff>
      <xdr:row>35</xdr:row>
      <xdr:rowOff>137840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42137"/>
          <a:ext cx="698500" cy="6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72885</xdr:rowOff>
    </xdr:from>
    <xdr:to>
      <xdr:col>29</xdr:col>
      <xdr:colOff>177800</xdr:colOff>
      <xdr:row>35</xdr:row>
      <xdr:rowOff>174485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260862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86537</xdr:rowOff>
    </xdr:from>
    <xdr:to>
      <xdr:col>26</xdr:col>
      <xdr:colOff>101600</xdr:colOff>
      <xdr:row>35</xdr:row>
      <xdr:rowOff>188137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198314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65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148067</xdr:rowOff>
    </xdr:from>
    <xdr:to>
      <xdr:col>22</xdr:col>
      <xdr:colOff>165100</xdr:colOff>
      <xdr:row>35</xdr:row>
      <xdr:rowOff>249667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5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234444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87040</xdr:rowOff>
    </xdr:from>
    <xdr:to>
      <xdr:col>19</xdr:col>
      <xdr:colOff>38100</xdr:colOff>
      <xdr:row>35</xdr:row>
      <xdr:rowOff>188640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7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198817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6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80987</xdr:rowOff>
    </xdr:from>
    <xdr:to>
      <xdr:col>15</xdr:col>
      <xdr:colOff>101600</xdr:colOff>
      <xdr:row>35</xdr:row>
      <xdr:rowOff>182587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192764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沖縄県伊是名村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
1,204
15.43
3,995,664
3,662,035
309,815
1,413,703
3,591,671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69192</xdr:rowOff>
    </xdr:from>
    <xdr:to>
      <xdr:col>24</xdr:col>
      <xdr:colOff>63500</xdr:colOff>
      <xdr:row>34</xdr:row>
      <xdr:rowOff>161004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898492"/>
          <a:ext cx="838200" cy="9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161004</xdr:rowOff>
    </xdr:from>
    <xdr:to>
      <xdr:col>19</xdr:col>
      <xdr:colOff>177800</xdr:colOff>
      <xdr:row>35</xdr:row>
      <xdr:rowOff>40468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990304"/>
          <a:ext cx="889000" cy="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23393</xdr:rowOff>
    </xdr:from>
    <xdr:to>
      <xdr:col>15</xdr:col>
      <xdr:colOff>50800</xdr:colOff>
      <xdr:row>35</xdr:row>
      <xdr:rowOff>40468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024143"/>
          <a:ext cx="889000" cy="1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23393</xdr:rowOff>
    </xdr:from>
    <xdr:to>
      <xdr:col>10</xdr:col>
      <xdr:colOff>114300</xdr:colOff>
      <xdr:row>35</xdr:row>
      <xdr:rowOff>91965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024143"/>
          <a:ext cx="889000" cy="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18392</xdr:rowOff>
    </xdr:from>
    <xdr:to>
      <xdr:col>24</xdr:col>
      <xdr:colOff>114300</xdr:colOff>
      <xdr:row>34</xdr:row>
      <xdr:rowOff>119992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84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41269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69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110204</xdr:rowOff>
    </xdr:from>
    <xdr:to>
      <xdr:col>20</xdr:col>
      <xdr:colOff>38100</xdr:colOff>
      <xdr:row>35</xdr:row>
      <xdr:rowOff>40354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56881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1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161118</xdr:rowOff>
    </xdr:from>
    <xdr:to>
      <xdr:col>15</xdr:col>
      <xdr:colOff>101600</xdr:colOff>
      <xdr:row>35</xdr:row>
      <xdr:rowOff>91268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107795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76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144043</xdr:rowOff>
    </xdr:from>
    <xdr:to>
      <xdr:col>10</xdr:col>
      <xdr:colOff>165100</xdr:colOff>
      <xdr:row>35</xdr:row>
      <xdr:rowOff>74193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90720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74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41165</xdr:rowOff>
    </xdr:from>
    <xdr:to>
      <xdr:col>6</xdr:col>
      <xdr:colOff>38100</xdr:colOff>
      <xdr:row>35</xdr:row>
      <xdr:rowOff>142765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159292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1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53391</xdr:rowOff>
    </xdr:from>
    <xdr:to>
      <xdr:col>24</xdr:col>
      <xdr:colOff>63500</xdr:colOff>
      <xdr:row>56</xdr:row>
      <xdr:rowOff>115136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4591"/>
          <a:ext cx="8382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101258</xdr:rowOff>
    </xdr:from>
    <xdr:to>
      <xdr:col>19</xdr:col>
      <xdr:colOff>177800</xdr:colOff>
      <xdr:row>56</xdr:row>
      <xdr:rowOff>115136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02458"/>
          <a:ext cx="889000" cy="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83749</xdr:rowOff>
    </xdr:from>
    <xdr:to>
      <xdr:col>15</xdr:col>
      <xdr:colOff>50800</xdr:colOff>
      <xdr:row>56</xdr:row>
      <xdr:rowOff>101258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84949"/>
          <a:ext cx="889000" cy="1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83749</xdr:rowOff>
    </xdr:from>
    <xdr:to>
      <xdr:col>10</xdr:col>
      <xdr:colOff>114300</xdr:colOff>
      <xdr:row>56</xdr:row>
      <xdr:rowOff>127866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84949"/>
          <a:ext cx="889000" cy="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2591</xdr:rowOff>
    </xdr:from>
    <xdr:to>
      <xdr:col>24</xdr:col>
      <xdr:colOff>114300</xdr:colOff>
      <xdr:row>56</xdr:row>
      <xdr:rowOff>104191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25468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64336</xdr:rowOff>
    </xdr:from>
    <xdr:to>
      <xdr:col>20</xdr:col>
      <xdr:colOff>38100</xdr:colOff>
      <xdr:row>56</xdr:row>
      <xdr:rowOff>165936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4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50458</xdr:rowOff>
    </xdr:from>
    <xdr:to>
      <xdr:col>15</xdr:col>
      <xdr:colOff>101600</xdr:colOff>
      <xdr:row>56</xdr:row>
      <xdr:rowOff>152058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168585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2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32949</xdr:rowOff>
    </xdr:from>
    <xdr:to>
      <xdr:col>10</xdr:col>
      <xdr:colOff>165100</xdr:colOff>
      <xdr:row>56</xdr:row>
      <xdr:rowOff>134549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151076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0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77066</xdr:rowOff>
    </xdr:from>
    <xdr:to>
      <xdr:col>6</xdr:col>
      <xdr:colOff>38100</xdr:colOff>
      <xdr:row>57</xdr:row>
      <xdr:rowOff>7216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23743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138150</xdr:rowOff>
    </xdr:from>
    <xdr:to>
      <xdr:col>24</xdr:col>
      <xdr:colOff>63500</xdr:colOff>
      <xdr:row>77</xdr:row>
      <xdr:rowOff>143952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39800"/>
          <a:ext cx="8382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143952</xdr:rowOff>
    </xdr:from>
    <xdr:to>
      <xdr:col>19</xdr:col>
      <xdr:colOff>177800</xdr:colOff>
      <xdr:row>78</xdr:row>
      <xdr:rowOff>33406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5602"/>
          <a:ext cx="889000" cy="6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28372</xdr:rowOff>
    </xdr:from>
    <xdr:to>
      <xdr:col>15</xdr:col>
      <xdr:colOff>50800</xdr:colOff>
      <xdr:row>78</xdr:row>
      <xdr:rowOff>33406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1472"/>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166790</xdr:rowOff>
    </xdr:from>
    <xdr:to>
      <xdr:col>10</xdr:col>
      <xdr:colOff>114300</xdr:colOff>
      <xdr:row>78</xdr:row>
      <xdr:rowOff>28372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68440"/>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87350</xdr:rowOff>
    </xdr:from>
    <xdr:to>
      <xdr:col>24</xdr:col>
      <xdr:colOff>114300</xdr:colOff>
      <xdr:row>78</xdr:row>
      <xdr:rowOff>17500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65777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93152</xdr:rowOff>
    </xdr:from>
    <xdr:to>
      <xdr:col>20</xdr:col>
      <xdr:colOff>38100</xdr:colOff>
      <xdr:row>78</xdr:row>
      <xdr:rowOff>23302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14429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154056</xdr:rowOff>
    </xdr:from>
    <xdr:to>
      <xdr:col>15</xdr:col>
      <xdr:colOff>101600</xdr:colOff>
      <xdr:row>78</xdr:row>
      <xdr:rowOff>84206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75333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149022</xdr:rowOff>
    </xdr:from>
    <xdr:to>
      <xdr:col>10</xdr:col>
      <xdr:colOff>165100</xdr:colOff>
      <xdr:row>78</xdr:row>
      <xdr:rowOff>79172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70299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4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115990</xdr:rowOff>
    </xdr:from>
    <xdr:to>
      <xdr:col>6</xdr:col>
      <xdr:colOff>38100</xdr:colOff>
      <xdr:row>78</xdr:row>
      <xdr:rowOff>46140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37267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9086</xdr:rowOff>
    </xdr:from>
    <xdr:to>
      <xdr:col>24</xdr:col>
      <xdr:colOff>63500</xdr:colOff>
      <xdr:row>94</xdr:row>
      <xdr:rowOff>134358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25386"/>
          <a:ext cx="8382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134358</xdr:rowOff>
    </xdr:from>
    <xdr:to>
      <xdr:col>19</xdr:col>
      <xdr:colOff>177800</xdr:colOff>
      <xdr:row>94</xdr:row>
      <xdr:rowOff>159085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50658"/>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138458</xdr:rowOff>
    </xdr:from>
    <xdr:to>
      <xdr:col>15</xdr:col>
      <xdr:colOff>50800</xdr:colOff>
      <xdr:row>94</xdr:row>
      <xdr:rowOff>159085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083308"/>
          <a:ext cx="889000" cy="1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138458</xdr:rowOff>
    </xdr:from>
    <xdr:to>
      <xdr:col>10</xdr:col>
      <xdr:colOff>114300</xdr:colOff>
      <xdr:row>95</xdr:row>
      <xdr:rowOff>129040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83308"/>
          <a:ext cx="889000" cy="33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129736</xdr:rowOff>
    </xdr:from>
    <xdr:to>
      <xdr:col>24</xdr:col>
      <xdr:colOff>114300</xdr:colOff>
      <xdr:row>94</xdr:row>
      <xdr:rowOff>59886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152613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2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83558</xdr:rowOff>
    </xdr:from>
    <xdr:to>
      <xdr:col>20</xdr:col>
      <xdr:colOff>38100</xdr:colOff>
      <xdr:row>95</xdr:row>
      <xdr:rowOff>13708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30235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108285</xdr:rowOff>
    </xdr:from>
    <xdr:to>
      <xdr:col>15</xdr:col>
      <xdr:colOff>101600</xdr:colOff>
      <xdr:row>95</xdr:row>
      <xdr:rowOff>38435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54962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99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87658</xdr:rowOff>
    </xdr:from>
    <xdr:to>
      <xdr:col>10</xdr:col>
      <xdr:colOff>165100</xdr:colOff>
      <xdr:row>94</xdr:row>
      <xdr:rowOff>17808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3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34335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0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78240</xdr:rowOff>
    </xdr:from>
    <xdr:to>
      <xdr:col>6</xdr:col>
      <xdr:colOff>38100</xdr:colOff>
      <xdr:row>96</xdr:row>
      <xdr:rowOff>8390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24917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4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148447</xdr:rowOff>
    </xdr:from>
    <xdr:to>
      <xdr:col>55</xdr:col>
      <xdr:colOff>0</xdr:colOff>
      <xdr:row>37</xdr:row>
      <xdr:rowOff>111419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0647"/>
          <a:ext cx="838200" cy="13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111419</xdr:rowOff>
    </xdr:from>
    <xdr:to>
      <xdr:col>50</xdr:col>
      <xdr:colOff>114300</xdr:colOff>
      <xdr:row>37</xdr:row>
      <xdr:rowOff>135268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55069"/>
          <a:ext cx="889000" cy="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135268</xdr:rowOff>
    </xdr:from>
    <xdr:to>
      <xdr:col>45</xdr:col>
      <xdr:colOff>177800</xdr:colOff>
      <xdr:row>37</xdr:row>
      <xdr:rowOff>142897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78918"/>
          <a:ext cx="88900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170122</xdr:rowOff>
    </xdr:from>
    <xdr:to>
      <xdr:col>41</xdr:col>
      <xdr:colOff>50800</xdr:colOff>
      <xdr:row>37</xdr:row>
      <xdr:rowOff>142897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42322"/>
          <a:ext cx="889000" cy="14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97647</xdr:rowOff>
    </xdr:from>
    <xdr:to>
      <xdr:col>55</xdr:col>
      <xdr:colOff>50800</xdr:colOff>
      <xdr:row>37</xdr:row>
      <xdr:rowOff>27797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76074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60619</xdr:rowOff>
    </xdr:from>
    <xdr:to>
      <xdr:col>50</xdr:col>
      <xdr:colOff>165100</xdr:colOff>
      <xdr:row>37</xdr:row>
      <xdr:rowOff>162219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153346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9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84468</xdr:rowOff>
    </xdr:from>
    <xdr:to>
      <xdr:col>46</xdr:col>
      <xdr:colOff>38100</xdr:colOff>
      <xdr:row>38</xdr:row>
      <xdr:rowOff>14618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5745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92097</xdr:rowOff>
    </xdr:from>
    <xdr:to>
      <xdr:col>41</xdr:col>
      <xdr:colOff>101600</xdr:colOff>
      <xdr:row>38</xdr:row>
      <xdr:rowOff>22247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13374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2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119322</xdr:rowOff>
    </xdr:from>
    <xdr:to>
      <xdr:col>36</xdr:col>
      <xdr:colOff>165100</xdr:colOff>
      <xdr:row>37</xdr:row>
      <xdr:rowOff>49472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40599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8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60082</xdr:rowOff>
    </xdr:from>
    <xdr:to>
      <xdr:col>55</xdr:col>
      <xdr:colOff>0</xdr:colOff>
      <xdr:row>54</xdr:row>
      <xdr:rowOff>39774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8804032"/>
          <a:ext cx="838200" cy="49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60082</xdr:rowOff>
    </xdr:from>
    <xdr:to>
      <xdr:col>50</xdr:col>
      <xdr:colOff>114300</xdr:colOff>
      <xdr:row>54</xdr:row>
      <xdr:rowOff>102297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8804032"/>
          <a:ext cx="889000" cy="55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102297</xdr:rowOff>
    </xdr:from>
    <xdr:to>
      <xdr:col>45</xdr:col>
      <xdr:colOff>177800</xdr:colOff>
      <xdr:row>55</xdr:row>
      <xdr:rowOff>79135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60597"/>
          <a:ext cx="889000" cy="14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79135</xdr:rowOff>
    </xdr:from>
    <xdr:to>
      <xdr:col>41</xdr:col>
      <xdr:colOff>50800</xdr:colOff>
      <xdr:row>57</xdr:row>
      <xdr:rowOff>74586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08885"/>
          <a:ext cx="889000" cy="33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160424</xdr:rowOff>
    </xdr:from>
    <xdr:to>
      <xdr:col>55</xdr:col>
      <xdr:colOff>50800</xdr:colOff>
      <xdr:row>54</xdr:row>
      <xdr:rowOff>90574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11851</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98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9282</xdr:rowOff>
    </xdr:from>
    <xdr:to>
      <xdr:col>50</xdr:col>
      <xdr:colOff>165100</xdr:colOff>
      <xdr:row>51</xdr:row>
      <xdr:rowOff>110882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87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127409</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852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51497</xdr:rowOff>
    </xdr:from>
    <xdr:to>
      <xdr:col>46</xdr:col>
      <xdr:colOff>38100</xdr:colOff>
      <xdr:row>54</xdr:row>
      <xdr:rowOff>153097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169624</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085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28335</xdr:rowOff>
    </xdr:from>
    <xdr:to>
      <xdr:col>41</xdr:col>
      <xdr:colOff>101600</xdr:colOff>
      <xdr:row>55</xdr:row>
      <xdr:rowOff>129935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146462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23786</xdr:rowOff>
    </xdr:from>
    <xdr:to>
      <xdr:col>36</xdr:col>
      <xdr:colOff>165100</xdr:colOff>
      <xdr:row>57</xdr:row>
      <xdr:rowOff>125386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141913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7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84100</xdr:rowOff>
    </xdr:from>
    <xdr:to>
      <xdr:col>55</xdr:col>
      <xdr:colOff>0</xdr:colOff>
      <xdr:row>78</xdr:row>
      <xdr:rowOff>150394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14300"/>
          <a:ext cx="838200" cy="40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84100</xdr:rowOff>
    </xdr:from>
    <xdr:to>
      <xdr:col>50</xdr:col>
      <xdr:colOff>114300</xdr:colOff>
      <xdr:row>77</xdr:row>
      <xdr:rowOff>9609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14300"/>
          <a:ext cx="8890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154721</xdr:rowOff>
    </xdr:from>
    <xdr:to>
      <xdr:col>45</xdr:col>
      <xdr:colOff>177800</xdr:colOff>
      <xdr:row>77</xdr:row>
      <xdr:rowOff>9609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13471"/>
          <a:ext cx="889000" cy="19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154721</xdr:rowOff>
    </xdr:from>
    <xdr:to>
      <xdr:col>41</xdr:col>
      <xdr:colOff>50800</xdr:colOff>
      <xdr:row>77</xdr:row>
      <xdr:rowOff>50733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13471"/>
          <a:ext cx="889000" cy="2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99594</xdr:rowOff>
    </xdr:from>
    <xdr:to>
      <xdr:col>55</xdr:col>
      <xdr:colOff>50800</xdr:colOff>
      <xdr:row>79</xdr:row>
      <xdr:rowOff>29744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33300</xdr:rowOff>
    </xdr:from>
    <xdr:to>
      <xdr:col>50</xdr:col>
      <xdr:colOff>165100</xdr:colOff>
      <xdr:row>76</xdr:row>
      <xdr:rowOff>134900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151427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3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130259</xdr:rowOff>
    </xdr:from>
    <xdr:to>
      <xdr:col>46</xdr:col>
      <xdr:colOff>38100</xdr:colOff>
      <xdr:row>77</xdr:row>
      <xdr:rowOff>60409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76936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103922</xdr:rowOff>
    </xdr:from>
    <xdr:to>
      <xdr:col>41</xdr:col>
      <xdr:colOff>101600</xdr:colOff>
      <xdr:row>76</xdr:row>
      <xdr:rowOff>34072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50599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3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171383</xdr:rowOff>
    </xdr:from>
    <xdr:to>
      <xdr:col>36</xdr:col>
      <xdr:colOff>165100</xdr:colOff>
      <xdr:row>77</xdr:row>
      <xdr:rowOff>101533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118060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145086</xdr:rowOff>
    </xdr:from>
    <xdr:to>
      <xdr:col>54</xdr:col>
      <xdr:colOff>189865</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918486"/>
          <a:ext cx="1270" cy="115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91763</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6937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145086</xdr:rowOff>
    </xdr:from>
    <xdr:to>
      <xdr:col>55</xdr:col>
      <xdr:colOff>88900</xdr:colOff>
      <xdr:row>92</xdr:row>
      <xdr:rowOff>145086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918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143419</xdr:rowOff>
    </xdr:from>
    <xdr:to>
      <xdr:col>55</xdr:col>
      <xdr:colOff>0</xdr:colOff>
      <xdr:row>92</xdr:row>
      <xdr:rowOff>145086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5573919"/>
          <a:ext cx="838200" cy="34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803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22737</xdr:rowOff>
    </xdr:from>
    <xdr:to>
      <xdr:col>55</xdr:col>
      <xdr:colOff>50800</xdr:colOff>
      <xdr:row>98</xdr:row>
      <xdr:rowOff>124337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2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143419</xdr:rowOff>
    </xdr:from>
    <xdr:to>
      <xdr:col>50</xdr:col>
      <xdr:colOff>114300</xdr:colOff>
      <xdr:row>94</xdr:row>
      <xdr:rowOff>150054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573919"/>
          <a:ext cx="889000" cy="69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21255</xdr:rowOff>
    </xdr:from>
    <xdr:to>
      <xdr:col>50</xdr:col>
      <xdr:colOff>165100</xdr:colOff>
      <xdr:row>98</xdr:row>
      <xdr:rowOff>122855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113982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91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150054</xdr:rowOff>
    </xdr:from>
    <xdr:to>
      <xdr:col>45</xdr:col>
      <xdr:colOff>177800</xdr:colOff>
      <xdr:row>97</xdr:row>
      <xdr:rowOff>18379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66354"/>
          <a:ext cx="889000" cy="38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44664</xdr:rowOff>
    </xdr:from>
    <xdr:to>
      <xdr:col>46</xdr:col>
      <xdr:colOff>38100</xdr:colOff>
      <xdr:row>98</xdr:row>
      <xdr:rowOff>146264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137391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18379</xdr:rowOff>
    </xdr:from>
    <xdr:to>
      <xdr:col>41</xdr:col>
      <xdr:colOff>50800</xdr:colOff>
      <xdr:row>98</xdr:row>
      <xdr:rowOff>152198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49029"/>
          <a:ext cx="889000" cy="30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57206</xdr:rowOff>
    </xdr:from>
    <xdr:to>
      <xdr:col>41</xdr:col>
      <xdr:colOff>101600</xdr:colOff>
      <xdr:row>98</xdr:row>
      <xdr:rowOff>158806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149933</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23687</xdr:rowOff>
    </xdr:from>
    <xdr:to>
      <xdr:col>36</xdr:col>
      <xdr:colOff>165100</xdr:colOff>
      <xdr:row>98</xdr:row>
      <xdr:rowOff>125287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141814</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94286</xdr:rowOff>
    </xdr:from>
    <xdr:to>
      <xdr:col>55</xdr:col>
      <xdr:colOff>50800</xdr:colOff>
      <xdr:row>93</xdr:row>
      <xdr:rowOff>24436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8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47313</xdr:rowOff>
    </xdr:from>
    <xdr:ext cx="690189"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8207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92619</xdr:rowOff>
    </xdr:from>
    <xdr:to>
      <xdr:col>50</xdr:col>
      <xdr:colOff>165100</xdr:colOff>
      <xdr:row>91</xdr:row>
      <xdr:rowOff>22769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39296</xdr:rowOff>
    </xdr:from>
    <xdr:ext cx="69018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294205" y="152983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99254</xdr:rowOff>
    </xdr:from>
    <xdr:to>
      <xdr:col>46</xdr:col>
      <xdr:colOff>38100</xdr:colOff>
      <xdr:row>95</xdr:row>
      <xdr:rowOff>29404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45931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599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139029</xdr:rowOff>
    </xdr:from>
    <xdr:to>
      <xdr:col>41</xdr:col>
      <xdr:colOff>101600</xdr:colOff>
      <xdr:row>97</xdr:row>
      <xdr:rowOff>69179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9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85706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37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101398</xdr:rowOff>
    </xdr:from>
    <xdr:to>
      <xdr:col>36</xdr:col>
      <xdr:colOff>165100</xdr:colOff>
      <xdr:row>99</xdr:row>
      <xdr:rowOff>31548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22675</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99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22442</xdr:rowOff>
    </xdr:from>
    <xdr:to>
      <xdr:col>85</xdr:col>
      <xdr:colOff>127000</xdr:colOff>
      <xdr:row>39</xdr:row>
      <xdr:rowOff>35709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08992"/>
          <a:ext cx="8382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22442</xdr:rowOff>
    </xdr:from>
    <xdr:to>
      <xdr:col>81</xdr:col>
      <xdr:colOff>50800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08992"/>
          <a:ext cx="889000" cy="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156359</xdr:rowOff>
    </xdr:from>
    <xdr:to>
      <xdr:col>85</xdr:col>
      <xdr:colOff>177800</xdr:colOff>
      <xdr:row>39</xdr:row>
      <xdr:rowOff>86509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3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143092</xdr:rowOff>
    </xdr:from>
    <xdr:to>
      <xdr:col>81</xdr:col>
      <xdr:colOff>101600</xdr:colOff>
      <xdr:row>39</xdr:row>
      <xdr:rowOff>73242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64369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75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125817</xdr:rowOff>
    </xdr:from>
    <xdr:to>
      <xdr:col>85</xdr:col>
      <xdr:colOff>127000</xdr:colOff>
      <xdr:row>76</xdr:row>
      <xdr:rowOff>145239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56017"/>
          <a:ext cx="8382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145239</xdr:rowOff>
    </xdr:from>
    <xdr:to>
      <xdr:col>81</xdr:col>
      <xdr:colOff>50800</xdr:colOff>
      <xdr:row>76</xdr:row>
      <xdr:rowOff>160617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75439"/>
          <a:ext cx="889000" cy="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47547</xdr:rowOff>
    </xdr:from>
    <xdr:to>
      <xdr:col>76</xdr:col>
      <xdr:colOff>114300</xdr:colOff>
      <xdr:row>76</xdr:row>
      <xdr:rowOff>160617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077747"/>
          <a:ext cx="889000" cy="1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47547</xdr:rowOff>
    </xdr:from>
    <xdr:to>
      <xdr:col>71</xdr:col>
      <xdr:colOff>177800</xdr:colOff>
      <xdr:row>76</xdr:row>
      <xdr:rowOff>155744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77747"/>
          <a:ext cx="889000" cy="1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75017</xdr:rowOff>
    </xdr:from>
    <xdr:to>
      <xdr:col>85</xdr:col>
      <xdr:colOff>177800</xdr:colOff>
      <xdr:row>77</xdr:row>
      <xdr:rowOff>5167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1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97893</xdr:rowOff>
    </xdr:from>
    <xdr:ext cx="599010"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94439</xdr:rowOff>
    </xdr:from>
    <xdr:to>
      <xdr:col>81</xdr:col>
      <xdr:colOff>101600</xdr:colOff>
      <xdr:row>77</xdr:row>
      <xdr:rowOff>24589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41117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181795" y="1289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109817</xdr:rowOff>
    </xdr:from>
    <xdr:to>
      <xdr:col>76</xdr:col>
      <xdr:colOff>165100</xdr:colOff>
      <xdr:row>77</xdr:row>
      <xdr:rowOff>39967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56494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292795" y="1291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168197</xdr:rowOff>
    </xdr:from>
    <xdr:to>
      <xdr:col>72</xdr:col>
      <xdr:colOff>38100</xdr:colOff>
      <xdr:row>76</xdr:row>
      <xdr:rowOff>98347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114874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03795" y="1280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104944</xdr:rowOff>
    </xdr:from>
    <xdr:to>
      <xdr:col>67</xdr:col>
      <xdr:colOff>101600</xdr:colOff>
      <xdr:row>77</xdr:row>
      <xdr:rowOff>35094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51621</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14795" y="1291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35351</xdr:rowOff>
    </xdr:from>
    <xdr:to>
      <xdr:col>85</xdr:col>
      <xdr:colOff>127000</xdr:colOff>
      <xdr:row>98</xdr:row>
      <xdr:rowOff>121464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37451"/>
          <a:ext cx="838200" cy="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158407</xdr:rowOff>
    </xdr:from>
    <xdr:to>
      <xdr:col>81</xdr:col>
      <xdr:colOff>50800</xdr:colOff>
      <xdr:row>98</xdr:row>
      <xdr:rowOff>121464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89057"/>
          <a:ext cx="889000" cy="13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104649</xdr:rowOff>
    </xdr:from>
    <xdr:to>
      <xdr:col>76</xdr:col>
      <xdr:colOff>114300</xdr:colOff>
      <xdr:row>97</xdr:row>
      <xdr:rowOff>158407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735299"/>
          <a:ext cx="8890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104649</xdr:rowOff>
    </xdr:from>
    <xdr:to>
      <xdr:col>71</xdr:col>
      <xdr:colOff>177800</xdr:colOff>
      <xdr:row>97</xdr:row>
      <xdr:rowOff>111816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35299"/>
          <a:ext cx="8890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156001</xdr:rowOff>
    </xdr:from>
    <xdr:to>
      <xdr:col>85</xdr:col>
      <xdr:colOff>177800</xdr:colOff>
      <xdr:row>98</xdr:row>
      <xdr:rowOff>86151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70664</xdr:rowOff>
    </xdr:from>
    <xdr:to>
      <xdr:col>81</xdr:col>
      <xdr:colOff>101600</xdr:colOff>
      <xdr:row>99</xdr:row>
      <xdr:rowOff>814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163391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9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107607</xdr:rowOff>
    </xdr:from>
    <xdr:to>
      <xdr:col>76</xdr:col>
      <xdr:colOff>165100</xdr:colOff>
      <xdr:row>98</xdr:row>
      <xdr:rowOff>37757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54284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292795" y="1651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53849</xdr:rowOff>
    </xdr:from>
    <xdr:to>
      <xdr:col>72</xdr:col>
      <xdr:colOff>38100</xdr:colOff>
      <xdr:row>97</xdr:row>
      <xdr:rowOff>155449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526</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03795" y="1645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61016</xdr:rowOff>
    </xdr:from>
    <xdr:to>
      <xdr:col>67</xdr:col>
      <xdr:colOff>101600</xdr:colOff>
      <xdr:row>97</xdr:row>
      <xdr:rowOff>162616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9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7693</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14795" y="1646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85816</xdr:rowOff>
    </xdr:from>
    <xdr:to>
      <xdr:col>116</xdr:col>
      <xdr:colOff>63500</xdr:colOff>
      <xdr:row>39</xdr:row>
      <xdr:rowOff>92723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1323300" y="6772366"/>
          <a:ext cx="8382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92723</xdr:rowOff>
    </xdr:from>
    <xdr:to>
      <xdr:col>111</xdr:col>
      <xdr:colOff>177800</xdr:colOff>
      <xdr:row>39</xdr:row>
      <xdr:rowOff>95890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0434300" y="6779273"/>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95890</xdr:rowOff>
    </xdr:from>
    <xdr:to>
      <xdr:col>107</xdr:col>
      <xdr:colOff>50800</xdr:colOff>
      <xdr:row>39</xdr:row>
      <xdr:rowOff>95890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9545300" y="6782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94535</xdr:rowOff>
    </xdr:from>
    <xdr:to>
      <xdr:col>102</xdr:col>
      <xdr:colOff>114300</xdr:colOff>
      <xdr:row>39</xdr:row>
      <xdr:rowOff>95890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781085"/>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35016</xdr:rowOff>
    </xdr:from>
    <xdr:to>
      <xdr:col>116</xdr:col>
      <xdr:colOff>114300</xdr:colOff>
      <xdr:row>39</xdr:row>
      <xdr:rowOff>136616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121393</xdr:rowOff>
    </xdr:from>
    <xdr:ext cx="378565"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663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41923</xdr:rowOff>
    </xdr:from>
    <xdr:to>
      <xdr:col>112</xdr:col>
      <xdr:colOff>38100</xdr:colOff>
      <xdr:row>39</xdr:row>
      <xdr:rowOff>143523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7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134650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134017" y="682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45090</xdr:rowOff>
    </xdr:from>
    <xdr:to>
      <xdr:col>107</xdr:col>
      <xdr:colOff>101600</xdr:colOff>
      <xdr:row>39</xdr:row>
      <xdr:rowOff>146690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6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137817</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245017" y="682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45090</xdr:rowOff>
    </xdr:from>
    <xdr:to>
      <xdr:col>102</xdr:col>
      <xdr:colOff>165100</xdr:colOff>
      <xdr:row>39</xdr:row>
      <xdr:rowOff>146690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137817</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56017" y="682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43735</xdr:rowOff>
    </xdr:from>
    <xdr:to>
      <xdr:col>98</xdr:col>
      <xdr:colOff>38100</xdr:colOff>
      <xdr:row>39</xdr:row>
      <xdr:rowOff>145335</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7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136462</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67017" y="682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22923</xdr:rowOff>
    </xdr:from>
    <xdr:to>
      <xdr:col>116</xdr:col>
      <xdr:colOff>63500</xdr:colOff>
      <xdr:row>59</xdr:row>
      <xdr:rowOff>29667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138473"/>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7747</xdr:rowOff>
    </xdr:from>
    <xdr:to>
      <xdr:col>111</xdr:col>
      <xdr:colOff>177800</xdr:colOff>
      <xdr:row>59</xdr:row>
      <xdr:rowOff>22923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123297"/>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1575</xdr:rowOff>
    </xdr:from>
    <xdr:to>
      <xdr:col>107</xdr:col>
      <xdr:colOff>50800</xdr:colOff>
      <xdr:row>59</xdr:row>
      <xdr:rowOff>7747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11712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157366</xdr:rowOff>
    </xdr:from>
    <xdr:to>
      <xdr:col>102</xdr:col>
      <xdr:colOff>114300</xdr:colOff>
      <xdr:row>59</xdr:row>
      <xdr:rowOff>1575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101466"/>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150317</xdr:rowOff>
    </xdr:from>
    <xdr:to>
      <xdr:col>116</xdr:col>
      <xdr:colOff>114300</xdr:colOff>
      <xdr:row>59</xdr:row>
      <xdr:rowOff>80467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65244</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0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143573</xdr:rowOff>
    </xdr:from>
    <xdr:to>
      <xdr:col>112</xdr:col>
      <xdr:colOff>38100</xdr:colOff>
      <xdr:row>59</xdr:row>
      <xdr:rowOff>73723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64850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428" y="101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128397</xdr:rowOff>
    </xdr:from>
    <xdr:to>
      <xdr:col>107</xdr:col>
      <xdr:colOff>101600</xdr:colOff>
      <xdr:row>59</xdr:row>
      <xdr:rowOff>58547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49674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016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122225</xdr:rowOff>
    </xdr:from>
    <xdr:to>
      <xdr:col>102</xdr:col>
      <xdr:colOff>165100</xdr:colOff>
      <xdr:row>59</xdr:row>
      <xdr:rowOff>52375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43502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101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106566</xdr:rowOff>
    </xdr:from>
    <xdr:to>
      <xdr:col>98</xdr:col>
      <xdr:colOff>38100</xdr:colOff>
      <xdr:row>59</xdr:row>
      <xdr:rowOff>36716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27843</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014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16745</xdr:rowOff>
    </xdr:from>
    <xdr:to>
      <xdr:col>116</xdr:col>
      <xdr:colOff>63500</xdr:colOff>
      <xdr:row>76</xdr:row>
      <xdr:rowOff>33333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704045"/>
          <a:ext cx="838200" cy="35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16745</xdr:rowOff>
    </xdr:from>
    <xdr:to>
      <xdr:col>111</xdr:col>
      <xdr:colOff>177800</xdr:colOff>
      <xdr:row>75</xdr:row>
      <xdr:rowOff>37301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04045"/>
          <a:ext cx="889000" cy="19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163456</xdr:rowOff>
    </xdr:from>
    <xdr:to>
      <xdr:col>107</xdr:col>
      <xdr:colOff>50800</xdr:colOff>
      <xdr:row>75</xdr:row>
      <xdr:rowOff>37301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850756"/>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163456</xdr:rowOff>
    </xdr:from>
    <xdr:to>
      <xdr:col>102</xdr:col>
      <xdr:colOff>114300</xdr:colOff>
      <xdr:row>75</xdr:row>
      <xdr:rowOff>195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50756"/>
          <a:ext cx="889000" cy="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153983</xdr:rowOff>
    </xdr:from>
    <xdr:to>
      <xdr:col>116</xdr:col>
      <xdr:colOff>114300</xdr:colOff>
      <xdr:row>76</xdr:row>
      <xdr:rowOff>84133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5409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137395</xdr:rowOff>
    </xdr:from>
    <xdr:to>
      <xdr:col>112</xdr:col>
      <xdr:colOff>38100</xdr:colOff>
      <xdr:row>74</xdr:row>
      <xdr:rowOff>67545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84072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23795" y="1242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157951</xdr:rowOff>
    </xdr:from>
    <xdr:to>
      <xdr:col>107</xdr:col>
      <xdr:colOff>101600</xdr:colOff>
      <xdr:row>75</xdr:row>
      <xdr:rowOff>88101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104628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34795" y="1262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112656</xdr:rowOff>
    </xdr:from>
    <xdr:to>
      <xdr:col>102</xdr:col>
      <xdr:colOff>165100</xdr:colOff>
      <xdr:row>75</xdr:row>
      <xdr:rowOff>42806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9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59333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45795" y="1257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120845</xdr:rowOff>
    </xdr:from>
    <xdr:to>
      <xdr:col>98</xdr:col>
      <xdr:colOff>38100</xdr:colOff>
      <xdr:row>75</xdr:row>
      <xdr:rowOff>50995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67522</xdr:rowOff>
    </xdr:from>
    <xdr:ext cx="59901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56795" y="1258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内容として、人件費については類似団体平均値を大幅に上回る数値となっている。賃金改定等の影響もあり年々増加傾向にあるが、職員の定数管理の改善を図り抑制に努める。物件費や維持管理費については、公共施設の管理コストの見直しを行い、施設の老朽化対策・長寿命化を積極的に行う事を検討し、長期的な視点で維持修繕費や物件費の抑制に努める。扶助費に関しては、増加傾向にあり少子高齢化が進む中、今後も増加が見込まれるため介護予防等の対応が望まれる。普通建設事業費については、対前年度に対し減少しているが、今後も大型事業が続く見込みとなっており、公債費ともに増加する懸念がある。これらを踏まえ、今後は財政状況を考慮した計画策定や見直し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沖縄県伊是名村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
1,204
15.43
3,995,664
3,662,035
309,815
1,413,703
3,591,671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63900</xdr:rowOff>
    </xdr:from>
    <xdr:to>
      <xdr:col>24</xdr:col>
      <xdr:colOff>63500</xdr:colOff>
      <xdr:row>34</xdr:row>
      <xdr:rowOff>119926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893200"/>
          <a:ext cx="838200" cy="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105029</xdr:rowOff>
    </xdr:from>
    <xdr:to>
      <xdr:col>19</xdr:col>
      <xdr:colOff>177800</xdr:colOff>
      <xdr:row>34</xdr:row>
      <xdr:rowOff>119926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934329"/>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86151</xdr:rowOff>
    </xdr:from>
    <xdr:to>
      <xdr:col>15</xdr:col>
      <xdr:colOff>50800</xdr:colOff>
      <xdr:row>34</xdr:row>
      <xdr:rowOff>105029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15451"/>
          <a:ext cx="889000" cy="1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81388</xdr:rowOff>
    </xdr:from>
    <xdr:to>
      <xdr:col>10</xdr:col>
      <xdr:colOff>114300</xdr:colOff>
      <xdr:row>34</xdr:row>
      <xdr:rowOff>86151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910688"/>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13100</xdr:rowOff>
    </xdr:from>
    <xdr:to>
      <xdr:col>24</xdr:col>
      <xdr:colOff>114300</xdr:colOff>
      <xdr:row>34</xdr:row>
      <xdr:rowOff>114700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8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35977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6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69126</xdr:rowOff>
    </xdr:from>
    <xdr:to>
      <xdr:col>20</xdr:col>
      <xdr:colOff>38100</xdr:colOff>
      <xdr:row>34</xdr:row>
      <xdr:rowOff>170726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8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15803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7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54229</xdr:rowOff>
    </xdr:from>
    <xdr:to>
      <xdr:col>15</xdr:col>
      <xdr:colOff>101600</xdr:colOff>
      <xdr:row>34</xdr:row>
      <xdr:rowOff>155829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8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906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35351</xdr:rowOff>
    </xdr:from>
    <xdr:to>
      <xdr:col>10</xdr:col>
      <xdr:colOff>165100</xdr:colOff>
      <xdr:row>34</xdr:row>
      <xdr:rowOff>136951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153478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3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30588</xdr:rowOff>
    </xdr:from>
    <xdr:to>
      <xdr:col>6</xdr:col>
      <xdr:colOff>38100</xdr:colOff>
      <xdr:row>34</xdr:row>
      <xdr:rowOff>132188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8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148715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6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144394</xdr:rowOff>
    </xdr:from>
    <xdr:to>
      <xdr:col>24</xdr:col>
      <xdr:colOff>63500</xdr:colOff>
      <xdr:row>55</xdr:row>
      <xdr:rowOff>53881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402694"/>
          <a:ext cx="838200" cy="8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144394</xdr:rowOff>
    </xdr:from>
    <xdr:to>
      <xdr:col>19</xdr:col>
      <xdr:colOff>177800</xdr:colOff>
      <xdr:row>56</xdr:row>
      <xdr:rowOff>137218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402694"/>
          <a:ext cx="889000" cy="3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93317</xdr:rowOff>
    </xdr:from>
    <xdr:to>
      <xdr:col>15</xdr:col>
      <xdr:colOff>50800</xdr:colOff>
      <xdr:row>56</xdr:row>
      <xdr:rowOff>137218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694517"/>
          <a:ext cx="8890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93317</xdr:rowOff>
    </xdr:from>
    <xdr:to>
      <xdr:col>10</xdr:col>
      <xdr:colOff>114300</xdr:colOff>
      <xdr:row>56</xdr:row>
      <xdr:rowOff>120512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694517"/>
          <a:ext cx="889000" cy="2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3081</xdr:rowOff>
    </xdr:from>
    <xdr:to>
      <xdr:col>24</xdr:col>
      <xdr:colOff>114300</xdr:colOff>
      <xdr:row>55</xdr:row>
      <xdr:rowOff>104681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25958</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284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93594</xdr:rowOff>
    </xdr:from>
    <xdr:to>
      <xdr:col>20</xdr:col>
      <xdr:colOff>38100</xdr:colOff>
      <xdr:row>55</xdr:row>
      <xdr:rowOff>23744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3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40271</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1271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86418</xdr:rowOff>
    </xdr:from>
    <xdr:to>
      <xdr:col>15</xdr:col>
      <xdr:colOff>101600</xdr:colOff>
      <xdr:row>57</xdr:row>
      <xdr:rowOff>16568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33095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6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42517</xdr:rowOff>
    </xdr:from>
    <xdr:to>
      <xdr:col>10</xdr:col>
      <xdr:colOff>165100</xdr:colOff>
      <xdr:row>56</xdr:row>
      <xdr:rowOff>144117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160644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1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69712</xdr:rowOff>
    </xdr:from>
    <xdr:to>
      <xdr:col>6</xdr:col>
      <xdr:colOff>38100</xdr:colOff>
      <xdr:row>56</xdr:row>
      <xdr:rowOff>171312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16389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4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3033</xdr:rowOff>
    </xdr:from>
    <xdr:to>
      <xdr:col>24</xdr:col>
      <xdr:colOff>63500</xdr:colOff>
      <xdr:row>75</xdr:row>
      <xdr:rowOff>170659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61783"/>
          <a:ext cx="838200" cy="16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170659</xdr:rowOff>
    </xdr:from>
    <xdr:to>
      <xdr:col>19</xdr:col>
      <xdr:colOff>177800</xdr:colOff>
      <xdr:row>76</xdr:row>
      <xdr:rowOff>27843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29409"/>
          <a:ext cx="889000" cy="2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140043</xdr:rowOff>
    </xdr:from>
    <xdr:to>
      <xdr:col>15</xdr:col>
      <xdr:colOff>50800</xdr:colOff>
      <xdr:row>76</xdr:row>
      <xdr:rowOff>27843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98793"/>
          <a:ext cx="889000" cy="5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140043</xdr:rowOff>
    </xdr:from>
    <xdr:to>
      <xdr:col>10</xdr:col>
      <xdr:colOff>114300</xdr:colOff>
      <xdr:row>76</xdr:row>
      <xdr:rowOff>97909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98793"/>
          <a:ext cx="889000" cy="1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123683</xdr:rowOff>
    </xdr:from>
    <xdr:to>
      <xdr:col>24</xdr:col>
      <xdr:colOff>114300</xdr:colOff>
      <xdr:row>75</xdr:row>
      <xdr:rowOff>53833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1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146560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6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119859</xdr:rowOff>
    </xdr:from>
    <xdr:to>
      <xdr:col>20</xdr:col>
      <xdr:colOff>38100</xdr:colOff>
      <xdr:row>76</xdr:row>
      <xdr:rowOff>50009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66536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148493</xdr:rowOff>
    </xdr:from>
    <xdr:to>
      <xdr:col>15</xdr:col>
      <xdr:colOff>101600</xdr:colOff>
      <xdr:row>76</xdr:row>
      <xdr:rowOff>78643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0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95169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8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89243</xdr:rowOff>
    </xdr:from>
    <xdr:to>
      <xdr:col>10</xdr:col>
      <xdr:colOff>165100</xdr:colOff>
      <xdr:row>76</xdr:row>
      <xdr:rowOff>19393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35920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2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47109</xdr:rowOff>
    </xdr:from>
    <xdr:to>
      <xdr:col>6</xdr:col>
      <xdr:colOff>38100</xdr:colOff>
      <xdr:row>76</xdr:row>
      <xdr:rowOff>148709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165236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5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3671</xdr:rowOff>
    </xdr:from>
    <xdr:to>
      <xdr:col>24</xdr:col>
      <xdr:colOff>63500</xdr:colOff>
      <xdr:row>97</xdr:row>
      <xdr:rowOff>8418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34321"/>
          <a:ext cx="8382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8418</xdr:rowOff>
    </xdr:from>
    <xdr:to>
      <xdr:col>19</xdr:col>
      <xdr:colOff>177800</xdr:colOff>
      <xdr:row>97</xdr:row>
      <xdr:rowOff>101177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39068"/>
          <a:ext cx="889000" cy="9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5899</xdr:rowOff>
    </xdr:from>
    <xdr:to>
      <xdr:col>15</xdr:col>
      <xdr:colOff>50800</xdr:colOff>
      <xdr:row>97</xdr:row>
      <xdr:rowOff>101177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36549"/>
          <a:ext cx="889000" cy="9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5899</xdr:rowOff>
    </xdr:from>
    <xdr:to>
      <xdr:col>10</xdr:col>
      <xdr:colOff>114300</xdr:colOff>
      <xdr:row>97</xdr:row>
      <xdr:rowOff>126605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6549"/>
          <a:ext cx="889000" cy="12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124321</xdr:rowOff>
    </xdr:from>
    <xdr:to>
      <xdr:col>24</xdr:col>
      <xdr:colOff>114300</xdr:colOff>
      <xdr:row>97</xdr:row>
      <xdr:rowOff>54471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147198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3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129068</xdr:rowOff>
    </xdr:from>
    <xdr:to>
      <xdr:col>20</xdr:col>
      <xdr:colOff>38100</xdr:colOff>
      <xdr:row>97</xdr:row>
      <xdr:rowOff>59218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75745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6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50377</xdr:rowOff>
    </xdr:from>
    <xdr:to>
      <xdr:col>15</xdr:col>
      <xdr:colOff>101600</xdr:colOff>
      <xdr:row>97</xdr:row>
      <xdr:rowOff>151977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168504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5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126549</xdr:rowOff>
    </xdr:from>
    <xdr:to>
      <xdr:col>10</xdr:col>
      <xdr:colOff>165100</xdr:colOff>
      <xdr:row>97</xdr:row>
      <xdr:rowOff>56699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73226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6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75805</xdr:rowOff>
    </xdr:from>
    <xdr:to>
      <xdr:col>6</xdr:col>
      <xdr:colOff>38100</xdr:colOff>
      <xdr:row>98</xdr:row>
      <xdr:rowOff>5955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22482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8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83749</xdr:rowOff>
    </xdr:from>
    <xdr:to>
      <xdr:col>55</xdr:col>
      <xdr:colOff>0</xdr:colOff>
      <xdr:row>56</xdr:row>
      <xdr:rowOff>144729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84949"/>
          <a:ext cx="838200" cy="6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83749</xdr:rowOff>
    </xdr:from>
    <xdr:to>
      <xdr:col>50</xdr:col>
      <xdr:colOff>114300</xdr:colOff>
      <xdr:row>57</xdr:row>
      <xdr:rowOff>95737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84949"/>
          <a:ext cx="889000" cy="1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66084</xdr:rowOff>
    </xdr:from>
    <xdr:to>
      <xdr:col>45</xdr:col>
      <xdr:colOff>177800</xdr:colOff>
      <xdr:row>57</xdr:row>
      <xdr:rowOff>95737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67284"/>
          <a:ext cx="889000" cy="20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66084</xdr:rowOff>
    </xdr:from>
    <xdr:to>
      <xdr:col>41</xdr:col>
      <xdr:colOff>50800</xdr:colOff>
      <xdr:row>56</xdr:row>
      <xdr:rowOff>156548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67284"/>
          <a:ext cx="889000" cy="9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93929</xdr:rowOff>
    </xdr:from>
    <xdr:to>
      <xdr:col>55</xdr:col>
      <xdr:colOff>50800</xdr:colOff>
      <xdr:row>57</xdr:row>
      <xdr:rowOff>24079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116806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4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32949</xdr:rowOff>
    </xdr:from>
    <xdr:to>
      <xdr:col>50</xdr:col>
      <xdr:colOff>165100</xdr:colOff>
      <xdr:row>56</xdr:row>
      <xdr:rowOff>134549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151076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0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44937</xdr:rowOff>
    </xdr:from>
    <xdr:to>
      <xdr:col>46</xdr:col>
      <xdr:colOff>38100</xdr:colOff>
      <xdr:row>57</xdr:row>
      <xdr:rowOff>146537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163064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9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15284</xdr:rowOff>
    </xdr:from>
    <xdr:to>
      <xdr:col>41</xdr:col>
      <xdr:colOff>101600</xdr:colOff>
      <xdr:row>56</xdr:row>
      <xdr:rowOff>116884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133411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9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105748</xdr:rowOff>
    </xdr:from>
    <xdr:to>
      <xdr:col>36</xdr:col>
      <xdr:colOff>165100</xdr:colOff>
      <xdr:row>57</xdr:row>
      <xdr:rowOff>35898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52425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8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70576</xdr:rowOff>
    </xdr:from>
    <xdr:to>
      <xdr:col>55</xdr:col>
      <xdr:colOff>0</xdr:colOff>
      <xdr:row>78</xdr:row>
      <xdr:rowOff>88010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43676"/>
          <a:ext cx="838200" cy="1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88010</xdr:rowOff>
    </xdr:from>
    <xdr:to>
      <xdr:col>50</xdr:col>
      <xdr:colOff>114300</xdr:colOff>
      <xdr:row>78</xdr:row>
      <xdr:rowOff>98408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61110"/>
          <a:ext cx="8890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98408</xdr:rowOff>
    </xdr:from>
    <xdr:to>
      <xdr:col>45</xdr:col>
      <xdr:colOff>177800</xdr:colOff>
      <xdr:row>78</xdr:row>
      <xdr:rowOff>127378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71508"/>
          <a:ext cx="889000" cy="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127378</xdr:rowOff>
    </xdr:from>
    <xdr:to>
      <xdr:col>41</xdr:col>
      <xdr:colOff>50800</xdr:colOff>
      <xdr:row>78</xdr:row>
      <xdr:rowOff>134938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00478"/>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19776</xdr:rowOff>
    </xdr:from>
    <xdr:to>
      <xdr:col>55</xdr:col>
      <xdr:colOff>50800</xdr:colOff>
      <xdr:row>78</xdr:row>
      <xdr:rowOff>121376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169653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37210</xdr:rowOff>
    </xdr:from>
    <xdr:to>
      <xdr:col>50</xdr:col>
      <xdr:colOff>165100</xdr:colOff>
      <xdr:row>78</xdr:row>
      <xdr:rowOff>138810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129937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0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47608</xdr:rowOff>
    </xdr:from>
    <xdr:to>
      <xdr:col>46</xdr:col>
      <xdr:colOff>38100</xdr:colOff>
      <xdr:row>78</xdr:row>
      <xdr:rowOff>149208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140335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1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76578</xdr:rowOff>
    </xdr:from>
    <xdr:to>
      <xdr:col>41</xdr:col>
      <xdr:colOff>101600</xdr:colOff>
      <xdr:row>79</xdr:row>
      <xdr:rowOff>6728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169305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84138</xdr:rowOff>
    </xdr:from>
    <xdr:to>
      <xdr:col>36</xdr:col>
      <xdr:colOff>165100</xdr:colOff>
      <xdr:row>79</xdr:row>
      <xdr:rowOff>14288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5415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110486</xdr:rowOff>
    </xdr:from>
    <xdr:to>
      <xdr:col>55</xdr:col>
      <xdr:colOff>0</xdr:colOff>
      <xdr:row>97</xdr:row>
      <xdr:rowOff>143819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41136"/>
          <a:ext cx="838200" cy="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143819</xdr:rowOff>
    </xdr:from>
    <xdr:to>
      <xdr:col>50</xdr:col>
      <xdr:colOff>114300</xdr:colOff>
      <xdr:row>97</xdr:row>
      <xdr:rowOff>160609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74469"/>
          <a:ext cx="8890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160609</xdr:rowOff>
    </xdr:from>
    <xdr:to>
      <xdr:col>45</xdr:col>
      <xdr:colOff>177800</xdr:colOff>
      <xdr:row>98</xdr:row>
      <xdr:rowOff>70355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91259"/>
          <a:ext cx="889000" cy="8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60272</xdr:rowOff>
    </xdr:from>
    <xdr:to>
      <xdr:col>41</xdr:col>
      <xdr:colOff>50800</xdr:colOff>
      <xdr:row>98</xdr:row>
      <xdr:rowOff>70355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62372"/>
          <a:ext cx="8890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59686</xdr:rowOff>
    </xdr:from>
    <xdr:to>
      <xdr:col>55</xdr:col>
      <xdr:colOff>50800</xdr:colOff>
      <xdr:row>97</xdr:row>
      <xdr:rowOff>161286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82563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93019</xdr:rowOff>
    </xdr:from>
    <xdr:to>
      <xdr:col>50</xdr:col>
      <xdr:colOff>165100</xdr:colOff>
      <xdr:row>98</xdr:row>
      <xdr:rowOff>23169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39696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9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109809</xdr:rowOff>
    </xdr:from>
    <xdr:to>
      <xdr:col>46</xdr:col>
      <xdr:colOff>38100</xdr:colOff>
      <xdr:row>98</xdr:row>
      <xdr:rowOff>39959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56486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1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19555</xdr:rowOff>
    </xdr:from>
    <xdr:to>
      <xdr:col>41</xdr:col>
      <xdr:colOff>101600</xdr:colOff>
      <xdr:row>98</xdr:row>
      <xdr:rowOff>121155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112282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1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9472</xdr:rowOff>
    </xdr:from>
    <xdr:to>
      <xdr:col>36</xdr:col>
      <xdr:colOff>165100</xdr:colOff>
      <xdr:row>98</xdr:row>
      <xdr:rowOff>111072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1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102199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0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68407</xdr:rowOff>
    </xdr:from>
    <xdr:to>
      <xdr:col>85</xdr:col>
      <xdr:colOff>127000</xdr:colOff>
      <xdr:row>38</xdr:row>
      <xdr:rowOff>105059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40607"/>
          <a:ext cx="838200" cy="3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68407</xdr:rowOff>
    </xdr:from>
    <xdr:to>
      <xdr:col>81</xdr:col>
      <xdr:colOff>50800</xdr:colOff>
      <xdr:row>38</xdr:row>
      <xdr:rowOff>76023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40607"/>
          <a:ext cx="889000" cy="35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76023</xdr:rowOff>
    </xdr:from>
    <xdr:to>
      <xdr:col>76</xdr:col>
      <xdr:colOff>114300</xdr:colOff>
      <xdr:row>38</xdr:row>
      <xdr:rowOff>166808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91123"/>
          <a:ext cx="889000" cy="9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166808</xdr:rowOff>
    </xdr:from>
    <xdr:to>
      <xdr:col>71</xdr:col>
      <xdr:colOff>177800</xdr:colOff>
      <xdr:row>39</xdr:row>
      <xdr:rowOff>7382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81908"/>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54259</xdr:rowOff>
    </xdr:from>
    <xdr:to>
      <xdr:col>85</xdr:col>
      <xdr:colOff>177800</xdr:colOff>
      <xdr:row>38</xdr:row>
      <xdr:rowOff>155859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140636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17607</xdr:rowOff>
    </xdr:from>
    <xdr:to>
      <xdr:col>81</xdr:col>
      <xdr:colOff>101600</xdr:colOff>
      <xdr:row>36</xdr:row>
      <xdr:rowOff>119207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8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135734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96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25223</xdr:rowOff>
    </xdr:from>
    <xdr:to>
      <xdr:col>76</xdr:col>
      <xdr:colOff>165100</xdr:colOff>
      <xdr:row>38</xdr:row>
      <xdr:rowOff>126823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117950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116008</xdr:rowOff>
    </xdr:from>
    <xdr:to>
      <xdr:col>72</xdr:col>
      <xdr:colOff>38100</xdr:colOff>
      <xdr:row>39</xdr:row>
      <xdr:rowOff>46158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37285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2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128032</xdr:rowOff>
    </xdr:from>
    <xdr:to>
      <xdr:col>67</xdr:col>
      <xdr:colOff>101600</xdr:colOff>
      <xdr:row>39</xdr:row>
      <xdr:rowOff>58182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4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49309</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73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153797</xdr:rowOff>
    </xdr:from>
    <xdr:to>
      <xdr:col>85</xdr:col>
      <xdr:colOff>127000</xdr:colOff>
      <xdr:row>57</xdr:row>
      <xdr:rowOff>101509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583547"/>
          <a:ext cx="838200" cy="29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46328</xdr:rowOff>
    </xdr:from>
    <xdr:to>
      <xdr:col>81</xdr:col>
      <xdr:colOff>50800</xdr:colOff>
      <xdr:row>55</xdr:row>
      <xdr:rowOff>153797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8961728"/>
          <a:ext cx="889000" cy="6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46328</xdr:rowOff>
    </xdr:from>
    <xdr:to>
      <xdr:col>76</xdr:col>
      <xdr:colOff>114300</xdr:colOff>
      <xdr:row>55</xdr:row>
      <xdr:rowOff>94625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8961728"/>
          <a:ext cx="889000" cy="56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94625</xdr:rowOff>
    </xdr:from>
    <xdr:to>
      <xdr:col>71</xdr:col>
      <xdr:colOff>177800</xdr:colOff>
      <xdr:row>57</xdr:row>
      <xdr:rowOff>138884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24375"/>
          <a:ext cx="889000" cy="3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50709</xdr:rowOff>
    </xdr:from>
    <xdr:to>
      <xdr:col>85</xdr:col>
      <xdr:colOff>177800</xdr:colOff>
      <xdr:row>57</xdr:row>
      <xdr:rowOff>152309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73586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7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102997</xdr:rowOff>
    </xdr:from>
    <xdr:to>
      <xdr:col>81</xdr:col>
      <xdr:colOff>101600</xdr:colOff>
      <xdr:row>56</xdr:row>
      <xdr:rowOff>33147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49674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30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166978</xdr:rowOff>
    </xdr:from>
    <xdr:to>
      <xdr:col>76</xdr:col>
      <xdr:colOff>165100</xdr:colOff>
      <xdr:row>52</xdr:row>
      <xdr:rowOff>97128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89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113655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6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43825</xdr:rowOff>
    </xdr:from>
    <xdr:to>
      <xdr:col>72</xdr:col>
      <xdr:colOff>38100</xdr:colOff>
      <xdr:row>55</xdr:row>
      <xdr:rowOff>145425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7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161952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88084</xdr:rowOff>
    </xdr:from>
    <xdr:to>
      <xdr:col>67</xdr:col>
      <xdr:colOff>101600</xdr:colOff>
      <xdr:row>58</xdr:row>
      <xdr:rowOff>18234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6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34761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3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22442</xdr:rowOff>
    </xdr:from>
    <xdr:to>
      <xdr:col>85</xdr:col>
      <xdr:colOff>127000</xdr:colOff>
      <xdr:row>79</xdr:row>
      <xdr:rowOff>35708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6992"/>
          <a:ext cx="838200" cy="1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22442</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6992"/>
          <a:ext cx="889000" cy="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156358</xdr:rowOff>
    </xdr:from>
    <xdr:to>
      <xdr:col>85</xdr:col>
      <xdr:colOff>177800</xdr:colOff>
      <xdr:row>79</xdr:row>
      <xdr:rowOff>86508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143092</xdr:rowOff>
    </xdr:from>
    <xdr:to>
      <xdr:col>81</xdr:col>
      <xdr:colOff>101600</xdr:colOff>
      <xdr:row>79</xdr:row>
      <xdr:rowOff>73242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64369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125817</xdr:rowOff>
    </xdr:from>
    <xdr:to>
      <xdr:col>85</xdr:col>
      <xdr:colOff>127000</xdr:colOff>
      <xdr:row>96</xdr:row>
      <xdr:rowOff>145239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85017"/>
          <a:ext cx="8382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145239</xdr:rowOff>
    </xdr:from>
    <xdr:to>
      <xdr:col>81</xdr:col>
      <xdr:colOff>50800</xdr:colOff>
      <xdr:row>96</xdr:row>
      <xdr:rowOff>160617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04439"/>
          <a:ext cx="889000" cy="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47138</xdr:rowOff>
    </xdr:from>
    <xdr:to>
      <xdr:col>76</xdr:col>
      <xdr:colOff>114300</xdr:colOff>
      <xdr:row>96</xdr:row>
      <xdr:rowOff>160617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506338"/>
          <a:ext cx="889000" cy="1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47138</xdr:rowOff>
    </xdr:from>
    <xdr:to>
      <xdr:col>71</xdr:col>
      <xdr:colOff>177800</xdr:colOff>
      <xdr:row>96</xdr:row>
      <xdr:rowOff>155744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06338"/>
          <a:ext cx="889000" cy="10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75017</xdr:rowOff>
    </xdr:from>
    <xdr:to>
      <xdr:col>85</xdr:col>
      <xdr:colOff>177800</xdr:colOff>
      <xdr:row>97</xdr:row>
      <xdr:rowOff>5167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97894</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8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94439</xdr:rowOff>
    </xdr:from>
    <xdr:to>
      <xdr:col>81</xdr:col>
      <xdr:colOff>101600</xdr:colOff>
      <xdr:row>97</xdr:row>
      <xdr:rowOff>24589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41116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2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109817</xdr:rowOff>
    </xdr:from>
    <xdr:to>
      <xdr:col>76</xdr:col>
      <xdr:colOff>165100</xdr:colOff>
      <xdr:row>97</xdr:row>
      <xdr:rowOff>39967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56494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167788</xdr:rowOff>
    </xdr:from>
    <xdr:to>
      <xdr:col>72</xdr:col>
      <xdr:colOff>38100</xdr:colOff>
      <xdr:row>96</xdr:row>
      <xdr:rowOff>97938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114465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23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104944</xdr:rowOff>
    </xdr:from>
    <xdr:to>
      <xdr:col>67</xdr:col>
      <xdr:colOff>101600</xdr:colOff>
      <xdr:row>97</xdr:row>
      <xdr:rowOff>35094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6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51621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3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102242</xdr:rowOff>
    </xdr:from>
    <xdr:to>
      <xdr:col>116</xdr:col>
      <xdr:colOff>63500</xdr:colOff>
      <xdr:row>34</xdr:row>
      <xdr:rowOff>164128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5760092"/>
          <a:ext cx="838200" cy="23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102242</xdr:rowOff>
    </xdr:from>
    <xdr:to>
      <xdr:col>111</xdr:col>
      <xdr:colOff>177800</xdr:colOff>
      <xdr:row>36</xdr:row>
      <xdr:rowOff>113868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5760092"/>
          <a:ext cx="889000" cy="52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66254</xdr:rowOff>
    </xdr:from>
    <xdr:to>
      <xdr:col>107</xdr:col>
      <xdr:colOff>50800</xdr:colOff>
      <xdr:row>36</xdr:row>
      <xdr:rowOff>113868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552654"/>
          <a:ext cx="889000" cy="7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111479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798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66254</xdr:rowOff>
    </xdr:from>
    <xdr:to>
      <xdr:col>102</xdr:col>
      <xdr:colOff>114300</xdr:colOff>
      <xdr:row>33</xdr:row>
      <xdr:rowOff>142280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5552654"/>
          <a:ext cx="889000" cy="24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118076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80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113328</xdr:rowOff>
    </xdr:from>
    <xdr:to>
      <xdr:col>116</xdr:col>
      <xdr:colOff>114300</xdr:colOff>
      <xdr:row>35</xdr:row>
      <xdr:rowOff>43478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9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136205</xdr:rowOff>
    </xdr:from>
    <xdr:ext cx="534377"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79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51442</xdr:rowOff>
    </xdr:from>
    <xdr:to>
      <xdr:col>112</xdr:col>
      <xdr:colOff>38100</xdr:colOff>
      <xdr:row>33</xdr:row>
      <xdr:rowOff>153042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7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169569</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56111" y="548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63068</xdr:rowOff>
    </xdr:from>
    <xdr:to>
      <xdr:col>107</xdr:col>
      <xdr:colOff>101600</xdr:colOff>
      <xdr:row>36</xdr:row>
      <xdr:rowOff>164668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2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9745</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67111" y="60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15454</xdr:rowOff>
    </xdr:from>
    <xdr:to>
      <xdr:col>102</xdr:col>
      <xdr:colOff>165100</xdr:colOff>
      <xdr:row>32</xdr:row>
      <xdr:rowOff>117054</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5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133581</xdr:rowOff>
    </xdr:from>
    <xdr:ext cx="534377"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278111" y="52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91480</xdr:rowOff>
    </xdr:from>
    <xdr:to>
      <xdr:col>98</xdr:col>
      <xdr:colOff>38100</xdr:colOff>
      <xdr:row>34</xdr:row>
      <xdr:rowOff>21630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57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38157</xdr:rowOff>
    </xdr:from>
    <xdr:ext cx="534377"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389111" y="55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分析表のうち、総務費については、新庁舎建設事業の完了に伴い対前年比▲</a:t>
          </a:r>
          <a:r>
            <a:rPr kumimoji="1" lang="en-US" altLang="ja-JP" sz="1300">
              <a:latin typeface="ＭＳ Ｐゴシック" panose="020B0600070205080204" pitchFamily="50" charset="-128"/>
              <a:ea typeface="ＭＳ Ｐゴシック" panose="020B0600070205080204" pitchFamily="50" charset="-128"/>
            </a:rPr>
            <a:t>177,027</a:t>
          </a:r>
          <a:r>
            <a:rPr kumimoji="1" lang="ja-JP" altLang="en-US" sz="1300">
              <a:latin typeface="ＭＳ Ｐゴシック" panose="020B0600070205080204" pitchFamily="50" charset="-128"/>
              <a:ea typeface="ＭＳ Ｐゴシック" panose="020B0600070205080204" pitchFamily="50" charset="-128"/>
            </a:rPr>
            <a:t>減少している。消防費についても、デジタル防災行政無線システム機能強化事業完了に伴い対前年度比▲</a:t>
          </a:r>
          <a:r>
            <a:rPr kumimoji="1" lang="en-US" altLang="ja-JP" sz="1300">
              <a:latin typeface="ＭＳ Ｐゴシック" panose="020B0600070205080204" pitchFamily="50" charset="-128"/>
              <a:ea typeface="ＭＳ Ｐゴシック" panose="020B0600070205080204" pitchFamily="50" charset="-128"/>
            </a:rPr>
            <a:t>99,620</a:t>
          </a:r>
          <a:r>
            <a:rPr kumimoji="1" lang="ja-JP" altLang="en-US" sz="1300">
              <a:latin typeface="ＭＳ Ｐゴシック" panose="020B0600070205080204" pitchFamily="50" charset="-128"/>
              <a:ea typeface="ＭＳ Ｐゴシック" panose="020B0600070205080204" pitchFamily="50" charset="-128"/>
            </a:rPr>
            <a:t>減少している。民生費については、後期高齢者医療給付費市町村定率負担金や子育て支援事業の拡充などにより対前年度比</a:t>
          </a:r>
          <a:r>
            <a:rPr kumimoji="1" lang="en-US" altLang="ja-JP" sz="1300">
              <a:latin typeface="ＭＳ Ｐゴシック" panose="020B0600070205080204" pitchFamily="50" charset="-128"/>
              <a:ea typeface="ＭＳ Ｐゴシック" panose="020B0600070205080204" pitchFamily="50" charset="-128"/>
            </a:rPr>
            <a:t>51,329</a:t>
          </a:r>
          <a:r>
            <a:rPr kumimoji="1" lang="ja-JP" altLang="en-US" sz="1300">
              <a:latin typeface="ＭＳ Ｐゴシック" panose="020B0600070205080204" pitchFamily="50" charset="-128"/>
              <a:ea typeface="ＭＳ Ｐゴシック" panose="020B0600070205080204" pitchFamily="50" charset="-128"/>
            </a:rPr>
            <a:t>増加となっている。教育費については、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年度（Ｒ２年度</a:t>
          </a:r>
          <a:r>
            <a:rPr kumimoji="1" lang="en-US" altLang="ja-JP" sz="1300">
              <a:latin typeface="ＭＳ Ｐゴシック" panose="020B0600070205080204" pitchFamily="50" charset="-128"/>
              <a:ea typeface="ＭＳ Ｐゴシック" panose="020B0600070205080204" pitchFamily="50" charset="-128"/>
            </a:rPr>
            <a:t>185,500</a:t>
          </a:r>
          <a:r>
            <a:rPr kumimoji="1" lang="ja-JP" altLang="en-US" sz="1300">
              <a:latin typeface="ＭＳ Ｐゴシック" panose="020B0600070205080204" pitchFamily="50" charset="-128"/>
              <a:ea typeface="ＭＳ Ｐゴシック" panose="020B0600070205080204" pitchFamily="50" charset="-128"/>
            </a:rPr>
            <a:t>、Ｒ３年度</a:t>
          </a:r>
          <a:r>
            <a:rPr kumimoji="1" lang="en-US" altLang="ja-JP" sz="1300">
              <a:latin typeface="ＭＳ Ｐゴシック" panose="020B0600070205080204" pitchFamily="50" charset="-128"/>
              <a:ea typeface="ＭＳ Ｐゴシック" panose="020B0600070205080204" pitchFamily="50" charset="-128"/>
            </a:rPr>
            <a:t>422,605</a:t>
          </a:r>
          <a:r>
            <a:rPr kumimoji="1" lang="ja-JP" altLang="en-US" sz="1300">
              <a:latin typeface="ＭＳ Ｐゴシック" panose="020B0600070205080204" pitchFamily="50" charset="-128"/>
              <a:ea typeface="ＭＳ Ｐゴシック" panose="020B0600070205080204" pitchFamily="50" charset="-128"/>
            </a:rPr>
            <a:t>、Ｒ４年度</a:t>
          </a:r>
          <a:r>
            <a:rPr kumimoji="1" lang="en-US" altLang="ja-JP" sz="1300">
              <a:latin typeface="ＭＳ Ｐゴシック" panose="020B0600070205080204" pitchFamily="50" charset="-128"/>
              <a:ea typeface="ＭＳ Ｐゴシック" panose="020B0600070205080204" pitchFamily="50" charset="-128"/>
            </a:rPr>
            <a:t>767,183</a:t>
          </a:r>
          <a:r>
            <a:rPr kumimoji="1" lang="ja-JP" altLang="en-US" sz="1300">
              <a:latin typeface="ＭＳ Ｐゴシック" panose="020B0600070205080204" pitchFamily="50" charset="-128"/>
              <a:ea typeface="ＭＳ Ｐゴシック" panose="020B0600070205080204" pitchFamily="50" charset="-128"/>
            </a:rPr>
            <a:t>）において小学校建設事業に伴い増加傾向であったが、事業完了により減少しつつある。目的別に分析した結果、全体的に類似団体と比較しても高い傾向にあり、事業計画の見直しを行い、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沖縄県伊是名村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財政調整基金については、簡易水道事業や農業集落排水事業の公営企業化に伴う繰出金減少等が事業費抑制となり積立金額の増加となっている。</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年度に引き続き</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年度においても庁舎施設整備にて基金取崩しを行っており、実質単年度収支は対前年度比▲</a:t>
          </a:r>
          <a:r>
            <a:rPr kumimoji="1" lang="en-US" altLang="ja-JP" sz="1400">
              <a:latin typeface="ＭＳ ゴシック" pitchFamily="49" charset="-128"/>
              <a:ea typeface="ＭＳ ゴシック" pitchFamily="49" charset="-128"/>
            </a:rPr>
            <a:t>6.86</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今後は、歳出の削減、事業計画の見直し等を図りながら、基金の取崩しを最小限に抑え健全な財政運営に努めていく。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沖縄県伊是名村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連結実質赤字比率については、一般会計他</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会計ともに黒字となっている。対前年度に比べ、一般会計▲</a:t>
          </a:r>
          <a:r>
            <a:rPr kumimoji="1" lang="en-US" altLang="ja-JP" sz="1400">
              <a:latin typeface="ＭＳ ゴシック" pitchFamily="49" charset="-128"/>
              <a:ea typeface="ＭＳ ゴシック" pitchFamily="49" charset="-128"/>
            </a:rPr>
            <a:t>3.08</a:t>
          </a:r>
          <a:r>
            <a:rPr kumimoji="1" lang="ja-JP" altLang="en-US" sz="1400">
              <a:latin typeface="ＭＳ ゴシック" pitchFamily="49" charset="-128"/>
              <a:ea typeface="ＭＳ ゴシック" pitchFamily="49" charset="-128"/>
            </a:rPr>
            <a:t>、船舶運航事業特別会計▲</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、港湾整備事業特別会計▲</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、育英事業特別会計▲</a:t>
          </a:r>
          <a:r>
            <a:rPr kumimoji="1" lang="en-US" altLang="ja-JP" sz="1400">
              <a:latin typeface="ＭＳ ゴシック" pitchFamily="49" charset="-128"/>
              <a:ea typeface="ＭＳ ゴシック" pitchFamily="49" charset="-128"/>
            </a:rPr>
            <a:t>0.04</a:t>
          </a:r>
          <a:r>
            <a:rPr kumimoji="1" lang="ja-JP" altLang="en-US" sz="1400">
              <a:latin typeface="ＭＳ ゴシック" pitchFamily="49" charset="-128"/>
              <a:ea typeface="ＭＳ ゴシック" pitchFamily="49" charset="-128"/>
            </a:rPr>
            <a:t>と下がっている。船舶運航事業特別会計においては、新規造船で発行した地方債の償還が始まっており、経年劣化に伴い修繕費等が増加している事もあり、公債費が今後も増えていくと見込まれるため、動向を注視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簡易水道事業会計及び農業集落排水事業会計についても、簡易水道施設整備事業や農業集落排水整備事業（伊是名東部地区）が継続しているため、地方債発行による償還額が増加する見込みである。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また、船舶運航事業特別会計、簡易水道事業会計、農業集落排水事業会計は、一般会計からの繰入金に頼っており、今後も一般会計並びに企業会計の健全な財政運営に努めなければならない。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zoomScale="80" zoomScaleNormal="80" workbookViewId="0">
      <selection activeCell="CT13" sqref="CT13:DA13"/>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3995664</v>
      </c>
      <c r="BO4" s="371"/>
      <c r="BP4" s="371"/>
      <c r="BQ4" s="371"/>
      <c r="BR4" s="371"/>
      <c r="BS4" s="371"/>
      <c r="BT4" s="371"/>
      <c r="BU4" s="372"/>
      <c r="BV4" s="370">
        <v>4679522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21.9</v>
      </c>
      <c r="CU4" s="377"/>
      <c r="CV4" s="377"/>
      <c r="CW4" s="377"/>
      <c r="CX4" s="377"/>
      <c r="CY4" s="377"/>
      <c r="CZ4" s="377"/>
      <c r="DA4" s="378"/>
      <c r="DB4" s="376">
        <v>25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3662035</v>
      </c>
      <c r="BO5" s="408"/>
      <c r="BP5" s="408"/>
      <c r="BQ5" s="408"/>
      <c r="BR5" s="408"/>
      <c r="BS5" s="408"/>
      <c r="BT5" s="408"/>
      <c r="BU5" s="409"/>
      <c r="BV5" s="407">
        <v>4317204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92.3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333629</v>
      </c>
      <c r="BO6" s="408"/>
      <c r="BP6" s="408"/>
      <c r="BQ6" s="408"/>
      <c r="BR6" s="408"/>
      <c r="BS6" s="408"/>
      <c r="BT6" s="408"/>
      <c r="BU6" s="409"/>
      <c r="BV6" s="407">
        <v>362318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94.8</v>
      </c>
      <c r="CU6" s="445"/>
      <c r="CV6" s="445"/>
      <c r="CW6" s="445"/>
      <c r="CX6" s="445"/>
      <c r="CY6" s="445"/>
      <c r="CZ6" s="445"/>
      <c r="DA6" s="446"/>
      <c r="DB6" s="444">
        <v>92.3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23814</v>
      </c>
      <c r="BO7" s="408"/>
      <c r="BP7" s="408"/>
      <c r="BQ7" s="408"/>
      <c r="BR7" s="408"/>
      <c r="BS7" s="408"/>
      <c r="BT7" s="408"/>
      <c r="BU7" s="409"/>
      <c r="BV7" s="407">
        <v>10744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1413703</v>
      </c>
      <c r="CU7" s="408"/>
      <c r="CV7" s="408"/>
      <c r="CW7" s="408"/>
      <c r="CX7" s="408"/>
      <c r="CY7" s="408"/>
      <c r="CZ7" s="408"/>
      <c r="DA7" s="409"/>
      <c r="DB7" s="407">
        <v>1404676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309815</v>
      </c>
      <c r="BO8" s="408"/>
      <c r="BP8" s="408"/>
      <c r="BQ8" s="408"/>
      <c r="BR8" s="408"/>
      <c r="BS8" s="408"/>
      <c r="BT8" s="408"/>
      <c r="BU8" s="409"/>
      <c r="BV8" s="407">
        <v>351574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v>
      </c>
      <c r="CU8" s="448"/>
      <c r="CV8" s="448"/>
      <c r="CW8" s="448"/>
      <c r="CX8" s="448"/>
      <c r="CY8" s="448"/>
      <c r="CZ8" s="448"/>
      <c r="DA8" s="449"/>
      <c r="DB8" s="447">
        <v>0.1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-41759</v>
      </c>
      <c r="BO9" s="408"/>
      <c r="BP9" s="408"/>
      <c r="BQ9" s="408"/>
      <c r="BR9" s="408"/>
      <c r="BS9" s="408"/>
      <c r="BT9" s="408"/>
      <c r="BU9" s="409"/>
      <c r="BV9" s="407">
        <v>199075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13.6</v>
      </c>
      <c r="CU9" s="405"/>
      <c r="CV9" s="405"/>
      <c r="CW9" s="405"/>
      <c r="CX9" s="405"/>
      <c r="CY9" s="405"/>
      <c r="CZ9" s="405"/>
      <c r="DA9" s="406"/>
      <c r="DB9" s="404">
        <v>13.8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1517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115360</v>
      </c>
      <c r="BO10" s="408"/>
      <c r="BP10" s="408"/>
      <c r="BQ10" s="408"/>
      <c r="BR10" s="408"/>
      <c r="BS10" s="408"/>
      <c r="BT10" s="408"/>
      <c r="BU10" s="409"/>
      <c r="BV10" s="407">
        <v>3000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3361</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1237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29356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1204</v>
      </c>
      <c r="S13" s="492"/>
      <c r="T13" s="492"/>
      <c r="U13" s="492"/>
      <c r="V13" s="493"/>
      <c r="W13" s="423" t="s">
        <v>131</v>
      </c>
      <c r="X13" s="424"/>
      <c r="Y13" s="424"/>
      <c r="Z13" s="424"/>
      <c r="AA13" s="424"/>
      <c r="AB13" s="414"/>
      <c r="AC13" s="458">
        <v>170</v>
      </c>
      <c r="AD13" s="459"/>
      <c r="AE13" s="459"/>
      <c r="AF13" s="459"/>
      <c r="AG13" s="501"/>
      <c r="AH13" s="458">
        <v>194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76962</v>
      </c>
      <c r="BO13" s="408"/>
      <c r="BP13" s="408"/>
      <c r="BQ13" s="408"/>
      <c r="BR13" s="408"/>
      <c r="BS13" s="408"/>
      <c r="BT13" s="408"/>
      <c r="BU13" s="409"/>
      <c r="BV13" s="407">
        <v>172719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v>
      </c>
      <c r="CU13" s="405"/>
      <c r="CV13" s="405"/>
      <c r="CW13" s="405"/>
      <c r="CX13" s="405"/>
      <c r="CY13" s="405"/>
      <c r="CZ13" s="405"/>
      <c r="DA13" s="406"/>
      <c r="DB13" s="404">
        <v>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1274</v>
      </c>
      <c r="S14" s="492"/>
      <c r="T14" s="492"/>
      <c r="U14" s="492"/>
      <c r="V14" s="493"/>
      <c r="W14" s="397"/>
      <c r="X14" s="398"/>
      <c r="Y14" s="398"/>
      <c r="Z14" s="398"/>
      <c r="AA14" s="398"/>
      <c r="AB14" s="387"/>
      <c r="AC14" s="494">
        <v>24.7</v>
      </c>
      <c r="AD14" s="495"/>
      <c r="AE14" s="495"/>
      <c r="AF14" s="495"/>
      <c r="AG14" s="496"/>
      <c r="AH14" s="494">
        <v>26.3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26.1</v>
      </c>
      <c r="CU14" s="506"/>
      <c r="CV14" s="506"/>
      <c r="CW14" s="506"/>
      <c r="CX14" s="506"/>
      <c r="CY14" s="506"/>
      <c r="CZ14" s="506"/>
      <c r="DA14" s="507"/>
      <c r="DB14" s="505">
        <v>39.799999999999997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1239</v>
      </c>
      <c r="S15" s="492"/>
      <c r="T15" s="492"/>
      <c r="U15" s="492"/>
      <c r="V15" s="493"/>
      <c r="W15" s="423" t="s">
        <v>137</v>
      </c>
      <c r="X15" s="424"/>
      <c r="Y15" s="424"/>
      <c r="Z15" s="424"/>
      <c r="AA15" s="424"/>
      <c r="AB15" s="414"/>
      <c r="AC15" s="458">
        <v>113</v>
      </c>
      <c r="AD15" s="459"/>
      <c r="AE15" s="459"/>
      <c r="AF15" s="459"/>
      <c r="AG15" s="501"/>
      <c r="AH15" s="458">
        <v>158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140027</v>
      </c>
      <c r="BO15" s="371"/>
      <c r="BP15" s="371"/>
      <c r="BQ15" s="371"/>
      <c r="BR15" s="371"/>
      <c r="BS15" s="371"/>
      <c r="BT15" s="371"/>
      <c r="BU15" s="372"/>
      <c r="BV15" s="370">
        <v>135775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16.399999999999999</v>
      </c>
      <c r="AD16" s="495"/>
      <c r="AE16" s="495"/>
      <c r="AF16" s="495"/>
      <c r="AG16" s="496"/>
      <c r="AH16" s="494">
        <v>21.4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1382057</v>
      </c>
      <c r="BO16" s="408"/>
      <c r="BP16" s="408"/>
      <c r="BQ16" s="408"/>
      <c r="BR16" s="408"/>
      <c r="BS16" s="408"/>
      <c r="BT16" s="408"/>
      <c r="BU16" s="409"/>
      <c r="BV16" s="407">
        <v>1369509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406</v>
      </c>
      <c r="AD17" s="459"/>
      <c r="AE17" s="459"/>
      <c r="AF17" s="459"/>
      <c r="AG17" s="501"/>
      <c r="AH17" s="458">
        <v>387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169451</v>
      </c>
      <c r="BO17" s="408"/>
      <c r="BP17" s="408"/>
      <c r="BQ17" s="408"/>
      <c r="BR17" s="408"/>
      <c r="BS17" s="408"/>
      <c r="BT17" s="408"/>
      <c r="BU17" s="409"/>
      <c r="BV17" s="407">
        <v>164230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15.43</v>
      </c>
      <c r="M18" s="531"/>
      <c r="N18" s="531"/>
      <c r="O18" s="531"/>
      <c r="P18" s="531"/>
      <c r="Q18" s="531"/>
      <c r="R18" s="532"/>
      <c r="S18" s="532"/>
      <c r="T18" s="532"/>
      <c r="U18" s="532"/>
      <c r="V18" s="533"/>
      <c r="W18" s="425"/>
      <c r="X18" s="426"/>
      <c r="Y18" s="426"/>
      <c r="Z18" s="426"/>
      <c r="AA18" s="426"/>
      <c r="AB18" s="417"/>
      <c r="AC18" s="534">
        <v>58.9</v>
      </c>
      <c r="AD18" s="535"/>
      <c r="AE18" s="535"/>
      <c r="AF18" s="535"/>
      <c r="AG18" s="536"/>
      <c r="AH18" s="534">
        <v>52.4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1349663</v>
      </c>
      <c r="BO18" s="408"/>
      <c r="BP18" s="408"/>
      <c r="BQ18" s="408"/>
      <c r="BR18" s="408"/>
      <c r="BS18" s="408"/>
      <c r="BT18" s="408"/>
      <c r="BU18" s="409"/>
      <c r="BV18" s="407">
        <v>1301259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2060992</v>
      </c>
      <c r="BO19" s="408"/>
      <c r="BP19" s="408"/>
      <c r="BQ19" s="408"/>
      <c r="BR19" s="408"/>
      <c r="BS19" s="408"/>
      <c r="BT19" s="408"/>
      <c r="BU19" s="409"/>
      <c r="BV19" s="407">
        <v>1997178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637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3591671</v>
      </c>
      <c r="BO22" s="371"/>
      <c r="BP22" s="371"/>
      <c r="BQ22" s="371"/>
      <c r="BR22" s="371"/>
      <c r="BS22" s="371"/>
      <c r="BT22" s="371"/>
      <c r="BU22" s="372"/>
      <c r="BV22" s="370">
        <v>3428308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3288798</v>
      </c>
      <c r="BO23" s="408"/>
      <c r="BP23" s="408"/>
      <c r="BQ23" s="408"/>
      <c r="BR23" s="408"/>
      <c r="BS23" s="408"/>
      <c r="BT23" s="408"/>
      <c r="BU23" s="409"/>
      <c r="BV23" s="407">
        <v>3237359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6840</v>
      </c>
      <c r="R24" s="459"/>
      <c r="S24" s="459"/>
      <c r="T24" s="459"/>
      <c r="U24" s="459"/>
      <c r="V24" s="501"/>
      <c r="W24" s="553"/>
      <c r="X24" s="554"/>
      <c r="Y24" s="555"/>
      <c r="Z24" s="457" t="s">
        <v>162</v>
      </c>
      <c r="AA24" s="437"/>
      <c r="AB24" s="437"/>
      <c r="AC24" s="437"/>
      <c r="AD24" s="437"/>
      <c r="AE24" s="437"/>
      <c r="AF24" s="437"/>
      <c r="AG24" s="438"/>
      <c r="AH24" s="458">
        <v>54</v>
      </c>
      <c r="AI24" s="459"/>
      <c r="AJ24" s="459"/>
      <c r="AK24" s="459"/>
      <c r="AL24" s="501"/>
      <c r="AM24" s="458">
        <v>150498</v>
      </c>
      <c r="AN24" s="459"/>
      <c r="AO24" s="459"/>
      <c r="AP24" s="459"/>
      <c r="AQ24" s="459"/>
      <c r="AR24" s="501"/>
      <c r="AS24" s="458">
        <v>2787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3170564</v>
      </c>
      <c r="BO24" s="408"/>
      <c r="BP24" s="408"/>
      <c r="BQ24" s="408"/>
      <c r="BR24" s="408"/>
      <c r="BS24" s="408"/>
      <c r="BT24" s="408"/>
      <c r="BU24" s="409"/>
      <c r="BV24" s="407">
        <v>2961429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5570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20757</v>
      </c>
      <c r="BO25" s="371"/>
      <c r="BP25" s="371"/>
      <c r="BQ25" s="371"/>
      <c r="BR25" s="371"/>
      <c r="BS25" s="371"/>
      <c r="BT25" s="371"/>
      <c r="BU25" s="372"/>
      <c r="BV25" s="370">
        <v>960741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5210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2660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9522</v>
      </c>
      <c r="AN27" s="459"/>
      <c r="AO27" s="459"/>
      <c r="AP27" s="459"/>
      <c r="AQ27" s="459"/>
      <c r="AR27" s="501"/>
      <c r="AS27" s="458">
        <v>3174</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926329</v>
      </c>
      <c r="BO28" s="371"/>
      <c r="BP28" s="371"/>
      <c r="BQ28" s="371"/>
      <c r="BR28" s="371"/>
      <c r="BS28" s="371"/>
      <c r="BT28" s="371"/>
      <c r="BU28" s="372"/>
      <c r="BV28" s="370">
        <v>810969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2050</v>
      </c>
      <c r="R29" s="459"/>
      <c r="S29" s="459"/>
      <c r="T29" s="459"/>
      <c r="U29" s="459"/>
      <c r="V29" s="501"/>
      <c r="W29" s="556"/>
      <c r="X29" s="557"/>
      <c r="Y29" s="558"/>
      <c r="Z29" s="457" t="s">
        <v>178</v>
      </c>
      <c r="AA29" s="437"/>
      <c r="AB29" s="437"/>
      <c r="AC29" s="437"/>
      <c r="AD29" s="437"/>
      <c r="AE29" s="437"/>
      <c r="AF29" s="437"/>
      <c r="AG29" s="438"/>
      <c r="AH29" s="458">
        <v>57</v>
      </c>
      <c r="AI29" s="459"/>
      <c r="AJ29" s="459"/>
      <c r="AK29" s="459"/>
      <c r="AL29" s="501"/>
      <c r="AM29" s="458">
        <v>160020</v>
      </c>
      <c r="AN29" s="459"/>
      <c r="AO29" s="459"/>
      <c r="AP29" s="459"/>
      <c r="AQ29" s="459"/>
      <c r="AR29" s="501"/>
      <c r="AS29" s="458">
        <v>2807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125867</v>
      </c>
      <c r="BO29" s="408"/>
      <c r="BP29" s="408"/>
      <c r="BQ29" s="408"/>
      <c r="BR29" s="408"/>
      <c r="BS29" s="408"/>
      <c r="BT29" s="408"/>
      <c r="BU29" s="409"/>
      <c r="BV29" s="407">
        <v>125607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235916</v>
      </c>
      <c r="BO30" s="527"/>
      <c r="BP30" s="527"/>
      <c r="BQ30" s="527"/>
      <c r="BR30" s="527"/>
      <c r="BS30" s="527"/>
      <c r="BT30" s="527"/>
      <c r="BU30" s="528"/>
      <c r="BV30" s="526">
        <v>245533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IF('各会計、関係団体の財政状況及び健全化判断比率'!B30="","",'各会計、関係団体の財政状況及び健全化判断比率'!B30)</f>
        <v>簡易水道事業会計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IF('各会計、関係団体の財政状況及び健全化判断比率'!B32="","",'各会計、関係団体の財政状況及び健全化判断比率'!B32)</f>
        <v>港湾整備事業特別会計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北部広域市町村圏事務組合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育英事業特別会計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IF('各会計、関係団体の財政状況及び健全化判断比率'!B31="","",'各会計、関係団体の財政状況及び健全化判断比率'!B31)</f>
        <v>農業集落排水事業会計</v>
      </c>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IF('各会計、関係団体の財政状況及び健全化判断比率'!B33="","",'各会計、関係団体の財政状況及び健全化判断比率'!B33)</f>
        <v>船舶運航事業特別会計</v>
      </c>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沖縄県後期高齢者医療広域連合（事業勘定）</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沖縄県介護保険広域連合（一般会計）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沖縄県介護保険広域連合（特別会計）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沖縄県市町村交通災害共済組合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rg8371WZslUMRxsNoMCQJOTeCxOnZ3TDfpXsdH/5ySTKqLpTDvY1te/Qtb6mbFTVam/2ndHX8nrm7vIUfu+qQ==" saltValue="7VlC8R+6GqqHCZ3YYkiJ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25.49</v>
      </c>
      <c r="G34" s="33">
        <v>9.06</v>
      </c>
      <c r="H34" s="33">
        <v>10.82</v>
      </c>
      <c r="I34" s="33">
        <v>24.96</v>
      </c>
      <c r="J34" s="34">
        <v>21.88</v>
      </c>
      <c r="K34" s="22"/>
      <c r="L34" s="22"/>
      <c r="M34" s="22"/>
      <c r="N34" s="22"/>
      <c r="O34" s="22"/>
      <c r="P34" s="22"/>
    </row>
    <row r="35" spans="1:16" ht="39" customHeight="1" x14ac:dyDescent="0.15">
      <c r="A35" s="22"/>
      <c r="B35" s="35"/>
      <c r="C35" s="1145" t="s">
        <v>534</v>
      </c>
      <c r="D35" s="1146"/>
      <c r="E35" s="1147"/>
      <c r="F35" s="36" t="s">
        <v>489</v>
      </c>
      <c r="G35" s="37" t="s">
        <v>489</v>
      </c>
      <c r="H35" s="37" t="s">
        <v>489</v>
      </c>
      <c r="I35" s="37" t="s">
        <v>489</v>
      </c>
      <c r="J35" s="38">
        <v>2.78</v>
      </c>
      <c r="K35" s="22"/>
      <c r="L35" s="22"/>
      <c r="M35" s="22"/>
      <c r="N35" s="22"/>
      <c r="O35" s="22"/>
      <c r="P35" s="22"/>
    </row>
    <row r="36" spans="1:16" ht="39" customHeight="1" x14ac:dyDescent="0.15">
      <c r="A36" s="22"/>
      <c r="B36" s="35"/>
      <c r="C36" s="1145" t="s">
        <v>535</v>
      </c>
      <c r="D36" s="1146"/>
      <c r="E36" s="1147"/>
      <c r="F36" s="36">
        <v>3.23</v>
      </c>
      <c r="G36" s="37">
        <v>3.5</v>
      </c>
      <c r="H36" s="37">
        <v>2.9</v>
      </c>
      <c r="I36" s="37">
        <v>3.97</v>
      </c>
      <c r="J36" s="38">
        <v>2.13</v>
      </c>
      <c r="K36" s="22"/>
      <c r="L36" s="22"/>
      <c r="M36" s="22"/>
      <c r="N36" s="22"/>
      <c r="O36" s="22"/>
      <c r="P36" s="22"/>
    </row>
    <row r="37" spans="1:16" ht="39" customHeight="1" x14ac:dyDescent="0.15">
      <c r="A37" s="22"/>
      <c r="B37" s="35"/>
      <c r="C37" s="1145" t="s">
        <v>536</v>
      </c>
      <c r="D37" s="1146"/>
      <c r="E37" s="1147"/>
      <c r="F37" s="36">
        <v>2.2200000000000002</v>
      </c>
      <c r="G37" s="37">
        <v>2.12</v>
      </c>
      <c r="H37" s="37">
        <v>3.36</v>
      </c>
      <c r="I37" s="37">
        <v>1.23</v>
      </c>
      <c r="J37" s="38">
        <v>0.94</v>
      </c>
      <c r="K37" s="22"/>
      <c r="L37" s="22"/>
      <c r="M37" s="22"/>
      <c r="N37" s="22"/>
      <c r="O37" s="22"/>
      <c r="P37" s="22"/>
    </row>
    <row r="38" spans="1:16" ht="39" customHeight="1" x14ac:dyDescent="0.15">
      <c r="A38" s="22"/>
      <c r="B38" s="35"/>
      <c r="C38" s="1145" t="s">
        <v>537</v>
      </c>
      <c r="D38" s="1146"/>
      <c r="E38" s="1147"/>
      <c r="F38" s="36" t="s">
        <v>489</v>
      </c>
      <c r="G38" s="37" t="s">
        <v>489</v>
      </c>
      <c r="H38" s="37" t="s">
        <v>489</v>
      </c>
      <c r="I38" s="37" t="s">
        <v>489</v>
      </c>
      <c r="J38" s="38">
        <v>0.71</v>
      </c>
      <c r="K38" s="22"/>
      <c r="L38" s="22"/>
      <c r="M38" s="22"/>
      <c r="N38" s="22"/>
      <c r="O38" s="22"/>
      <c r="P38" s="22"/>
    </row>
    <row r="39" spans="1:16" ht="39" customHeight="1" x14ac:dyDescent="0.15">
      <c r="A39" s="22"/>
      <c r="B39" s="35"/>
      <c r="C39" s="1145" t="s">
        <v>538</v>
      </c>
      <c r="D39" s="1146"/>
      <c r="E39" s="1147"/>
      <c r="F39" s="36">
        <v>0.55000000000000004</v>
      </c>
      <c r="G39" s="37">
        <v>0.63</v>
      </c>
      <c r="H39" s="37">
        <v>0.72</v>
      </c>
      <c r="I39" s="37">
        <v>0.79</v>
      </c>
      <c r="J39" s="38">
        <v>0.13</v>
      </c>
      <c r="K39" s="22"/>
      <c r="L39" s="22"/>
      <c r="M39" s="22"/>
      <c r="N39" s="22"/>
      <c r="O39" s="22"/>
      <c r="P39" s="22"/>
    </row>
    <row r="40" spans="1:16" ht="39" customHeight="1" x14ac:dyDescent="0.15">
      <c r="A40" s="22"/>
      <c r="B40" s="35"/>
      <c r="C40" s="1145" t="s">
        <v>539</v>
      </c>
      <c r="D40" s="1146"/>
      <c r="E40" s="1147"/>
      <c r="F40" s="36">
        <v>0.03</v>
      </c>
      <c r="G40" s="37">
        <v>0.03</v>
      </c>
      <c r="H40" s="37">
        <v>0.05</v>
      </c>
      <c r="I40" s="37">
        <v>0.04</v>
      </c>
      <c r="J40" s="38">
        <v>0.04</v>
      </c>
      <c r="K40" s="22"/>
      <c r="L40" s="22"/>
      <c r="M40" s="22"/>
      <c r="N40" s="22"/>
      <c r="O40" s="22"/>
      <c r="P40" s="22"/>
    </row>
    <row r="41" spans="1:16" ht="39" customHeight="1" x14ac:dyDescent="0.15">
      <c r="A41" s="22"/>
      <c r="B41" s="35"/>
      <c r="C41" s="1145" t="s">
        <v>540</v>
      </c>
      <c r="D41" s="1146"/>
      <c r="E41" s="1147"/>
      <c r="F41" s="36">
        <v>0.13</v>
      </c>
      <c r="G41" s="37">
        <v>0.11</v>
      </c>
      <c r="H41" s="37">
        <v>0.13</v>
      </c>
      <c r="I41" s="37">
        <v>0.06</v>
      </c>
      <c r="J41" s="38">
        <v>0.02</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1.1100000000000001</v>
      </c>
      <c r="G43" s="42">
        <v>0.82</v>
      </c>
      <c r="H43" s="42">
        <v>0.75</v>
      </c>
      <c r="I43" s="42">
        <v>1.49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oCJs0GfZQ0YAPu1E3Rt0kBBLxhc3ffXsvWyycNvrmj69drU7XbGOshIVv/uYZaTEfRco54/Wws1RoyzQqxacA==" saltValue="nUcOK5fS5g7KsCptYakg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286</v>
      </c>
      <c r="L45" s="60">
        <v>280</v>
      </c>
      <c r="M45" s="60">
        <v>273</v>
      </c>
      <c r="N45" s="60">
        <v>274</v>
      </c>
      <c r="O45" s="61">
        <v>276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v>
      </c>
      <c r="L48" s="64">
        <v>20</v>
      </c>
      <c r="M48" s="64">
        <v>15</v>
      </c>
      <c r="N48" s="64">
        <v>20</v>
      </c>
      <c r="O48" s="65">
        <v>13</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1</v>
      </c>
      <c r="M49" s="64">
        <v>1</v>
      </c>
      <c r="N49" s="64">
        <v>1</v>
      </c>
      <c r="O49" s="65">
        <v>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1</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222</v>
      </c>
      <c r="L52" s="64">
        <v>221</v>
      </c>
      <c r="M52" s="64">
        <v>228</v>
      </c>
      <c r="N52" s="64">
        <v>217</v>
      </c>
      <c r="O52" s="65">
        <v>212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84</v>
      </c>
      <c r="L53" s="69">
        <v>80</v>
      </c>
      <c r="M53" s="69">
        <v>61</v>
      </c>
      <c r="N53" s="69">
        <v>79</v>
      </c>
      <c r="O53" s="70">
        <v>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fzEsvSwW243Eynr1HyRR1/yOwcgt9Oncrtp9K79v3oz6Ew+Oj3PiuQuWNq7frsFBimtx8yxPXaMa3QGv4JjA==" saltValue="sVUWgOjMXH+lsciYZuIz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2266</v>
      </c>
      <c r="J41" s="344">
        <v>2249</v>
      </c>
      <c r="K41" s="344">
        <v>2478</v>
      </c>
      <c r="L41" s="344">
        <v>3428</v>
      </c>
      <c r="M41" s="345">
        <v>3592</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189</v>
      </c>
      <c r="J43" s="347">
        <v>234</v>
      </c>
      <c r="K43" s="347">
        <v>280</v>
      </c>
      <c r="L43" s="347">
        <v>348</v>
      </c>
      <c r="M43" s="348">
        <v>299</v>
      </c>
    </row>
    <row r="44" spans="2:13" ht="27.75" customHeight="1" x14ac:dyDescent="0.15">
      <c r="B44" s="1186"/>
      <c r="C44" s="1187"/>
      <c r="D44" s="106"/>
      <c r="E44" s="1192" t="s">
        <v>34</v>
      </c>
      <c r="F44" s="1192"/>
      <c r="G44" s="1192"/>
      <c r="H44" s="1193"/>
      <c r="I44" s="346">
        <v>3</v>
      </c>
      <c r="J44" s="347" t="s">
        <v>489</v>
      </c>
      <c r="K44" s="347" t="s">
        <v>489</v>
      </c>
      <c r="L44" s="347" t="s">
        <v>489</v>
      </c>
      <c r="M44" s="348" t="s">
        <v>489</v>
      </c>
    </row>
    <row r="45" spans="2:13" ht="27.75" customHeight="1" x14ac:dyDescent="0.15">
      <c r="B45" s="1186"/>
      <c r="C45" s="1187"/>
      <c r="D45" s="106"/>
      <c r="E45" s="1192" t="s">
        <v>35</v>
      </c>
      <c r="F45" s="1192"/>
      <c r="G45" s="1192"/>
      <c r="H45" s="1193"/>
      <c r="I45" s="346" t="s">
        <v>489</v>
      </c>
      <c r="J45" s="347" t="s">
        <v>489</v>
      </c>
      <c r="K45" s="347" t="s">
        <v>489</v>
      </c>
      <c r="L45" s="347" t="s">
        <v>489</v>
      </c>
      <c r="M45" s="348" t="s">
        <v>489</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1020</v>
      </c>
      <c r="J50" s="347">
        <v>1244</v>
      </c>
      <c r="K50" s="347">
        <v>1428</v>
      </c>
      <c r="L50" s="347">
        <v>1160</v>
      </c>
      <c r="M50" s="348">
        <v>1281</v>
      </c>
    </row>
    <row r="51" spans="2:13" ht="27.75" customHeight="1" x14ac:dyDescent="0.15">
      <c r="B51" s="1186"/>
      <c r="C51" s="1187"/>
      <c r="D51" s="106"/>
      <c r="E51" s="1192" t="s">
        <v>42</v>
      </c>
      <c r="F51" s="1192"/>
      <c r="G51" s="1192"/>
      <c r="H51" s="1193"/>
      <c r="I51" s="346">
        <v>2</v>
      </c>
      <c r="J51" s="347">
        <v>1</v>
      </c>
      <c r="K51" s="347" t="s">
        <v>489</v>
      </c>
      <c r="L51" s="347" t="s">
        <v>489</v>
      </c>
      <c r="M51" s="348" t="s">
        <v>489</v>
      </c>
    </row>
    <row r="52" spans="2:13" ht="27.75" customHeight="1" x14ac:dyDescent="0.15">
      <c r="B52" s="1188"/>
      <c r="C52" s="1189"/>
      <c r="D52" s="106"/>
      <c r="E52" s="1192" t="s">
        <v>43</v>
      </c>
      <c r="F52" s="1192"/>
      <c r="G52" s="1192"/>
      <c r="H52" s="1193"/>
      <c r="I52" s="346">
        <v>1814</v>
      </c>
      <c r="J52" s="347">
        <v>1813</v>
      </c>
      <c r="K52" s="347">
        <v>1774</v>
      </c>
      <c r="L52" s="347">
        <v>2143</v>
      </c>
      <c r="M52" s="348">
        <v>2295</v>
      </c>
    </row>
    <row r="53" spans="2:13" ht="27.75" customHeight="1" thickBot="1" x14ac:dyDescent="0.2">
      <c r="B53" s="1199" t="s">
        <v>19</v>
      </c>
      <c r="C53" s="1200"/>
      <c r="D53" s="110"/>
      <c r="E53" s="1201" t="s">
        <v>44</v>
      </c>
      <c r="F53" s="1201"/>
      <c r="G53" s="1201"/>
      <c r="H53" s="1202"/>
      <c r="I53" s="349">
        <v>-378</v>
      </c>
      <c r="J53" s="350">
        <v>-575</v>
      </c>
      <c r="K53" s="350">
        <v>-445</v>
      </c>
      <c r="L53" s="350">
        <v>473</v>
      </c>
      <c r="M53" s="351">
        <v>314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kn6kWHi2SGZ2Y5W0tw8ehEXGqTWKD9/c4HM8MHkCfAlfyNQHpe9jh2j50fK12+AiX5eWmdpW1QLeT932tqTLA==" saltValue="JtGFanR8zpyRV4nSSDhL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5" zoomScaleNormal="75"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837</v>
      </c>
      <c r="G55" s="352">
        <v>811</v>
      </c>
      <c r="H55" s="353">
        <v>926</v>
      </c>
    </row>
    <row r="56" spans="2:8" ht="52.5" customHeight="1" x14ac:dyDescent="0.15">
      <c r="B56" s="122"/>
      <c r="C56" s="1213" t="s">
        <v>47</v>
      </c>
      <c r="D56" s="1213"/>
      <c r="E56" s="1214"/>
      <c r="F56" s="354">
        <v>125</v>
      </c>
      <c r="G56" s="354">
        <v>126</v>
      </c>
      <c r="H56" s="355">
        <v>126</v>
      </c>
    </row>
    <row r="57" spans="2:8" ht="53.25" customHeight="1" x14ac:dyDescent="0.15">
      <c r="B57" s="122"/>
      <c r="C57" s="1215" t="s">
        <v>48</v>
      </c>
      <c r="D57" s="1215"/>
      <c r="E57" s="1216"/>
      <c r="F57" s="356">
        <v>488</v>
      </c>
      <c r="G57" s="356">
        <v>246</v>
      </c>
      <c r="H57" s="357">
        <v>236</v>
      </c>
    </row>
    <row r="58" spans="2:8" ht="45.75" customHeight="1" x14ac:dyDescent="0.15">
      <c r="B58" s="123"/>
      <c r="C58" s="1203" t="s">
        <v>554</v>
      </c>
      <c r="D58" s="1204"/>
      <c r="E58" s="1205"/>
      <c r="F58" s="358">
        <v>76</v>
      </c>
      <c r="G58" s="358">
        <v>70</v>
      </c>
      <c r="H58" s="359">
        <v>86</v>
      </c>
    </row>
    <row r="59" spans="2:8" ht="45.75" customHeight="1" x14ac:dyDescent="0.15">
      <c r="B59" s="123"/>
      <c r="C59" s="1203" t="s">
        <v>555</v>
      </c>
      <c r="D59" s="1204"/>
      <c r="E59" s="1205"/>
      <c r="F59" s="358">
        <v>67</v>
      </c>
      <c r="G59" s="358">
        <v>67</v>
      </c>
      <c r="H59" s="359">
        <v>80</v>
      </c>
    </row>
    <row r="60" spans="2:8" ht="45.75" customHeight="1" x14ac:dyDescent="0.15">
      <c r="B60" s="123"/>
      <c r="C60" s="1203" t="s">
        <v>556</v>
      </c>
      <c r="D60" s="1204"/>
      <c r="E60" s="1205"/>
      <c r="F60" s="358">
        <v>50</v>
      </c>
      <c r="G60" s="358">
        <v>50</v>
      </c>
      <c r="H60" s="359">
        <v>50</v>
      </c>
    </row>
    <row r="61" spans="2:8" ht="45.75" customHeight="1" x14ac:dyDescent="0.15">
      <c r="B61" s="123"/>
      <c r="C61" s="1203" t="s">
        <v>557</v>
      </c>
      <c r="D61" s="1204"/>
      <c r="E61" s="1205"/>
      <c r="F61" s="358">
        <v>22</v>
      </c>
      <c r="G61" s="358">
        <v>22</v>
      </c>
      <c r="H61" s="359">
        <v>22</v>
      </c>
    </row>
    <row r="62" spans="2:8" ht="45.75" customHeight="1" thickBot="1" x14ac:dyDescent="0.2">
      <c r="B62" s="124"/>
      <c r="C62" s="1206" t="s">
        <v>558</v>
      </c>
      <c r="D62" s="1207"/>
      <c r="E62" s="1208"/>
      <c r="F62" s="360">
        <v>0</v>
      </c>
      <c r="G62" s="360">
        <v>6</v>
      </c>
      <c r="H62" s="361">
        <v>13</v>
      </c>
    </row>
    <row r="63" spans="2:8" ht="52.5" customHeight="1" thickBot="1" x14ac:dyDescent="0.2">
      <c r="B63" s="125"/>
      <c r="C63" s="1209" t="s">
        <v>49</v>
      </c>
      <c r="D63" s="1209"/>
      <c r="E63" s="1210"/>
      <c r="F63" s="362">
        <v>1450</v>
      </c>
      <c r="G63" s="362">
        <v>1182</v>
      </c>
      <c r="H63" s="363">
        <v>1288</v>
      </c>
    </row>
    <row r="64" spans="2:8" x14ac:dyDescent="0.15"/>
  </sheetData>
  <sheetProtection algorithmName="SHA-512" hashValue="4Jj9r5t1NoM3Xn/eiMaSASZlhcWyKrH9yEpafO8L3FHm/3lHGUxBrmkJ01lX5RyKEYkJf9KBfKeRY0Y/Je6lew==" saltValue="5kJEdaQzOdsZ8lUUqEnM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410451</v>
      </c>
      <c r="E3" s="144"/>
      <c r="F3" s="145">
        <v>301035</v>
      </c>
      <c r="G3" s="146"/>
      <c r="H3" s="147"/>
    </row>
    <row r="4" spans="1:8" x14ac:dyDescent="0.15">
      <c r="A4" s="148"/>
      <c r="B4" s="149"/>
      <c r="C4" s="150"/>
      <c r="D4" s="151">
        <v>93337</v>
      </c>
      <c r="E4" s="152"/>
      <c r="F4" s="153">
        <v>154376</v>
      </c>
      <c r="G4" s="154"/>
      <c r="H4" s="155"/>
    </row>
    <row r="5" spans="1:8" x14ac:dyDescent="0.15">
      <c r="A5" s="136" t="s">
        <v>522</v>
      </c>
      <c r="B5" s="141"/>
      <c r="C5" s="142"/>
      <c r="D5" s="143">
        <v>854481</v>
      </c>
      <c r="E5" s="144"/>
      <c r="F5" s="145">
        <v>277467</v>
      </c>
      <c r="G5" s="146"/>
      <c r="H5" s="147"/>
    </row>
    <row r="6" spans="1:8" x14ac:dyDescent="0.15">
      <c r="A6" s="148"/>
      <c r="B6" s="149"/>
      <c r="C6" s="150"/>
      <c r="D6" s="151">
        <v>96506</v>
      </c>
      <c r="E6" s="152"/>
      <c r="F6" s="153">
        <v>128378</v>
      </c>
      <c r="G6" s="154"/>
      <c r="H6" s="155"/>
    </row>
    <row r="7" spans="1:8" x14ac:dyDescent="0.15">
      <c r="A7" s="136" t="s">
        <v>523</v>
      </c>
      <c r="B7" s="141"/>
      <c r="C7" s="142"/>
      <c r="D7" s="143">
        <v>1049085</v>
      </c>
      <c r="E7" s="144"/>
      <c r="F7" s="145">
        <v>282256</v>
      </c>
      <c r="G7" s="146"/>
      <c r="H7" s="147"/>
    </row>
    <row r="8" spans="1:8" x14ac:dyDescent="0.15">
      <c r="A8" s="148"/>
      <c r="B8" s="149"/>
      <c r="C8" s="150"/>
      <c r="D8" s="151">
        <v>139856</v>
      </c>
      <c r="E8" s="152"/>
      <c r="F8" s="153">
        <v>145453</v>
      </c>
      <c r="G8" s="154"/>
      <c r="H8" s="155"/>
    </row>
    <row r="9" spans="1:8" x14ac:dyDescent="0.15">
      <c r="A9" s="136" t="s">
        <v>524</v>
      </c>
      <c r="B9" s="141"/>
      <c r="C9" s="142"/>
      <c r="D9" s="143">
        <v>1779485</v>
      </c>
      <c r="E9" s="144"/>
      <c r="F9" s="145">
        <v>295341</v>
      </c>
      <c r="G9" s="146"/>
      <c r="H9" s="147"/>
    </row>
    <row r="10" spans="1:8" x14ac:dyDescent="0.15">
      <c r="A10" s="148"/>
      <c r="B10" s="149"/>
      <c r="C10" s="150"/>
      <c r="D10" s="151">
        <v>944972</v>
      </c>
      <c r="E10" s="152"/>
      <c r="F10" s="153">
        <v>137402</v>
      </c>
      <c r="G10" s="154"/>
      <c r="H10" s="155"/>
    </row>
    <row r="11" spans="1:8" x14ac:dyDescent="0.15">
      <c r="A11" s="136" t="s">
        <v>525</v>
      </c>
      <c r="B11" s="141"/>
      <c r="C11" s="142"/>
      <c r="D11" s="143">
        <v>1131136</v>
      </c>
      <c r="E11" s="144"/>
      <c r="F11" s="145">
        <v>292845</v>
      </c>
      <c r="G11" s="146"/>
      <c r="H11" s="147"/>
    </row>
    <row r="12" spans="1:8" x14ac:dyDescent="0.15">
      <c r="A12" s="148"/>
      <c r="B12" s="149"/>
      <c r="C12" s="156"/>
      <c r="D12" s="151">
        <v>137892</v>
      </c>
      <c r="E12" s="152"/>
      <c r="F12" s="153">
        <v>143187</v>
      </c>
      <c r="G12" s="154"/>
      <c r="H12" s="155"/>
    </row>
    <row r="13" spans="1:8" x14ac:dyDescent="0.15">
      <c r="A13" s="136"/>
      <c r="B13" s="141"/>
      <c r="C13" s="157"/>
      <c r="D13" s="158">
        <v>1044928</v>
      </c>
      <c r="E13" s="159"/>
      <c r="F13" s="160">
        <v>289789</v>
      </c>
      <c r="G13" s="161"/>
      <c r="H13" s="147"/>
    </row>
    <row r="14" spans="1:8" x14ac:dyDescent="0.15">
      <c r="A14" s="148"/>
      <c r="B14" s="149"/>
      <c r="C14" s="150"/>
      <c r="D14" s="151">
        <v>282513</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25.49</v>
      </c>
      <c r="C19" s="162">
        <f>ROUND(VALUE(SUBSTITUTE(実質収支比率等に係る経年分析!G$48,"▲","-")),2)</f>
        <v>9.17</v>
      </c>
      <c r="D19" s="162">
        <f>ROUND(VALUE(SUBSTITUTE(実質収支比率等に係る経年分析!H$48,"▲","-")),2)</f>
        <v>10.97</v>
      </c>
      <c r="E19" s="162">
        <f>ROUND(VALUE(SUBSTITUTE(実質収支比率等に係る経年分析!I$48,"▲","-")),2)</f>
        <v>25.03</v>
      </c>
      <c r="F19" s="162">
        <f>ROUND(VALUE(SUBSTITUTE(実質収支比率等に係る経年分析!J$48,"▲","-")),2)</f>
        <v>21.92</v>
      </c>
    </row>
    <row r="20" spans="1:11" x14ac:dyDescent="0.15">
      <c r="A20" s="162" t="s">
        <v>53</v>
      </c>
      <c r="B20" s="162">
        <f>ROUND(VALUE(SUBSTITUTE(実質収支比率等に係る経年分析!F$47,"▲","-")),2)</f>
        <v>33.409999999999997</v>
      </c>
      <c r="C20" s="162">
        <f>ROUND(VALUE(SUBSTITUTE(実質収支比率等に係る経年分析!G$47,"▲","-")),2)</f>
        <v>43.29</v>
      </c>
      <c r="D20" s="162">
        <f>ROUND(VALUE(SUBSTITUTE(実質収支比率等に係る経年分析!H$47,"▲","-")),2)</f>
        <v>60.22</v>
      </c>
      <c r="E20" s="162">
        <f>ROUND(VALUE(SUBSTITUTE(実質収支比率等に係る経年分析!I$47,"▲","-")),2)</f>
        <v>57.73</v>
      </c>
      <c r="F20" s="162">
        <f>ROUND(VALUE(SUBSTITUTE(実質収支比率等に係る経年分析!J$47,"▲","-")),2)</f>
        <v>65.53</v>
      </c>
    </row>
    <row r="21" spans="1:11" x14ac:dyDescent="0.15">
      <c r="A21" s="162" t="s">
        <v>54</v>
      </c>
      <c r="B21" s="162">
        <f>IF(ISNUMBER(VALUE(SUBSTITUTE(実質収支比率等に係る経年分析!F$49,"▲","-"))),ROUND(VALUE(SUBSTITUTE(実質収支比率等に係る経年分析!F$49,"▲","-")),2),NA())</f>
        <v>4.0199999999999996</v>
      </c>
      <c r="C21" s="162">
        <f>IF(ISNUMBER(VALUE(SUBSTITUTE(実質収支比率等に係る経年分析!G$49,"▲","-"))),ROUND(VALUE(SUBSTITUTE(実質収支比率等に係る経年分析!G$49,"▲","-")),2),NA())</f>
        <v>3.73</v>
      </c>
      <c r="D21" s="162">
        <f>IF(ISNUMBER(VALUE(SUBSTITUTE(実質収支比率等に係る経年分析!H$49,"▲","-"))),ROUND(VALUE(SUBSTITUTE(実質収支比率等に係る経年分析!H$49,"▲","-")),2),NA())</f>
        <v>16.41</v>
      </c>
      <c r="E21" s="162">
        <f>IF(ISNUMBER(VALUE(SUBSTITUTE(実質収支比率等に係る経年分析!I$49,"▲","-"))),ROUND(VALUE(SUBSTITUTE(実質収支比率等に係る経年分析!I$49,"▲","-")),2),NA())</f>
        <v>12.3</v>
      </c>
      <c r="F21" s="162">
        <f>IF(ISNUMBER(VALUE(SUBSTITUTE(実質収支比率等に係る経年分析!J$49,"▲","-"))),ROUND(VALUE(SUBSTITUTE(実質収支比率等に係る経年分析!J$49,"▲","-")),2),NA())</f>
        <v>5.44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1.1100000000000001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1.49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育英事業特別会計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港湾整備事業特別会計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0.55000000000000004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2.2200000000000002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0.94</v>
      </c>
    </row>
    <row r="34" spans="1:16" x14ac:dyDescent="0.15">
      <c r="A34" s="163" t="str">
        <f>IF(連結実質赤字比率に係る赤字・黒字の構成分析!C$36="",NA(),連結実質赤字比率に係る赤字・黒字の構成分析!C$36)</f>
        <v>船舶運航事業特別会計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2.13</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2.78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21.88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222</v>
      </c>
      <c r="E42" s="164"/>
      <c r="F42" s="164"/>
      <c r="G42" s="164">
        <f>'実質公債費比率（分子）の構造'!L$52</f>
        <v>221</v>
      </c>
      <c r="H42" s="164"/>
      <c r="I42" s="164"/>
      <c r="J42" s="164">
        <f>'実質公債費比率（分子）の構造'!M$52</f>
        <v>228</v>
      </c>
      <c r="K42" s="164"/>
      <c r="L42" s="164"/>
      <c r="M42" s="164">
        <f>'実質公債費比率（分子）の構造'!N$52</f>
        <v>217</v>
      </c>
      <c r="N42" s="164"/>
      <c r="O42" s="164"/>
      <c r="P42" s="164">
        <f>'実質公債費比率（分子）の構造'!O$52</f>
        <v>212</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v>
      </c>
      <c r="C45" s="164"/>
      <c r="D45" s="164"/>
      <c r="E45" s="164">
        <f>'実質公債費比率（分子）の構造'!L$49</f>
        <v>1</v>
      </c>
      <c r="F45" s="164"/>
      <c r="G45" s="164"/>
      <c r="H45" s="164">
        <f>'実質公債費比率（分子）の構造'!M$49</f>
        <v>1</v>
      </c>
      <c r="I45" s="164"/>
      <c r="J45" s="164"/>
      <c r="K45" s="164">
        <f>'実質公債費比率（分子）の構造'!N$49</f>
        <v>1</v>
      </c>
      <c r="L45" s="164"/>
      <c r="M45" s="164"/>
      <c r="N45" s="164">
        <f>'実質公債費比率（分子）の構造'!O$49</f>
        <v>0</v>
      </c>
      <c r="O45" s="164"/>
      <c r="P45" s="164"/>
    </row>
    <row r="46" spans="1:16" x14ac:dyDescent="0.15">
      <c r="A46" s="164" t="s">
        <v>64</v>
      </c>
      <c r="B46" s="164">
        <f>'実質公債費比率（分子）の構造'!K$48</f>
        <v>19</v>
      </c>
      <c r="C46" s="164"/>
      <c r="D46" s="164"/>
      <c r="E46" s="164">
        <f>'実質公債費比率（分子）の構造'!L$48</f>
        <v>20</v>
      </c>
      <c r="F46" s="164"/>
      <c r="G46" s="164"/>
      <c r="H46" s="164">
        <f>'実質公債費比率（分子）の構造'!M$48</f>
        <v>15</v>
      </c>
      <c r="I46" s="164"/>
      <c r="J46" s="164"/>
      <c r="K46" s="164">
        <f>'実質公債費比率（分子）の構造'!N$48</f>
        <v>20</v>
      </c>
      <c r="L46" s="164"/>
      <c r="M46" s="164"/>
      <c r="N46" s="164">
        <f>'実質公債費比率（分子）の構造'!O$48</f>
        <v>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286</v>
      </c>
      <c r="C49" s="164"/>
      <c r="D49" s="164"/>
      <c r="E49" s="164">
        <f>'実質公債費比率（分子）の構造'!L$45</f>
        <v>280</v>
      </c>
      <c r="F49" s="164"/>
      <c r="G49" s="164"/>
      <c r="H49" s="164">
        <f>'実質公債費比率（分子）の構造'!M$45</f>
        <v>273</v>
      </c>
      <c r="I49" s="164"/>
      <c r="J49" s="164"/>
      <c r="K49" s="164">
        <f>'実質公債費比率（分子）の構造'!N$45</f>
        <v>274</v>
      </c>
      <c r="L49" s="164"/>
      <c r="M49" s="164"/>
      <c r="N49" s="164">
        <f>'実質公債費比率（分子）の構造'!O$45</f>
        <v>276</v>
      </c>
      <c r="O49" s="164"/>
      <c r="P49" s="164"/>
    </row>
    <row r="50" spans="1:16" x14ac:dyDescent="0.15">
      <c r="A50" s="164" t="s">
        <v>67</v>
      </c>
      <c r="B50" s="164" t="e">
        <f>NA()</f>
        <v>#N/A</v>
      </c>
      <c r="C50" s="164">
        <f>IF(ISNUMBER('実質公債費比率（分子）の構造'!K$53),'実質公債費比率（分子）の構造'!K$53,NA())</f>
        <v>84</v>
      </c>
      <c r="D50" s="164" t="e">
        <f>NA()</f>
        <v>#N/A</v>
      </c>
      <c r="E50" s="164" t="e">
        <f>NA()</f>
        <v>#N/A</v>
      </c>
      <c r="F50" s="164">
        <f>IF(ISNUMBER('実質公債費比率（分子）の構造'!L$53),'実質公債費比率（分子）の構造'!L$53,NA())</f>
        <v>80</v>
      </c>
      <c r="G50" s="164" t="e">
        <f>NA()</f>
        <v>#N/A</v>
      </c>
      <c r="H50" s="164" t="e">
        <f>NA()</f>
        <v>#N/A</v>
      </c>
      <c r="I50" s="164">
        <f>IF(ISNUMBER('実質公債費比率（分子）の構造'!M$53),'実質公債費比率（分子）の構造'!M$53,NA())</f>
        <v>61</v>
      </c>
      <c r="J50" s="164" t="e">
        <f>NA()</f>
        <v>#N/A</v>
      </c>
      <c r="K50" s="164" t="e">
        <f>NA()</f>
        <v>#N/A</v>
      </c>
      <c r="L50" s="164">
        <f>IF(ISNUMBER('実質公債費比率（分子）の構造'!N$53),'実質公債費比率（分子）の構造'!N$53,NA())</f>
        <v>79</v>
      </c>
      <c r="M50" s="164" t="e">
        <f>NA()</f>
        <v>#N/A</v>
      </c>
      <c r="N50" s="164" t="e">
        <f>NA()</f>
        <v>#N/A</v>
      </c>
      <c r="O50" s="164">
        <f>IF(ISNUMBER('実質公債費比率（分子）の構造'!O$53),'実質公債費比率（分子）の構造'!O$53,NA())</f>
        <v>77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1814</v>
      </c>
      <c r="E56" s="163"/>
      <c r="F56" s="163"/>
      <c r="G56" s="163">
        <f>'将来負担比率（分子）の構造'!J$52</f>
        <v>1813</v>
      </c>
      <c r="H56" s="163"/>
      <c r="I56" s="163"/>
      <c r="J56" s="163">
        <f>'将来負担比率（分子）の構造'!K$52</f>
        <v>1774</v>
      </c>
      <c r="K56" s="163"/>
      <c r="L56" s="163"/>
      <c r="M56" s="163">
        <f>'将来負担比率（分子）の構造'!L$52</f>
        <v>2143</v>
      </c>
      <c r="N56" s="163"/>
      <c r="O56" s="163"/>
      <c r="P56" s="163">
        <f>'将来負担比率（分子）の構造'!M$52</f>
        <v>2295</v>
      </c>
    </row>
    <row r="57" spans="1:16" x14ac:dyDescent="0.15">
      <c r="A57" s="163" t="s">
        <v>42</v>
      </c>
      <c r="B57" s="163"/>
      <c r="C57" s="163"/>
      <c r="D57" s="163">
        <f>'将来負担比率（分子）の構造'!I$51</f>
        <v>2</v>
      </c>
      <c r="E57" s="163"/>
      <c r="F57" s="163"/>
      <c r="G57" s="163">
        <f>'将来負担比率（分子）の構造'!J$51</f>
        <v>1</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1020</v>
      </c>
      <c r="E58" s="163"/>
      <c r="F58" s="163"/>
      <c r="G58" s="163">
        <f>'将来負担比率（分子）の構造'!J$50</f>
        <v>1244</v>
      </c>
      <c r="H58" s="163"/>
      <c r="I58" s="163"/>
      <c r="J58" s="163">
        <f>'将来負担比率（分子）の構造'!K$50</f>
        <v>1428</v>
      </c>
      <c r="K58" s="163"/>
      <c r="L58" s="163"/>
      <c r="M58" s="163">
        <f>'将来負担比率（分子）の構造'!L$50</f>
        <v>1160</v>
      </c>
      <c r="N58" s="163"/>
      <c r="O58" s="163"/>
      <c r="P58" s="163">
        <f>'将来負担比率（分子）の構造'!M$50</f>
        <v>1281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3</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189</v>
      </c>
      <c r="C64" s="163"/>
      <c r="D64" s="163"/>
      <c r="E64" s="163">
        <f>'将来負担比率（分子）の構造'!J$43</f>
        <v>234</v>
      </c>
      <c r="F64" s="163"/>
      <c r="G64" s="163"/>
      <c r="H64" s="163">
        <f>'将来負担比率（分子）の構造'!K$43</f>
        <v>280</v>
      </c>
      <c r="I64" s="163"/>
      <c r="J64" s="163"/>
      <c r="K64" s="163">
        <f>'将来負担比率（分子）の構造'!L$43</f>
        <v>348</v>
      </c>
      <c r="L64" s="163"/>
      <c r="M64" s="163"/>
      <c r="N64" s="163">
        <f>'将来負担比率（分子）の構造'!M$43</f>
        <v>299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2266</v>
      </c>
      <c r="C66" s="163"/>
      <c r="D66" s="163"/>
      <c r="E66" s="163">
        <f>'将来負担比率（分子）の構造'!J$41</f>
        <v>2249</v>
      </c>
      <c r="F66" s="163"/>
      <c r="G66" s="163"/>
      <c r="H66" s="163">
        <f>'将来負担比率（分子）の構造'!K$41</f>
        <v>2478</v>
      </c>
      <c r="I66" s="163"/>
      <c r="J66" s="163"/>
      <c r="K66" s="163">
        <f>'将来負担比率（分子）の構造'!L$41</f>
        <v>3428</v>
      </c>
      <c r="L66" s="163"/>
      <c r="M66" s="163"/>
      <c r="N66" s="163">
        <f>'将来負担比率（分子）の構造'!M$41</f>
        <v>3592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473</v>
      </c>
      <c r="M67" s="163" t="e">
        <f>NA()</f>
        <v>#N/A</v>
      </c>
      <c r="N67" s="163" t="e">
        <f>NA()</f>
        <v>#N/A</v>
      </c>
      <c r="O67" s="163">
        <f>IF(ISNUMBER('将来負担比率（分子）の構造'!M$53), IF('将来負担比率（分子）の構造'!M$53 &lt; 0, 0, '将来負担比率（分子）の構造'!M$53), NA())</f>
        <v>314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837</v>
      </c>
      <c r="C72" s="167">
        <f>基金残高に係る経年分析!G55</f>
        <v>811</v>
      </c>
      <c r="D72" s="167">
        <f>基金残高に係る経年分析!H55</f>
        <v>926</v>
      </c>
    </row>
    <row r="73" spans="1:16" x14ac:dyDescent="0.15">
      <c r="A73" s="166" t="s">
        <v>74</v>
      </c>
      <c r="B73" s="167">
        <f>基金残高に係る経年分析!F56</f>
        <v>125</v>
      </c>
      <c r="C73" s="167">
        <f>基金残高に係る経年分析!G56</f>
        <v>126</v>
      </c>
      <c r="D73" s="167">
        <f>基金残高に係る経年分析!H56</f>
        <v>126</v>
      </c>
    </row>
    <row r="74" spans="1:16" x14ac:dyDescent="0.15">
      <c r="A74" s="166" t="s">
        <v>75</v>
      </c>
      <c r="B74" s="167">
        <f>基金残高に係る経年分析!F57</f>
        <v>488</v>
      </c>
      <c r="C74" s="167">
        <f>基金残高に係る経年分析!G57</f>
        <v>246</v>
      </c>
      <c r="D74" s="167">
        <f>基金残高に係る経年分析!H57</f>
        <v>236</v>
      </c>
    </row>
  </sheetData>
  <sheetProtection algorithmName="SHA-512" hashValue="ZgiyN/yLS/HIEjrIgy6/FONcRg36yOHDerAeHM5fs3PY8i12NSc7j3Sa4DoZXnM3mz/ikicOLFUzfZMLVf5ApQ==" saltValue="Y5vVBGtvBayMA2efGUZx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111578</v>
      </c>
      <c r="S5" s="613"/>
      <c r="T5" s="613"/>
      <c r="U5" s="613"/>
      <c r="V5" s="613"/>
      <c r="W5" s="613"/>
      <c r="X5" s="613"/>
      <c r="Y5" s="614"/>
      <c r="Z5" s="615">
        <v>2.8</v>
      </c>
      <c r="AA5" s="615"/>
      <c r="AB5" s="615"/>
      <c r="AC5" s="615"/>
      <c r="AD5" s="616">
        <v>107684</v>
      </c>
      <c r="AE5" s="616"/>
      <c r="AF5" s="616"/>
      <c r="AG5" s="616"/>
      <c r="AH5" s="616"/>
      <c r="AI5" s="616"/>
      <c r="AJ5" s="616"/>
      <c r="AK5" s="616"/>
      <c r="AL5" s="617">
        <v>7.6</v>
      </c>
      <c r="AM5" s="618"/>
      <c r="AN5" s="618"/>
      <c r="AO5" s="619"/>
      <c r="AP5" s="609" t="s">
        <v>217</v>
      </c>
      <c r="AQ5" s="610"/>
      <c r="AR5" s="610"/>
      <c r="AS5" s="610"/>
      <c r="AT5" s="610"/>
      <c r="AU5" s="610"/>
      <c r="AV5" s="610"/>
      <c r="AW5" s="610"/>
      <c r="AX5" s="610"/>
      <c r="AY5" s="610"/>
      <c r="AZ5" s="610"/>
      <c r="BA5" s="610"/>
      <c r="BB5" s="610"/>
      <c r="BC5" s="610"/>
      <c r="BD5" s="610"/>
      <c r="BE5" s="610"/>
      <c r="BF5" s="611"/>
      <c r="BG5" s="623">
        <v>107684</v>
      </c>
      <c r="BH5" s="624"/>
      <c r="BI5" s="624"/>
      <c r="BJ5" s="624"/>
      <c r="BK5" s="624"/>
      <c r="BL5" s="624"/>
      <c r="BM5" s="624"/>
      <c r="BN5" s="625"/>
      <c r="BO5" s="626">
        <v>96.5</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20697</v>
      </c>
      <c r="S6" s="624"/>
      <c r="T6" s="624"/>
      <c r="U6" s="624"/>
      <c r="V6" s="624"/>
      <c r="W6" s="624"/>
      <c r="X6" s="624"/>
      <c r="Y6" s="625"/>
      <c r="Z6" s="626">
        <v>0.5</v>
      </c>
      <c r="AA6" s="626"/>
      <c r="AB6" s="626"/>
      <c r="AC6" s="626"/>
      <c r="AD6" s="627">
        <v>20697</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107684</v>
      </c>
      <c r="BH6" s="624"/>
      <c r="BI6" s="624"/>
      <c r="BJ6" s="624"/>
      <c r="BK6" s="624"/>
      <c r="BL6" s="624"/>
      <c r="BM6" s="624"/>
      <c r="BN6" s="625"/>
      <c r="BO6" s="626">
        <v>96.5</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54402</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54402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29</v>
      </c>
      <c r="S7" s="624"/>
      <c r="T7" s="624"/>
      <c r="U7" s="624"/>
      <c r="V7" s="624"/>
      <c r="W7" s="624"/>
      <c r="X7" s="624"/>
      <c r="Y7" s="625"/>
      <c r="Z7" s="626">
        <v>0</v>
      </c>
      <c r="AA7" s="626"/>
      <c r="AB7" s="626"/>
      <c r="AC7" s="626"/>
      <c r="AD7" s="627">
        <v>29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48495</v>
      </c>
      <c r="BH7" s="624"/>
      <c r="BI7" s="624"/>
      <c r="BJ7" s="624"/>
      <c r="BK7" s="624"/>
      <c r="BL7" s="624"/>
      <c r="BM7" s="624"/>
      <c r="BN7" s="625"/>
      <c r="BO7" s="626">
        <v>43.5</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1623816</v>
      </c>
      <c r="CS7" s="624"/>
      <c r="CT7" s="624"/>
      <c r="CU7" s="624"/>
      <c r="CV7" s="624"/>
      <c r="CW7" s="624"/>
      <c r="CX7" s="624"/>
      <c r="CY7" s="625"/>
      <c r="CZ7" s="626">
        <v>44.3</v>
      </c>
      <c r="DA7" s="626"/>
      <c r="DB7" s="626"/>
      <c r="DC7" s="626"/>
      <c r="DD7" s="632">
        <v>924394</v>
      </c>
      <c r="DE7" s="624"/>
      <c r="DF7" s="624"/>
      <c r="DG7" s="624"/>
      <c r="DH7" s="624"/>
      <c r="DI7" s="624"/>
      <c r="DJ7" s="624"/>
      <c r="DK7" s="624"/>
      <c r="DL7" s="624"/>
      <c r="DM7" s="624"/>
      <c r="DN7" s="624"/>
      <c r="DO7" s="624"/>
      <c r="DP7" s="625"/>
      <c r="DQ7" s="632">
        <v>487612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305</v>
      </c>
      <c r="S8" s="624"/>
      <c r="T8" s="624"/>
      <c r="U8" s="624"/>
      <c r="V8" s="624"/>
      <c r="W8" s="624"/>
      <c r="X8" s="624"/>
      <c r="Y8" s="625"/>
      <c r="Z8" s="626">
        <v>0</v>
      </c>
      <c r="AA8" s="626"/>
      <c r="AB8" s="626"/>
      <c r="AC8" s="626"/>
      <c r="AD8" s="627">
        <v>305</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1638</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419775</v>
      </c>
      <c r="CS8" s="624"/>
      <c r="CT8" s="624"/>
      <c r="CU8" s="624"/>
      <c r="CV8" s="624"/>
      <c r="CW8" s="624"/>
      <c r="CX8" s="624"/>
      <c r="CY8" s="625"/>
      <c r="CZ8" s="626">
        <v>11.5</v>
      </c>
      <c r="DA8" s="626"/>
      <c r="DB8" s="626"/>
      <c r="DC8" s="626"/>
      <c r="DD8" s="632">
        <v>1595</v>
      </c>
      <c r="DE8" s="624"/>
      <c r="DF8" s="624"/>
      <c r="DG8" s="624"/>
      <c r="DH8" s="624"/>
      <c r="DI8" s="624"/>
      <c r="DJ8" s="624"/>
      <c r="DK8" s="624"/>
      <c r="DL8" s="624"/>
      <c r="DM8" s="624"/>
      <c r="DN8" s="624"/>
      <c r="DO8" s="624"/>
      <c r="DP8" s="625"/>
      <c r="DQ8" s="632">
        <v>251455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679</v>
      </c>
      <c r="S9" s="624"/>
      <c r="T9" s="624"/>
      <c r="U9" s="624"/>
      <c r="V9" s="624"/>
      <c r="W9" s="624"/>
      <c r="X9" s="624"/>
      <c r="Y9" s="625"/>
      <c r="Z9" s="626">
        <v>0</v>
      </c>
      <c r="AA9" s="626"/>
      <c r="AB9" s="626"/>
      <c r="AC9" s="626"/>
      <c r="AD9" s="627">
        <v>679</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39333</v>
      </c>
      <c r="BH9" s="624"/>
      <c r="BI9" s="624"/>
      <c r="BJ9" s="624"/>
      <c r="BK9" s="624"/>
      <c r="BL9" s="624"/>
      <c r="BM9" s="624"/>
      <c r="BN9" s="625"/>
      <c r="BO9" s="626">
        <v>35.299999999999997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249139</v>
      </c>
      <c r="CS9" s="624"/>
      <c r="CT9" s="624"/>
      <c r="CU9" s="624"/>
      <c r="CV9" s="624"/>
      <c r="CW9" s="624"/>
      <c r="CX9" s="624"/>
      <c r="CY9" s="625"/>
      <c r="CZ9" s="626">
        <v>6.8</v>
      </c>
      <c r="DA9" s="626"/>
      <c r="DB9" s="626"/>
      <c r="DC9" s="626"/>
      <c r="DD9" s="632">
        <v>757</v>
      </c>
      <c r="DE9" s="624"/>
      <c r="DF9" s="624"/>
      <c r="DG9" s="624"/>
      <c r="DH9" s="624"/>
      <c r="DI9" s="624"/>
      <c r="DJ9" s="624"/>
      <c r="DK9" s="624"/>
      <c r="DL9" s="624"/>
      <c r="DM9" s="624"/>
      <c r="DN9" s="624"/>
      <c r="DO9" s="624"/>
      <c r="DP9" s="625"/>
      <c r="DQ9" s="632">
        <v>175464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6591</v>
      </c>
      <c r="BH10" s="624"/>
      <c r="BI10" s="624"/>
      <c r="BJ10" s="624"/>
      <c r="BK10" s="624"/>
      <c r="BL10" s="624"/>
      <c r="BM10" s="624"/>
      <c r="BN10" s="625"/>
      <c r="BO10" s="626">
        <v>5.9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33650</v>
      </c>
      <c r="S11" s="624"/>
      <c r="T11" s="624"/>
      <c r="U11" s="624"/>
      <c r="V11" s="624"/>
      <c r="W11" s="624"/>
      <c r="X11" s="624"/>
      <c r="Y11" s="625"/>
      <c r="Z11" s="628">
        <v>0.8</v>
      </c>
      <c r="AA11" s="629"/>
      <c r="AB11" s="629"/>
      <c r="AC11" s="635"/>
      <c r="AD11" s="632">
        <v>33650</v>
      </c>
      <c r="AE11" s="624"/>
      <c r="AF11" s="624"/>
      <c r="AG11" s="624"/>
      <c r="AH11" s="624"/>
      <c r="AI11" s="624"/>
      <c r="AJ11" s="624"/>
      <c r="AK11" s="625"/>
      <c r="AL11" s="628">
        <v>2.4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933</v>
      </c>
      <c r="BH11" s="624"/>
      <c r="BI11" s="624"/>
      <c r="BJ11" s="624"/>
      <c r="BK11" s="624"/>
      <c r="BL11" s="624"/>
      <c r="BM11" s="624"/>
      <c r="BN11" s="625"/>
      <c r="BO11" s="626">
        <v>0.8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403311</v>
      </c>
      <c r="CS11" s="624"/>
      <c r="CT11" s="624"/>
      <c r="CU11" s="624"/>
      <c r="CV11" s="624"/>
      <c r="CW11" s="624"/>
      <c r="CX11" s="624"/>
      <c r="CY11" s="625"/>
      <c r="CZ11" s="626">
        <v>11</v>
      </c>
      <c r="DA11" s="626"/>
      <c r="DB11" s="626"/>
      <c r="DC11" s="626"/>
      <c r="DD11" s="632">
        <v>252603</v>
      </c>
      <c r="DE11" s="624"/>
      <c r="DF11" s="624"/>
      <c r="DG11" s="624"/>
      <c r="DH11" s="624"/>
      <c r="DI11" s="624"/>
      <c r="DJ11" s="624"/>
      <c r="DK11" s="624"/>
      <c r="DL11" s="624"/>
      <c r="DM11" s="624"/>
      <c r="DN11" s="624"/>
      <c r="DO11" s="624"/>
      <c r="DP11" s="625"/>
      <c r="DQ11" s="632">
        <v>113290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42858</v>
      </c>
      <c r="BH12" s="624"/>
      <c r="BI12" s="624"/>
      <c r="BJ12" s="624"/>
      <c r="BK12" s="624"/>
      <c r="BL12" s="624"/>
      <c r="BM12" s="624"/>
      <c r="BN12" s="625"/>
      <c r="BO12" s="626">
        <v>38.4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47183</v>
      </c>
      <c r="CS12" s="624"/>
      <c r="CT12" s="624"/>
      <c r="CU12" s="624"/>
      <c r="CV12" s="624"/>
      <c r="CW12" s="624"/>
      <c r="CX12" s="624"/>
      <c r="CY12" s="625"/>
      <c r="CZ12" s="626">
        <v>1.3</v>
      </c>
      <c r="DA12" s="626"/>
      <c r="DB12" s="626"/>
      <c r="DC12" s="626"/>
      <c r="DD12" s="632" t="s">
        <v>122</v>
      </c>
      <c r="DE12" s="624"/>
      <c r="DF12" s="624"/>
      <c r="DG12" s="624"/>
      <c r="DH12" s="624"/>
      <c r="DI12" s="624"/>
      <c r="DJ12" s="624"/>
      <c r="DK12" s="624"/>
      <c r="DL12" s="624"/>
      <c r="DM12" s="624"/>
      <c r="DN12" s="624"/>
      <c r="DO12" s="624"/>
      <c r="DP12" s="625"/>
      <c r="DQ12" s="632">
        <v>25818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42849</v>
      </c>
      <c r="BH13" s="624"/>
      <c r="BI13" s="624"/>
      <c r="BJ13" s="624"/>
      <c r="BK13" s="624"/>
      <c r="BL13" s="624"/>
      <c r="BM13" s="624"/>
      <c r="BN13" s="625"/>
      <c r="BO13" s="626">
        <v>38.4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250976</v>
      </c>
      <c r="CS13" s="624"/>
      <c r="CT13" s="624"/>
      <c r="CU13" s="624"/>
      <c r="CV13" s="624"/>
      <c r="CW13" s="624"/>
      <c r="CX13" s="624"/>
      <c r="CY13" s="625"/>
      <c r="CZ13" s="626">
        <v>6.9</v>
      </c>
      <c r="DA13" s="626"/>
      <c r="DB13" s="626"/>
      <c r="DC13" s="626"/>
      <c r="DD13" s="632">
        <v>188049</v>
      </c>
      <c r="DE13" s="624"/>
      <c r="DF13" s="624"/>
      <c r="DG13" s="624"/>
      <c r="DH13" s="624"/>
      <c r="DI13" s="624"/>
      <c r="DJ13" s="624"/>
      <c r="DK13" s="624"/>
      <c r="DL13" s="624"/>
      <c r="DM13" s="624"/>
      <c r="DN13" s="624"/>
      <c r="DO13" s="624"/>
      <c r="DP13" s="625"/>
      <c r="DQ13" s="632">
        <v>55547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6805</v>
      </c>
      <c r="BH14" s="624"/>
      <c r="BI14" s="624"/>
      <c r="BJ14" s="624"/>
      <c r="BK14" s="624"/>
      <c r="BL14" s="624"/>
      <c r="BM14" s="624"/>
      <c r="BN14" s="625"/>
      <c r="BO14" s="626">
        <v>6.1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35987</v>
      </c>
      <c r="CS14" s="624"/>
      <c r="CT14" s="624"/>
      <c r="CU14" s="624"/>
      <c r="CV14" s="624"/>
      <c r="CW14" s="624"/>
      <c r="CX14" s="624"/>
      <c r="CY14" s="625"/>
      <c r="CZ14" s="626">
        <v>1</v>
      </c>
      <c r="DA14" s="626"/>
      <c r="DB14" s="626"/>
      <c r="DC14" s="626"/>
      <c r="DD14" s="632">
        <v>22066</v>
      </c>
      <c r="DE14" s="624"/>
      <c r="DF14" s="624"/>
      <c r="DG14" s="624"/>
      <c r="DH14" s="624"/>
      <c r="DI14" s="624"/>
      <c r="DJ14" s="624"/>
      <c r="DK14" s="624"/>
      <c r="DL14" s="624"/>
      <c r="DM14" s="624"/>
      <c r="DN14" s="624"/>
      <c r="DO14" s="624"/>
      <c r="DP14" s="625"/>
      <c r="DQ14" s="632">
        <v>13587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2457</v>
      </c>
      <c r="S15" s="624"/>
      <c r="T15" s="624"/>
      <c r="U15" s="624"/>
      <c r="V15" s="624"/>
      <c r="W15" s="624"/>
      <c r="X15" s="624"/>
      <c r="Y15" s="625"/>
      <c r="Z15" s="626">
        <v>0.1</v>
      </c>
      <c r="AA15" s="626"/>
      <c r="AB15" s="626"/>
      <c r="AC15" s="626"/>
      <c r="AD15" s="627">
        <v>2457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9526</v>
      </c>
      <c r="BH15" s="624"/>
      <c r="BI15" s="624"/>
      <c r="BJ15" s="624"/>
      <c r="BK15" s="624"/>
      <c r="BL15" s="624"/>
      <c r="BM15" s="624"/>
      <c r="BN15" s="625"/>
      <c r="BO15" s="626">
        <v>8.5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257777</v>
      </c>
      <c r="CS15" s="624"/>
      <c r="CT15" s="624"/>
      <c r="CU15" s="624"/>
      <c r="CV15" s="624"/>
      <c r="CW15" s="624"/>
      <c r="CX15" s="624"/>
      <c r="CY15" s="625"/>
      <c r="CZ15" s="626">
        <v>7</v>
      </c>
      <c r="DA15" s="626"/>
      <c r="DB15" s="626"/>
      <c r="DC15" s="626"/>
      <c r="DD15" s="632">
        <v>9751</v>
      </c>
      <c r="DE15" s="624"/>
      <c r="DF15" s="624"/>
      <c r="DG15" s="624"/>
      <c r="DH15" s="624"/>
      <c r="DI15" s="624"/>
      <c r="DJ15" s="624"/>
      <c r="DK15" s="624"/>
      <c r="DL15" s="624"/>
      <c r="DM15" s="624"/>
      <c r="DN15" s="624"/>
      <c r="DO15" s="624"/>
      <c r="DP15" s="625"/>
      <c r="DQ15" s="632">
        <v>238931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2760</v>
      </c>
      <c r="S16" s="624"/>
      <c r="T16" s="624"/>
      <c r="U16" s="624"/>
      <c r="V16" s="624"/>
      <c r="W16" s="624"/>
      <c r="X16" s="624"/>
      <c r="Y16" s="625"/>
      <c r="Z16" s="626">
        <v>0.1</v>
      </c>
      <c r="AA16" s="626"/>
      <c r="AB16" s="626"/>
      <c r="AC16" s="626"/>
      <c r="AD16" s="627">
        <v>2760</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8514</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102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5025</v>
      </c>
      <c r="S17" s="624"/>
      <c r="T17" s="624"/>
      <c r="U17" s="624"/>
      <c r="V17" s="624"/>
      <c r="W17" s="624"/>
      <c r="X17" s="624"/>
      <c r="Y17" s="625"/>
      <c r="Z17" s="626">
        <v>0.1</v>
      </c>
      <c r="AA17" s="626"/>
      <c r="AB17" s="626"/>
      <c r="AC17" s="626"/>
      <c r="AD17" s="627">
        <v>5025</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281155</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281155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175</v>
      </c>
      <c r="S18" s="624"/>
      <c r="T18" s="624"/>
      <c r="U18" s="624"/>
      <c r="V18" s="624"/>
      <c r="W18" s="624"/>
      <c r="X18" s="624"/>
      <c r="Y18" s="625"/>
      <c r="Z18" s="626">
        <v>0</v>
      </c>
      <c r="AA18" s="626"/>
      <c r="AB18" s="626"/>
      <c r="AC18" s="626"/>
      <c r="AD18" s="627">
        <v>175</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30000</v>
      </c>
      <c r="CS18" s="624"/>
      <c r="CT18" s="624"/>
      <c r="CU18" s="624"/>
      <c r="CV18" s="624"/>
      <c r="CW18" s="624"/>
      <c r="CX18" s="624"/>
      <c r="CY18" s="625"/>
      <c r="CZ18" s="626">
        <v>0.8</v>
      </c>
      <c r="DA18" s="626"/>
      <c r="DB18" s="626"/>
      <c r="DC18" s="626"/>
      <c r="DD18" s="632" t="s">
        <v>122</v>
      </c>
      <c r="DE18" s="624"/>
      <c r="DF18" s="624"/>
      <c r="DG18" s="624"/>
      <c r="DH18" s="624"/>
      <c r="DI18" s="624"/>
      <c r="DJ18" s="624"/>
      <c r="DK18" s="624"/>
      <c r="DL18" s="624"/>
      <c r="DM18" s="624"/>
      <c r="DN18" s="624"/>
      <c r="DO18" s="624"/>
      <c r="DP18" s="625"/>
      <c r="DQ18" s="632">
        <v>30000</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4850</v>
      </c>
      <c r="S19" s="624"/>
      <c r="T19" s="624"/>
      <c r="U19" s="624"/>
      <c r="V19" s="624"/>
      <c r="W19" s="624"/>
      <c r="X19" s="624"/>
      <c r="Y19" s="625"/>
      <c r="Z19" s="626">
        <v>0.1</v>
      </c>
      <c r="AA19" s="626"/>
      <c r="AB19" s="626"/>
      <c r="AC19" s="626"/>
      <c r="AD19" s="627">
        <v>4850</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3894</v>
      </c>
      <c r="BH19" s="624"/>
      <c r="BI19" s="624"/>
      <c r="BJ19" s="624"/>
      <c r="BK19" s="624"/>
      <c r="BL19" s="624"/>
      <c r="BM19" s="624"/>
      <c r="BN19" s="625"/>
      <c r="BO19" s="626">
        <v>3.5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3662035</v>
      </c>
      <c r="CS20" s="624"/>
      <c r="CT20" s="624"/>
      <c r="CU20" s="624"/>
      <c r="CV20" s="624"/>
      <c r="CW20" s="624"/>
      <c r="CX20" s="624"/>
      <c r="CY20" s="625"/>
      <c r="CZ20" s="626">
        <v>100</v>
      </c>
      <c r="DA20" s="626"/>
      <c r="DB20" s="626"/>
      <c r="DC20" s="626"/>
      <c r="DD20" s="632">
        <v>1399215</v>
      </c>
      <c r="DE20" s="624"/>
      <c r="DF20" s="624"/>
      <c r="DG20" s="624"/>
      <c r="DH20" s="624"/>
      <c r="DI20" s="624"/>
      <c r="DJ20" s="624"/>
      <c r="DK20" s="624"/>
      <c r="DL20" s="624"/>
      <c r="DM20" s="624"/>
      <c r="DN20" s="624"/>
      <c r="DO20" s="624"/>
      <c r="DP20" s="625"/>
      <c r="DQ20" s="632">
        <v>1727363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1496603</v>
      </c>
      <c r="S21" s="624"/>
      <c r="T21" s="624"/>
      <c r="U21" s="624"/>
      <c r="V21" s="624"/>
      <c r="W21" s="624"/>
      <c r="X21" s="624"/>
      <c r="Y21" s="625"/>
      <c r="Z21" s="626">
        <v>37.5</v>
      </c>
      <c r="AA21" s="626"/>
      <c r="AB21" s="626"/>
      <c r="AC21" s="626"/>
      <c r="AD21" s="627">
        <v>1242030</v>
      </c>
      <c r="AE21" s="627"/>
      <c r="AF21" s="627"/>
      <c r="AG21" s="627"/>
      <c r="AH21" s="627"/>
      <c r="AI21" s="627"/>
      <c r="AJ21" s="627"/>
      <c r="AK21" s="627"/>
      <c r="AL21" s="628">
        <v>87.2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1242030</v>
      </c>
      <c r="S22" s="624"/>
      <c r="T22" s="624"/>
      <c r="U22" s="624"/>
      <c r="V22" s="624"/>
      <c r="W22" s="624"/>
      <c r="X22" s="624"/>
      <c r="Y22" s="625"/>
      <c r="Z22" s="626">
        <v>31.1</v>
      </c>
      <c r="AA22" s="626"/>
      <c r="AB22" s="626"/>
      <c r="AC22" s="626"/>
      <c r="AD22" s="627">
        <v>1242030</v>
      </c>
      <c r="AE22" s="627"/>
      <c r="AF22" s="627"/>
      <c r="AG22" s="627"/>
      <c r="AH22" s="627"/>
      <c r="AI22" s="627"/>
      <c r="AJ22" s="627"/>
      <c r="AK22" s="627"/>
      <c r="AL22" s="628">
        <v>87.2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254573</v>
      </c>
      <c r="S23" s="624"/>
      <c r="T23" s="624"/>
      <c r="U23" s="624"/>
      <c r="V23" s="624"/>
      <c r="W23" s="624"/>
      <c r="X23" s="624"/>
      <c r="Y23" s="625"/>
      <c r="Z23" s="626">
        <v>6.4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1097973</v>
      </c>
      <c r="CS24" s="613"/>
      <c r="CT24" s="613"/>
      <c r="CU24" s="613"/>
      <c r="CV24" s="613"/>
      <c r="CW24" s="613"/>
      <c r="CX24" s="613"/>
      <c r="CY24" s="614"/>
      <c r="CZ24" s="617">
        <v>30</v>
      </c>
      <c r="DA24" s="618"/>
      <c r="DB24" s="618"/>
      <c r="DC24" s="634"/>
      <c r="DD24" s="655">
        <v>909600</v>
      </c>
      <c r="DE24" s="613"/>
      <c r="DF24" s="613"/>
      <c r="DG24" s="613"/>
      <c r="DH24" s="613"/>
      <c r="DI24" s="613"/>
      <c r="DJ24" s="613"/>
      <c r="DK24" s="614"/>
      <c r="DL24" s="655">
        <v>879300</v>
      </c>
      <c r="DM24" s="613"/>
      <c r="DN24" s="613"/>
      <c r="DO24" s="613"/>
      <c r="DP24" s="613"/>
      <c r="DQ24" s="613"/>
      <c r="DR24" s="613"/>
      <c r="DS24" s="613"/>
      <c r="DT24" s="613"/>
      <c r="DU24" s="613"/>
      <c r="DV24" s="614"/>
      <c r="DW24" s="617">
        <v>61.7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1673783</v>
      </c>
      <c r="S25" s="624"/>
      <c r="T25" s="624"/>
      <c r="U25" s="624"/>
      <c r="V25" s="624"/>
      <c r="W25" s="624"/>
      <c r="X25" s="624"/>
      <c r="Y25" s="625"/>
      <c r="Z25" s="626">
        <v>41.9</v>
      </c>
      <c r="AA25" s="626"/>
      <c r="AB25" s="626"/>
      <c r="AC25" s="626"/>
      <c r="AD25" s="627">
        <v>1415316</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v>3894</v>
      </c>
      <c r="BH25" s="624"/>
      <c r="BI25" s="624"/>
      <c r="BJ25" s="624"/>
      <c r="BK25" s="624"/>
      <c r="BL25" s="624"/>
      <c r="BM25" s="624"/>
      <c r="BN25" s="625"/>
      <c r="BO25" s="626">
        <v>3.5</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671915</v>
      </c>
      <c r="CS25" s="656"/>
      <c r="CT25" s="656"/>
      <c r="CU25" s="656"/>
      <c r="CV25" s="656"/>
      <c r="CW25" s="656"/>
      <c r="CX25" s="656"/>
      <c r="CY25" s="657"/>
      <c r="CZ25" s="628">
        <v>18.3</v>
      </c>
      <c r="DA25" s="653"/>
      <c r="DB25" s="653"/>
      <c r="DC25" s="658"/>
      <c r="DD25" s="632">
        <v>591726</v>
      </c>
      <c r="DE25" s="656"/>
      <c r="DF25" s="656"/>
      <c r="DG25" s="656"/>
      <c r="DH25" s="656"/>
      <c r="DI25" s="656"/>
      <c r="DJ25" s="656"/>
      <c r="DK25" s="657"/>
      <c r="DL25" s="632">
        <v>571838</v>
      </c>
      <c r="DM25" s="656"/>
      <c r="DN25" s="656"/>
      <c r="DO25" s="656"/>
      <c r="DP25" s="656"/>
      <c r="DQ25" s="656"/>
      <c r="DR25" s="656"/>
      <c r="DS25" s="656"/>
      <c r="DT25" s="656"/>
      <c r="DU25" s="656"/>
      <c r="DV25" s="657"/>
      <c r="DW25" s="628">
        <v>40.200000000000003</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549</v>
      </c>
      <c r="S26" s="624"/>
      <c r="T26" s="624"/>
      <c r="U26" s="624"/>
      <c r="V26" s="624"/>
      <c r="W26" s="624"/>
      <c r="X26" s="624"/>
      <c r="Y26" s="625"/>
      <c r="Z26" s="626">
        <v>0</v>
      </c>
      <c r="AA26" s="626"/>
      <c r="AB26" s="626"/>
      <c r="AC26" s="626"/>
      <c r="AD26" s="627">
        <v>549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343492</v>
      </c>
      <c r="CS26" s="624"/>
      <c r="CT26" s="624"/>
      <c r="CU26" s="624"/>
      <c r="CV26" s="624"/>
      <c r="CW26" s="624"/>
      <c r="CX26" s="624"/>
      <c r="CY26" s="625"/>
      <c r="CZ26" s="628">
        <v>9.4</v>
      </c>
      <c r="DA26" s="653"/>
      <c r="DB26" s="653"/>
      <c r="DC26" s="658"/>
      <c r="DD26" s="632">
        <v>319295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3855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111578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144903</v>
      </c>
      <c r="CS27" s="656"/>
      <c r="CT27" s="656"/>
      <c r="CU27" s="656"/>
      <c r="CV27" s="656"/>
      <c r="CW27" s="656"/>
      <c r="CX27" s="656"/>
      <c r="CY27" s="657"/>
      <c r="CZ27" s="628">
        <v>4</v>
      </c>
      <c r="DA27" s="653"/>
      <c r="DB27" s="653"/>
      <c r="DC27" s="658"/>
      <c r="DD27" s="632">
        <v>36719</v>
      </c>
      <c r="DE27" s="656"/>
      <c r="DF27" s="656"/>
      <c r="DG27" s="656"/>
      <c r="DH27" s="656"/>
      <c r="DI27" s="656"/>
      <c r="DJ27" s="656"/>
      <c r="DK27" s="657"/>
      <c r="DL27" s="632">
        <v>29668</v>
      </c>
      <c r="DM27" s="656"/>
      <c r="DN27" s="656"/>
      <c r="DO27" s="656"/>
      <c r="DP27" s="656"/>
      <c r="DQ27" s="656"/>
      <c r="DR27" s="656"/>
      <c r="DS27" s="656"/>
      <c r="DT27" s="656"/>
      <c r="DU27" s="656"/>
      <c r="DV27" s="657"/>
      <c r="DW27" s="628">
        <v>2.1</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13754</v>
      </c>
      <c r="S28" s="624"/>
      <c r="T28" s="624"/>
      <c r="U28" s="624"/>
      <c r="V28" s="624"/>
      <c r="W28" s="624"/>
      <c r="X28" s="624"/>
      <c r="Y28" s="625"/>
      <c r="Z28" s="626">
        <v>0.3</v>
      </c>
      <c r="AA28" s="626"/>
      <c r="AB28" s="626"/>
      <c r="AC28" s="626"/>
      <c r="AD28" s="627">
        <v>3312</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281155</v>
      </c>
      <c r="CS28" s="624"/>
      <c r="CT28" s="624"/>
      <c r="CU28" s="624"/>
      <c r="CV28" s="624"/>
      <c r="CW28" s="624"/>
      <c r="CX28" s="624"/>
      <c r="CY28" s="625"/>
      <c r="CZ28" s="628">
        <v>7.7</v>
      </c>
      <c r="DA28" s="653"/>
      <c r="DB28" s="653"/>
      <c r="DC28" s="658"/>
      <c r="DD28" s="632">
        <v>281155</v>
      </c>
      <c r="DE28" s="624"/>
      <c r="DF28" s="624"/>
      <c r="DG28" s="624"/>
      <c r="DH28" s="624"/>
      <c r="DI28" s="624"/>
      <c r="DJ28" s="624"/>
      <c r="DK28" s="625"/>
      <c r="DL28" s="632">
        <v>277794</v>
      </c>
      <c r="DM28" s="624"/>
      <c r="DN28" s="624"/>
      <c r="DO28" s="624"/>
      <c r="DP28" s="624"/>
      <c r="DQ28" s="624"/>
      <c r="DR28" s="624"/>
      <c r="DS28" s="624"/>
      <c r="DT28" s="624"/>
      <c r="DU28" s="624"/>
      <c r="DV28" s="625"/>
      <c r="DW28" s="628">
        <v>19.5</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1155</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279635</v>
      </c>
      <c r="CS29" s="656"/>
      <c r="CT29" s="656"/>
      <c r="CU29" s="656"/>
      <c r="CV29" s="656"/>
      <c r="CW29" s="656"/>
      <c r="CX29" s="656"/>
      <c r="CY29" s="657"/>
      <c r="CZ29" s="628">
        <v>7.6</v>
      </c>
      <c r="DA29" s="653"/>
      <c r="DB29" s="653"/>
      <c r="DC29" s="658"/>
      <c r="DD29" s="632">
        <v>279635</v>
      </c>
      <c r="DE29" s="656"/>
      <c r="DF29" s="656"/>
      <c r="DG29" s="656"/>
      <c r="DH29" s="656"/>
      <c r="DI29" s="656"/>
      <c r="DJ29" s="656"/>
      <c r="DK29" s="657"/>
      <c r="DL29" s="632">
        <v>276274</v>
      </c>
      <c r="DM29" s="656"/>
      <c r="DN29" s="656"/>
      <c r="DO29" s="656"/>
      <c r="DP29" s="656"/>
      <c r="DQ29" s="656"/>
      <c r="DR29" s="656"/>
      <c r="DS29" s="656"/>
      <c r="DT29" s="656"/>
      <c r="DU29" s="656"/>
      <c r="DV29" s="657"/>
      <c r="DW29" s="628">
        <v>19.399999999999999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802936</v>
      </c>
      <c r="S30" s="624"/>
      <c r="T30" s="624"/>
      <c r="U30" s="624"/>
      <c r="V30" s="624"/>
      <c r="W30" s="624"/>
      <c r="X30" s="624"/>
      <c r="Y30" s="625"/>
      <c r="Z30" s="626">
        <v>20.100000000000001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258538</v>
      </c>
      <c r="CS30" s="624"/>
      <c r="CT30" s="624"/>
      <c r="CU30" s="624"/>
      <c r="CV30" s="624"/>
      <c r="CW30" s="624"/>
      <c r="CX30" s="624"/>
      <c r="CY30" s="625"/>
      <c r="CZ30" s="628">
        <v>7.1</v>
      </c>
      <c r="DA30" s="653"/>
      <c r="DB30" s="653"/>
      <c r="DC30" s="658"/>
      <c r="DD30" s="632">
        <v>258538</v>
      </c>
      <c r="DE30" s="624"/>
      <c r="DF30" s="624"/>
      <c r="DG30" s="624"/>
      <c r="DH30" s="624"/>
      <c r="DI30" s="624"/>
      <c r="DJ30" s="624"/>
      <c r="DK30" s="625"/>
      <c r="DL30" s="632">
        <v>255177</v>
      </c>
      <c r="DM30" s="624"/>
      <c r="DN30" s="624"/>
      <c r="DO30" s="624"/>
      <c r="DP30" s="624"/>
      <c r="DQ30" s="624"/>
      <c r="DR30" s="624"/>
      <c r="DS30" s="624"/>
      <c r="DT30" s="624"/>
      <c r="DU30" s="624"/>
      <c r="DV30" s="625"/>
      <c r="DW30" s="628">
        <v>17.899999999999999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97.8</v>
      </c>
      <c r="BH31" s="667"/>
      <c r="BI31" s="667"/>
      <c r="BJ31" s="667"/>
      <c r="BK31" s="667"/>
      <c r="BL31" s="667"/>
      <c r="BM31" s="618">
        <v>84.7</v>
      </c>
      <c r="BN31" s="667"/>
      <c r="BO31" s="667"/>
      <c r="BP31" s="667"/>
      <c r="BQ31" s="668"/>
      <c r="BR31" s="670">
        <v>97.6</v>
      </c>
      <c r="BS31" s="667"/>
      <c r="BT31" s="667"/>
      <c r="BU31" s="667"/>
      <c r="BV31" s="667"/>
      <c r="BW31" s="667"/>
      <c r="BX31" s="618">
        <v>85.1</v>
      </c>
      <c r="BY31" s="667"/>
      <c r="BZ31" s="667"/>
      <c r="CA31" s="667"/>
      <c r="CB31" s="668"/>
      <c r="CD31" s="663"/>
      <c r="CE31" s="664"/>
      <c r="CF31" s="620" t="s">
        <v>301</v>
      </c>
      <c r="CG31" s="621"/>
      <c r="CH31" s="621"/>
      <c r="CI31" s="621"/>
      <c r="CJ31" s="621"/>
      <c r="CK31" s="621"/>
      <c r="CL31" s="621"/>
      <c r="CM31" s="621"/>
      <c r="CN31" s="621"/>
      <c r="CO31" s="621"/>
      <c r="CP31" s="621"/>
      <c r="CQ31" s="622"/>
      <c r="CR31" s="623">
        <v>21097</v>
      </c>
      <c r="CS31" s="656"/>
      <c r="CT31" s="656"/>
      <c r="CU31" s="656"/>
      <c r="CV31" s="656"/>
      <c r="CW31" s="656"/>
      <c r="CX31" s="656"/>
      <c r="CY31" s="657"/>
      <c r="CZ31" s="628">
        <v>0.6</v>
      </c>
      <c r="DA31" s="653"/>
      <c r="DB31" s="653"/>
      <c r="DC31" s="658"/>
      <c r="DD31" s="632">
        <v>21097</v>
      </c>
      <c r="DE31" s="656"/>
      <c r="DF31" s="656"/>
      <c r="DG31" s="656"/>
      <c r="DH31" s="656"/>
      <c r="DI31" s="656"/>
      <c r="DJ31" s="656"/>
      <c r="DK31" s="657"/>
      <c r="DL31" s="632">
        <v>21097</v>
      </c>
      <c r="DM31" s="656"/>
      <c r="DN31" s="656"/>
      <c r="DO31" s="656"/>
      <c r="DP31" s="656"/>
      <c r="DQ31" s="656"/>
      <c r="DR31" s="656"/>
      <c r="DS31" s="656"/>
      <c r="DT31" s="656"/>
      <c r="DU31" s="656"/>
      <c r="DV31" s="657"/>
      <c r="DW31" s="628">
        <v>1.5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552036</v>
      </c>
      <c r="S32" s="624"/>
      <c r="T32" s="624"/>
      <c r="U32" s="624"/>
      <c r="V32" s="624"/>
      <c r="W32" s="624"/>
      <c r="X32" s="624"/>
      <c r="Y32" s="625"/>
      <c r="Z32" s="626">
        <v>13.8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97.2</v>
      </c>
      <c r="BN32" s="656"/>
      <c r="BO32" s="656"/>
      <c r="BP32" s="656"/>
      <c r="BQ32" s="669"/>
      <c r="BR32" s="680">
        <v>99.4</v>
      </c>
      <c r="BS32" s="656"/>
      <c r="BT32" s="656"/>
      <c r="BU32" s="656"/>
      <c r="BV32" s="656"/>
      <c r="BW32" s="656"/>
      <c r="BX32" s="629">
        <v>97.4</v>
      </c>
      <c r="BY32" s="656"/>
      <c r="BZ32" s="656"/>
      <c r="CA32" s="656"/>
      <c r="CB32" s="669"/>
      <c r="CD32" s="665"/>
      <c r="CE32" s="666"/>
      <c r="CF32" s="620" t="s">
        <v>305</v>
      </c>
      <c r="CG32" s="621"/>
      <c r="CH32" s="621"/>
      <c r="CI32" s="621"/>
      <c r="CJ32" s="621"/>
      <c r="CK32" s="621"/>
      <c r="CL32" s="621"/>
      <c r="CM32" s="621"/>
      <c r="CN32" s="621"/>
      <c r="CO32" s="621"/>
      <c r="CP32" s="621"/>
      <c r="CQ32" s="622"/>
      <c r="CR32" s="623">
        <v>1520</v>
      </c>
      <c r="CS32" s="624"/>
      <c r="CT32" s="624"/>
      <c r="CU32" s="624"/>
      <c r="CV32" s="624"/>
      <c r="CW32" s="624"/>
      <c r="CX32" s="624"/>
      <c r="CY32" s="625"/>
      <c r="CZ32" s="628">
        <v>0</v>
      </c>
      <c r="DA32" s="653"/>
      <c r="DB32" s="653"/>
      <c r="DC32" s="658"/>
      <c r="DD32" s="632">
        <v>1520</v>
      </c>
      <c r="DE32" s="624"/>
      <c r="DF32" s="624"/>
      <c r="DG32" s="624"/>
      <c r="DH32" s="624"/>
      <c r="DI32" s="624"/>
      <c r="DJ32" s="624"/>
      <c r="DK32" s="625"/>
      <c r="DL32" s="632">
        <v>1520</v>
      </c>
      <c r="DM32" s="624"/>
      <c r="DN32" s="624"/>
      <c r="DO32" s="624"/>
      <c r="DP32" s="624"/>
      <c r="DQ32" s="624"/>
      <c r="DR32" s="624"/>
      <c r="DS32" s="624"/>
      <c r="DT32" s="624"/>
      <c r="DU32" s="624"/>
      <c r="DV32" s="625"/>
      <c r="DW32" s="628">
        <v>0.1</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3408</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95.8</v>
      </c>
      <c r="BH33" s="682"/>
      <c r="BI33" s="682"/>
      <c r="BJ33" s="682"/>
      <c r="BK33" s="682"/>
      <c r="BL33" s="682"/>
      <c r="BM33" s="683">
        <v>70.3</v>
      </c>
      <c r="BN33" s="682"/>
      <c r="BO33" s="682"/>
      <c r="BP33" s="682"/>
      <c r="BQ33" s="684"/>
      <c r="BR33" s="681">
        <v>94.9</v>
      </c>
      <c r="BS33" s="682"/>
      <c r="BT33" s="682"/>
      <c r="BU33" s="682"/>
      <c r="BV33" s="682"/>
      <c r="BW33" s="682"/>
      <c r="BX33" s="683">
        <v>70.8</v>
      </c>
      <c r="BY33" s="682"/>
      <c r="BZ33" s="682"/>
      <c r="CA33" s="682"/>
      <c r="CB33" s="684"/>
      <c r="CD33" s="620" t="s">
        <v>308</v>
      </c>
      <c r="CE33" s="621"/>
      <c r="CF33" s="621"/>
      <c r="CG33" s="621"/>
      <c r="CH33" s="621"/>
      <c r="CI33" s="621"/>
      <c r="CJ33" s="621"/>
      <c r="CK33" s="621"/>
      <c r="CL33" s="621"/>
      <c r="CM33" s="621"/>
      <c r="CN33" s="621"/>
      <c r="CO33" s="621"/>
      <c r="CP33" s="621"/>
      <c r="CQ33" s="622"/>
      <c r="CR33" s="623">
        <v>1156333</v>
      </c>
      <c r="CS33" s="656"/>
      <c r="CT33" s="656"/>
      <c r="CU33" s="656"/>
      <c r="CV33" s="656"/>
      <c r="CW33" s="656"/>
      <c r="CX33" s="656"/>
      <c r="CY33" s="657"/>
      <c r="CZ33" s="628">
        <v>31.6</v>
      </c>
      <c r="DA33" s="653"/>
      <c r="DB33" s="653"/>
      <c r="DC33" s="658"/>
      <c r="DD33" s="632">
        <v>753412</v>
      </c>
      <c r="DE33" s="656"/>
      <c r="DF33" s="656"/>
      <c r="DG33" s="656"/>
      <c r="DH33" s="656"/>
      <c r="DI33" s="656"/>
      <c r="DJ33" s="656"/>
      <c r="DK33" s="657"/>
      <c r="DL33" s="632">
        <v>470363</v>
      </c>
      <c r="DM33" s="656"/>
      <c r="DN33" s="656"/>
      <c r="DO33" s="656"/>
      <c r="DP33" s="656"/>
      <c r="DQ33" s="656"/>
      <c r="DR33" s="656"/>
      <c r="DS33" s="656"/>
      <c r="DT33" s="656"/>
      <c r="DU33" s="656"/>
      <c r="DV33" s="657"/>
      <c r="DW33" s="628">
        <v>33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53360</v>
      </c>
      <c r="S34" s="624"/>
      <c r="T34" s="624"/>
      <c r="U34" s="624"/>
      <c r="V34" s="624"/>
      <c r="W34" s="624"/>
      <c r="X34" s="624"/>
      <c r="Y34" s="625"/>
      <c r="Z34" s="626">
        <v>1.3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492276</v>
      </c>
      <c r="CS34" s="624"/>
      <c r="CT34" s="624"/>
      <c r="CU34" s="624"/>
      <c r="CV34" s="624"/>
      <c r="CW34" s="624"/>
      <c r="CX34" s="624"/>
      <c r="CY34" s="625"/>
      <c r="CZ34" s="628">
        <v>13.4</v>
      </c>
      <c r="DA34" s="653"/>
      <c r="DB34" s="653"/>
      <c r="DC34" s="658"/>
      <c r="DD34" s="632">
        <v>322254</v>
      </c>
      <c r="DE34" s="624"/>
      <c r="DF34" s="624"/>
      <c r="DG34" s="624"/>
      <c r="DH34" s="624"/>
      <c r="DI34" s="624"/>
      <c r="DJ34" s="624"/>
      <c r="DK34" s="625"/>
      <c r="DL34" s="632">
        <v>251209</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35168</v>
      </c>
      <c r="S35" s="624"/>
      <c r="T35" s="624"/>
      <c r="U35" s="624"/>
      <c r="V35" s="624"/>
      <c r="W35" s="624"/>
      <c r="X35" s="624"/>
      <c r="Y35" s="625"/>
      <c r="Z35" s="626">
        <v>0.9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46807</v>
      </c>
      <c r="CS35" s="656"/>
      <c r="CT35" s="656"/>
      <c r="CU35" s="656"/>
      <c r="CV35" s="656"/>
      <c r="CW35" s="656"/>
      <c r="CX35" s="656"/>
      <c r="CY35" s="657"/>
      <c r="CZ35" s="628">
        <v>1.3</v>
      </c>
      <c r="DA35" s="653"/>
      <c r="DB35" s="653"/>
      <c r="DC35" s="658"/>
      <c r="DD35" s="632">
        <v>39072</v>
      </c>
      <c r="DE35" s="656"/>
      <c r="DF35" s="656"/>
      <c r="DG35" s="656"/>
      <c r="DH35" s="656"/>
      <c r="DI35" s="656"/>
      <c r="DJ35" s="656"/>
      <c r="DK35" s="657"/>
      <c r="DL35" s="632">
        <v>25697</v>
      </c>
      <c r="DM35" s="656"/>
      <c r="DN35" s="656"/>
      <c r="DO35" s="656"/>
      <c r="DP35" s="656"/>
      <c r="DQ35" s="656"/>
      <c r="DR35" s="656"/>
      <c r="DS35" s="656"/>
      <c r="DT35" s="656"/>
      <c r="DU35" s="656"/>
      <c r="DV35" s="657"/>
      <c r="DW35" s="628">
        <v>1.8</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362316</v>
      </c>
      <c r="S36" s="624"/>
      <c r="T36" s="624"/>
      <c r="U36" s="624"/>
      <c r="V36" s="624"/>
      <c r="W36" s="624"/>
      <c r="X36" s="624"/>
      <c r="Y36" s="625"/>
      <c r="Z36" s="626">
        <v>9.1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225538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13344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352103</v>
      </c>
      <c r="CS36" s="624"/>
      <c r="CT36" s="624"/>
      <c r="CU36" s="624"/>
      <c r="CV36" s="624"/>
      <c r="CW36" s="624"/>
      <c r="CX36" s="624"/>
      <c r="CY36" s="625"/>
      <c r="CZ36" s="628">
        <v>9.6</v>
      </c>
      <c r="DA36" s="653"/>
      <c r="DB36" s="653"/>
      <c r="DC36" s="658"/>
      <c r="DD36" s="632">
        <v>172148</v>
      </c>
      <c r="DE36" s="624"/>
      <c r="DF36" s="624"/>
      <c r="DG36" s="624"/>
      <c r="DH36" s="624"/>
      <c r="DI36" s="624"/>
      <c r="DJ36" s="624"/>
      <c r="DK36" s="625"/>
      <c r="DL36" s="632">
        <v>129626</v>
      </c>
      <c r="DM36" s="624"/>
      <c r="DN36" s="624"/>
      <c r="DO36" s="624"/>
      <c r="DP36" s="624"/>
      <c r="DQ36" s="624"/>
      <c r="DR36" s="624"/>
      <c r="DS36" s="624"/>
      <c r="DT36" s="624"/>
      <c r="DU36" s="624"/>
      <c r="DV36" s="625"/>
      <c r="DW36" s="628">
        <v>9.1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71444</v>
      </c>
      <c r="S37" s="624"/>
      <c r="T37" s="624"/>
      <c r="U37" s="624"/>
      <c r="V37" s="624"/>
      <c r="W37" s="624"/>
      <c r="X37" s="624"/>
      <c r="Y37" s="625"/>
      <c r="Z37" s="626">
        <v>1.8</v>
      </c>
      <c r="AA37" s="626"/>
      <c r="AB37" s="626"/>
      <c r="AC37" s="626"/>
      <c r="AD37" s="627">
        <v>4990</v>
      </c>
      <c r="AE37" s="627"/>
      <c r="AF37" s="627"/>
      <c r="AG37" s="627"/>
      <c r="AH37" s="627"/>
      <c r="AI37" s="627"/>
      <c r="AJ37" s="627"/>
      <c r="AK37" s="627"/>
      <c r="AL37" s="628">
        <v>0.4</v>
      </c>
      <c r="AM37" s="629"/>
      <c r="AN37" s="629"/>
      <c r="AO37" s="630"/>
      <c r="AQ37" s="686" t="s">
        <v>320</v>
      </c>
      <c r="AR37" s="687"/>
      <c r="AS37" s="687"/>
      <c r="AT37" s="687"/>
      <c r="AU37" s="687"/>
      <c r="AV37" s="687"/>
      <c r="AW37" s="687"/>
      <c r="AX37" s="687"/>
      <c r="AY37" s="688"/>
      <c r="AZ37" s="623">
        <v>92284</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10203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26630</v>
      </c>
      <c r="CS37" s="656"/>
      <c r="CT37" s="656"/>
      <c r="CU37" s="656"/>
      <c r="CV37" s="656"/>
      <c r="CW37" s="656"/>
      <c r="CX37" s="656"/>
      <c r="CY37" s="657"/>
      <c r="CZ37" s="628">
        <v>0.7</v>
      </c>
      <c r="DA37" s="653"/>
      <c r="DB37" s="653"/>
      <c r="DC37" s="658"/>
      <c r="DD37" s="632">
        <v>26630</v>
      </c>
      <c r="DE37" s="656"/>
      <c r="DF37" s="656"/>
      <c r="DG37" s="656"/>
      <c r="DH37" s="656"/>
      <c r="DI37" s="656"/>
      <c r="DJ37" s="656"/>
      <c r="DK37" s="657"/>
      <c r="DL37" s="632">
        <v>26630</v>
      </c>
      <c r="DM37" s="656"/>
      <c r="DN37" s="656"/>
      <c r="DO37" s="656"/>
      <c r="DP37" s="656"/>
      <c r="DQ37" s="656"/>
      <c r="DR37" s="656"/>
      <c r="DS37" s="656"/>
      <c r="DT37" s="656"/>
      <c r="DU37" s="656"/>
      <c r="DV37" s="657"/>
      <c r="DW37" s="628">
        <v>1.9</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421900</v>
      </c>
      <c r="S38" s="624"/>
      <c r="T38" s="624"/>
      <c r="U38" s="624"/>
      <c r="V38" s="624"/>
      <c r="W38" s="624"/>
      <c r="X38" s="624"/>
      <c r="Y38" s="625"/>
      <c r="Z38" s="626">
        <v>10.6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30000</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290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121554</v>
      </c>
      <c r="CS38" s="624"/>
      <c r="CT38" s="624"/>
      <c r="CU38" s="624"/>
      <c r="CV38" s="624"/>
      <c r="CW38" s="624"/>
      <c r="CX38" s="624"/>
      <c r="CY38" s="625"/>
      <c r="CZ38" s="628">
        <v>3.3</v>
      </c>
      <c r="DA38" s="653"/>
      <c r="DB38" s="653"/>
      <c r="DC38" s="658"/>
      <c r="DD38" s="632">
        <v>111238</v>
      </c>
      <c r="DE38" s="624"/>
      <c r="DF38" s="624"/>
      <c r="DG38" s="624"/>
      <c r="DH38" s="624"/>
      <c r="DI38" s="624"/>
      <c r="DJ38" s="624"/>
      <c r="DK38" s="625"/>
      <c r="DL38" s="632">
        <v>61401</v>
      </c>
      <c r="DM38" s="624"/>
      <c r="DN38" s="624"/>
      <c r="DO38" s="624"/>
      <c r="DP38" s="624"/>
      <c r="DQ38" s="624"/>
      <c r="DR38" s="624"/>
      <c r="DS38" s="624"/>
      <c r="DT38" s="624"/>
      <c r="DU38" s="624"/>
      <c r="DV38" s="625"/>
      <c r="DW38" s="628">
        <v>4.3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11700</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391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141163</v>
      </c>
      <c r="CS39" s="656"/>
      <c r="CT39" s="656"/>
      <c r="CU39" s="656"/>
      <c r="CV39" s="656"/>
      <c r="CW39" s="656"/>
      <c r="CX39" s="656"/>
      <c r="CY39" s="657"/>
      <c r="CZ39" s="628">
        <v>3.9</v>
      </c>
      <c r="DA39" s="653"/>
      <c r="DB39" s="653"/>
      <c r="DC39" s="658"/>
      <c r="DD39" s="632">
        <v>106270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61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2430</v>
      </c>
      <c r="CS40" s="624"/>
      <c r="CT40" s="624"/>
      <c r="CU40" s="624"/>
      <c r="CV40" s="624"/>
      <c r="CW40" s="624"/>
      <c r="CX40" s="624"/>
      <c r="CY40" s="625"/>
      <c r="CZ40" s="628">
        <v>0.1</v>
      </c>
      <c r="DA40" s="653"/>
      <c r="DB40" s="653"/>
      <c r="DC40" s="658"/>
      <c r="DD40" s="632">
        <v>2430</v>
      </c>
      <c r="DE40" s="624"/>
      <c r="DF40" s="624"/>
      <c r="DG40" s="624"/>
      <c r="DH40" s="624"/>
      <c r="DI40" s="624"/>
      <c r="DJ40" s="624"/>
      <c r="DK40" s="625"/>
      <c r="DL40" s="632">
        <v>2430</v>
      </c>
      <c r="DM40" s="624"/>
      <c r="DN40" s="624"/>
      <c r="DO40" s="624"/>
      <c r="DP40" s="624"/>
      <c r="DQ40" s="624"/>
      <c r="DR40" s="624"/>
      <c r="DS40" s="624"/>
      <c r="DT40" s="624"/>
      <c r="DU40" s="624"/>
      <c r="DV40" s="625"/>
      <c r="DW40" s="628">
        <v>0.2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3995664</v>
      </c>
      <c r="S41" s="696"/>
      <c r="T41" s="696"/>
      <c r="U41" s="696"/>
      <c r="V41" s="696"/>
      <c r="W41" s="696"/>
      <c r="X41" s="696"/>
      <c r="Y41" s="700"/>
      <c r="Z41" s="701">
        <v>100</v>
      </c>
      <c r="AA41" s="701"/>
      <c r="AB41" s="701"/>
      <c r="AC41" s="701"/>
      <c r="AD41" s="702">
        <v>1424167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25459</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8</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66095</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389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1407729</v>
      </c>
      <c r="CS42" s="656"/>
      <c r="CT42" s="656"/>
      <c r="CU42" s="656"/>
      <c r="CV42" s="656"/>
      <c r="CW42" s="656"/>
      <c r="CX42" s="656"/>
      <c r="CY42" s="657"/>
      <c r="CZ42" s="628">
        <v>38.4</v>
      </c>
      <c r="DA42" s="653"/>
      <c r="DB42" s="653"/>
      <c r="DC42" s="658"/>
      <c r="DD42" s="632">
        <v>64351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5651</v>
      </c>
      <c r="CS43" s="656"/>
      <c r="CT43" s="656"/>
      <c r="CU43" s="656"/>
      <c r="CV43" s="656"/>
      <c r="CW43" s="656"/>
      <c r="CX43" s="656"/>
      <c r="CY43" s="657"/>
      <c r="CZ43" s="628">
        <v>0.2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1399215</v>
      </c>
      <c r="CS44" s="624"/>
      <c r="CT44" s="624"/>
      <c r="CU44" s="624"/>
      <c r="CV44" s="624"/>
      <c r="CW44" s="624"/>
      <c r="CX44" s="624"/>
      <c r="CY44" s="625"/>
      <c r="CZ44" s="628">
        <v>38.200000000000003</v>
      </c>
      <c r="DA44" s="629"/>
      <c r="DB44" s="629"/>
      <c r="DC44" s="635"/>
      <c r="DD44" s="632">
        <v>64249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1206079</v>
      </c>
      <c r="CS45" s="656"/>
      <c r="CT45" s="656"/>
      <c r="CU45" s="656"/>
      <c r="CV45" s="656"/>
      <c r="CW45" s="656"/>
      <c r="CX45" s="656"/>
      <c r="CY45" s="657"/>
      <c r="CZ45" s="628">
        <v>32.9</v>
      </c>
      <c r="DA45" s="653"/>
      <c r="DB45" s="653"/>
      <c r="DC45" s="658"/>
      <c r="DD45" s="632">
        <v>38904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170573</v>
      </c>
      <c r="CS46" s="624"/>
      <c r="CT46" s="624"/>
      <c r="CU46" s="624"/>
      <c r="CV46" s="624"/>
      <c r="CW46" s="624"/>
      <c r="CX46" s="624"/>
      <c r="CY46" s="625"/>
      <c r="CZ46" s="628">
        <v>4.7</v>
      </c>
      <c r="DA46" s="629"/>
      <c r="DB46" s="629"/>
      <c r="DC46" s="635"/>
      <c r="DD46" s="632">
        <v>22782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8514</v>
      </c>
      <c r="CS47" s="656"/>
      <c r="CT47" s="656"/>
      <c r="CU47" s="656"/>
      <c r="CV47" s="656"/>
      <c r="CW47" s="656"/>
      <c r="CX47" s="656"/>
      <c r="CY47" s="657"/>
      <c r="CZ47" s="628">
        <v>0.2</v>
      </c>
      <c r="DA47" s="653"/>
      <c r="DB47" s="653"/>
      <c r="DC47" s="658"/>
      <c r="DD47" s="632">
        <v>102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3662035</v>
      </c>
      <c r="CS49" s="682"/>
      <c r="CT49" s="682"/>
      <c r="CU49" s="682"/>
      <c r="CV49" s="682"/>
      <c r="CW49" s="682"/>
      <c r="CX49" s="682"/>
      <c r="CY49" s="711"/>
      <c r="CZ49" s="703">
        <v>100</v>
      </c>
      <c r="DA49" s="712"/>
      <c r="DB49" s="712"/>
      <c r="DC49" s="713"/>
      <c r="DD49" s="714">
        <v>1727363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LosMdHRNSuD+V5b2NF+lBUxpnZC9+ArLp60iQ7IYjEFV0b2BXJKpOuiQh9a+i0x0YAIIjzpAj/mVne4Q60ltA==" saltValue="nU4atRjVgD4x3mwTm+nv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63" sqref="AU63:AY6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3999</v>
      </c>
      <c r="R7" s="753"/>
      <c r="S7" s="753"/>
      <c r="T7" s="753"/>
      <c r="U7" s="753"/>
      <c r="V7" s="753">
        <v>3666</v>
      </c>
      <c r="W7" s="753"/>
      <c r="X7" s="753"/>
      <c r="Y7" s="753"/>
      <c r="Z7" s="753"/>
      <c r="AA7" s="753">
        <v>333</v>
      </c>
      <c r="AB7" s="753"/>
      <c r="AC7" s="753"/>
      <c r="AD7" s="753"/>
      <c r="AE7" s="754"/>
      <c r="AF7" s="755">
        <v>309</v>
      </c>
      <c r="AG7" s="756"/>
      <c r="AH7" s="756"/>
      <c r="AI7" s="756"/>
      <c r="AJ7" s="757"/>
      <c r="AK7" s="758">
        <v>35</v>
      </c>
      <c r="AL7" s="759"/>
      <c r="AM7" s="759"/>
      <c r="AN7" s="759"/>
      <c r="AO7" s="759"/>
      <c r="AP7" s="759">
        <v>3592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9</v>
      </c>
      <c r="R8" s="784"/>
      <c r="S8" s="784"/>
      <c r="T8" s="784"/>
      <c r="U8" s="784"/>
      <c r="V8" s="784">
        <v>9</v>
      </c>
      <c r="W8" s="784"/>
      <c r="X8" s="784"/>
      <c r="Y8" s="784"/>
      <c r="Z8" s="784"/>
      <c r="AA8" s="784">
        <v>0</v>
      </c>
      <c r="AB8" s="784"/>
      <c r="AC8" s="784"/>
      <c r="AD8" s="784"/>
      <c r="AE8" s="785"/>
      <c r="AF8" s="786">
        <v>0</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310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244</v>
      </c>
      <c r="R28" s="823"/>
      <c r="S28" s="823"/>
      <c r="T28" s="823"/>
      <c r="U28" s="823"/>
      <c r="V28" s="823">
        <v>231</v>
      </c>
      <c r="W28" s="823"/>
      <c r="X28" s="823"/>
      <c r="Y28" s="823"/>
      <c r="Z28" s="823"/>
      <c r="AA28" s="823">
        <v>13</v>
      </c>
      <c r="AB28" s="823"/>
      <c r="AC28" s="823"/>
      <c r="AD28" s="823"/>
      <c r="AE28" s="824"/>
      <c r="AF28" s="825">
        <v>13</v>
      </c>
      <c r="AG28" s="823"/>
      <c r="AH28" s="823"/>
      <c r="AI28" s="823"/>
      <c r="AJ28" s="826"/>
      <c r="AK28" s="827">
        <v>25</v>
      </c>
      <c r="AL28" s="828"/>
      <c r="AM28" s="828"/>
      <c r="AN28" s="828"/>
      <c r="AO28" s="828"/>
      <c r="AP28" s="828">
        <v>0</v>
      </c>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15</v>
      </c>
      <c r="R29" s="784"/>
      <c r="S29" s="784"/>
      <c r="T29" s="784"/>
      <c r="U29" s="784"/>
      <c r="V29" s="784">
        <v>14</v>
      </c>
      <c r="W29" s="784"/>
      <c r="X29" s="784"/>
      <c r="Y29" s="784"/>
      <c r="Z29" s="784"/>
      <c r="AA29" s="784">
        <v>1</v>
      </c>
      <c r="AB29" s="784"/>
      <c r="AC29" s="784"/>
      <c r="AD29" s="784"/>
      <c r="AE29" s="785"/>
      <c r="AF29" s="786">
        <v>1</v>
      </c>
      <c r="AG29" s="787"/>
      <c r="AH29" s="787"/>
      <c r="AI29" s="787"/>
      <c r="AJ29" s="788"/>
      <c r="AK29" s="834">
        <v>6</v>
      </c>
      <c r="AL29" s="830"/>
      <c r="AM29" s="830"/>
      <c r="AN29" s="830"/>
      <c r="AO29" s="830"/>
      <c r="AP29" s="830">
        <v>0</v>
      </c>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148</v>
      </c>
      <c r="R30" s="784"/>
      <c r="S30" s="784"/>
      <c r="T30" s="784"/>
      <c r="U30" s="784"/>
      <c r="V30" s="784">
        <v>103</v>
      </c>
      <c r="W30" s="784"/>
      <c r="X30" s="784"/>
      <c r="Y30" s="784"/>
      <c r="Z30" s="784"/>
      <c r="AA30" s="784">
        <v>45</v>
      </c>
      <c r="AB30" s="784"/>
      <c r="AC30" s="784"/>
      <c r="AD30" s="784"/>
      <c r="AE30" s="785"/>
      <c r="AF30" s="786">
        <v>39</v>
      </c>
      <c r="AG30" s="787"/>
      <c r="AH30" s="787"/>
      <c r="AI30" s="787"/>
      <c r="AJ30" s="788"/>
      <c r="AK30" s="834">
        <v>4</v>
      </c>
      <c r="AL30" s="830"/>
      <c r="AM30" s="830"/>
      <c r="AN30" s="830"/>
      <c r="AO30" s="830"/>
      <c r="AP30" s="830">
        <v>322</v>
      </c>
      <c r="AQ30" s="830"/>
      <c r="AR30" s="830"/>
      <c r="AS30" s="830"/>
      <c r="AT30" s="830"/>
      <c r="AU30" s="830"/>
      <c r="AV30" s="830"/>
      <c r="AW30" s="830"/>
      <c r="AX30" s="830"/>
      <c r="AY30" s="830"/>
      <c r="AZ30" s="831"/>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71</v>
      </c>
      <c r="R31" s="784"/>
      <c r="S31" s="784"/>
      <c r="T31" s="784"/>
      <c r="U31" s="784"/>
      <c r="V31" s="784">
        <v>76</v>
      </c>
      <c r="W31" s="784"/>
      <c r="X31" s="784"/>
      <c r="Y31" s="784"/>
      <c r="Z31" s="784"/>
      <c r="AA31" s="784">
        <v>-5</v>
      </c>
      <c r="AB31" s="784"/>
      <c r="AC31" s="784"/>
      <c r="AD31" s="784"/>
      <c r="AE31" s="785"/>
      <c r="AF31" s="786">
        <v>10</v>
      </c>
      <c r="AG31" s="787"/>
      <c r="AH31" s="787"/>
      <c r="AI31" s="787"/>
      <c r="AJ31" s="788"/>
      <c r="AK31" s="834">
        <v>4</v>
      </c>
      <c r="AL31" s="830"/>
      <c r="AM31" s="830"/>
      <c r="AN31" s="830"/>
      <c r="AO31" s="830"/>
      <c r="AP31" s="830">
        <v>65</v>
      </c>
      <c r="AQ31" s="830"/>
      <c r="AR31" s="830"/>
      <c r="AS31" s="830"/>
      <c r="AT31" s="830"/>
      <c r="AU31" s="830"/>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15</v>
      </c>
      <c r="R32" s="784"/>
      <c r="S32" s="784"/>
      <c r="T32" s="784"/>
      <c r="U32" s="784"/>
      <c r="V32" s="784">
        <v>13</v>
      </c>
      <c r="W32" s="784"/>
      <c r="X32" s="784"/>
      <c r="Y32" s="784"/>
      <c r="Z32" s="784"/>
      <c r="AA32" s="784">
        <v>2</v>
      </c>
      <c r="AB32" s="784"/>
      <c r="AC32" s="784"/>
      <c r="AD32" s="784"/>
      <c r="AE32" s="785"/>
      <c r="AF32" s="786">
        <v>2</v>
      </c>
      <c r="AG32" s="787"/>
      <c r="AH32" s="787"/>
      <c r="AI32" s="787"/>
      <c r="AJ32" s="788"/>
      <c r="AK32" s="834">
        <v>0</v>
      </c>
      <c r="AL32" s="830"/>
      <c r="AM32" s="830"/>
      <c r="AN32" s="830"/>
      <c r="AO32" s="830"/>
      <c r="AP32" s="830">
        <v>0</v>
      </c>
      <c r="AQ32" s="830"/>
      <c r="AR32" s="830"/>
      <c r="AS32" s="830"/>
      <c r="AT32" s="830"/>
      <c r="AU32" s="830"/>
      <c r="AV32" s="830"/>
      <c r="AW32" s="830"/>
      <c r="AX32" s="830"/>
      <c r="AY32" s="830"/>
      <c r="AZ32" s="831"/>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504</v>
      </c>
      <c r="R33" s="784"/>
      <c r="S33" s="784"/>
      <c r="T33" s="784"/>
      <c r="U33" s="784"/>
      <c r="V33" s="784">
        <v>474</v>
      </c>
      <c r="W33" s="784"/>
      <c r="X33" s="784"/>
      <c r="Y33" s="784"/>
      <c r="Z33" s="784"/>
      <c r="AA33" s="784">
        <v>30</v>
      </c>
      <c r="AB33" s="784"/>
      <c r="AC33" s="784"/>
      <c r="AD33" s="784"/>
      <c r="AE33" s="785"/>
      <c r="AF33" s="786">
        <v>30</v>
      </c>
      <c r="AG33" s="787"/>
      <c r="AH33" s="787"/>
      <c r="AI33" s="787"/>
      <c r="AJ33" s="788"/>
      <c r="AK33" s="834">
        <v>44</v>
      </c>
      <c r="AL33" s="830"/>
      <c r="AM33" s="830"/>
      <c r="AN33" s="830"/>
      <c r="AO33" s="830"/>
      <c r="AP33" s="830">
        <v>65</v>
      </c>
      <c r="AQ33" s="830"/>
      <c r="AR33" s="830"/>
      <c r="AS33" s="830"/>
      <c r="AT33" s="830"/>
      <c r="AU33" s="830"/>
      <c r="AV33" s="830"/>
      <c r="AW33" s="830"/>
      <c r="AX33" s="830"/>
      <c r="AY33" s="830"/>
      <c r="AZ33" s="831"/>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96</v>
      </c>
      <c r="AG63" s="844"/>
      <c r="AH63" s="844"/>
      <c r="AI63" s="844"/>
      <c r="AJ63" s="845"/>
      <c r="AK63" s="846"/>
      <c r="AL63" s="841"/>
      <c r="AM63" s="841"/>
      <c r="AN63" s="841"/>
      <c r="AO63" s="841"/>
      <c r="AP63" s="844">
        <v>452</v>
      </c>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4356</v>
      </c>
      <c r="R68" s="866"/>
      <c r="S68" s="866"/>
      <c r="T68" s="866"/>
      <c r="U68" s="866"/>
      <c r="V68" s="866">
        <v>4345</v>
      </c>
      <c r="W68" s="866"/>
      <c r="X68" s="866"/>
      <c r="Y68" s="866"/>
      <c r="Z68" s="866"/>
      <c r="AA68" s="866">
        <v>11</v>
      </c>
      <c r="AB68" s="866"/>
      <c r="AC68" s="866"/>
      <c r="AD68" s="866"/>
      <c r="AE68" s="866"/>
      <c r="AF68" s="866">
        <v>11</v>
      </c>
      <c r="AG68" s="866"/>
      <c r="AH68" s="866"/>
      <c r="AI68" s="866"/>
      <c r="AJ68" s="866"/>
      <c r="AK68" s="866">
        <v>908</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170306</v>
      </c>
      <c r="R69" s="830"/>
      <c r="S69" s="830"/>
      <c r="T69" s="830"/>
      <c r="U69" s="830"/>
      <c r="V69" s="830">
        <v>161926</v>
      </c>
      <c r="W69" s="830"/>
      <c r="X69" s="830"/>
      <c r="Y69" s="830"/>
      <c r="Z69" s="830"/>
      <c r="AA69" s="830">
        <v>8380</v>
      </c>
      <c r="AB69" s="830"/>
      <c r="AC69" s="830"/>
      <c r="AD69" s="830"/>
      <c r="AE69" s="830"/>
      <c r="AF69" s="830">
        <v>8380</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1548</v>
      </c>
      <c r="R70" s="830"/>
      <c r="S70" s="830"/>
      <c r="T70" s="830"/>
      <c r="U70" s="830"/>
      <c r="V70" s="830">
        <v>1509</v>
      </c>
      <c r="W70" s="830"/>
      <c r="X70" s="830"/>
      <c r="Y70" s="830"/>
      <c r="Z70" s="830"/>
      <c r="AA70" s="830">
        <v>39</v>
      </c>
      <c r="AB70" s="830"/>
      <c r="AC70" s="830"/>
      <c r="AD70" s="830"/>
      <c r="AE70" s="830"/>
      <c r="AF70" s="830">
        <v>39</v>
      </c>
      <c r="AG70" s="830"/>
      <c r="AH70" s="830"/>
      <c r="AI70" s="830"/>
      <c r="AJ70" s="830"/>
      <c r="AK70" s="830">
        <v>7</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39471</v>
      </c>
      <c r="R71" s="830"/>
      <c r="S71" s="830"/>
      <c r="T71" s="830"/>
      <c r="U71" s="830"/>
      <c r="V71" s="830">
        <v>38552</v>
      </c>
      <c r="W71" s="830"/>
      <c r="X71" s="830"/>
      <c r="Y71" s="830"/>
      <c r="Z71" s="830"/>
      <c r="AA71" s="830">
        <v>919</v>
      </c>
      <c r="AB71" s="830"/>
      <c r="AC71" s="830"/>
      <c r="AD71" s="830"/>
      <c r="AE71" s="830"/>
      <c r="AF71" s="830">
        <v>919</v>
      </c>
      <c r="AG71" s="830"/>
      <c r="AH71" s="830"/>
      <c r="AI71" s="830"/>
      <c r="AJ71" s="830"/>
      <c r="AK71" s="830">
        <v>1335</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t="s">
        <v>553</v>
      </c>
      <c r="R72" s="830"/>
      <c r="S72" s="830"/>
      <c r="T72" s="830"/>
      <c r="U72" s="830"/>
      <c r="V72" s="830" t="s">
        <v>553</v>
      </c>
      <c r="W72" s="830"/>
      <c r="X72" s="830"/>
      <c r="Y72" s="830"/>
      <c r="Z72" s="830"/>
      <c r="AA72" s="830" t="s">
        <v>553</v>
      </c>
      <c r="AB72" s="830"/>
      <c r="AC72" s="830"/>
      <c r="AD72" s="830"/>
      <c r="AE72" s="830"/>
      <c r="AF72" s="830">
        <v>0</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273398</v>
      </c>
      <c r="AB110" s="900"/>
      <c r="AC110" s="900"/>
      <c r="AD110" s="900"/>
      <c r="AE110" s="901"/>
      <c r="AF110" s="902">
        <v>273765</v>
      </c>
      <c r="AG110" s="900"/>
      <c r="AH110" s="900"/>
      <c r="AI110" s="900"/>
      <c r="AJ110" s="901"/>
      <c r="AK110" s="902">
        <v>276274</v>
      </c>
      <c r="AL110" s="900"/>
      <c r="AM110" s="900"/>
      <c r="AN110" s="900"/>
      <c r="AO110" s="901"/>
      <c r="AP110" s="903">
        <v>23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2477554</v>
      </c>
      <c r="BR110" s="931"/>
      <c r="BS110" s="931"/>
      <c r="BT110" s="931"/>
      <c r="BU110" s="931"/>
      <c r="BV110" s="931">
        <v>3428308</v>
      </c>
      <c r="BW110" s="931"/>
      <c r="BX110" s="931"/>
      <c r="BY110" s="931"/>
      <c r="BZ110" s="931"/>
      <c r="CA110" s="931">
        <v>3591671</v>
      </c>
      <c r="CB110" s="931"/>
      <c r="CC110" s="931"/>
      <c r="CD110" s="931"/>
      <c r="CE110" s="931"/>
      <c r="CF110" s="944">
        <v>298.89999999999998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279981</v>
      </c>
      <c r="BR112" s="926"/>
      <c r="BS112" s="926"/>
      <c r="BT112" s="926"/>
      <c r="BU112" s="926"/>
      <c r="BV112" s="926">
        <v>348220</v>
      </c>
      <c r="BW112" s="926"/>
      <c r="BX112" s="926"/>
      <c r="BY112" s="926"/>
      <c r="BZ112" s="926"/>
      <c r="CA112" s="926">
        <v>299104</v>
      </c>
      <c r="CB112" s="926"/>
      <c r="CC112" s="926"/>
      <c r="CD112" s="926"/>
      <c r="CE112" s="926"/>
      <c r="CF112" s="920">
        <v>24.9</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15150</v>
      </c>
      <c r="AB113" s="938"/>
      <c r="AC113" s="938"/>
      <c r="AD113" s="938"/>
      <c r="AE113" s="939"/>
      <c r="AF113" s="940">
        <v>19818</v>
      </c>
      <c r="AG113" s="938"/>
      <c r="AH113" s="938"/>
      <c r="AI113" s="938"/>
      <c r="AJ113" s="939"/>
      <c r="AK113" s="940">
        <v>13355</v>
      </c>
      <c r="AL113" s="938"/>
      <c r="AM113" s="938"/>
      <c r="AN113" s="938"/>
      <c r="AO113" s="939"/>
      <c r="AP113" s="941">
        <v>1.1000000000000001</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634</v>
      </c>
      <c r="AB114" s="959"/>
      <c r="AC114" s="959"/>
      <c r="AD114" s="959"/>
      <c r="AE114" s="960"/>
      <c r="AF114" s="961">
        <v>666</v>
      </c>
      <c r="AG114" s="959"/>
      <c r="AH114" s="959"/>
      <c r="AI114" s="959"/>
      <c r="AJ114" s="960"/>
      <c r="AK114" s="961">
        <v>440</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82</v>
      </c>
      <c r="AB116" s="959"/>
      <c r="AC116" s="959"/>
      <c r="AD116" s="959"/>
      <c r="AE116" s="960"/>
      <c r="AF116" s="961">
        <v>547</v>
      </c>
      <c r="AG116" s="959"/>
      <c r="AH116" s="959"/>
      <c r="AI116" s="959"/>
      <c r="AJ116" s="960"/>
      <c r="AK116" s="961">
        <v>312</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289264</v>
      </c>
      <c r="AB117" s="979"/>
      <c r="AC117" s="979"/>
      <c r="AD117" s="979"/>
      <c r="AE117" s="980"/>
      <c r="AF117" s="981">
        <v>294796</v>
      </c>
      <c r="AG117" s="979"/>
      <c r="AH117" s="979"/>
      <c r="AI117" s="979"/>
      <c r="AJ117" s="980"/>
      <c r="AK117" s="981">
        <v>290381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2757535</v>
      </c>
      <c r="BR119" s="1000"/>
      <c r="BS119" s="1000"/>
      <c r="BT119" s="1000"/>
      <c r="BU119" s="1000"/>
      <c r="BV119" s="1000">
        <v>3776528</v>
      </c>
      <c r="BW119" s="1000"/>
      <c r="BX119" s="1000"/>
      <c r="BY119" s="1000"/>
      <c r="BZ119" s="1000"/>
      <c r="CA119" s="1000">
        <v>3890775</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1427869</v>
      </c>
      <c r="BR120" s="931"/>
      <c r="BS120" s="931"/>
      <c r="BT120" s="931"/>
      <c r="BU120" s="931"/>
      <c r="BV120" s="931">
        <v>1159676</v>
      </c>
      <c r="BW120" s="931"/>
      <c r="BX120" s="931"/>
      <c r="BY120" s="931"/>
      <c r="BZ120" s="931"/>
      <c r="CA120" s="931">
        <v>1281476</v>
      </c>
      <c r="CB120" s="931"/>
      <c r="CC120" s="931"/>
      <c r="CD120" s="931"/>
      <c r="CE120" s="931"/>
      <c r="CF120" s="944">
        <v>106.7</v>
      </c>
      <c r="CG120" s="945"/>
      <c r="CH120" s="945"/>
      <c r="CI120" s="945"/>
      <c r="CJ120" s="945"/>
      <c r="CK120" s="1006" t="s">
        <v>448</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251275</v>
      </c>
      <c r="DR120" s="931"/>
      <c r="DS120" s="931"/>
      <c r="DT120" s="931"/>
      <c r="DU120" s="931"/>
      <c r="DV120" s="932">
        <v>20.9</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47829</v>
      </c>
      <c r="DR121" s="926"/>
      <c r="DS121" s="926"/>
      <c r="DT121" s="926"/>
      <c r="DU121" s="926"/>
      <c r="DV121" s="927">
        <v>4</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1774490</v>
      </c>
      <c r="BR122" s="1000"/>
      <c r="BS122" s="1000"/>
      <c r="BT122" s="1000"/>
      <c r="BU122" s="1000"/>
      <c r="BV122" s="1000">
        <v>2143408</v>
      </c>
      <c r="BW122" s="1000"/>
      <c r="BX122" s="1000"/>
      <c r="BY122" s="1000"/>
      <c r="BZ122" s="1000"/>
      <c r="CA122" s="1000">
        <v>2294959</v>
      </c>
      <c r="CB122" s="1000"/>
      <c r="CC122" s="1000"/>
      <c r="CD122" s="1000"/>
      <c r="CE122" s="1000"/>
      <c r="CF122" s="1017">
        <v>191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3202359</v>
      </c>
      <c r="BR123" s="1064"/>
      <c r="BS123" s="1064"/>
      <c r="BT123" s="1064"/>
      <c r="BU123" s="1064"/>
      <c r="BV123" s="1064">
        <v>3303084</v>
      </c>
      <c r="BW123" s="1064"/>
      <c r="BX123" s="1064"/>
      <c r="BY123" s="1064"/>
      <c r="BZ123" s="1064"/>
      <c r="CA123" s="1064">
        <v>3576435</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v>39.799999999999997</v>
      </c>
      <c r="BW124" s="1027"/>
      <c r="BX124" s="1027"/>
      <c r="BY124" s="1027"/>
      <c r="BZ124" s="1027"/>
      <c r="CA124" s="1027">
        <v>26.1</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279981</v>
      </c>
      <c r="DH124" s="986"/>
      <c r="DI124" s="986"/>
      <c r="DJ124" s="986"/>
      <c r="DK124" s="987"/>
      <c r="DL124" s="985">
        <v>348220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1390356</v>
      </c>
      <c r="AB129" s="959"/>
      <c r="AC129" s="959"/>
      <c r="AD129" s="959"/>
      <c r="AE129" s="960"/>
      <c r="AF129" s="961">
        <v>1404676</v>
      </c>
      <c r="AG129" s="959"/>
      <c r="AH129" s="959"/>
      <c r="AI129" s="959"/>
      <c r="AJ129" s="960"/>
      <c r="AK129" s="961">
        <v>1413703</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228074</v>
      </c>
      <c r="AB130" s="959"/>
      <c r="AC130" s="959"/>
      <c r="AD130" s="959"/>
      <c r="AE130" s="960"/>
      <c r="AF130" s="961">
        <v>218051</v>
      </c>
      <c r="AG130" s="959"/>
      <c r="AH130" s="959"/>
      <c r="AI130" s="959"/>
      <c r="AJ130" s="960"/>
      <c r="AK130" s="961">
        <v>212172</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1162282</v>
      </c>
      <c r="AB131" s="986"/>
      <c r="AC131" s="986"/>
      <c r="AD131" s="986"/>
      <c r="AE131" s="987"/>
      <c r="AF131" s="985">
        <v>1186625</v>
      </c>
      <c r="AG131" s="986"/>
      <c r="AH131" s="986"/>
      <c r="AI131" s="986"/>
      <c r="AJ131" s="987"/>
      <c r="AK131" s="985">
        <v>1201531</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26.1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5.2646431759999999</v>
      </c>
      <c r="AB132" s="1097"/>
      <c r="AC132" s="1097"/>
      <c r="AD132" s="1097"/>
      <c r="AE132" s="1098"/>
      <c r="AF132" s="1099">
        <v>6.4675023700000001</v>
      </c>
      <c r="AG132" s="1097"/>
      <c r="AH132" s="1097"/>
      <c r="AI132" s="1097"/>
      <c r="AJ132" s="1098"/>
      <c r="AK132" s="1099">
        <v>6.5091121239999996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6.4</v>
      </c>
      <c r="AB133" s="1080"/>
      <c r="AC133" s="1080"/>
      <c r="AD133" s="1080"/>
      <c r="AE133" s="1081"/>
      <c r="AF133" s="1079">
        <v>6</v>
      </c>
      <c r="AG133" s="1080"/>
      <c r="AH133" s="1080"/>
      <c r="AI133" s="1080"/>
      <c r="AJ133" s="1081"/>
      <c r="AK133" s="1079">
        <v>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hIJm9Vtg1f4Dfiz/ikSENWEqRNziJYlIc5nRX7OxbUKms8HrG5uNtsSmvFL7A7V7rMGiQYHfhTBazcoADBC/Q==" saltValue="QuYHCFkGqgEhqQKUIJ7N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oAKnNBT6r9SLs3RUuLF+FR+5DNoJ/FH/80jFm5dKZYG9LG4gKOkQmKjZjWybBb0lzHrss56CbjqTjNpLifgig==" saltValue="+kOESIdj0dQzxGxLu4UW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W8nNecfEafcTfIMl4+JcT4rJzdQ478mqr6eMgMaVBMZWrG8pG5L6RV2kUwqD/3xTXAp4TdpbCqUHQjoKBxZcg==" saltValue="J+WbeIrbjdypebofEvcWt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671915</v>
      </c>
      <c r="AP9" s="269">
        <v>543181</v>
      </c>
      <c r="AQ9" s="270">
        <v>263788</v>
      </c>
      <c r="AR9" s="271">
        <v>105.9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5684</v>
      </c>
      <c r="AP10" s="272">
        <v>4595</v>
      </c>
      <c r="AQ10" s="273">
        <v>39680</v>
      </c>
      <c r="AR10" s="274">
        <v>-88.4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4557</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14322</v>
      </c>
      <c r="AP13" s="272">
        <v>11578</v>
      </c>
      <c r="AQ13" s="273">
        <v>12917</v>
      </c>
      <c r="AR13" s="274">
        <v>-10.4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5651</v>
      </c>
      <c r="AP14" s="272">
        <v>4568</v>
      </c>
      <c r="AQ14" s="273">
        <v>4746</v>
      </c>
      <c r="AR14" s="274">
        <v>-3.8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-33549</v>
      </c>
      <c r="AP15" s="272">
        <v>-27121</v>
      </c>
      <c r="AQ15" s="273">
        <v>-12765</v>
      </c>
      <c r="AR15" s="274">
        <v>112.5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664023</v>
      </c>
      <c r="AP16" s="272">
        <v>536801</v>
      </c>
      <c r="AQ16" s="273">
        <v>312922</v>
      </c>
      <c r="AR16" s="274">
        <v>71.5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46.08</v>
      </c>
      <c r="AP21" s="286">
        <v>24.75</v>
      </c>
      <c r="AQ21" s="287">
        <v>21.33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97.2</v>
      </c>
      <c r="AP22" s="291">
        <v>95.6</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276274</v>
      </c>
      <c r="AP32" s="300">
        <v>223342</v>
      </c>
      <c r="AQ32" s="301">
        <v>170896</v>
      </c>
      <c r="AR32" s="302">
        <v>30.7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13355</v>
      </c>
      <c r="AP35" s="300">
        <v>10796</v>
      </c>
      <c r="AQ35" s="301">
        <v>33138</v>
      </c>
      <c r="AR35" s="302">
        <v>-67.400000000000006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440</v>
      </c>
      <c r="AP36" s="300">
        <v>356</v>
      </c>
      <c r="AQ36" s="301">
        <v>2943</v>
      </c>
      <c r="AR36" s="302">
        <v>-87.9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1487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312</v>
      </c>
      <c r="AP38" s="303">
        <v>252</v>
      </c>
      <c r="AQ38" s="304">
        <v>60</v>
      </c>
      <c r="AR38" s="292">
        <v>320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t="s">
        <v>489</v>
      </c>
      <c r="AP39" s="300" t="s">
        <v>489</v>
      </c>
      <c r="AQ39" s="301">
        <v>-8408</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-212172</v>
      </c>
      <c r="AP40" s="300">
        <v>-171521</v>
      </c>
      <c r="AQ40" s="301">
        <v>-141122</v>
      </c>
      <c r="AR40" s="302">
        <v>21.5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78209</v>
      </c>
      <c r="AP41" s="300">
        <v>63225</v>
      </c>
      <c r="AQ41" s="301">
        <v>59000</v>
      </c>
      <c r="AR41" s="302">
        <v>7.2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555750</v>
      </c>
      <c r="AN51" s="322">
        <v>410451</v>
      </c>
      <c r="AO51" s="323">
        <v>-0.4</v>
      </c>
      <c r="AP51" s="324">
        <v>301035</v>
      </c>
      <c r="AQ51" s="325">
        <v>12.2</v>
      </c>
      <c r="AR51" s="326">
        <v>-12.6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126378</v>
      </c>
      <c r="AN52" s="330">
        <v>93337</v>
      </c>
      <c r="AO52" s="331">
        <v>31.6</v>
      </c>
      <c r="AP52" s="332">
        <v>154376</v>
      </c>
      <c r="AQ52" s="333">
        <v>29.1</v>
      </c>
      <c r="AR52" s="334">
        <v>2.5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1123643</v>
      </c>
      <c r="AN53" s="322">
        <v>854481</v>
      </c>
      <c r="AO53" s="323">
        <v>108.2</v>
      </c>
      <c r="AP53" s="324">
        <v>277467</v>
      </c>
      <c r="AQ53" s="325">
        <v>-7.8</v>
      </c>
      <c r="AR53" s="326">
        <v>116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126905</v>
      </c>
      <c r="AN54" s="330">
        <v>96506</v>
      </c>
      <c r="AO54" s="331">
        <v>3.4</v>
      </c>
      <c r="AP54" s="332">
        <v>128378</v>
      </c>
      <c r="AQ54" s="333">
        <v>-16.8</v>
      </c>
      <c r="AR54" s="334">
        <v>20.2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1372203</v>
      </c>
      <c r="AN55" s="322">
        <v>1049085</v>
      </c>
      <c r="AO55" s="323">
        <v>22.8</v>
      </c>
      <c r="AP55" s="324">
        <v>282256</v>
      </c>
      <c r="AQ55" s="325">
        <v>1.7</v>
      </c>
      <c r="AR55" s="326">
        <v>21.1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182932</v>
      </c>
      <c r="AN56" s="330">
        <v>139856</v>
      </c>
      <c r="AO56" s="331">
        <v>44.9</v>
      </c>
      <c r="AP56" s="332">
        <v>145453</v>
      </c>
      <c r="AQ56" s="333">
        <v>13.3</v>
      </c>
      <c r="AR56" s="334">
        <v>31.6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2267064</v>
      </c>
      <c r="AN57" s="322">
        <v>1779485</v>
      </c>
      <c r="AO57" s="323">
        <v>69.599999999999994</v>
      </c>
      <c r="AP57" s="324">
        <v>295341</v>
      </c>
      <c r="AQ57" s="325">
        <v>4.5999999999999996</v>
      </c>
      <c r="AR57" s="326">
        <v>65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1203894</v>
      </c>
      <c r="AN58" s="330">
        <v>944972</v>
      </c>
      <c r="AO58" s="331">
        <v>575.70000000000005</v>
      </c>
      <c r="AP58" s="332">
        <v>137402</v>
      </c>
      <c r="AQ58" s="333">
        <v>-5.5</v>
      </c>
      <c r="AR58" s="334">
        <v>581.20000000000005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1399215</v>
      </c>
      <c r="AN59" s="322">
        <v>1131136</v>
      </c>
      <c r="AO59" s="323">
        <v>-36.4</v>
      </c>
      <c r="AP59" s="324">
        <v>292845</v>
      </c>
      <c r="AQ59" s="325">
        <v>-0.8</v>
      </c>
      <c r="AR59" s="326">
        <v>-35.6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170573</v>
      </c>
      <c r="AN60" s="330">
        <v>137892</v>
      </c>
      <c r="AO60" s="331">
        <v>-85.4</v>
      </c>
      <c r="AP60" s="332">
        <v>143187</v>
      </c>
      <c r="AQ60" s="333">
        <v>4.2</v>
      </c>
      <c r="AR60" s="334">
        <v>-89.6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1343575</v>
      </c>
      <c r="AN61" s="337">
        <v>1044928</v>
      </c>
      <c r="AO61" s="338">
        <v>32.799999999999997</v>
      </c>
      <c r="AP61" s="339">
        <v>289789</v>
      </c>
      <c r="AQ61" s="340">
        <v>2</v>
      </c>
      <c r="AR61" s="326">
        <v>30.8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362136</v>
      </c>
      <c r="AN62" s="330">
        <v>282513</v>
      </c>
      <c r="AO62" s="331">
        <v>114</v>
      </c>
      <c r="AP62" s="332">
        <v>141759</v>
      </c>
      <c r="AQ62" s="333">
        <v>4.9000000000000004</v>
      </c>
      <c r="AR62" s="334">
        <v>109.1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fw+FuOI8Ng7LCYlSLa7Y1Jj5B555LxdN1m1Kn9lsjhKiR2rMBiN4fRd/g6QVccccbLz64AXpX3TpuHiK5ShoA==" saltValue="TqNXQKmDSztbXECJChy+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103" sqref="AE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rm3HdpvZK6Yt5xNCi0jircEoLSYFPNYRwAW/RdI9bdF6dx4O6DMKHGUw/LCVAfNkqHbl0vY0mJhwqVlsr/qnHA==" saltValue="6nlHbfpG8981sZ5MvxFm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election activeCell="DK81" sqref="DK8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Y4AAE7vGYannKLXQiONUw2uuyqruw9d+KPcMMfg1x1zu96b8alvZjLIDDQRmxMS1oQbrWRZtwicMyGBiDHzWHw==" saltValue="V5BdLEiqpT9mogvMCTN0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election activeCell="F47" sqref="F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33.409999999999997</v>
      </c>
      <c r="G47" s="12">
        <v>43.29</v>
      </c>
      <c r="H47" s="12">
        <v>60.22</v>
      </c>
      <c r="I47" s="12">
        <v>57.73</v>
      </c>
      <c r="J47" s="13">
        <v>65.53</v>
      </c>
    </row>
    <row r="48" spans="2:10" ht="57.75" customHeight="1" x14ac:dyDescent="0.15">
      <c r="B48" s="14"/>
      <c r="C48" s="1141" t="s">
        <v>4</v>
      </c>
      <c r="D48" s="1141"/>
      <c r="E48" s="1142"/>
      <c r="F48" s="15">
        <v>25.49</v>
      </c>
      <c r="G48" s="16">
        <v>9.17</v>
      </c>
      <c r="H48" s="16">
        <v>10.97</v>
      </c>
      <c r="I48" s="16">
        <v>25.03</v>
      </c>
      <c r="J48" s="17">
        <v>21.92</v>
      </c>
    </row>
    <row r="49" spans="2:10" ht="57.75" customHeight="1" thickBot="1" x14ac:dyDescent="0.2">
      <c r="B49" s="18"/>
      <c r="C49" s="1143" t="s">
        <v>5</v>
      </c>
      <c r="D49" s="1143"/>
      <c r="E49" s="1144"/>
      <c r="F49" s="19">
        <v>4.0199999999999996</v>
      </c>
      <c r="G49" s="20">
        <v>3.73</v>
      </c>
      <c r="H49" s="20">
        <v>16.41</v>
      </c>
      <c r="I49" s="20">
        <v>12.3</v>
      </c>
      <c r="J49" s="21">
        <v>5.44</v>
      </c>
    </row>
    <row r="50" spans="2:10" x14ac:dyDescent="0.15"/>
  </sheetData>
  <sheetProtection algorithmName="SHA-512" hashValue="XHJZh/nYaxyM8tj2bOUpo4mwB83DTiQpLlrkkgl7FOHrTyuOw2JpE14IQtokpkYD4jpI9+w28gjtODu5qifJEA==" saltValue="B0vPOBxp7AZ2CaLGZCZJ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2026-03-12T08:10:39Z</cp:lastPrinted>
  <dcterms:created xsi:type="dcterms:W3CDTF">2026-02-23T10:13:25Z</dcterms:created>
  <dcterms:modified xsi:type="dcterms:W3CDTF">2026-03-12T08:12:43Z</dcterms:modified>
  <cp:category/>
</cp:coreProperties>
</file>