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9001"/>
  <workbookPr/>
  <mc:AlternateContent xmlns:mc="http://schemas.openxmlformats.org/markup-compatibility/2006">
    <mc:Choice Requires="x15">
      <x15ac:absPath xmlns:x15ac="http://schemas.microsoft.com/office/spreadsheetml/2010/11/ac" url="C:\Users\iheya\OneDrive\デスクトップ\260312〆令和６年度財政状況資料集の作成・公表について（依頼）\"/>
    </mc:Choice>
  </mc:AlternateContent>
  <bookViews>
    <workbookView xWindow="0" yWindow="0" windowWidth="20400" windowHeight="7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AA32" i="12"/>
  <c r="AA30" i="12"/>
  <c r="AA31" i="12" l="1"/>
  <c r="AA29" i="12"/>
  <c r="AA28" i="12"/>
  <c r="AP23" i="12"/>
  <c r="AA23" i="12"/>
  <c r="V23" i="12"/>
  <c r="Q23" i="12"/>
  <c r="AA7" i="12"/>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<sst xmlns="http://schemas.openxmlformats.org/spreadsheetml/2006/main" count="1099" uniqueCount="557">
  <si>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</si>
  <si>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</si>
  <si>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</si>
  <si>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</si>
  <si>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</si>
  <si>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</si>
  <si>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</si>
  <si>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</si>
  <si>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</si>
  <si>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</si>
  <si>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</si>
  <si>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</si>
  <si>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</si>
  <si>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</si>
  <si>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</si>
  <si>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</si>
  <si>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</si>
  <si>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</si>
  <si>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</si>
  <si>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</si>
  <si>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</si>
  <si>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</si>
  <si>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</si>
  <si>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</si>
  <si>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</si>
  <si>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</si>
  <si>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</si>
  <si>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</si>
  <si>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</si>
  <si>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</si>
  <si>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</si>
  <si>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</si>
  <si>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</si>
  <si>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</si>
  <si>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</si>
  <si>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</si>
  <si>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</si>
  <si>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</si>
  <si>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</si>
  <si>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</si>
  <si>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</si>
  <si>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</si>
  <si>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</si>
  <si>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</si>
  <si>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</si>
  <si>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</si>
  <si>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</si>
  <si>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</si>
  <si>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</si>
  <si>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</si>
  <si>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</si>
  <si>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</si>
  <si>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</si>
  <si>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</si>
  <si>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</si>
  <si>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</si>
  <si>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</si>
  <si>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</si>
  <si>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</si>
  <si>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</si>
  <si>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</si>
  <si>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</si>
  <si>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</si>
  <si>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</si>
  <si>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</si>
  <si>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</si>
  <si>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</si>
  <si>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</si>
  <si>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</si>
  <si>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</si>
  <si>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</si>
  <si>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</si>
  <si>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</si>
  <si>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</si>
  <si>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</si>
  <si>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</si>
  <si>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</si>
  <si>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</si>
  <si>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</si>
  <si>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</si>
  <si>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</si>
  <si>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</si>
  <si>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</si>
  <si>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</si>
  <si>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</si>
  <si>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</si>
  <si>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</si>
  <si>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</si>
  <si>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</si>
  <si>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</si>
  <si>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</si>
  <si>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</si>
  <si>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</si>
  <si>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</si>
  <si>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</si>
  <si>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伊平屋村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</si>
  <si>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</si>
  <si>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</si>
  <si>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</si>
  <si>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</si>
  <si>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</si>
  <si>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</si>
  <si>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</si>
  <si>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</si>
  <si>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</si>
  <si>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</si>
  <si>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</si>
  <si>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</si>
  <si>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</si>
  <si>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</si>
  <si>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</si>
  <si>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</si>
  <si>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</si>
  <si>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</si>
  <si>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</si>
  <si>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</si>
  <si>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</si>
  <si>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</si>
  <si>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</si>
  <si>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</si>
  <si>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</si>
  <si>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</si>
  <si>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</si>
  <si>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</si>
  <si>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</si>
  <si>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</si>
  <si>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</si>
  <si>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</si>
  <si>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</si>
  <si>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</si>
  <si>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</si>
  <si>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</si>
  <si>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</si>
  <si>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</si>
  <si>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</si>
  <si>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</si>
  <si>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</si>
  <si>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</si>
  <si>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</si>
  <si>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</si>
  <si>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</si>
  <si>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</si>
  <si>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</si>
  <si>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</si>
  <si>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船舶運航事業特別会計</t>
    <phoneticPr fontId="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</si>
  <si>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</si>
  <si>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</si>
  <si>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</si>
  <si>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</si>
  <si>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</si>
  <si>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</si>
  <si>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</si>
  <si>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</si>
  <si>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</si>
  <si>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</si>
  <si>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</si>
  <si>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</si>
  <si>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</si>
  <si>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</si>
  <si>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</si>
  <si>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</si>
  <si>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</si>
  <si>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</si>
  <si>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</si>
  <si>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</si>
  <si>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</si>
  <si>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</si>
  <si>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</si>
  <si>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</si>
  <si>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</si>
  <si>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</si>
  <si>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</si>
  <si>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</si>
  <si>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</si>
  <si>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</si>
  <si>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</si>
  <si>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</si>
  <si>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</si>
  <si>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</si>
  <si>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</si>
  <si>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</si>
  <si>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</si>
  <si>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</si>
  <si>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</si>
  <si>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</si>
  <si>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</si>
  <si>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</si>
  <si>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</si>
  <si>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</si>
  <si>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</si>
  <si>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</si>
  <si>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</si>
  <si>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</si>
  <si>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</si>
  <si>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</si>
  <si>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</si>
  <si>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</si>
  <si>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</si>
  <si>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</si>
  <si>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</si>
  <si>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</si>
  <si>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</si>
  <si>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</si>
  <si>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</si>
  <si>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</si>
  <si>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</si>
  <si>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沖縄県伊平屋村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</si>
  <si>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</si>
  <si>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</si>
  <si>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</si>
  <si>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</si>
  <si>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</si>
  <si>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</si>
  <si>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</si>
  <si>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</si>
  <si>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</si>
  <si>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</si>
  <si>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</si>
  <si>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</si>
  <si>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</si>
  <si>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</si>
  <si>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</si>
  <si>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</si>
  <si>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</si>
  <si>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</si>
  <si>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</si>
  <si>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</si>
  <si>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</si>
  <si>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</si>
  <si>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</si>
  <si>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</si>
  <si>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</si>
  <si>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</si>
  <si>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</si>
  <si>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</si>
  <si>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</si>
  <si>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</si>
  <si>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</si>
  <si>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</si>
  <si>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</si>
  <si>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</si>
  <si>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</si>
  <si>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</si>
  <si>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</si>
  <si>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</si>
  <si>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</si>
  <si>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</si>
  <si>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</si>
  <si>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</si>
  <si>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</si>
  <si>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</si>
  <si>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</si>
  <si>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</si>
  <si>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</si>
  <si>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</si>
  <si>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</si>
  <si>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</si>
  <si>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</si>
  <si>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</si>
  <si>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</si>
  <si>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</si>
  <si>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</si>
  <si>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</si>
  <si>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</si>
  <si>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</si>
  <si>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</si>
  <si>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</si>
  <si>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</si>
  <si>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</si>
  <si>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</si>
  <si>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</si>
  <si>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</si>
  <si>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</si>
  <si>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</si>
  <si>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</si>
  <si>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</si>
  <si>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</si>
  <si>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</si>
  <si>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</si>
  <si>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</si>
  <si>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</si>
  <si>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</si>
  <si>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</si>
  <si>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</si>
  <si>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</si>
  <si>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</si>
  <si>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</si>
  <si>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</si>
  <si>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</si>
  <si>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</si>
  <si>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</si>
  <si>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</si>
  <si>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</si>
  <si>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</si>
  <si>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</si>
  <si>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</si>
  <si>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</si>
  <si>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</si>
  <si>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</si>
  <si>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</si>
  <si>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</si>
  <si>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</si>
  <si>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</si>
  <si>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</si>
  <si>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</si>
  <si>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</si>
  <si>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</si>
  <si>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</si>
  <si>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</si>
  <si>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</si>
  <si>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</si>
  <si>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</si>
  <si>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</si>
  <si>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</si>
  <si>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</si>
  <si>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</si>
  <si>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</si>
  <si>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</si>
  <si>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</si>
  <si>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</si>
  <si>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</si>
  <si>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</si>
  <si>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</si>
  <si>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</si>
  <si>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</si>
  <si>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</si>
  <si>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</si>
  <si>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</si>
  <si>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</si>
  <si>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</si>
  <si>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</si>
  <si>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</si>
  <si>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</si>
  <si>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</si>
  <si>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</si>
  <si>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</si>
  <si>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</si>
  <si>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</si>
  <si>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</si>
  <si>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</si>
  <si>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</si>
  <si>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</si>
  <si>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</si>
  <si>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</si>
  <si>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</si>
  <si>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</si>
  <si>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</si>
  <si>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</si>
  <si>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</si>
  <si>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</si>
  <si>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</si>
  <si>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</si>
  <si>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</si>
  <si>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</si>
  <si>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</si>
  <si>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</si>
  <si>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</si>
  <si>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沖縄県伊平屋村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</si>
  <si>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</si>
  <si>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</si>
  <si>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</si>
  <si>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</si>
  <si>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</si>
  <si>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</si>
  <si>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</si>
  <si>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</si>
  <si>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</si>
  <si>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</si>
  <si>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</si>
  <si>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</si>
  <si>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</si>
  <si>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</si>
  <si>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</si>
  <si>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</si>
  <si>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</si>
  <si>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</si>
  <si>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</si>
  <si>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</si>
  <si>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</si>
  <si>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</si>
  <si>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</si>
  <si>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</si>
  <si>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</si>
  <si>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</si>
  <si>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</si>
  <si>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</si>
  <si>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</si>
  <si>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</si>
  <si>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</si>
  <si>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</si>
  <si>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</si>
  <si>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</si>
  <si>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</si>
  <si>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法適用企業</t>
    <phoneticPr fontId="5"/>
  </si>
  <si>
    <t>水道事業特別会計</t>
    <phoneticPr fontId="5"/>
  </si>
  <si>
    <t>農業集落排水事業特別会計</t>
    <phoneticPr fontId="5"/>
  </si>
  <si>
    <t>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</si>
  <si>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</si>
  <si>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</si>
  <si>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</si>
  <si>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</si>
  <si>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</si>
  <si>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</si>
  <si>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</si>
  <si>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</si>
  <si>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</si>
  <si>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</si>
  <si>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</si>
  <si>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</si>
  <si>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</si>
  <si>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</si>
  <si>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</si>
  <si>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</si>
  <si>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</si>
  <si>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</si>
  <si>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</si>
  <si>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</si>
  <si>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</si>
  <si>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</si>
  <si>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</si>
  <si>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</si>
  <si>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</si>
  <si>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</si>
  <si>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</si>
  <si>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</si>
  <si>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</si>
  <si>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</si>
  <si>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</si>
  <si>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</si>
  <si>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</si>
  <si>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</si>
  <si>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</si>
  <si>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</si>
  <si>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</si>
  <si>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</si>
  <si>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</si>
  <si>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</si>
  <si>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</si>
  <si>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</si>
  <si>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</si>
  <si>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</si>
  <si>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</si>
  <si>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</si>
  <si>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</si>
  <si>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</si>
  <si>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</si>
  <si>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</si>
  <si>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</si>
  <si>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</si>
  <si>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</si>
  <si>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</si>
  <si>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</si>
  <si>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</si>
  <si>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</si>
  <si>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</si>
  <si>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</si>
  <si>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</si>
  <si>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</si>
  <si>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</si>
  <si>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</si>
  <si>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</si>
  <si>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</si>
  <si>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</si>
  <si>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</si>
  <si>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</si>
  <si>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</si>
  <si>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</si>
  <si>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</si>
  <si>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</si>
  <si>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</si>
  <si>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</si>
  <si>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</si>
  <si>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</si>
  <si>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</si>
  <si>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</si>
  <si>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</si>
  <si>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</si>
  <si>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</si>
  <si>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</si>
  <si>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</si>
  <si>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</si>
  <si>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</si>
  <si>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</si>
  <si>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</si>
  <si>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</si>
  <si>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</si>
  <si>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</si>
  <si>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</si>
  <si>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</si>
  <si>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</si>
  <si>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</si>
  <si>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</si>
  <si>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</si>
  <si>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</si>
  <si>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</si>
  <si>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</si>
  <si>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</si>
  <si>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</si>
  <si>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</si>
  <si>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</si>
  <si>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</si>
  <si>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</si>
  <si>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</si>
  <si>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</si>
  <si>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</si>
  <si>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</si>
  <si>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</si>
  <si>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</si>
  <si>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</si>
  <si>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</si>
  <si>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</si>
  <si>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</si>
  <si>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</si>
  <si>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</si>
  <si>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</si>
  <si>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</si>
  <si>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</si>
  <si>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</si>
  <si>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</si>
  <si>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</si>
  <si>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</si>
  <si>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</si>
  <si>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</si>
  <si>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</si>
  <si>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</si>
  <si>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</si>
  <si>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</si>
  <si>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</si>
  <si>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</si>
  <si>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</si>
  <si>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</si>
  <si>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</si>
  <si>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</si>
  <si>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</si>
  <si>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</si>
  <si>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2.25</t>
  </si>
  <si>
    <t>▲ 11.29</t>
  </si>
  <si>
    <t>船舶運航事業特別会計</t>
  </si>
  <si>
    <t>▲ 1.70</t>
  </si>
  <si>
    <t>▲ 7.84</t>
  </si>
  <si>
    <t>▲ 5.20</t>
  </si>
  <si>
    <t>▲ 1.91</t>
  </si>
  <si>
    <t>▲ 3.58</t>
  </si>
  <si>
    <t>一般会計</t>
  </si>
  <si>
    <t>水道事業特別会計</t>
  </si>
  <si>
    <t>▲ 0.26</t>
  </si>
  <si>
    <t>国民健康保険事業特別会計</t>
  </si>
  <si>
    <t>農業集落排水事業特別会計</t>
  </si>
  <si>
    <t>後期高齢者医療特別会計</t>
  </si>
  <si>
    <t>港湾整備事業特別会計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</si>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</sst>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277467</c:v>
                </c:pt>
                <c:pt idx="2">
                  <c:v>282256</c:v>
                </c:pt>
                <c:pt idx="3">
                  <c:v>295341</c:v>
                </c:pt>
                <c:pt idx="4">
                  <c:v>292845</c:v>
                </c:pt>
              </c:numCache>
            </c:numRef>
          </c:val>
          <c:smooth val="0"/>
          <c:extLst>
            <c:ext xmlns:c16="http://schemas.microsoft.com/office/drawing/2014/chart" uri="{C3380CC4-5D6E-409C-BE32-E72D297353CC}">
              <c16:uniqueId val="{00000000-07F9-421A-BF90-6C21DF397E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1728839</c:v>
                </c:pt>
                <c:pt idx="1">
                  <c:v>477214</c:v>
                </c:pt>
                <c:pt idx="2">
                  <c:v>1285387</c:v>
                </c:pt>
                <c:pt idx="3">
                  <c:v>1025139</c:v>
                </c:pt>
                <c:pt idx="4">
                  <c:v>1677713</c:v>
                </c:pt>
              </c:numCache>
            </c:numRef>
          </c:val>
          <c:smooth val="0"/>
          <c:extLst>
            <c:ext xmlns:c16="http://schemas.microsoft.com/office/drawing/2014/chart" uri="{C3380CC4-5D6E-409C-BE32-E72D297353CC}">
              <c16:uniqueId val="{00000001-07F9-421A-BF90-6C21DF397E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24.4</c:v>
                </c:pt>
                <c:pt idx="1">
                  <c:v>22.64</c:v>
                </c:pt>
                <c:pt idx="2">
                  <c:v>18.88</c:v>
                </c:pt>
                <c:pt idx="3">
                  <c:v>20.67</c:v>
                </c:pt>
                <c:pt idx="4">
                  <c:v>10.74</c:v>
                </c:pt>
              </c:numCache>
            </c:numRef>
          </c:val>
          <c:extLst>
            <c:ext xmlns:c16="http://schemas.microsoft.com/office/drawing/2014/chart" uri="{C3380CC4-5D6E-409C-BE32-E72D297353CC}">
              <c16:uniqueId val="{00000000-1A1B-47BD-8BCF-06632E4120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16.96</c:v>
                </c:pt>
                <c:pt idx="1">
                  <c:v>13.63</c:v>
                </c:pt>
                <c:pt idx="2">
                  <c:v>15.26</c:v>
                </c:pt>
                <c:pt idx="3">
                  <c:v>13.07</c:v>
                </c:pt>
                <c:pt idx="4">
                  <c:v>11.03</c:v>
                </c:pt>
              </c:numCache>
            </c:numRef>
          </c:val>
          <c:extLst>
            <c:ext xmlns:c16="http://schemas.microsoft.com/office/drawing/2014/chart" uri="{C3380CC4-5D6E-409C-BE32-E72D297353CC}">
              <c16:uniqueId val="{00000001-1A1B-47BD-8BCF-06632E4120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12.53</c:v>
                </c:pt>
                <c:pt idx="1">
                  <c:v>-0.54</c:v>
                </c:pt>
                <c:pt idx="2">
                  <c:v>-2.25</c:v>
                </c:pt>
                <c:pt idx="3">
                  <c:v>0.12</c:v>
                </c:pt>
                <c:pt idx="4">
                  <c:v>-11.29</c:v>
                </c:pt>
              </c:numCache>
            </c:numRef>
          </c:val>
          <c:smooth val="0"/>
          <c:extLst>
            <c:ext xmlns:c16="http://schemas.microsoft.com/office/drawing/2014/chart" uri="{C3380CC4-5D6E-409C-BE32-E72D297353CC}">
              <c16:uniqueId val="{00000002-1A1B-47BD-8BCF-06632E4120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36-4C59-88E1-5DAAB1EE7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36-4C59-88E1-5DAAB1EE77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36-4C59-88E1-5DAAB1EE7775}"/>
            </c:ext>
          </c:extLst>
        </c:ser>
        <c:ser>
          <c:idx val="3"/>
          <c:order val="3"/>
          <c:tx>
            <c:strRef>
              <c:f>データシート!$A$30</c:f>
              <c:strCache>
                <c:ptCount val="1"/>
                <c:pt idx="0">
                  <c:v>港湾整備事業特別会計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0.51</c:v>
                </c:pt>
                <c:pt idx="2">
                  <c:v>#N/A</c:v>
                </c:pt>
                <c:pt idx="3">
                  <c:v>0.23</c:v>
                </c:pt>
                <c:pt idx="4">
                  <c:v>#N/A</c:v>
                </c:pt>
                <c:pt idx="5">
                  <c:v>0.34</c:v>
                </c:pt>
                <c:pt idx="6">
                  <c:v>#N/A</c:v>
                </c:pt>
                <c:pt idx="7">
                  <c:v>0.44</c:v>
                </c:pt>
                <c:pt idx="8">
                  <c:v>#N/A</c:v>
                </c:pt>
                <c:pt idx="9">
                  <c:v>0.37</c:v>
                </c:pt>
              </c:numCache>
            </c:numRef>
          </c:val>
          <c:extLst>
            <c:ext xmlns:c16="http://schemas.microsoft.com/office/drawing/2014/chart" uri="{C3380CC4-5D6E-409C-BE32-E72D297353CC}">
              <c16:uniqueId val="{00000003-7436-4C59-88E1-5DAAB1EE77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0.04</c:v>
                </c:pt>
                <c:pt idx="8">
                  <c:v>#N/A</c:v>
                </c:pt>
                <c:pt idx="9">
                  <c:v>0.5</c:v>
                </c:pt>
              </c:numCache>
            </c:numRef>
          </c:val>
          <c:extLst>
            <c:ext xmlns:c16="http://schemas.microsoft.com/office/drawing/2014/chart" uri="{C3380CC4-5D6E-409C-BE32-E72D297353CC}">
              <c16:uniqueId val="{00000004-7436-4C59-88E1-5DAAB1EE777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0.93</c:v>
                </c:pt>
                <c:pt idx="4">
                  <c:v>#N/A</c:v>
                </c:pt>
                <c:pt idx="5">
                  <c:v>1.05</c:v>
                </c:pt>
                <c:pt idx="6">
                  <c:v>#N/A</c:v>
                </c:pt>
                <c:pt idx="7">
                  <c:v>1.5</c:v>
                </c:pt>
                <c:pt idx="8">
                  <c:v>#N/A</c:v>
                </c:pt>
                <c:pt idx="9">
                  <c:v>0.55000000000000004</c:v>
                </c:pt>
              </c:numCache>
            </c:numRef>
          </c:val>
          <c:extLst>
            <c:ext xmlns:c16="http://schemas.microsoft.com/office/drawing/2014/chart" uri="{C3380CC4-5D6E-409C-BE32-E72D297353CC}">
              <c16:uniqueId val="{00000005-7436-4C59-88E1-5DAAB1EE777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0.45</c:v>
                </c:pt>
                <c:pt idx="4">
                  <c:v>#N/A</c:v>
                </c:pt>
                <c:pt idx="5">
                  <c:v>0.06</c:v>
                </c:pt>
                <c:pt idx="6">
                  <c:v>#N/A</c:v>
                </c:pt>
                <c:pt idx="7">
                  <c:v>1.65</c:v>
                </c:pt>
                <c:pt idx="8">
                  <c:v>#N/A</c:v>
                </c:pt>
                <c:pt idx="9">
                  <c:v>1.45</c:v>
                </c:pt>
              </c:numCache>
            </c:numRef>
          </c:val>
          <c:extLst>
            <c:ext xmlns:c16="http://schemas.microsoft.com/office/drawing/2014/chart" uri="{C3380CC4-5D6E-409C-BE32-E72D297353CC}">
              <c16:uniqueId val="{00000006-7436-4C59-88E1-5DAAB1EE7775}"/>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0.43</c:v>
                </c:pt>
                <c:pt idx="4">
                  <c:v>0.26</c:v>
                </c:pt>
                <c:pt idx="5">
                  <c:v>#N/A</c:v>
                </c:pt>
                <c:pt idx="6">
                  <c:v>#N/A</c:v>
                </c:pt>
                <c:pt idx="7">
                  <c:v>4.01</c:v>
                </c:pt>
                <c:pt idx="8">
                  <c:v>#N/A</c:v>
                </c:pt>
                <c:pt idx="9">
                  <c:v>1.97</c:v>
                </c:pt>
              </c:numCache>
            </c:numRef>
          </c:val>
          <c:extLst>
            <c:ext xmlns:c16="http://schemas.microsoft.com/office/drawing/2014/chart" uri="{C3380CC4-5D6E-409C-BE32-E72D297353CC}">
              <c16:uniqueId val="{00000007-7436-4C59-88E1-5DAAB1EE77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24.4</c:v>
                </c:pt>
                <c:pt idx="2">
                  <c:v>#N/A</c:v>
                </c:pt>
                <c:pt idx="3">
                  <c:v>22.64</c:v>
                </c:pt>
                <c:pt idx="4">
                  <c:v>#N/A</c:v>
                </c:pt>
                <c:pt idx="5">
                  <c:v>18.87</c:v>
                </c:pt>
                <c:pt idx="6">
                  <c:v>#N/A</c:v>
                </c:pt>
                <c:pt idx="7">
                  <c:v>20.67</c:v>
                </c:pt>
                <c:pt idx="8">
                  <c:v>#N/A</c:v>
                </c:pt>
                <c:pt idx="9">
                  <c:v>10.73</c:v>
                </c:pt>
              </c:numCache>
            </c:numRef>
          </c:val>
          <c:extLst>
            <c:ext xmlns:c16="http://schemas.microsoft.com/office/drawing/2014/chart" uri="{C3380CC4-5D6E-409C-BE32-E72D297353CC}">
              <c16:uniqueId val="{00000008-7436-4C59-88E1-5DAAB1EE7775}"/>
            </c:ext>
          </c:extLst>
        </c:ser>
        <c:ser>
          <c:idx val="9"/>
          <c:order val="9"/>
          <c:tx>
            <c:strRef>
              <c:f>データシート!$A$36</c:f>
              <c:strCache>
                <c:ptCount val="1"/>
                <c:pt idx="0">
                  <c:v>船舶運航事業特別会計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1.7</c:v>
                </c:pt>
                <c:pt idx="1">
                  <c:v>#N/A</c:v>
                </c:pt>
                <c:pt idx="2">
                  <c:v>7.84</c:v>
                </c:pt>
                <c:pt idx="3">
                  <c:v>#N/A</c:v>
                </c:pt>
                <c:pt idx="4">
                  <c:v>5.2</c:v>
                </c:pt>
                <c:pt idx="5">
                  <c:v>#N/A</c:v>
                </c:pt>
                <c:pt idx="6">
                  <c:v>1.91</c:v>
                </c:pt>
                <c:pt idx="7">
                  <c:v>#N/A</c:v>
                </c:pt>
                <c:pt idx="8">
                  <c:v>3.58</c:v>
                </c:pt>
                <c:pt idx="9">
                  <c:v>#N/A</c:v>
                </c:pt>
              </c:numCache>
            </c:numRef>
          </c:val>
          <c:extLst>
            <c:ext xmlns:c16="http://schemas.microsoft.com/office/drawing/2014/chart" uri="{C3380CC4-5D6E-409C-BE32-E72D297353CC}">
              <c16:uniqueId val="{00000009-7436-4C59-88E1-5DAAB1EE7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231</c:v>
                </c:pt>
                <c:pt idx="5">
                  <c:v>278</c:v>
                </c:pt>
                <c:pt idx="8">
                  <c:v>306</c:v>
                </c:pt>
                <c:pt idx="11">
                  <c:v>329</c:v>
                </c:pt>
                <c:pt idx="14">
                  <c:v>322</c:v>
                </c:pt>
              </c:numCache>
            </c:numRef>
          </c:val>
          <c:extLst>
            <c:ext xmlns:c16="http://schemas.microsoft.com/office/drawing/2014/chart" uri="{C3380CC4-5D6E-409C-BE32-E72D297353CC}">
              <c16:uniqueId val="{00000000-372D-4376-8CC3-B741CC27B6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372D-4376-8CC3-B741CC27B6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2D-4376-8CC3-B741CC27B6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3-372D-4376-8CC3-B741CC27B6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c:v>
                </c:pt>
                <c:pt idx="3">
                  <c:v>46</c:v>
                </c:pt>
                <c:pt idx="6">
                  <c:v>45</c:v>
                </c:pt>
                <c:pt idx="9">
                  <c:v>42</c:v>
                </c:pt>
                <c:pt idx="12">
                  <c:v>36</c:v>
                </c:pt>
              </c:numCache>
            </c:numRef>
          </c:val>
          <c:extLst>
            <c:ext xmlns:c16="http://schemas.microsoft.com/office/drawing/2014/chart" uri="{C3380CC4-5D6E-409C-BE32-E72D297353CC}">
              <c16:uniqueId val="{00000004-372D-4376-8CC3-B741CC27B6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D-4376-8CC3-B741CC27B6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2D-4376-8CC3-B741CC27B6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200</c:v>
                </c:pt>
                <c:pt idx="3">
                  <c:v>268</c:v>
                </c:pt>
                <c:pt idx="6">
                  <c:v>313</c:v>
                </c:pt>
                <c:pt idx="9">
                  <c:v>354</c:v>
                </c:pt>
                <c:pt idx="12">
                  <c:v>393</c:v>
                </c:pt>
              </c:numCache>
            </c:numRef>
          </c:val>
          <c:extLst>
            <c:ext xmlns:c16="http://schemas.microsoft.com/office/drawing/2014/chart" uri="{C3380CC4-5D6E-409C-BE32-E72D297353CC}">
              <c16:uniqueId val="{00000007-372D-4376-8CC3-B741CC27B6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c:v>
                </c:pt>
                <c:pt idx="2">
                  <c:v>#N/A</c:v>
                </c:pt>
                <c:pt idx="3">
                  <c:v>#N/A</c:v>
                </c:pt>
                <c:pt idx="4">
                  <c:v>37</c:v>
                </c:pt>
                <c:pt idx="5">
                  <c:v>#N/A</c:v>
                </c:pt>
                <c:pt idx="6">
                  <c:v>#N/A</c:v>
                </c:pt>
                <c:pt idx="7">
                  <c:v>53</c:v>
                </c:pt>
                <c:pt idx="8">
                  <c:v>#N/A</c:v>
                </c:pt>
                <c:pt idx="9">
                  <c:v>#N/A</c:v>
                </c:pt>
                <c:pt idx="10">
                  <c:v>68</c:v>
                </c:pt>
                <c:pt idx="11">
                  <c:v>#N/A</c:v>
                </c:pt>
                <c:pt idx="12">
                  <c:v>#N/A</c:v>
                </c:pt>
                <c:pt idx="13">
                  <c:v>107</c:v>
                </c:pt>
                <c:pt idx="14">
                  <c:v>#N/A</c:v>
                </c:pt>
              </c:numCache>
            </c:numRef>
          </c:val>
          <c:smooth val="0"/>
          <c:extLst>
            <c:ext xmlns:c16="http://schemas.microsoft.com/office/drawing/2014/chart" uri="{C3380CC4-5D6E-409C-BE32-E72D297353CC}">
              <c16:uniqueId val="{00000008-372D-4376-8CC3-B741CC27B6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2561</c:v>
                </c:pt>
                <c:pt idx="5">
                  <c:v>2598</c:v>
                </c:pt>
                <c:pt idx="8">
                  <c:v>2680</c:v>
                </c:pt>
                <c:pt idx="11">
                  <c:v>2757</c:v>
                </c:pt>
                <c:pt idx="14">
                  <c:v>2962</c:v>
                </c:pt>
              </c:numCache>
            </c:numRef>
          </c:val>
          <c:extLst>
            <c:ext xmlns:c16="http://schemas.microsoft.com/office/drawing/2014/chart" uri="{C3380CC4-5D6E-409C-BE32-E72D297353CC}">
              <c16:uniqueId val="{00000000-DC86-4B36-9CE2-7E606C9FFA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c:v>
                </c:pt>
                <c:pt idx="5">
                  <c:v>154</c:v>
                </c:pt>
                <c:pt idx="8">
                  <c:v>172</c:v>
                </c:pt>
                <c:pt idx="11">
                  <c:v>250</c:v>
                </c:pt>
                <c:pt idx="14">
                  <c:v>288</c:v>
                </c:pt>
              </c:numCache>
            </c:numRef>
          </c:val>
          <c:extLst>
            <c:ext xmlns:c16="http://schemas.microsoft.com/office/drawing/2014/chart" uri="{C3380CC4-5D6E-409C-BE32-E72D297353CC}">
              <c16:uniqueId val="{00000001-DC86-4B36-9CE2-7E606C9FFA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243</c:v>
                </c:pt>
                <c:pt idx="5">
                  <c:v>260</c:v>
                </c:pt>
                <c:pt idx="8">
                  <c:v>237</c:v>
                </c:pt>
                <c:pt idx="11">
                  <c:v>230</c:v>
                </c:pt>
                <c:pt idx="14">
                  <c:v>162</c:v>
                </c:pt>
              </c:numCache>
            </c:numRef>
          </c:val>
          <c:extLst>
            <c:ext xmlns:c16="http://schemas.microsoft.com/office/drawing/2014/chart" uri="{C3380CC4-5D6E-409C-BE32-E72D297353CC}">
              <c16:uniqueId val="{00000002-DC86-4B36-9CE2-7E606C9FFA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86-4B36-9CE2-7E606C9FFA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86-4B36-9CE2-7E606C9FFA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86-4B36-9CE2-7E606C9FFA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c:v>
                </c:pt>
                <c:pt idx="3">
                  <c:v>4</c:v>
                </c:pt>
                <c:pt idx="6">
                  <c:v>0</c:v>
                </c:pt>
                <c:pt idx="9">
                  <c:v>276</c:v>
                </c:pt>
                <c:pt idx="12">
                  <c:v>0</c:v>
                </c:pt>
              </c:numCache>
            </c:numRef>
          </c:val>
          <c:extLst>
            <c:ext xmlns:c16="http://schemas.microsoft.com/office/drawing/2014/chart" uri="{C3380CC4-5D6E-409C-BE32-E72D297353CC}">
              <c16:uniqueId val="{00000006-DC86-4B36-9CE2-7E606C9FFA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7-DC86-4B36-9CE2-7E606C9FFA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539</c:v>
                </c:pt>
                <c:pt idx="3">
                  <c:v>532</c:v>
                </c:pt>
                <c:pt idx="6">
                  <c:v>575</c:v>
                </c:pt>
                <c:pt idx="9">
                  <c:v>544</c:v>
                </c:pt>
                <c:pt idx="12">
                  <c:v>517</c:v>
                </c:pt>
              </c:numCache>
            </c:numRef>
          </c:val>
          <c:extLst>
            <c:ext xmlns:c16="http://schemas.microsoft.com/office/drawing/2014/chart" uri="{C3380CC4-5D6E-409C-BE32-E72D297353CC}">
              <c16:uniqueId val="{00000008-DC86-4B36-9CE2-7E606C9FFA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C86-4B36-9CE2-7E606C9FFA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3404</c:v>
                </c:pt>
                <c:pt idx="3">
                  <c:v>3463</c:v>
                </c:pt>
                <c:pt idx="6">
                  <c:v>3587</c:v>
                </c:pt>
                <c:pt idx="9">
                  <c:v>3815</c:v>
                </c:pt>
                <c:pt idx="12">
                  <c:v>3973</c:v>
                </c:pt>
              </c:numCache>
            </c:numRef>
          </c:val>
          <c:extLst>
            <c:ext xmlns:c16="http://schemas.microsoft.com/office/drawing/2014/chart" uri="{C3380CC4-5D6E-409C-BE32-E72D297353CC}">
              <c16:uniqueId val="{0000000A-DC86-4B36-9CE2-7E606C9FFA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1029</c:v>
                </c:pt>
                <c:pt idx="2">
                  <c:v>#N/A</c:v>
                </c:pt>
                <c:pt idx="3">
                  <c:v>#N/A</c:v>
                </c:pt>
                <c:pt idx="4">
                  <c:v>989</c:v>
                </c:pt>
                <c:pt idx="5">
                  <c:v>#N/A</c:v>
                </c:pt>
                <c:pt idx="6">
                  <c:v>#N/A</c:v>
                </c:pt>
                <c:pt idx="7">
                  <c:v>1073</c:v>
                </c:pt>
                <c:pt idx="8">
                  <c:v>#N/A</c:v>
                </c:pt>
                <c:pt idx="9">
                  <c:v>#N/A</c:v>
                </c:pt>
                <c:pt idx="10">
                  <c:v>1398</c:v>
                </c:pt>
                <c:pt idx="11">
                  <c:v>#N/A</c:v>
                </c:pt>
                <c:pt idx="12">
                  <c:v>#N/A</c:v>
                </c:pt>
                <c:pt idx="13">
                  <c:v>1078</c:v>
                </c:pt>
                <c:pt idx="14">
                  <c:v>#N/A</c:v>
                </c:pt>
              </c:numCache>
            </c:numRef>
          </c:val>
          <c:smooth val="0"/>
          <c:extLst>
            <c:ext xmlns:c16="http://schemas.microsoft.com/office/drawing/2014/chart" uri="{C3380CC4-5D6E-409C-BE32-E72D297353CC}">
              <c16:uniqueId val="{0000000B-DC86-4B36-9CE2-7E606C9FFA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199</c:v>
                </c:pt>
                <c:pt idx="1">
                  <c:v>173</c:v>
                </c:pt>
                <c:pt idx="2">
                  <c:v>149</c:v>
                </c:pt>
              </c:numCache>
            </c:numRef>
          </c:val>
          <c:extLst>
            <c:ext xmlns:c16="http://schemas.microsoft.com/office/drawing/2014/chart" uri="{C3380CC4-5D6E-409C-BE32-E72D297353CC}">
              <c16:uniqueId val="{00000000-981E-4A3F-BACB-1198E5893C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c:v>
                </c:pt>
                <c:pt idx="1">
                  <c:v>6</c:v>
                </c:pt>
                <c:pt idx="2">
                  <c:v>6</c:v>
                </c:pt>
              </c:numCache>
            </c:numRef>
          </c:val>
          <c:extLst>
            <c:ext xmlns:c16="http://schemas.microsoft.com/office/drawing/2014/chart" uri="{C3380CC4-5D6E-409C-BE32-E72D297353CC}">
              <c16:uniqueId val="{00000001-981E-4A3F-BACB-1198E5893C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c:v>
                </c:pt>
                <c:pt idx="1">
                  <c:v>70</c:v>
                </c:pt>
                <c:pt idx="2">
                  <c:v>28</c:v>
                </c:pt>
              </c:numCache>
            </c:numRef>
          </c:val>
          <c:extLst>
            <c:ext xmlns:c16="http://schemas.microsoft.com/office/drawing/2014/chart" uri="{C3380CC4-5D6E-409C-BE32-E72D297353CC}">
              <c16:uniqueId val="{00000002-981E-4A3F-BACB-1198E5893C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沖縄県伊平屋村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元利償還金は増加傾向にある。今後は大型建設事業等建設</a:t>
          </a:r>
          <a:r>
            <a:rPr kumimoji="1" lang="ja-JP" altLang="en-US" sz="1100">
              <a:solidFill>
                <a:schemeClr val="dk1"/>
              </a:solidFill>
              <a:effectLst/>
              <a:latin typeface="+mn-lt"/>
              <a:ea typeface="+mn-ea"/>
              <a:cs typeface="+mn-cs"/>
            </a:rPr>
            <a:t>時に借入れた</a:t>
          </a:r>
          <a:r>
            <a:rPr kumimoji="1" lang="ja-JP" altLang="ja-JP" sz="1100">
              <a:solidFill>
                <a:schemeClr val="dk1"/>
              </a:solidFill>
              <a:effectLst/>
              <a:latin typeface="+mn-lt"/>
              <a:ea typeface="+mn-ea"/>
              <a:cs typeface="+mn-cs"/>
            </a:rPr>
            <a:t>公債費の償還が始まるため上昇が見込まれる。基準財政需要額に算入される地方債を活用し事業構築を行い、算入公債費の減少を最小限に抑制し公債費の健全化を図る。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沖縄県伊平屋村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将来負担額については、充当可能基金が</a:t>
          </a:r>
          <a:r>
            <a:rPr kumimoji="1" lang="ja-JP" altLang="ja-JP" sz="1100" b="0" i="0" baseline="0">
              <a:solidFill>
                <a:srgbClr val="FF0000"/>
              </a:solidFill>
              <a:effectLst/>
              <a:latin typeface="+mn-lt"/>
              <a:ea typeface="+mn-ea"/>
              <a:cs typeface="+mn-cs"/>
            </a:rPr>
            <a:t>６８</a:t>
          </a:r>
          <a:r>
            <a:rPr kumimoji="1" lang="ja-JP" altLang="ja-JP" sz="1100" b="0" i="0" baseline="0">
              <a:solidFill>
                <a:schemeClr val="dk1"/>
              </a:solidFill>
              <a:effectLst/>
              <a:latin typeface="+mn-lt"/>
              <a:ea typeface="+mn-ea"/>
              <a:cs typeface="+mn-cs"/>
            </a:rPr>
            <a:t>百万減少した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一般会計等に係る地方債の現在高が対前年度</a:t>
          </a:r>
          <a:r>
            <a:rPr kumimoji="1" lang="ja-JP" altLang="en-US" sz="1100" b="0" i="0" baseline="0">
              <a:solidFill>
                <a:srgbClr val="FF0000"/>
              </a:solidFill>
              <a:effectLst/>
              <a:latin typeface="+mn-lt"/>
              <a:ea typeface="+mn-ea"/>
              <a:cs typeface="+mn-cs"/>
            </a:rPr>
            <a:t>１５８</a:t>
          </a:r>
          <a:r>
            <a:rPr kumimoji="1" lang="ja-JP" altLang="ja-JP" sz="1100" b="0" i="0" baseline="0">
              <a:solidFill>
                <a:schemeClr val="dk1"/>
              </a:solidFill>
              <a:effectLst/>
              <a:latin typeface="+mn-lt"/>
              <a:ea typeface="+mn-ea"/>
              <a:cs typeface="+mn-cs"/>
            </a:rPr>
            <a:t>百万円増、充当可能財源等において、充当可能特定歳入</a:t>
          </a:r>
          <a:r>
            <a:rPr kumimoji="1" lang="ja-JP" altLang="en-US" sz="1100" b="0" i="0" baseline="0">
              <a:solidFill>
                <a:srgbClr val="FF0000"/>
              </a:solidFill>
              <a:effectLst/>
              <a:latin typeface="+mn-lt"/>
              <a:ea typeface="+mn-ea"/>
              <a:cs typeface="+mn-cs"/>
            </a:rPr>
            <a:t>３８</a:t>
          </a:r>
          <a:r>
            <a:rPr kumimoji="1" lang="ja-JP" altLang="ja-JP" sz="1100" b="0" i="0" baseline="0">
              <a:solidFill>
                <a:schemeClr val="dk1"/>
              </a:solidFill>
              <a:effectLst/>
              <a:latin typeface="+mn-lt"/>
              <a:ea typeface="+mn-ea"/>
              <a:cs typeface="+mn-cs"/>
            </a:rPr>
            <a:t>百万円、基準財政需要額算入見込額</a:t>
          </a:r>
          <a:r>
            <a:rPr kumimoji="1" lang="ja-JP" altLang="en-US" sz="1100" b="0" i="0" baseline="0">
              <a:solidFill>
                <a:srgbClr val="FF0000"/>
              </a:solidFill>
              <a:effectLst/>
              <a:latin typeface="+mn-lt"/>
              <a:ea typeface="+mn-ea"/>
              <a:cs typeface="+mn-cs"/>
            </a:rPr>
            <a:t>２０５</a:t>
          </a:r>
          <a:r>
            <a:rPr kumimoji="1" lang="ja-JP" altLang="ja-JP" sz="1100" b="0" i="0" baseline="0">
              <a:solidFill>
                <a:schemeClr val="dk1"/>
              </a:solidFill>
              <a:effectLst/>
              <a:latin typeface="+mn-lt"/>
              <a:ea typeface="+mn-ea"/>
              <a:cs typeface="+mn-cs"/>
            </a:rPr>
            <a:t>百万円増加したことにより、将来負担比率の分子となる数値は対前年度比で</a:t>
          </a:r>
          <a:r>
            <a:rPr kumimoji="1" lang="ja-JP" altLang="en-US" sz="1100" b="0" i="0" baseline="0">
              <a:solidFill>
                <a:srgbClr val="FF0000"/>
              </a:solidFill>
              <a:effectLst/>
              <a:latin typeface="+mn-lt"/>
              <a:ea typeface="+mn-ea"/>
              <a:cs typeface="+mn-cs"/>
            </a:rPr>
            <a:t>３２０</a:t>
          </a:r>
          <a:r>
            <a:rPr kumimoji="1" lang="ja-JP" altLang="ja-JP" sz="1100" b="0" i="0" baseline="0">
              <a:solidFill>
                <a:schemeClr val="dk1"/>
              </a:solidFill>
              <a:effectLst/>
              <a:latin typeface="+mn-lt"/>
              <a:ea typeface="+mn-ea"/>
              <a:cs typeface="+mn-cs"/>
            </a:rPr>
            <a:t>百万円</a:t>
          </a:r>
          <a:r>
            <a:rPr kumimoji="1" lang="ja-JP" altLang="en-US" sz="1100" b="0" i="0" baseline="0">
              <a:solidFill>
                <a:srgbClr val="FF0000"/>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今後、緊急的な財政需要や公共施設等の更新に備えるため、計画的な基金の積立を行い、将来負担比率の健全性を図る。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沖縄県伊平屋村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前年度より、財政調整基金は</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２４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百万円減、その他特定目的基金は</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４２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百万減、全体としては</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６６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今後の方針としては、計画的な財政運営を実施するために、長寿命化計画に則り、施設関連の大型修繕に優先順位をつけ、緊急性が高いものから順次修繕し、施設管理・施設維持を行い、歳出を抑制する。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企業版ふるさと納税基金：総合計画における地域再生推進計画事業等の推進支援</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育英資金積立：基金を原資とし、教育活動の充実を図る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ちゅら島応援基金（ふるさと納税）：基金を原資とし、産業振興及び魅力ある観光地づくりに関する事業を支援</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産業振興総合推進対策資金貸付基金：基金を原資とし、新規産業に資する事業者へ支援</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ちゅら島応援基金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コープネット</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：基金を原資とし、産業振興及び魅力ある観光地づくりに関する事業を支援</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森林環境譲与税：毎年交付される森林環境譲与税を積み立てたもの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企業版ふるさと納税基金は取崩により減額となった。ちゅら島応援基金</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コープネット</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は、積立と取り崩しを行っているため、微増となっている。森林環境譲与税基金は少額ながら積立のみで、微増である。</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企業版ふるさと納税基金は随時取崩して地域再生推進事業計画</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事業費に充てる。森林環境譲与税基金は交付</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額全額を</a:t>
          </a:r>
          <a:r>
            <a:rPr kumimoji="1" lang="ja-JP"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積立し、一定額になったら取り崩して事業費に充てる予定であるが、毎年の交付額が少額であるため、</a:t>
          </a:r>
          <a:r>
            <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年以上は積立のみとなる見通しである。</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ちゅら島応援基金</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コープネット</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チーム黒糖</a:t>
          </a:r>
          <a:r>
            <a:rPr kumimoji="1" lang="en-US"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は、寄付収入に応じて積立し</a:t>
          </a:r>
          <a:r>
            <a:rPr kumimoji="1" lang="ja-JP" altLang="en-US"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つつ</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、各事業費に充て</a:t>
          </a:r>
          <a:r>
            <a:rPr kumimoji="1" lang="ja-JP" altLang="en-US"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るために</a:t>
          </a:r>
          <a:r>
            <a:rPr kumimoji="1" lang="ja-JP" altLang="ja-JP" sz="12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取り崩しており、今後も継続して同様の運用をしていくこととしている。</a:t>
          </a:r>
          <a:endParaRPr lang="ja-JP" altLang="ja-JP" sz="1200" b="0" u="none">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a:solidFill>
                <a:sysClr val="windowText" lastClr="000000"/>
              </a:solidFill>
              <a:effectLst/>
              <a:latin typeface="ＭＳ ゴシック" panose="020B0609070205080204" pitchFamily="49" charset="-128"/>
              <a:ea typeface="ＭＳ ゴシック" panose="020B0609070205080204" pitchFamily="49" charset="-128"/>
              <a:cs typeface="+mn-cs"/>
            </a:rPr>
            <a:t>剰余金の一部を積立したが、特別会計への操出金及び単独事業経費に取り崩したことにより減額となった。</a:t>
          </a:r>
          <a:endParaRPr lang="ja-JP" altLang="ja-JP" sz="1200" b="0" i="0" u="none">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今後、公共施設等の老朽化に伴う改築、修繕等の費用が増加することが見込まれることから、さらなる財政運営の効率化に努める。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増減無し</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地方債の償還計画を踏まえ必要に応じて活用する。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沖縄県伊平屋村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
1,161
21.84
4,904,045
4,662,263
144,981
1,349,951
3,972,751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a:t>
          </a:r>
          <a:r>
            <a:rPr kumimoji="1" lang="ja-JP" altLang="en-US" sz="1100" b="0" i="0" baseline="0">
              <a:solidFill>
                <a:srgbClr val="FF0000"/>
              </a:solidFill>
              <a:effectLst/>
              <a:latin typeface="+mn-lt"/>
              <a:ea typeface="+mn-ea"/>
              <a:cs typeface="+mn-cs"/>
            </a:rPr>
            <a:t>同数値であり</a:t>
          </a:r>
          <a:r>
            <a:rPr kumimoji="1" lang="ja-JP" altLang="ja-JP" sz="1100" b="0" i="0" baseline="0">
              <a:solidFill>
                <a:schemeClr val="dk1"/>
              </a:solidFill>
              <a:effectLst/>
              <a:latin typeface="+mn-lt"/>
              <a:ea typeface="+mn-ea"/>
              <a:cs typeface="+mn-cs"/>
            </a:rPr>
            <a:t>、依然として類似団体平均値を下回っている。人口減少に伴う過疎化や少子高齢化、労働人口の減少により、税収の減少など自主財源が乏しい財政構造となっている。村内に中心となる基幹産業がないことも財政基盤が弱い要因と考える。今後は事務事業の見直しをと経費の抑制による歳出の削減を図るとともに、滞納整理など税収や、ふるさと納税等の税収向上と、財産収入の徴収率を向上に努めることで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前年から</a:t>
          </a:r>
          <a:r>
            <a:rPr kumimoji="1" lang="en-US" altLang="ja-JP" sz="1100" b="0" i="0" baseline="0">
              <a:solidFill>
                <a:srgbClr val="FF0000"/>
              </a:solidFill>
              <a:effectLst/>
              <a:latin typeface="+mn-lt"/>
              <a:ea typeface="+mn-ea"/>
              <a:cs typeface="+mn-cs"/>
            </a:rPr>
            <a:t>5.5</a:t>
          </a:r>
          <a:r>
            <a:rPr kumimoji="1" lang="ja-JP" altLang="ja-JP" sz="1100" b="0" i="0" baseline="0">
              <a:solidFill>
                <a:schemeClr val="dk1"/>
              </a:solidFill>
              <a:effectLst/>
              <a:latin typeface="+mn-lt"/>
              <a:ea typeface="+mn-ea"/>
              <a:cs typeface="+mn-cs"/>
            </a:rPr>
            <a:t>ポイント上昇している</a:t>
          </a:r>
          <a:r>
            <a:rPr kumimoji="1" lang="ja-JP" altLang="en-US"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類似団体平均値も</a:t>
          </a:r>
          <a:r>
            <a:rPr kumimoji="1" lang="en-US" altLang="ja-JP" sz="1100" b="0" i="0" baseline="0">
              <a:solidFill>
                <a:srgbClr val="FF0000"/>
              </a:solidFill>
              <a:effectLst/>
              <a:latin typeface="+mn-lt"/>
              <a:ea typeface="+mn-ea"/>
              <a:cs typeface="+mn-cs"/>
            </a:rPr>
            <a:t>4.6</a:t>
          </a:r>
          <a:r>
            <a:rPr kumimoji="1" lang="ja-JP" altLang="ja-JP" sz="1100" b="0" i="0" baseline="0">
              <a:solidFill>
                <a:schemeClr val="dk1"/>
              </a:solidFill>
              <a:effectLst/>
              <a:latin typeface="+mn-lt"/>
              <a:ea typeface="+mn-ea"/>
              <a:cs typeface="+mn-cs"/>
            </a:rPr>
            <a:t>ポイント上回っている。しかし、公債費が大型事業建設に伴い増発行したことにより増加している。公債費が</a:t>
          </a:r>
          <a:r>
            <a:rPr kumimoji="1" lang="en-US" altLang="ja-JP" sz="1100" b="0" i="0" baseline="0">
              <a:solidFill>
                <a:srgbClr val="FF0000"/>
              </a:solidFill>
              <a:effectLst/>
              <a:latin typeface="+mn-lt"/>
              <a:ea typeface="+mn-ea"/>
              <a:cs typeface="+mn-cs"/>
            </a:rPr>
            <a:t>26.9</a:t>
          </a:r>
          <a:r>
            <a:rPr kumimoji="1" lang="ja-JP" altLang="ja-JP" sz="1100" b="0" i="0" baseline="0">
              <a:solidFill>
                <a:schemeClr val="dk1"/>
              </a:solidFill>
              <a:effectLst/>
              <a:latin typeface="+mn-lt"/>
              <a:ea typeface="+mn-ea"/>
              <a:cs typeface="+mn-cs"/>
            </a:rPr>
            <a:t>％と高い水準にあるため新発債等の抑制に努める。今後も継続した事務事業の見直し等義務的経費の削減に努め現在の水準を維持する。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48895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195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37888</xdr:rowOff>
    </xdr:from>
    <xdr:to>
      <xdr:col>19</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39238"/>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63</xdr:row>
      <xdr:rowOff>37888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82394"/>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63</xdr:row>
      <xdr:rowOff>53975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82394"/>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158538</xdr:rowOff>
    </xdr:from>
    <xdr:to>
      <xdr:col>15</xdr:col>
      <xdr:colOff>133350</xdr:colOff>
      <xdr:row>63</xdr:row>
      <xdr:rowOff>88688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98865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人件費、物件費の合計額の人口１人当たりの金額が前年より</a:t>
          </a:r>
          <a:r>
            <a:rPr kumimoji="1" lang="en-US" altLang="ja-JP" sz="1100">
              <a:solidFill>
                <a:srgbClr val="FF0000"/>
              </a:solidFill>
              <a:effectLst/>
              <a:latin typeface="+mn-lt"/>
              <a:ea typeface="+mn-ea"/>
              <a:cs typeface="+mn-cs"/>
            </a:rPr>
            <a:t>18,839</a:t>
          </a:r>
          <a:r>
            <a:rPr kumimoji="1" lang="ja-JP" altLang="ja-JP" sz="1100">
              <a:solidFill>
                <a:schemeClr val="dk1"/>
              </a:solidFill>
              <a:effectLst/>
              <a:latin typeface="+mn-lt"/>
              <a:ea typeface="+mn-ea"/>
              <a:cs typeface="+mn-cs"/>
            </a:rPr>
            <a:t>円増加した。依然として類似団体平均を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近く上回っている。物件費においては、ごみ処理施設や体育施設、などの公共施設に係る維持管理等の運営費用などが要因である。民間でも実施可能なものについては積極的に活用を図り、コスト削減に努める。また、人件費においては、職員の年齢構成に偏りがあるため、今後、退職による新規職員の補充については定員管理を含め検討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140401</xdr:rowOff>
    </xdr:from>
    <xdr:to>
      <xdr:col>23</xdr:col>
      <xdr:colOff>133350</xdr:colOff>
      <xdr:row>84</xdr:row>
      <xdr:rowOff>153389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42201"/>
          <a:ext cx="8382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43368</xdr:rowOff>
    </xdr:from>
    <xdr:to>
      <xdr:col>19</xdr:col>
      <xdr:colOff>133350</xdr:colOff>
      <xdr:row>84</xdr:row>
      <xdr:rowOff>140401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45168"/>
          <a:ext cx="889000" cy="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162537</xdr:rowOff>
    </xdr:from>
    <xdr:to>
      <xdr:col>15</xdr:col>
      <xdr:colOff>82550</xdr:colOff>
      <xdr:row>84</xdr:row>
      <xdr:rowOff>43368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9288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112678</xdr:rowOff>
    </xdr:from>
    <xdr:to>
      <xdr:col>11</xdr:col>
      <xdr:colOff>31750</xdr:colOff>
      <xdr:row>83</xdr:row>
      <xdr:rowOff>162537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3028"/>
          <a:ext cx="889000" cy="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93745</xdr:rowOff>
    </xdr:from>
    <xdr:to>
      <xdr:col>7</xdr:col>
      <xdr:colOff>31750</xdr:colOff>
      <xdr:row>82</xdr:row>
      <xdr:rowOff>23895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102589</xdr:rowOff>
    </xdr:from>
    <xdr:to>
      <xdr:col>23</xdr:col>
      <xdr:colOff>184150</xdr:colOff>
      <xdr:row>85</xdr:row>
      <xdr:rowOff>32739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74666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7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89601</xdr:rowOff>
    </xdr:from>
    <xdr:to>
      <xdr:col>19</xdr:col>
      <xdr:colOff>184150</xdr:colOff>
      <xdr:row>85</xdr:row>
      <xdr:rowOff>19751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4528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164018</xdr:rowOff>
    </xdr:from>
    <xdr:to>
      <xdr:col>15</xdr:col>
      <xdr:colOff>133350</xdr:colOff>
      <xdr:row>84</xdr:row>
      <xdr:rowOff>94168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111737</xdr:rowOff>
    </xdr:from>
    <xdr:to>
      <xdr:col>11</xdr:col>
      <xdr:colOff>82550</xdr:colOff>
      <xdr:row>84</xdr:row>
      <xdr:rowOff>41887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26664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2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61878</xdr:rowOff>
    </xdr:from>
    <xdr:to>
      <xdr:col>7</xdr:col>
      <xdr:colOff>31750</xdr:colOff>
      <xdr:row>83</xdr:row>
      <xdr:rowOff>163478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148255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類以団体平均より下回っている。前年度と比較し</a:t>
          </a:r>
          <a:r>
            <a:rPr kumimoji="1" lang="ja-JP" altLang="en-US" sz="1100" b="0" i="0" baseline="0">
              <a:solidFill>
                <a:schemeClr val="dk1"/>
              </a:solidFill>
              <a:effectLst/>
              <a:latin typeface="+mn-lt"/>
              <a:ea typeface="+mn-ea"/>
              <a:cs typeface="+mn-cs"/>
            </a:rPr>
            <a:t>て</a:t>
          </a:r>
          <a:r>
            <a:rPr kumimoji="1" lang="en-US" altLang="ja-JP" sz="1100" b="0" i="0" baseline="0">
              <a:solidFill>
                <a:srgbClr val="FF0000"/>
              </a:solidFill>
              <a:effectLst/>
              <a:latin typeface="+mn-lt"/>
              <a:ea typeface="+mn-ea"/>
              <a:cs typeface="+mn-cs"/>
            </a:rPr>
            <a:t>0.2</a:t>
          </a:r>
          <a:r>
            <a:rPr kumimoji="1" lang="ja-JP" altLang="ja-JP" sz="1100" b="0" i="0" baseline="0">
              <a:solidFill>
                <a:schemeClr val="dk1"/>
              </a:solidFill>
              <a:effectLst/>
              <a:latin typeface="+mn-lt"/>
              <a:ea typeface="+mn-ea"/>
              <a:cs typeface="+mn-cs"/>
            </a:rPr>
            <a:t>ポイント改善している。今後も継続的に給与の適正化に努める。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103887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91080"/>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21844</xdr:rowOff>
    </xdr:from>
    <xdr:to>
      <xdr:col>77</xdr:col>
      <xdr:colOff>44450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379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111252</xdr:rowOff>
    </xdr:from>
    <xdr:to>
      <xdr:col>72</xdr:col>
      <xdr:colOff>203200</xdr:colOff>
      <xdr:row>87</xdr:row>
      <xdr:rowOff>21844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559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111252</xdr:rowOff>
    </xdr:from>
    <xdr:to>
      <xdr:col>68</xdr:col>
      <xdr:colOff>152400</xdr:colOff>
      <xdr:row>86</xdr:row>
      <xdr:rowOff>116078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5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125476</xdr:rowOff>
    </xdr:from>
    <xdr:to>
      <xdr:col>64</xdr:col>
      <xdr:colOff>152400</xdr:colOff>
      <xdr:row>88</xdr:row>
      <xdr:rowOff>55626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40403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53087</xdr:rowOff>
    </xdr:from>
    <xdr:to>
      <xdr:col>81</xdr:col>
      <xdr:colOff>95250</xdr:colOff>
      <xdr:row>87</xdr:row>
      <xdr:rowOff>154687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69614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135907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142494</xdr:rowOff>
    </xdr:from>
    <xdr:to>
      <xdr:col>73</xdr:col>
      <xdr:colOff>44450</xdr:colOff>
      <xdr:row>87</xdr:row>
      <xdr:rowOff>72644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82821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60452</xdr:rowOff>
    </xdr:from>
    <xdr:to>
      <xdr:col>68</xdr:col>
      <xdr:colOff>203200</xdr:colOff>
      <xdr:row>86</xdr:row>
      <xdr:rowOff>162052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65278</xdr:rowOff>
    </xdr:from>
    <xdr:to>
      <xdr:col>64</xdr:col>
      <xdr:colOff>152400</xdr:colOff>
      <xdr:row>86</xdr:row>
      <xdr:rowOff>166878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5605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前年度比で</a:t>
          </a:r>
          <a:r>
            <a:rPr kumimoji="1" lang="en-US" altLang="ja-JP" sz="1100" b="0" i="0" baseline="0">
              <a:solidFill>
                <a:srgbClr val="FF0000"/>
              </a:solidFill>
              <a:effectLst/>
              <a:latin typeface="+mn-lt"/>
              <a:ea typeface="+mn-ea"/>
              <a:cs typeface="+mn-cs"/>
            </a:rPr>
            <a:t>1.64</a:t>
          </a:r>
          <a:r>
            <a:rPr kumimoji="1" lang="ja-JP" altLang="ja-JP" sz="1100" b="0" i="0" baseline="0">
              <a:solidFill>
                <a:schemeClr val="dk1"/>
              </a:solidFill>
              <a:effectLst/>
              <a:latin typeface="+mn-lt"/>
              <a:ea typeface="+mn-ea"/>
              <a:cs typeface="+mn-cs"/>
            </a:rPr>
            <a:t>人</a:t>
          </a:r>
          <a:r>
            <a:rPr kumimoji="1" lang="ja-JP" altLang="en-US" sz="1100" b="0" i="0" baseline="0">
              <a:solidFill>
                <a:srgbClr val="FF0000"/>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離島・過疎地域離島・過疎地域という特殊地域においても、他団体と変わらない充実した住民サービスを確保するため、類似団体を上回る職員数で推移している。今後の財政状況も考慮し、事務事業の見直し等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34268</xdr:rowOff>
    </xdr:from>
    <xdr:to>
      <xdr:col>81</xdr:col>
      <xdr:colOff>44450</xdr:colOff>
      <xdr:row>63</xdr:row>
      <xdr:rowOff>67246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835618"/>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34268</xdr:rowOff>
    </xdr:from>
    <xdr:to>
      <xdr:col>77</xdr:col>
      <xdr:colOff>44450</xdr:colOff>
      <xdr:row>63</xdr:row>
      <xdr:rowOff>34671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83561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23612</xdr:rowOff>
    </xdr:from>
    <xdr:to>
      <xdr:col>72</xdr:col>
      <xdr:colOff>203200</xdr:colOff>
      <xdr:row>63</xdr:row>
      <xdr:rowOff>34671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824962"/>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20193</xdr:rowOff>
    </xdr:from>
    <xdr:to>
      <xdr:col>68</xdr:col>
      <xdr:colOff>152400</xdr:colOff>
      <xdr:row>63</xdr:row>
      <xdr:rowOff>23612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21543"/>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16446</xdr:rowOff>
    </xdr:from>
    <xdr:to>
      <xdr:col>81</xdr:col>
      <xdr:colOff>95250</xdr:colOff>
      <xdr:row>63</xdr:row>
      <xdr:rowOff>118046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159973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154918</xdr:rowOff>
    </xdr:from>
    <xdr:to>
      <xdr:col>77</xdr:col>
      <xdr:colOff>95250</xdr:colOff>
      <xdr:row>63</xdr:row>
      <xdr:rowOff>85068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7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69845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871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155321</xdr:rowOff>
    </xdr:from>
    <xdr:to>
      <xdr:col>73</xdr:col>
      <xdr:colOff>44450</xdr:colOff>
      <xdr:row>63</xdr:row>
      <xdr:rowOff>85471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70248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7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144262</xdr:rowOff>
    </xdr:from>
    <xdr:to>
      <xdr:col>68</xdr:col>
      <xdr:colOff>203200</xdr:colOff>
      <xdr:row>63</xdr:row>
      <xdr:rowOff>74412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59189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140843</xdr:rowOff>
    </xdr:from>
    <xdr:to>
      <xdr:col>64</xdr:col>
      <xdr:colOff>152400</xdr:colOff>
      <xdr:row>63</xdr:row>
      <xdr:rowOff>70993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55770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実質公債比率については、対前年度比で</a:t>
          </a:r>
          <a:r>
            <a:rPr kumimoji="1" lang="en-US" altLang="ja-JP" sz="1100">
              <a:solidFill>
                <a:srgbClr val="FF0000"/>
              </a:solidFill>
              <a:effectLst/>
              <a:latin typeface="+mn-lt"/>
              <a:ea typeface="+mn-ea"/>
              <a:cs typeface="+mn-cs"/>
            </a:rPr>
            <a:t>0.3</a:t>
          </a:r>
          <a:r>
            <a:rPr kumimoji="1" lang="ja-JP" altLang="ja-JP" sz="1100">
              <a:solidFill>
                <a:schemeClr val="dk1"/>
              </a:solidFill>
              <a:effectLst/>
              <a:latin typeface="+mn-lt"/>
              <a:ea typeface="+mn-ea"/>
              <a:cs typeface="+mn-cs"/>
            </a:rPr>
            <a:t>ポイント上昇している。沖縄県平均及び類似団体平均値と比較して</a:t>
          </a:r>
          <a:r>
            <a:rPr kumimoji="1" lang="ja-JP" altLang="en-US" sz="1100">
              <a:solidFill>
                <a:srgbClr val="FF0000"/>
              </a:solidFill>
              <a:effectLst/>
              <a:latin typeface="+mn-lt"/>
              <a:ea typeface="+mn-ea"/>
              <a:cs typeface="+mn-cs"/>
            </a:rPr>
            <a:t>ほぼ同</a:t>
          </a:r>
          <a:r>
            <a:rPr kumimoji="1" lang="ja-JP" altLang="ja-JP" sz="1100">
              <a:solidFill>
                <a:schemeClr val="dk1"/>
              </a:solidFill>
              <a:effectLst/>
              <a:latin typeface="+mn-lt"/>
              <a:ea typeface="+mn-ea"/>
              <a:cs typeface="+mn-cs"/>
            </a:rPr>
            <a:t>数値となっている。今後は大型事業の普通建設事業に係る地方債の償還が発生していく見込みのため、実質公債比率の上昇に留意する必要がある。今後は予定している普通建設事業の見直しを図り、起債依存型の事業実施の見直し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131826</xdr:rowOff>
    </xdr:from>
    <xdr:to>
      <xdr:col>81</xdr:col>
      <xdr:colOff>44450</xdr:colOff>
      <xdr:row>41</xdr:row>
      <xdr:rowOff>66548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8982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131826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1261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54610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077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69088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81026</xdr:rowOff>
    </xdr:from>
    <xdr:to>
      <xdr:col>77</xdr:col>
      <xdr:colOff>95250</xdr:colOff>
      <xdr:row>41</xdr:row>
      <xdr:rowOff>11176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21353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0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全国平均値及び沖縄平均値と比較ししても大幅な高値となっている。また、類類団体内でも</a:t>
          </a:r>
          <a:r>
            <a:rPr kumimoji="1" lang="ja-JP" altLang="en-US" sz="1100">
              <a:solidFill>
                <a:srgbClr val="FF0000"/>
              </a:solidFill>
              <a:effectLst/>
              <a:latin typeface="+mn-lt"/>
              <a:ea typeface="+mn-ea"/>
              <a:cs typeface="+mn-cs"/>
            </a:rPr>
            <a:t>ワースト２</a:t>
          </a:r>
          <a:r>
            <a:rPr kumimoji="1" lang="ja-JP" altLang="ja-JP" sz="1100">
              <a:solidFill>
                <a:schemeClr val="dk1"/>
              </a:solidFill>
              <a:effectLst/>
              <a:latin typeface="+mn-lt"/>
              <a:ea typeface="+mn-ea"/>
              <a:cs typeface="+mn-cs"/>
            </a:rPr>
            <a:t>位である。それは、大規模な建設事業の実施に伴う地方債の発行によるものである。今後は施設の老朽化に伴う改築等も見込まれることから、事業実施の適正化を図り、財政健全化に努める。新規事業の実施等についても総点検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168608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140685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168608</xdr:rowOff>
    </xdr:from>
    <xdr:to>
      <xdr:col>81</xdr:col>
      <xdr:colOff>133350</xdr:colOff>
      <xdr:row>21</xdr:row>
      <xdr:rowOff>168608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6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52796</xdr:rowOff>
    </xdr:from>
    <xdr:to>
      <xdr:col>81</xdr:col>
      <xdr:colOff>44450</xdr:colOff>
      <xdr:row>22</xdr:row>
      <xdr:rowOff>109764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481796"/>
          <a:ext cx="838200" cy="39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80373</xdr:rowOff>
    </xdr:from>
    <xdr:to>
      <xdr:col>77</xdr:col>
      <xdr:colOff>44450</xdr:colOff>
      <xdr:row>22</xdr:row>
      <xdr:rowOff>109764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509373"/>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123130</xdr:rowOff>
    </xdr:from>
    <xdr:to>
      <xdr:col>72</xdr:col>
      <xdr:colOff>203200</xdr:colOff>
      <xdr:row>20</xdr:row>
      <xdr:rowOff>80373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38068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123130</xdr:rowOff>
    </xdr:from>
    <xdr:to>
      <xdr:col>68</xdr:col>
      <xdr:colOff>152400</xdr:colOff>
      <xdr:row>20</xdr:row>
      <xdr:rowOff>107950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380680"/>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1996</xdr:rowOff>
    </xdr:from>
    <xdr:to>
      <xdr:col>81</xdr:col>
      <xdr:colOff>95250</xdr:colOff>
      <xdr:row>20</xdr:row>
      <xdr:rowOff>103596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4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145523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40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58964</xdr:rowOff>
    </xdr:from>
    <xdr:to>
      <xdr:col>77</xdr:col>
      <xdr:colOff>95250</xdr:colOff>
      <xdr:row>22</xdr:row>
      <xdr:rowOff>160564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8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91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29573</xdr:rowOff>
    </xdr:from>
    <xdr:to>
      <xdr:col>73</xdr:col>
      <xdr:colOff>44450</xdr:colOff>
      <xdr:row>20</xdr:row>
      <xdr:rowOff>131173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115950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72330</xdr:rowOff>
    </xdr:from>
    <xdr:to>
      <xdr:col>68</xdr:col>
      <xdr:colOff>203200</xdr:colOff>
      <xdr:row>20</xdr:row>
      <xdr:rowOff>2480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158707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57150</xdr:rowOff>
    </xdr:from>
    <xdr:to>
      <xdr:col>64</xdr:col>
      <xdr:colOff>152400</xdr:colOff>
      <xdr:row>20</xdr:row>
      <xdr:rowOff>158750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143527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沖縄県伊平屋村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
1,161
21.84
4,904,045
4,662,263
144,981
1,349,951
3,972,751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かかる経常経費は、人口千人当たり職員数が類似団体と比較して高い水準にある。これは、塵芥処理（クリーンセンター）業務、給食センター、堆肥センター等の施設運営を直営で行っているために職員数が類委団体平均と比較して多い</a:t>
          </a:r>
          <a:r>
            <a:rPr kumimoji="1" lang="ja-JP" altLang="en-US" sz="1100" b="0" i="0" baseline="0">
              <a:solidFill>
                <a:srgbClr val="FF0000"/>
              </a:solidFill>
              <a:effectLst/>
              <a:latin typeface="+mn-lt"/>
              <a:ea typeface="+mn-ea"/>
              <a:cs typeface="+mn-cs"/>
            </a:rPr>
            <a:t>ためである</a:t>
          </a:r>
          <a:r>
            <a:rPr kumimoji="1" lang="ja-JP" altLang="ja-JP" sz="1100" b="0" i="0" baseline="0">
              <a:solidFill>
                <a:schemeClr val="dk1"/>
              </a:solidFill>
              <a:effectLst/>
              <a:latin typeface="+mn-lt"/>
              <a:ea typeface="+mn-ea"/>
              <a:cs typeface="+mn-cs"/>
            </a:rPr>
            <a:t>。職員の年齢構成に偏りがあるなどの要因により高くなっている会計任用職員数や事務事業の見直しにより適正な定員管理に努め人件費の削減に努める。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134620</xdr:rowOff>
    </xdr:from>
    <xdr:to>
      <xdr:col>24</xdr:col>
      <xdr:colOff>25400</xdr:colOff>
      <xdr:row>38</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827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134620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78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41910</xdr:rowOff>
    </xdr:from>
    <xdr:to>
      <xdr:col>24</xdr:col>
      <xdr:colOff>76200</xdr:colOff>
      <xdr:row>38</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83820</xdr:rowOff>
    </xdr:from>
    <xdr:to>
      <xdr:col>20</xdr:col>
      <xdr:colOff>38100</xdr:colOff>
      <xdr:row>38</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en-US" altLang="ja-JP" sz="1100" b="0" i="0" baseline="0">
              <a:solidFill>
                <a:srgbClr val="FF0000"/>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rgbClr val="FF0000"/>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している。沖縄県平均及び類似団体平均とほぼ同水準の数値である。今後とも経費削減に向けた取組を強化する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98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79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81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49293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ポイント上昇して</a:t>
          </a:r>
          <a:r>
            <a:rPr kumimoji="1" lang="ja-JP" altLang="en-US" sz="1100" b="0" i="0" baseline="0">
              <a:solidFill>
                <a:srgbClr val="FF0000"/>
              </a:solidFill>
              <a:effectLst/>
              <a:latin typeface="+mn-lt"/>
              <a:ea typeface="+mn-ea"/>
              <a:cs typeface="+mn-cs"/>
            </a:rPr>
            <a:t>おり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類似団体と比較すると</a:t>
          </a:r>
          <a:r>
            <a:rPr kumimoji="1" lang="ja-JP" altLang="en-US" sz="1100" b="0" i="0" baseline="0">
              <a:solidFill>
                <a:srgbClr val="FF0000"/>
              </a:solidFill>
              <a:effectLst/>
              <a:latin typeface="+mn-lt"/>
              <a:ea typeface="+mn-ea"/>
              <a:cs typeface="+mn-cs"/>
            </a:rPr>
            <a:t>ワースト</a:t>
          </a:r>
          <a:r>
            <a:rPr kumimoji="1" lang="en-US" altLang="ja-JP" sz="1100" b="0" i="0" baseline="0">
              <a:solidFill>
                <a:srgbClr val="FF0000"/>
              </a:solidFill>
              <a:effectLst/>
              <a:latin typeface="+mn-lt"/>
              <a:ea typeface="+mn-ea"/>
              <a:cs typeface="+mn-cs"/>
            </a:rPr>
            <a:t>3</a:t>
          </a:r>
          <a:r>
            <a:rPr kumimoji="1" lang="ja-JP" altLang="ja-JP" sz="1100" b="0" i="0" baseline="0">
              <a:solidFill>
                <a:schemeClr val="dk1"/>
              </a:solidFill>
              <a:effectLst/>
              <a:latin typeface="+mn-lt"/>
              <a:ea typeface="+mn-ea"/>
              <a:cs typeface="+mn-cs"/>
            </a:rPr>
            <a:t>位の数値となっている。少子高齢化及び人口減少は年々深刻化しており、社会保障支援費の増大は避けられないことから、今後は社会福祉全体の動向に注視し、適正化に努める。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20865</xdr:rowOff>
    </xdr:from>
    <xdr:to>
      <xdr:col>24</xdr:col>
      <xdr:colOff>25400</xdr:colOff>
      <xdr:row>53</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07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424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52</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260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53</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026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a:t>
          </a:r>
          <a:r>
            <a:rPr kumimoji="1" lang="en-US" altLang="ja-JP" sz="1100" b="0" i="0" baseline="0">
              <a:solidFill>
                <a:srgbClr val="FF0000"/>
              </a:solidFill>
              <a:effectLst/>
              <a:latin typeface="+mn-lt"/>
              <a:ea typeface="+mn-ea"/>
              <a:cs typeface="+mn-cs"/>
            </a:rPr>
            <a:t>2.5</a:t>
          </a:r>
          <a:r>
            <a:rPr kumimoji="1" lang="ja-JP" altLang="ja-JP" sz="1100" b="0" i="0" baseline="0">
              <a:solidFill>
                <a:schemeClr val="dk1"/>
              </a:solidFill>
              <a:effectLst/>
              <a:latin typeface="+mn-lt"/>
              <a:ea typeface="+mn-ea"/>
              <a:cs typeface="+mn-cs"/>
            </a:rPr>
            <a:t>ポイント減少している</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沖縄県平均・類似団体平均より下回っている。国民健康保険事業会計の赤字補填操出金や、公営企業会計への操出金等今後いっそうその他の経費の削減に努め普通会計の負担額を減らすよう努める。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62230</xdr:rowOff>
    </xdr:from>
    <xdr:to>
      <xdr:col>82</xdr:col>
      <xdr:colOff>107950</xdr:colOff>
      <xdr:row>54</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1490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62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996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xdr:rowOff>
    </xdr:from>
    <xdr:to>
      <xdr:col>82</xdr:col>
      <xdr:colOff>158750</xdr:colOff>
      <xdr:row>53</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91457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en-US" altLang="ja-JP" sz="1100" b="0" i="0" baseline="0">
              <a:solidFill>
                <a:srgbClr val="FF0000"/>
              </a:solidFill>
              <a:effectLst/>
              <a:latin typeface="+mn-lt"/>
              <a:ea typeface="+mn-ea"/>
              <a:cs typeface="+mn-cs"/>
            </a:rPr>
            <a:t>2.4</a:t>
          </a:r>
          <a:r>
            <a:rPr kumimoji="1" lang="ja-JP" altLang="ja-JP" sz="1100" b="0" i="0" baseline="0">
              <a:solidFill>
                <a:schemeClr val="dk1"/>
              </a:solidFill>
              <a:effectLst/>
              <a:latin typeface="+mn-lt"/>
              <a:ea typeface="+mn-ea"/>
              <a:cs typeface="+mn-cs"/>
            </a:rPr>
            <a:t>ポイント</a:t>
          </a:r>
          <a:r>
            <a:rPr kumimoji="1" lang="ja-JP" altLang="en-US" sz="1100" b="0" i="0" baseline="0">
              <a:solidFill>
                <a:srgbClr val="FF0000"/>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している。社会保障関係経費の増加等により増加傾向にある</a:t>
          </a:r>
          <a:r>
            <a:rPr kumimoji="1" lang="ja-JP" altLang="en-US" sz="1100" b="0" i="0" baseline="0">
              <a:solidFill>
                <a:srgbClr val="FF0000"/>
              </a:solidFill>
              <a:effectLst/>
              <a:latin typeface="+mn-lt"/>
              <a:ea typeface="+mn-ea"/>
              <a:cs typeface="+mn-cs"/>
            </a:rPr>
            <a:t>が、</a:t>
          </a:r>
          <a:r>
            <a:rPr kumimoji="1" lang="ja-JP" altLang="ja-JP" sz="1100" b="0" i="0" baseline="0">
              <a:solidFill>
                <a:schemeClr val="dk1"/>
              </a:solidFill>
              <a:effectLst/>
              <a:latin typeface="+mn-lt"/>
              <a:ea typeface="+mn-ea"/>
              <a:cs typeface="+mn-cs"/>
            </a:rPr>
            <a:t>類似団体や全国平均と比べて下回っている。財政状況を鑑み今後も補助費等の適正化を図り、経費の削減に努める。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254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254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843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前年度比で</a:t>
          </a:r>
          <a:r>
            <a:rPr kumimoji="1" lang="en-US" altLang="ja-JP" sz="1100" b="0" i="0" baseline="0">
              <a:solidFill>
                <a:srgbClr val="FF0000"/>
              </a:solidFill>
              <a:effectLst/>
              <a:latin typeface="+mn-lt"/>
              <a:ea typeface="+mn-ea"/>
              <a:cs typeface="+mn-cs"/>
            </a:rPr>
            <a:t>2.5</a:t>
          </a:r>
          <a:r>
            <a:rPr kumimoji="1" lang="ja-JP" altLang="ja-JP" sz="1100" b="0" i="0" baseline="0">
              <a:solidFill>
                <a:schemeClr val="dk1"/>
              </a:solidFill>
              <a:effectLst/>
              <a:latin typeface="+mn-lt"/>
              <a:ea typeface="+mn-ea"/>
              <a:cs typeface="+mn-cs"/>
            </a:rPr>
            <a:t>ポイント上昇している。公債費に係る経常収支比率も類以団体平均を</a:t>
          </a:r>
          <a:r>
            <a:rPr kumimoji="1" lang="en-US" altLang="ja-JP" sz="1100" b="0" i="0" baseline="0">
              <a:solidFill>
                <a:srgbClr val="FF0000"/>
              </a:solidFill>
              <a:effectLst/>
              <a:latin typeface="+mn-lt"/>
              <a:ea typeface="+mn-ea"/>
              <a:cs typeface="+mn-cs"/>
            </a:rPr>
            <a:t>8.4</a:t>
          </a:r>
          <a:r>
            <a:rPr kumimoji="1" lang="ja-JP" altLang="ja-JP" sz="1100" b="0" i="0" baseline="0">
              <a:solidFill>
                <a:schemeClr val="dk1"/>
              </a:solidFill>
              <a:effectLst/>
              <a:latin typeface="+mn-lt"/>
              <a:ea typeface="+mn-ea"/>
              <a:cs typeface="+mn-cs"/>
            </a:rPr>
            <a:t>ポイント上回っている。さらに、今後は大規模建設事業により多額の起債を発行しており、その償還が始まるため上昇が見込まれる。そのため、事業計画の優先順位等の検討や、地方債の新規発行を伴う普通建設事業を抑制することとし公債費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391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78</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0578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838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05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110489</xdr:rowOff>
    </xdr:from>
    <xdr:to>
      <xdr:col>24</xdr:col>
      <xdr:colOff>76200</xdr:colOff>
      <xdr:row>79</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82566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en-US" altLang="ja-JP" sz="1100" b="0" i="0" baseline="0">
              <a:solidFill>
                <a:srgbClr val="FF0000"/>
              </a:solidFill>
              <a:effectLst/>
              <a:latin typeface="+mn-lt"/>
              <a:ea typeface="+mn-ea"/>
              <a:cs typeface="+mn-cs"/>
            </a:rPr>
            <a:t>3.0</a:t>
          </a:r>
          <a:r>
            <a:rPr kumimoji="1" lang="ja-JP" altLang="ja-JP" sz="1100" b="0" i="0" baseline="0">
              <a:solidFill>
                <a:schemeClr val="dk1"/>
              </a:solidFill>
              <a:effectLst/>
              <a:latin typeface="+mn-lt"/>
              <a:ea typeface="+mn-ea"/>
              <a:cs typeface="+mn-cs"/>
            </a:rPr>
            <a:t>ポイント</a:t>
          </a:r>
          <a:r>
            <a:rPr kumimoji="1" lang="ja-JP" altLang="en-US" sz="1100" b="0" i="0" baseline="0">
              <a:solidFill>
                <a:srgbClr val="FF0000"/>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している。類似団体平均よりは</a:t>
          </a:r>
          <a:r>
            <a:rPr kumimoji="1" lang="en-US" altLang="ja-JP" sz="1100" b="0" i="0" baseline="0">
              <a:solidFill>
                <a:srgbClr val="FF0000"/>
              </a:solidFill>
              <a:effectLst/>
              <a:latin typeface="+mn-lt"/>
              <a:ea typeface="+mn-ea"/>
              <a:cs typeface="+mn-cs"/>
            </a:rPr>
            <a:t>4.4</a:t>
          </a:r>
          <a:r>
            <a:rPr kumimoji="1" lang="ja-JP" altLang="ja-JP" sz="1100" b="0" i="0" baseline="0">
              <a:solidFill>
                <a:schemeClr val="dk1"/>
              </a:solidFill>
              <a:effectLst/>
              <a:latin typeface="+mn-lt"/>
              <a:ea typeface="+mn-ea"/>
              <a:cs typeface="+mn-cs"/>
            </a:rPr>
            <a:t>ポイント下回っている。今後も継続して事業の見直しをし、職員数の適正管理に努め、人件費等の削減に努める。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77</xdr:row>
      <xdr:rowOff>4536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082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76</xdr:row>
      <xdr:rowOff>84545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61686</xdr:rowOff>
    </xdr:from>
    <xdr:to>
      <xdr:col>73</xdr:col>
      <xdr:colOff>180975</xdr:colOff>
      <xdr:row>76</xdr:row>
      <xdr:rowOff>84545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91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61686</xdr:rowOff>
    </xdr:from>
    <xdr:to>
      <xdr:col>69</xdr:col>
      <xdr:colOff>92075</xdr:colOff>
      <xdr:row>77</xdr:row>
      <xdr:rowOff>144962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91886"/>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81099</xdr:rowOff>
    </xdr:from>
    <xdr:to>
      <xdr:col>65</xdr:col>
      <xdr:colOff>53975</xdr:colOff>
      <xdr:row>78</xdr:row>
      <xdr:rowOff>11249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21426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141713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27214</xdr:rowOff>
    </xdr:from>
    <xdr:to>
      <xdr:col>78</xdr:col>
      <xdr:colOff>120650</xdr:colOff>
      <xdr:row>76</xdr:row>
      <xdr:rowOff>128814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138992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33745</xdr:rowOff>
    </xdr:from>
    <xdr:to>
      <xdr:col>74</xdr:col>
      <xdr:colOff>31750</xdr:colOff>
      <xdr:row>76</xdr:row>
      <xdr:rowOff>135345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145523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10886</xdr:rowOff>
    </xdr:from>
    <xdr:to>
      <xdr:col>69</xdr:col>
      <xdr:colOff>142875</xdr:colOff>
      <xdr:row>76</xdr:row>
      <xdr:rowOff>112486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122662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沖縄県伊平屋村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32283</xdr:rowOff>
    </xdr:from>
    <xdr:to>
      <xdr:col>29</xdr:col>
      <xdr:colOff>127000</xdr:colOff>
      <xdr:row>17</xdr:row>
      <xdr:rowOff>152826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4558"/>
          <a:ext cx="647700" cy="120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152826</xdr:rowOff>
    </xdr:from>
    <xdr:to>
      <xdr:col>26</xdr:col>
      <xdr:colOff>50800</xdr:colOff>
      <xdr:row>18</xdr:row>
      <xdr:rowOff>30127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5101"/>
          <a:ext cx="698500" cy="48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30127</xdr:rowOff>
    </xdr:from>
    <xdr:to>
      <xdr:col>22</xdr:col>
      <xdr:colOff>114300</xdr:colOff>
      <xdr:row>18</xdr:row>
      <xdr:rowOff>68101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3852"/>
          <a:ext cx="698500" cy="3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65661</xdr:rowOff>
    </xdr:from>
    <xdr:to>
      <xdr:col>18</xdr:col>
      <xdr:colOff>177800</xdr:colOff>
      <xdr:row>18</xdr:row>
      <xdr:rowOff>68101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99386"/>
          <a:ext cx="698500" cy="2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153379</xdr:rowOff>
    </xdr:from>
    <xdr:to>
      <xdr:col>15</xdr:col>
      <xdr:colOff>101600</xdr:colOff>
      <xdr:row>20</xdr:row>
      <xdr:rowOff>83529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58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68306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5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152933</xdr:rowOff>
    </xdr:from>
    <xdr:to>
      <xdr:col>29</xdr:col>
      <xdr:colOff>177800</xdr:colOff>
      <xdr:row>17</xdr:row>
      <xdr:rowOff>83083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169460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102026</xdr:rowOff>
    </xdr:from>
    <xdr:to>
      <xdr:col>26</xdr:col>
      <xdr:colOff>101600</xdr:colOff>
      <xdr:row>18</xdr:row>
      <xdr:rowOff>32176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4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42353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3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150777</xdr:rowOff>
    </xdr:from>
    <xdr:to>
      <xdr:col>22</xdr:col>
      <xdr:colOff>165100</xdr:colOff>
      <xdr:row>18</xdr:row>
      <xdr:rowOff>80927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91104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17301</xdr:rowOff>
    </xdr:from>
    <xdr:to>
      <xdr:col>19</xdr:col>
      <xdr:colOff>38100</xdr:colOff>
      <xdr:row>18</xdr:row>
      <xdr:rowOff>118901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14861</xdr:rowOff>
    </xdr:from>
    <xdr:to>
      <xdr:col>15</xdr:col>
      <xdr:colOff>101600</xdr:colOff>
      <xdr:row>18</xdr:row>
      <xdr:rowOff>116461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126638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xdr:rowOff>
    </xdr:from>
    <xdr:to>
      <xdr:col>29</xdr:col>
      <xdr:colOff>127000</xdr:colOff>
      <xdr:row>35</xdr:row>
      <xdr:rowOff>152013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10687"/>
          <a:ext cx="647700" cy="15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152013</xdr:rowOff>
    </xdr:from>
    <xdr:to>
      <xdr:col>26</xdr:col>
      <xdr:colOff>50800</xdr:colOff>
      <xdr:row>35</xdr:row>
      <xdr:rowOff>208990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2363"/>
          <a:ext cx="698500" cy="5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208990</xdr:rowOff>
    </xdr:from>
    <xdr:to>
      <xdr:col>22</xdr:col>
      <xdr:colOff>114300</xdr:colOff>
      <xdr:row>35</xdr:row>
      <xdr:rowOff>269208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19340"/>
          <a:ext cx="698500" cy="6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269208</xdr:rowOff>
    </xdr:from>
    <xdr:to>
      <xdr:col>18</xdr:col>
      <xdr:colOff>177800</xdr:colOff>
      <xdr:row>36</xdr:row>
      <xdr:rowOff>1156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9558"/>
          <a:ext cx="698500" cy="7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201793</xdr:rowOff>
    </xdr:from>
    <xdr:to>
      <xdr:col>15</xdr:col>
      <xdr:colOff>101600</xdr:colOff>
      <xdr:row>35</xdr:row>
      <xdr:rowOff>303393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1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313570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8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292437</xdr:rowOff>
    </xdr:from>
    <xdr:to>
      <xdr:col>29</xdr:col>
      <xdr:colOff>177800</xdr:colOff>
      <xdr:row>35</xdr:row>
      <xdr:rowOff>51137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137514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101213</xdr:rowOff>
    </xdr:from>
    <xdr:to>
      <xdr:col>26</xdr:col>
      <xdr:colOff>101600</xdr:colOff>
      <xdr:row>35</xdr:row>
      <xdr:rowOff>202813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187590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158190</xdr:rowOff>
    </xdr:from>
    <xdr:to>
      <xdr:col>22</xdr:col>
      <xdr:colOff>165100</xdr:colOff>
      <xdr:row>35</xdr:row>
      <xdr:rowOff>259790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6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244567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218408</xdr:rowOff>
    </xdr:from>
    <xdr:to>
      <xdr:col>19</xdr:col>
      <xdr:colOff>38100</xdr:colOff>
      <xdr:row>35</xdr:row>
      <xdr:rowOff>320008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304785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293256</xdr:rowOff>
    </xdr:from>
    <xdr:to>
      <xdr:col>15</xdr:col>
      <xdr:colOff>101600</xdr:colOff>
      <xdr:row>36</xdr:row>
      <xdr:rowOff>51956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3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36733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沖縄県伊平屋村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
1,161
21.84
4,904,045
4,662,263
144,981
1,349,951
3,972,751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109556</xdr:rowOff>
    </xdr:from>
    <xdr:to>
      <xdr:col>24</xdr:col>
      <xdr:colOff>63500</xdr:colOff>
      <xdr:row>35</xdr:row>
      <xdr:rowOff>39534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38856"/>
          <a:ext cx="838200" cy="1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39534</xdr:rowOff>
    </xdr:from>
    <xdr:to>
      <xdr:col>19</xdr:col>
      <xdr:colOff>177800</xdr:colOff>
      <xdr:row>35</xdr:row>
      <xdr:rowOff>83739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40284"/>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83739</xdr:rowOff>
    </xdr:from>
    <xdr:to>
      <xdr:col>15</xdr:col>
      <xdr:colOff>50800</xdr:colOff>
      <xdr:row>35</xdr:row>
      <xdr:rowOff>106522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84489"/>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106424</xdr:rowOff>
    </xdr:from>
    <xdr:to>
      <xdr:col>10</xdr:col>
      <xdr:colOff>114300</xdr:colOff>
      <xdr:row>35</xdr:row>
      <xdr:rowOff>106522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10717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64860</xdr:rowOff>
    </xdr:from>
    <xdr:to>
      <xdr:col>6</xdr:col>
      <xdr:colOff>38100</xdr:colOff>
      <xdr:row>37</xdr:row>
      <xdr:rowOff>166460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157587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58756</xdr:rowOff>
    </xdr:from>
    <xdr:to>
      <xdr:col>24</xdr:col>
      <xdr:colOff>114300</xdr:colOff>
      <xdr:row>34</xdr:row>
      <xdr:rowOff>160356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8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81633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3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160184</xdr:rowOff>
    </xdr:from>
    <xdr:to>
      <xdr:col>20</xdr:col>
      <xdr:colOff>38100</xdr:colOff>
      <xdr:row>35</xdr:row>
      <xdr:rowOff>90334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106861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32939</xdr:rowOff>
    </xdr:from>
    <xdr:to>
      <xdr:col>15</xdr:col>
      <xdr:colOff>101600</xdr:colOff>
      <xdr:row>35</xdr:row>
      <xdr:rowOff>134539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3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151066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0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55722</xdr:rowOff>
    </xdr:from>
    <xdr:to>
      <xdr:col>10</xdr:col>
      <xdr:colOff>165100</xdr:colOff>
      <xdr:row>35</xdr:row>
      <xdr:rowOff>157322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2399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3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55624</xdr:rowOff>
    </xdr:from>
    <xdr:to>
      <xdr:col>6</xdr:col>
      <xdr:colOff>38100</xdr:colOff>
      <xdr:row>35</xdr:row>
      <xdr:rowOff>157224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2301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43501</xdr:rowOff>
    </xdr:from>
    <xdr:to>
      <xdr:col>24</xdr:col>
      <xdr:colOff>63500</xdr:colOff>
      <xdr:row>54</xdr:row>
      <xdr:rowOff>76801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01801"/>
          <a:ext cx="8382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43501</xdr:rowOff>
    </xdr:from>
    <xdr:to>
      <xdr:col>19</xdr:col>
      <xdr:colOff>177800</xdr:colOff>
      <xdr:row>54</xdr:row>
      <xdr:rowOff>159789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01801"/>
          <a:ext cx="889000" cy="1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159789</xdr:rowOff>
    </xdr:from>
    <xdr:to>
      <xdr:col>15</xdr:col>
      <xdr:colOff>50800</xdr:colOff>
      <xdr:row>55</xdr:row>
      <xdr:rowOff>68848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18089"/>
          <a:ext cx="889000" cy="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68848</xdr:rowOff>
    </xdr:from>
    <xdr:to>
      <xdr:col>10</xdr:col>
      <xdr:colOff>114300</xdr:colOff>
      <xdr:row>55</xdr:row>
      <xdr:rowOff>161110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98598"/>
          <a:ext cx="889000" cy="9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79154</xdr:rowOff>
    </xdr:from>
    <xdr:to>
      <xdr:col>6</xdr:col>
      <xdr:colOff>38100</xdr:colOff>
      <xdr:row>58</xdr:row>
      <xdr:rowOff>9304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26001</xdr:rowOff>
    </xdr:from>
    <xdr:to>
      <xdr:col>24</xdr:col>
      <xdr:colOff>114300</xdr:colOff>
      <xdr:row>54</xdr:row>
      <xdr:rowOff>127601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48878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3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164151</xdr:rowOff>
    </xdr:from>
    <xdr:to>
      <xdr:col>20</xdr:col>
      <xdr:colOff>38100</xdr:colOff>
      <xdr:row>54</xdr:row>
      <xdr:rowOff>94301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110828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2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108989</xdr:rowOff>
    </xdr:from>
    <xdr:to>
      <xdr:col>15</xdr:col>
      <xdr:colOff>101600</xdr:colOff>
      <xdr:row>55</xdr:row>
      <xdr:rowOff>39139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55666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4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18048</xdr:rowOff>
    </xdr:from>
    <xdr:to>
      <xdr:col>10</xdr:col>
      <xdr:colOff>165100</xdr:colOff>
      <xdr:row>55</xdr:row>
      <xdr:rowOff>119648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136175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2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110310</xdr:rowOff>
    </xdr:from>
    <xdr:to>
      <xdr:col>6</xdr:col>
      <xdr:colOff>38100</xdr:colOff>
      <xdr:row>56</xdr:row>
      <xdr:rowOff>40460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56987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1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53290</xdr:rowOff>
    </xdr:from>
    <xdr:to>
      <xdr:col>24</xdr:col>
      <xdr:colOff>63500</xdr:colOff>
      <xdr:row>77</xdr:row>
      <xdr:rowOff>137880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54940"/>
          <a:ext cx="838200" cy="8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53290</xdr:rowOff>
    </xdr:from>
    <xdr:to>
      <xdr:col>19</xdr:col>
      <xdr:colOff>177800</xdr:colOff>
      <xdr:row>77</xdr:row>
      <xdr:rowOff>155648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54940"/>
          <a:ext cx="889000" cy="10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133207</xdr:rowOff>
    </xdr:from>
    <xdr:to>
      <xdr:col>15</xdr:col>
      <xdr:colOff>50800</xdr:colOff>
      <xdr:row>77</xdr:row>
      <xdr:rowOff>155648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4857"/>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133207</xdr:rowOff>
    </xdr:from>
    <xdr:to>
      <xdr:col>10</xdr:col>
      <xdr:colOff>114300</xdr:colOff>
      <xdr:row>77</xdr:row>
      <xdr:rowOff>135255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4857"/>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135708</xdr:rowOff>
    </xdr:from>
    <xdr:to>
      <xdr:col>6</xdr:col>
      <xdr:colOff>38100</xdr:colOff>
      <xdr:row>78</xdr:row>
      <xdr:rowOff>65858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56985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87080</xdr:rowOff>
    </xdr:from>
    <xdr:to>
      <xdr:col>24</xdr:col>
      <xdr:colOff>114300</xdr:colOff>
      <xdr:row>78</xdr:row>
      <xdr:rowOff>17230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65507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2490</xdr:rowOff>
    </xdr:from>
    <xdr:to>
      <xdr:col>20</xdr:col>
      <xdr:colOff>38100</xdr:colOff>
      <xdr:row>77</xdr:row>
      <xdr:rowOff>104090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120617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104848</xdr:rowOff>
    </xdr:from>
    <xdr:to>
      <xdr:col>15</xdr:col>
      <xdr:colOff>101600</xdr:colOff>
      <xdr:row>78</xdr:row>
      <xdr:rowOff>34998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26125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82407</xdr:rowOff>
    </xdr:from>
    <xdr:to>
      <xdr:col>10</xdr:col>
      <xdr:colOff>165100</xdr:colOff>
      <xdr:row>78</xdr:row>
      <xdr:rowOff>12557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29084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84455</xdr:rowOff>
    </xdr:from>
    <xdr:to>
      <xdr:col>6</xdr:col>
      <xdr:colOff>38100</xdr:colOff>
      <xdr:row>78</xdr:row>
      <xdr:rowOff>14605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31132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54714</xdr:rowOff>
    </xdr:from>
    <xdr:to>
      <xdr:col>24</xdr:col>
      <xdr:colOff>63500</xdr:colOff>
      <xdr:row>95</xdr:row>
      <xdr:rowOff>101203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42464"/>
          <a:ext cx="838200" cy="4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54714</xdr:rowOff>
    </xdr:from>
    <xdr:to>
      <xdr:col>19</xdr:col>
      <xdr:colOff>177800</xdr:colOff>
      <xdr:row>95</xdr:row>
      <xdr:rowOff>57114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4246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52908</xdr:rowOff>
    </xdr:from>
    <xdr:to>
      <xdr:col>15</xdr:col>
      <xdr:colOff>50800</xdr:colOff>
      <xdr:row>95</xdr:row>
      <xdr:rowOff>57114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4065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52908</xdr:rowOff>
    </xdr:from>
    <xdr:to>
      <xdr:col>10</xdr:col>
      <xdr:colOff>114300</xdr:colOff>
      <xdr:row>96</xdr:row>
      <xdr:rowOff>128095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40658"/>
          <a:ext cx="889000" cy="24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50403</xdr:rowOff>
    </xdr:from>
    <xdr:to>
      <xdr:col>24</xdr:col>
      <xdr:colOff>114300</xdr:colOff>
      <xdr:row>95</xdr:row>
      <xdr:rowOff>152003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28830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3914</xdr:rowOff>
    </xdr:from>
    <xdr:to>
      <xdr:col>20</xdr:col>
      <xdr:colOff>38100</xdr:colOff>
      <xdr:row>95</xdr:row>
      <xdr:rowOff>105514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96641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6314</xdr:rowOff>
    </xdr:from>
    <xdr:to>
      <xdr:col>15</xdr:col>
      <xdr:colOff>101600</xdr:colOff>
      <xdr:row>95</xdr:row>
      <xdr:rowOff>107914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124441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2108</xdr:rowOff>
    </xdr:from>
    <xdr:to>
      <xdr:col>10</xdr:col>
      <xdr:colOff>165100</xdr:colOff>
      <xdr:row>95</xdr:row>
      <xdr:rowOff>103708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77295</xdr:rowOff>
    </xdr:from>
    <xdr:to>
      <xdr:col>6</xdr:col>
      <xdr:colOff>38100</xdr:colOff>
      <xdr:row>97</xdr:row>
      <xdr:rowOff>7445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170022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26213</xdr:rowOff>
    </xdr:from>
    <xdr:to>
      <xdr:col>55</xdr:col>
      <xdr:colOff>0</xdr:colOff>
      <xdr:row>35</xdr:row>
      <xdr:rowOff>74472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2696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26213</xdr:rowOff>
    </xdr:from>
    <xdr:to>
      <xdr:col>50</xdr:col>
      <xdr:colOff>114300</xdr:colOff>
      <xdr:row>36</xdr:row>
      <xdr:rowOff>83497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26963"/>
          <a:ext cx="889000" cy="2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83497</xdr:rowOff>
    </xdr:from>
    <xdr:to>
      <xdr:col>45</xdr:col>
      <xdr:colOff>177800</xdr:colOff>
      <xdr:row>36</xdr:row>
      <xdr:rowOff>162913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55697"/>
          <a:ext cx="889000" cy="7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168105</xdr:rowOff>
    </xdr:from>
    <xdr:to>
      <xdr:col>41</xdr:col>
      <xdr:colOff>50800</xdr:colOff>
      <xdr:row>36</xdr:row>
      <xdr:rowOff>162913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8855"/>
          <a:ext cx="889000" cy="16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94458</xdr:rowOff>
    </xdr:from>
    <xdr:to>
      <xdr:col>36</xdr:col>
      <xdr:colOff>165100</xdr:colOff>
      <xdr:row>37</xdr:row>
      <xdr:rowOff>24608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5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23672</xdr:rowOff>
    </xdr:from>
    <xdr:to>
      <xdr:col>55</xdr:col>
      <xdr:colOff>50800</xdr:colOff>
      <xdr:row>35</xdr:row>
      <xdr:rowOff>125272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46549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7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146863</xdr:rowOff>
    </xdr:from>
    <xdr:to>
      <xdr:col>50</xdr:col>
      <xdr:colOff>165100</xdr:colOff>
      <xdr:row>35</xdr:row>
      <xdr:rowOff>77013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93540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5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32697</xdr:rowOff>
    </xdr:from>
    <xdr:to>
      <xdr:col>46</xdr:col>
      <xdr:colOff>38100</xdr:colOff>
      <xdr:row>36</xdr:row>
      <xdr:rowOff>134297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150824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112113</xdr:rowOff>
    </xdr:from>
    <xdr:to>
      <xdr:col>41</xdr:col>
      <xdr:colOff>101600</xdr:colOff>
      <xdr:row>37</xdr:row>
      <xdr:rowOff>42263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58790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117305</xdr:rowOff>
    </xdr:from>
    <xdr:to>
      <xdr:col>36</xdr:col>
      <xdr:colOff>165100</xdr:colOff>
      <xdr:row>36</xdr:row>
      <xdr:rowOff>47455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63982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137633</xdr:rowOff>
    </xdr:from>
    <xdr:to>
      <xdr:col>55</xdr:col>
      <xdr:colOff>0</xdr:colOff>
      <xdr:row>54</xdr:row>
      <xdr:rowOff>120544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881583"/>
          <a:ext cx="838200" cy="49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93685</xdr:rowOff>
    </xdr:from>
    <xdr:to>
      <xdr:col>50</xdr:col>
      <xdr:colOff>114300</xdr:colOff>
      <xdr:row>54</xdr:row>
      <xdr:rowOff>120544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180535"/>
          <a:ext cx="889000" cy="1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93685</xdr:rowOff>
    </xdr:from>
    <xdr:to>
      <xdr:col>45</xdr:col>
      <xdr:colOff>177800</xdr:colOff>
      <xdr:row>57</xdr:row>
      <xdr:rowOff>23713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80535"/>
          <a:ext cx="889000" cy="6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98675</xdr:rowOff>
    </xdr:from>
    <xdr:to>
      <xdr:col>41</xdr:col>
      <xdr:colOff>50800</xdr:colOff>
      <xdr:row>57</xdr:row>
      <xdr:rowOff>23713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8842625"/>
          <a:ext cx="889000" cy="95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135677</xdr:rowOff>
    </xdr:from>
    <xdr:to>
      <xdr:col>36</xdr:col>
      <xdr:colOff>165100</xdr:colOff>
      <xdr:row>58</xdr:row>
      <xdr:rowOff>65827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56954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86833</xdr:rowOff>
    </xdr:from>
    <xdr:to>
      <xdr:col>55</xdr:col>
      <xdr:colOff>50800</xdr:colOff>
      <xdr:row>52</xdr:row>
      <xdr:rowOff>16983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8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39860</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783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69744</xdr:rowOff>
    </xdr:from>
    <xdr:to>
      <xdr:col>50</xdr:col>
      <xdr:colOff>165100</xdr:colOff>
      <xdr:row>54</xdr:row>
      <xdr:rowOff>171344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16421</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103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42885</xdr:rowOff>
    </xdr:from>
    <xdr:to>
      <xdr:col>46</xdr:col>
      <xdr:colOff>38100</xdr:colOff>
      <xdr:row>53</xdr:row>
      <xdr:rowOff>144485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161012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8904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144363</xdr:rowOff>
    </xdr:from>
    <xdr:to>
      <xdr:col>41</xdr:col>
      <xdr:colOff>101600</xdr:colOff>
      <xdr:row>57</xdr:row>
      <xdr:rowOff>74513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91040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47875</xdr:rowOff>
    </xdr:from>
    <xdr:to>
      <xdr:col>36</xdr:col>
      <xdr:colOff>165100</xdr:colOff>
      <xdr:row>51</xdr:row>
      <xdr:rowOff>149475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166002</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567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163890</xdr:rowOff>
    </xdr:from>
    <xdr:to>
      <xdr:col>55</xdr:col>
      <xdr:colOff>0</xdr:colOff>
      <xdr:row>74</xdr:row>
      <xdr:rowOff>156558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165390"/>
          <a:ext cx="838200" cy="67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53040</xdr:rowOff>
    </xdr:from>
    <xdr:to>
      <xdr:col>50</xdr:col>
      <xdr:colOff>114300</xdr:colOff>
      <xdr:row>74</xdr:row>
      <xdr:rowOff>156558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68890"/>
          <a:ext cx="889000" cy="2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53040</xdr:rowOff>
    </xdr:from>
    <xdr:to>
      <xdr:col>45</xdr:col>
      <xdr:colOff>177800</xdr:colOff>
      <xdr:row>78</xdr:row>
      <xdr:rowOff>110319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68890"/>
          <a:ext cx="889000" cy="9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110319</xdr:rowOff>
    </xdr:from>
    <xdr:to>
      <xdr:col>41</xdr:col>
      <xdr:colOff>50800</xdr:colOff>
      <xdr:row>78</xdr:row>
      <xdr:rowOff>116619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3419"/>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113090</xdr:rowOff>
    </xdr:from>
    <xdr:to>
      <xdr:col>55</xdr:col>
      <xdr:colOff>50800</xdr:colOff>
      <xdr:row>71</xdr:row>
      <xdr:rowOff>43240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42226</xdr:rowOff>
    </xdr:from>
    <xdr:ext cx="69018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043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105758</xdr:rowOff>
    </xdr:from>
    <xdr:to>
      <xdr:col>50</xdr:col>
      <xdr:colOff>165100</xdr:colOff>
      <xdr:row>75</xdr:row>
      <xdr:rowOff>35908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52435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5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2240</xdr:rowOff>
    </xdr:from>
    <xdr:to>
      <xdr:col>46</xdr:col>
      <xdr:colOff>38100</xdr:colOff>
      <xdr:row>73</xdr:row>
      <xdr:rowOff>103840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5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120367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29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59519</xdr:rowOff>
    </xdr:from>
    <xdr:to>
      <xdr:col>41</xdr:col>
      <xdr:colOff>101600</xdr:colOff>
      <xdr:row>78</xdr:row>
      <xdr:rowOff>161119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65819</xdr:rowOff>
    </xdr:from>
    <xdr:to>
      <xdr:col>36</xdr:col>
      <xdr:colOff>165100</xdr:colOff>
      <xdr:row>78</xdr:row>
      <xdr:rowOff>167419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27639</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972489"/>
          <a:ext cx="1270" cy="9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145766</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7477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27639</xdr:rowOff>
    </xdr:from>
    <xdr:to>
      <xdr:col>55</xdr:col>
      <xdr:colOff>88900</xdr:colOff>
      <xdr:row>93</xdr:row>
      <xdr:rowOff>27639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9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148574</xdr:rowOff>
    </xdr:from>
    <xdr:to>
      <xdr:col>55</xdr:col>
      <xdr:colOff>0</xdr:colOff>
      <xdr:row>96</xdr:row>
      <xdr:rowOff>88029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36324"/>
          <a:ext cx="838200" cy="1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73472</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04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95045</xdr:rowOff>
    </xdr:from>
    <xdr:to>
      <xdr:col>55</xdr:col>
      <xdr:colOff>50800</xdr:colOff>
      <xdr:row>98</xdr:row>
      <xdr:rowOff>25195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56257</xdr:rowOff>
    </xdr:from>
    <xdr:to>
      <xdr:col>50</xdr:col>
      <xdr:colOff>114300</xdr:colOff>
      <xdr:row>96</xdr:row>
      <xdr:rowOff>88029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15457"/>
          <a:ext cx="889000" cy="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93800</xdr:rowOff>
    </xdr:from>
    <xdr:to>
      <xdr:col>50</xdr:col>
      <xdr:colOff>165100</xdr:colOff>
      <xdr:row>98</xdr:row>
      <xdr:rowOff>23950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2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15077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81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56257</xdr:rowOff>
    </xdr:from>
    <xdr:to>
      <xdr:col>45</xdr:col>
      <xdr:colOff>177800</xdr:colOff>
      <xdr:row>96</xdr:row>
      <xdr:rowOff>140422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15457"/>
          <a:ext cx="889000" cy="8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113463</xdr:rowOff>
    </xdr:from>
    <xdr:to>
      <xdr:col>46</xdr:col>
      <xdr:colOff>38100</xdr:colOff>
      <xdr:row>98</xdr:row>
      <xdr:rowOff>43613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34740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83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16497</xdr:rowOff>
    </xdr:from>
    <xdr:to>
      <xdr:col>41</xdr:col>
      <xdr:colOff>50800</xdr:colOff>
      <xdr:row>96</xdr:row>
      <xdr:rowOff>140422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5446997"/>
          <a:ext cx="889000" cy="115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123999</xdr:rowOff>
    </xdr:from>
    <xdr:to>
      <xdr:col>41</xdr:col>
      <xdr:colOff>101600</xdr:colOff>
      <xdr:row>98</xdr:row>
      <xdr:rowOff>54149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5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45276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4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114827</xdr:rowOff>
    </xdr:from>
    <xdr:to>
      <xdr:col>36</xdr:col>
      <xdr:colOff>165100</xdr:colOff>
      <xdr:row>98</xdr:row>
      <xdr:rowOff>44977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36104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3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97774</xdr:rowOff>
    </xdr:from>
    <xdr:to>
      <xdr:col>55</xdr:col>
      <xdr:colOff>50800</xdr:colOff>
      <xdr:row>96</xdr:row>
      <xdr:rowOff>27924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120651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37229</xdr:rowOff>
    </xdr:from>
    <xdr:to>
      <xdr:col>50</xdr:col>
      <xdr:colOff>165100</xdr:colOff>
      <xdr:row>96</xdr:row>
      <xdr:rowOff>138829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155356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5457</xdr:rowOff>
    </xdr:from>
    <xdr:to>
      <xdr:col>46</xdr:col>
      <xdr:colOff>38100</xdr:colOff>
      <xdr:row>96</xdr:row>
      <xdr:rowOff>107057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123584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3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89622</xdr:rowOff>
    </xdr:from>
    <xdr:to>
      <xdr:col>41</xdr:col>
      <xdr:colOff>101600</xdr:colOff>
      <xdr:row>97</xdr:row>
      <xdr:rowOff>19772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36299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2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137147</xdr:rowOff>
    </xdr:from>
    <xdr:to>
      <xdr:col>36</xdr:col>
      <xdr:colOff>165100</xdr:colOff>
      <xdr:row>90</xdr:row>
      <xdr:rowOff>67297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53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83824</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5171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20860</xdr:rowOff>
    </xdr:from>
    <xdr:to>
      <xdr:col>85</xdr:col>
      <xdr:colOff>127000</xdr:colOff>
      <xdr:row>39</xdr:row>
      <xdr:rowOff>31816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07410"/>
          <a:ext cx="8382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31816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8366"/>
          <a:ext cx="8890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143337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8437"/>
          <a:ext cx="889000" cy="7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132954</xdr:rowOff>
    </xdr:from>
    <xdr:to>
      <xdr:col>71</xdr:col>
      <xdr:colOff>177800</xdr:colOff>
      <xdr:row>38</xdr:row>
      <xdr:rowOff>143337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8054"/>
          <a:ext cx="889000" cy="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124854</xdr:rowOff>
    </xdr:from>
    <xdr:to>
      <xdr:col>67</xdr:col>
      <xdr:colOff>101600</xdr:colOff>
      <xdr:row>39</xdr:row>
      <xdr:rowOff>55004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46131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141510</xdr:rowOff>
    </xdr:from>
    <xdr:to>
      <xdr:col>85</xdr:col>
      <xdr:colOff>177800</xdr:colOff>
      <xdr:row>39</xdr:row>
      <xdr:rowOff>71660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152466</xdr:rowOff>
    </xdr:from>
    <xdr:to>
      <xdr:col>81</xdr:col>
      <xdr:colOff>101600</xdr:colOff>
      <xdr:row>39</xdr:row>
      <xdr:rowOff>82616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73743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92537</xdr:rowOff>
    </xdr:from>
    <xdr:to>
      <xdr:col>72</xdr:col>
      <xdr:colOff>38100</xdr:colOff>
      <xdr:row>39</xdr:row>
      <xdr:rowOff>22687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39214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82154</xdr:rowOff>
    </xdr:from>
    <xdr:to>
      <xdr:col>67</xdr:col>
      <xdr:colOff>101600</xdr:colOff>
      <xdr:row>39</xdr:row>
      <xdr:rowOff>12304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28831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102162</xdr:rowOff>
    </xdr:from>
    <xdr:to>
      <xdr:col>85</xdr:col>
      <xdr:colOff>127000</xdr:colOff>
      <xdr:row>75</xdr:row>
      <xdr:rowOff>162258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60912"/>
          <a:ext cx="838200" cy="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162258</xdr:rowOff>
    </xdr:from>
    <xdr:to>
      <xdr:col>81</xdr:col>
      <xdr:colOff>50800</xdr:colOff>
      <xdr:row>76</xdr:row>
      <xdr:rowOff>65875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21008"/>
          <a:ext cx="889000" cy="7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65875</xdr:rowOff>
    </xdr:from>
    <xdr:to>
      <xdr:col>76</xdr:col>
      <xdr:colOff>114300</xdr:colOff>
      <xdr:row>76</xdr:row>
      <xdr:rowOff>132638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96075"/>
          <a:ext cx="889000" cy="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132638</xdr:rowOff>
    </xdr:from>
    <xdr:to>
      <xdr:col>71</xdr:col>
      <xdr:colOff>177800</xdr:colOff>
      <xdr:row>77</xdr:row>
      <xdr:rowOff>70303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62838"/>
          <a:ext cx="889000" cy="10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51362</xdr:rowOff>
    </xdr:from>
    <xdr:to>
      <xdr:col>85</xdr:col>
      <xdr:colOff>177800</xdr:colOff>
      <xdr:row>75</xdr:row>
      <xdr:rowOff>152961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101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74239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111459</xdr:rowOff>
    </xdr:from>
    <xdr:to>
      <xdr:col>81</xdr:col>
      <xdr:colOff>101600</xdr:colOff>
      <xdr:row>76</xdr:row>
      <xdr:rowOff>41610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70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58136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4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15075</xdr:rowOff>
    </xdr:from>
    <xdr:to>
      <xdr:col>76</xdr:col>
      <xdr:colOff>165100</xdr:colOff>
      <xdr:row>76</xdr:row>
      <xdr:rowOff>116675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133203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8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81838</xdr:rowOff>
    </xdr:from>
    <xdr:to>
      <xdr:col>72</xdr:col>
      <xdr:colOff>38100</xdr:colOff>
      <xdr:row>77</xdr:row>
      <xdr:rowOff>11988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28515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19503</xdr:rowOff>
    </xdr:from>
    <xdr:to>
      <xdr:col>67</xdr:col>
      <xdr:colOff>101600</xdr:colOff>
      <xdr:row>77</xdr:row>
      <xdr:rowOff>121103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137630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8987</xdr:rowOff>
    </xdr:from>
    <xdr:to>
      <xdr:col>85</xdr:col>
      <xdr:colOff>127000</xdr:colOff>
      <xdr:row>98</xdr:row>
      <xdr:rowOff>28208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11087"/>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121951</xdr:rowOff>
    </xdr:from>
    <xdr:to>
      <xdr:col>81</xdr:col>
      <xdr:colOff>50800</xdr:colOff>
      <xdr:row>98</xdr:row>
      <xdr:rowOff>8987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52601"/>
          <a:ext cx="889000" cy="5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121951</xdr:rowOff>
    </xdr:from>
    <xdr:to>
      <xdr:col>76</xdr:col>
      <xdr:colOff>114300</xdr:colOff>
      <xdr:row>97</xdr:row>
      <xdr:rowOff>169405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52601"/>
          <a:ext cx="889000" cy="4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169405</xdr:rowOff>
    </xdr:from>
    <xdr:to>
      <xdr:col>71</xdr:col>
      <xdr:colOff>177800</xdr:colOff>
      <xdr:row>98</xdr:row>
      <xdr:rowOff>75912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00055"/>
          <a:ext cx="889000" cy="7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148858</xdr:rowOff>
    </xdr:from>
    <xdr:to>
      <xdr:col>85</xdr:col>
      <xdr:colOff>177800</xdr:colOff>
      <xdr:row>98</xdr:row>
      <xdr:rowOff>79008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108235</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129637</xdr:rowOff>
    </xdr:from>
    <xdr:to>
      <xdr:col>81</xdr:col>
      <xdr:colOff>101600</xdr:colOff>
      <xdr:row>98</xdr:row>
      <xdr:rowOff>59787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76314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53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71151</xdr:rowOff>
    </xdr:from>
    <xdr:to>
      <xdr:col>76</xdr:col>
      <xdr:colOff>165100</xdr:colOff>
      <xdr:row>98</xdr:row>
      <xdr:rowOff>1301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17828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47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118605</xdr:rowOff>
    </xdr:from>
    <xdr:to>
      <xdr:col>72</xdr:col>
      <xdr:colOff>38100</xdr:colOff>
      <xdr:row>98</xdr:row>
      <xdr:rowOff>48755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65282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25112</xdr:rowOff>
    </xdr:from>
    <xdr:to>
      <xdr:col>67</xdr:col>
      <xdr:colOff>101600</xdr:colOff>
      <xdr:row>98</xdr:row>
      <xdr:rowOff>126712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117839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1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32893</xdr:rowOff>
    </xdr:from>
    <xdr:to>
      <xdr:col>98</xdr:col>
      <xdr:colOff>38100</xdr:colOff>
      <xdr:row>39</xdr:row>
      <xdr:rowOff>134493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71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151020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49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55956</xdr:rowOff>
    </xdr:from>
    <xdr:to>
      <xdr:col>98</xdr:col>
      <xdr:colOff>38100</xdr:colOff>
      <xdr:row>58</xdr:row>
      <xdr:rowOff>157556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0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143385</xdr:rowOff>
    </xdr:from>
    <xdr:to>
      <xdr:col>116</xdr:col>
      <xdr:colOff>63500</xdr:colOff>
      <xdr:row>77</xdr:row>
      <xdr:rowOff>113320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02135"/>
          <a:ext cx="838200" cy="3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65629</xdr:rowOff>
    </xdr:from>
    <xdr:to>
      <xdr:col>111</xdr:col>
      <xdr:colOff>177800</xdr:colOff>
      <xdr:row>75</xdr:row>
      <xdr:rowOff>143385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924379"/>
          <a:ext cx="889000" cy="7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87743</xdr:rowOff>
    </xdr:from>
    <xdr:to>
      <xdr:col>107</xdr:col>
      <xdr:colOff>50800</xdr:colOff>
      <xdr:row>75</xdr:row>
      <xdr:rowOff>65629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775043"/>
          <a:ext cx="889000" cy="14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87743</xdr:rowOff>
    </xdr:from>
    <xdr:to>
      <xdr:col>102</xdr:col>
      <xdr:colOff>114300</xdr:colOff>
      <xdr:row>75</xdr:row>
      <xdr:rowOff>147389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75043"/>
          <a:ext cx="889000" cy="23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101747</xdr:rowOff>
    </xdr:from>
    <xdr:to>
      <xdr:col>98</xdr:col>
      <xdr:colOff>38100</xdr:colOff>
      <xdr:row>76</xdr:row>
      <xdr:rowOff>31897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23024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62520</xdr:rowOff>
    </xdr:from>
    <xdr:to>
      <xdr:col>116</xdr:col>
      <xdr:colOff>114300</xdr:colOff>
      <xdr:row>77</xdr:row>
      <xdr:rowOff>164120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148897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92585</xdr:rowOff>
    </xdr:from>
    <xdr:to>
      <xdr:col>112</xdr:col>
      <xdr:colOff>38100</xdr:colOff>
      <xdr:row>76</xdr:row>
      <xdr:rowOff>22735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13862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04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14829</xdr:rowOff>
    </xdr:from>
    <xdr:to>
      <xdr:col>107</xdr:col>
      <xdr:colOff>101600</xdr:colOff>
      <xdr:row>75</xdr:row>
      <xdr:rowOff>116429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132956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4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36943</xdr:rowOff>
    </xdr:from>
    <xdr:to>
      <xdr:col>102</xdr:col>
      <xdr:colOff>165100</xdr:colOff>
      <xdr:row>74</xdr:row>
      <xdr:rowOff>138543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155070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4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96590</xdr:rowOff>
    </xdr:from>
    <xdr:to>
      <xdr:col>98</xdr:col>
      <xdr:colOff>38100</xdr:colOff>
      <xdr:row>76</xdr:row>
      <xdr:rowOff>26739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55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43267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3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rgbClr val="FF0000"/>
              </a:solidFill>
              <a:effectLst/>
              <a:latin typeface="+mn-lt"/>
              <a:ea typeface="+mn-ea"/>
              <a:cs typeface="+mn-cs"/>
            </a:rPr>
            <a:t>3,914</a:t>
          </a:r>
          <a:r>
            <a:rPr kumimoji="1" lang="ja-JP" altLang="ja-JP" sz="1100" b="0" i="0" baseline="0">
              <a:solidFill>
                <a:schemeClr val="dk1"/>
              </a:solidFill>
              <a:effectLst/>
              <a:latin typeface="+mn-lt"/>
              <a:ea typeface="+mn-ea"/>
              <a:cs typeface="+mn-cs"/>
            </a:rPr>
            <a:t>千円となっている。主な構成項目である人件費については、住民一人当たり</a:t>
          </a:r>
          <a:r>
            <a:rPr kumimoji="1" lang="en-US" altLang="ja-JP" sz="1100" b="0" i="0" baseline="0">
              <a:solidFill>
                <a:srgbClr val="FF0000"/>
              </a:solidFill>
              <a:effectLst/>
              <a:latin typeface="+mn-lt"/>
              <a:ea typeface="+mn-ea"/>
              <a:cs typeface="+mn-cs"/>
            </a:rPr>
            <a:t>518,461</a:t>
          </a:r>
          <a:r>
            <a:rPr kumimoji="1" lang="ja-JP" altLang="ja-JP" sz="1100" b="0" i="0" baseline="0">
              <a:solidFill>
                <a:schemeClr val="dk1"/>
              </a:solidFill>
              <a:effectLst/>
              <a:latin typeface="+mn-lt"/>
              <a:ea typeface="+mn-ea"/>
              <a:cs typeface="+mn-cs"/>
            </a:rPr>
            <a:t>円で、前年度と比較して</a:t>
          </a:r>
          <a:r>
            <a:rPr kumimoji="1" lang="en-US" altLang="ja-JP" sz="1100" b="0" i="0" baseline="0">
              <a:solidFill>
                <a:srgbClr val="FF0000"/>
              </a:solidFill>
              <a:effectLst/>
              <a:latin typeface="+mn-lt"/>
              <a:ea typeface="+mn-ea"/>
              <a:cs typeface="+mn-cs"/>
            </a:rPr>
            <a:t>62,117</a:t>
          </a:r>
          <a:r>
            <a:rPr kumimoji="1" lang="ja-JP" altLang="ja-JP" sz="1100" b="0" i="0" baseline="0">
              <a:solidFill>
                <a:schemeClr val="dk1"/>
              </a:solidFill>
              <a:effectLst/>
              <a:latin typeface="+mn-lt"/>
              <a:ea typeface="+mn-ea"/>
              <a:cs typeface="+mn-cs"/>
            </a:rPr>
            <a:t>円の増となった。離島・過疎地域という特殊地域においても、他団体と変わらない充実した住民サービスを提供する必要があるため、類似団体平均値と比較して高い値となっている。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普通建設事業費については、住民一人当たり</a:t>
          </a:r>
          <a:r>
            <a:rPr kumimoji="1" lang="en-US" altLang="ja-JP" sz="1100" b="0" i="0" baseline="0">
              <a:solidFill>
                <a:srgbClr val="FF0000"/>
              </a:solidFill>
              <a:effectLst/>
              <a:latin typeface="+mn-lt"/>
              <a:ea typeface="+mn-ea"/>
              <a:cs typeface="+mn-cs"/>
            </a:rPr>
            <a:t>1,677,713</a:t>
          </a:r>
          <a:r>
            <a:rPr kumimoji="1" lang="ja-JP" altLang="ja-JP" sz="1100" b="0" i="0" baseline="0">
              <a:solidFill>
                <a:schemeClr val="dk1"/>
              </a:solidFill>
              <a:effectLst/>
              <a:latin typeface="+mn-lt"/>
              <a:ea typeface="+mn-ea"/>
              <a:cs typeface="+mn-cs"/>
            </a:rPr>
            <a:t>円となっており、前年度と比較し、</a:t>
          </a:r>
          <a:r>
            <a:rPr kumimoji="1" lang="en-US" altLang="ja-JP" sz="1100" b="0" i="0" baseline="0">
              <a:solidFill>
                <a:srgbClr val="FF0000"/>
              </a:solidFill>
              <a:effectLst/>
              <a:latin typeface="+mn-lt"/>
              <a:ea typeface="+mn-ea"/>
              <a:cs typeface="+mn-cs"/>
            </a:rPr>
            <a:t>652,574</a:t>
          </a:r>
          <a:r>
            <a:rPr kumimoji="1" lang="ja-JP" altLang="ja-JP" sz="1100" b="0" i="0" baseline="0">
              <a:solidFill>
                <a:schemeClr val="dk1"/>
              </a:solidFill>
              <a:effectLst/>
              <a:latin typeface="+mn-lt"/>
              <a:ea typeface="+mn-ea"/>
              <a:cs typeface="+mn-cs"/>
            </a:rPr>
            <a:t>円の減となっているが、類似団体平均と比較しても高い数値となっている。今後も農業近代化施設整備事業等の実施が計画されていることや、公共施設の更新時期に備えるため、公共施設等総合管理計画に沿って施設の長寿命化や廃止、統合等検討していく必要がある。</a:t>
          </a:r>
          <a:r>
            <a:rPr lang="ja-JP" altLang="ja-JP" sz="1100">
              <a:solidFill>
                <a:schemeClr val="dk1"/>
              </a:solidFill>
              <a:effectLst/>
              <a:latin typeface="+mn-lt"/>
              <a:ea typeface="+mn-ea"/>
              <a:cs typeface="+mn-cs"/>
            </a:rPr>
            <a:t>公債費は年々増加傾向にある。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沖縄県伊平屋村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
1,161
21.84
4,904,045
4,662,263
144,981
1,349,951
3,972,751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164770</xdr:rowOff>
    </xdr:from>
    <xdr:to>
      <xdr:col>24</xdr:col>
      <xdr:colOff>63500</xdr:colOff>
      <xdr:row>35</xdr:row>
      <xdr:rowOff>1454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94070"/>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1454</xdr:rowOff>
    </xdr:from>
    <xdr:to>
      <xdr:col>19</xdr:col>
      <xdr:colOff>177800</xdr:colOff>
      <xdr:row>35</xdr:row>
      <xdr:rowOff>25952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02204"/>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17151</xdr:rowOff>
    </xdr:from>
    <xdr:to>
      <xdr:col>15</xdr:col>
      <xdr:colOff>50800</xdr:colOff>
      <xdr:row>35</xdr:row>
      <xdr:rowOff>25952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17901"/>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2140</xdr:rowOff>
    </xdr:from>
    <xdr:to>
      <xdr:col>10</xdr:col>
      <xdr:colOff>114300</xdr:colOff>
      <xdr:row>35</xdr:row>
      <xdr:rowOff>17151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02890"/>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23959</xdr:rowOff>
    </xdr:from>
    <xdr:to>
      <xdr:col>6</xdr:col>
      <xdr:colOff>38100</xdr:colOff>
      <xdr:row>37</xdr:row>
      <xdr:rowOff>125559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6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116686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113970</xdr:rowOff>
    </xdr:from>
    <xdr:to>
      <xdr:col>24</xdr:col>
      <xdr:colOff>114300</xdr:colOff>
      <xdr:row>35</xdr:row>
      <xdr:rowOff>44120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136847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122104</xdr:rowOff>
    </xdr:from>
    <xdr:to>
      <xdr:col>20</xdr:col>
      <xdr:colOff>38100</xdr:colOff>
      <xdr:row>35</xdr:row>
      <xdr:rowOff>52254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68781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2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146602</xdr:rowOff>
    </xdr:from>
    <xdr:to>
      <xdr:col>15</xdr:col>
      <xdr:colOff>101600</xdr:colOff>
      <xdr:row>35</xdr:row>
      <xdr:rowOff>76752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93279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137801</xdr:rowOff>
    </xdr:from>
    <xdr:to>
      <xdr:col>10</xdr:col>
      <xdr:colOff>165100</xdr:colOff>
      <xdr:row>35</xdr:row>
      <xdr:rowOff>67951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84478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122790</xdr:rowOff>
    </xdr:from>
    <xdr:to>
      <xdr:col>6</xdr:col>
      <xdr:colOff>38100</xdr:colOff>
      <xdr:row>35</xdr:row>
      <xdr:rowOff>52940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69467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165078</xdr:rowOff>
    </xdr:from>
    <xdr:to>
      <xdr:col>24</xdr:col>
      <xdr:colOff>63500</xdr:colOff>
      <xdr:row>56</xdr:row>
      <xdr:rowOff>165851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66278"/>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106744</xdr:rowOff>
    </xdr:from>
    <xdr:to>
      <xdr:col>19</xdr:col>
      <xdr:colOff>177800</xdr:colOff>
      <xdr:row>56</xdr:row>
      <xdr:rowOff>165851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07944"/>
          <a:ext cx="889000" cy="5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106744</xdr:rowOff>
    </xdr:from>
    <xdr:to>
      <xdr:col>15</xdr:col>
      <xdr:colOff>50800</xdr:colOff>
      <xdr:row>57</xdr:row>
      <xdr:rowOff>59489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07944"/>
          <a:ext cx="889000" cy="1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40678</xdr:rowOff>
    </xdr:from>
    <xdr:to>
      <xdr:col>10</xdr:col>
      <xdr:colOff>114300</xdr:colOff>
      <xdr:row>57</xdr:row>
      <xdr:rowOff>59489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3328"/>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114278</xdr:rowOff>
    </xdr:from>
    <xdr:to>
      <xdr:col>24</xdr:col>
      <xdr:colOff>114300</xdr:colOff>
      <xdr:row>57</xdr:row>
      <xdr:rowOff>44428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137155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6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115051</xdr:rowOff>
    </xdr:from>
    <xdr:to>
      <xdr:col>20</xdr:col>
      <xdr:colOff>38100</xdr:colOff>
      <xdr:row>57</xdr:row>
      <xdr:rowOff>45201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61728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9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55944</xdr:rowOff>
    </xdr:from>
    <xdr:to>
      <xdr:col>15</xdr:col>
      <xdr:colOff>101600</xdr:colOff>
      <xdr:row>56</xdr:row>
      <xdr:rowOff>157544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3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8689</xdr:rowOff>
    </xdr:from>
    <xdr:to>
      <xdr:col>10</xdr:col>
      <xdr:colOff>165100</xdr:colOff>
      <xdr:row>57</xdr:row>
      <xdr:rowOff>110289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126816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5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161328</xdr:rowOff>
    </xdr:from>
    <xdr:to>
      <xdr:col>6</xdr:col>
      <xdr:colOff>38100</xdr:colOff>
      <xdr:row>57</xdr:row>
      <xdr:rowOff>91478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108005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130272</xdr:rowOff>
    </xdr:from>
    <xdr:to>
      <xdr:col>24</xdr:col>
      <xdr:colOff>63500</xdr:colOff>
      <xdr:row>75</xdr:row>
      <xdr:rowOff>35968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17572"/>
          <a:ext cx="8382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35968</xdr:rowOff>
    </xdr:from>
    <xdr:to>
      <xdr:col>19</xdr:col>
      <xdr:colOff>177800</xdr:colOff>
      <xdr:row>75</xdr:row>
      <xdr:rowOff>61702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94718"/>
          <a:ext cx="8890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24261</xdr:rowOff>
    </xdr:from>
    <xdr:to>
      <xdr:col>15</xdr:col>
      <xdr:colOff>50800</xdr:colOff>
      <xdr:row>75</xdr:row>
      <xdr:rowOff>61702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83011"/>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24261</xdr:rowOff>
    </xdr:from>
    <xdr:to>
      <xdr:col>10</xdr:col>
      <xdr:colOff>114300</xdr:colOff>
      <xdr:row>76</xdr:row>
      <xdr:rowOff>33516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83011"/>
          <a:ext cx="889000" cy="1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158038</xdr:rowOff>
    </xdr:from>
    <xdr:to>
      <xdr:col>6</xdr:col>
      <xdr:colOff>38100</xdr:colOff>
      <xdr:row>77</xdr:row>
      <xdr:rowOff>88188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79315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79472</xdr:rowOff>
    </xdr:from>
    <xdr:to>
      <xdr:col>24</xdr:col>
      <xdr:colOff>114300</xdr:colOff>
      <xdr:row>75</xdr:row>
      <xdr:rowOff>9622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102349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1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156618</xdr:rowOff>
    </xdr:from>
    <xdr:to>
      <xdr:col>20</xdr:col>
      <xdr:colOff>38100</xdr:colOff>
      <xdr:row>75</xdr:row>
      <xdr:rowOff>86768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4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103295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1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10902</xdr:rowOff>
    </xdr:from>
    <xdr:to>
      <xdr:col>15</xdr:col>
      <xdr:colOff>101600</xdr:colOff>
      <xdr:row>75</xdr:row>
      <xdr:rowOff>112502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129029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144911</xdr:rowOff>
    </xdr:from>
    <xdr:to>
      <xdr:col>10</xdr:col>
      <xdr:colOff>165100</xdr:colOff>
      <xdr:row>75</xdr:row>
      <xdr:rowOff>75061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91588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0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154166</xdr:rowOff>
    </xdr:from>
    <xdr:to>
      <xdr:col>6</xdr:col>
      <xdr:colOff>38100</xdr:colOff>
      <xdr:row>76</xdr:row>
      <xdr:rowOff>84316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100842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141435</xdr:rowOff>
    </xdr:from>
    <xdr:to>
      <xdr:col>24</xdr:col>
      <xdr:colOff>63500</xdr:colOff>
      <xdr:row>97</xdr:row>
      <xdr:rowOff>49436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0635"/>
          <a:ext cx="838200" cy="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141435</xdr:rowOff>
    </xdr:from>
    <xdr:to>
      <xdr:col>19</xdr:col>
      <xdr:colOff>177800</xdr:colOff>
      <xdr:row>97</xdr:row>
      <xdr:rowOff>13343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0635"/>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13343</xdr:rowOff>
    </xdr:from>
    <xdr:to>
      <xdr:col>15</xdr:col>
      <xdr:colOff>50800</xdr:colOff>
      <xdr:row>97</xdr:row>
      <xdr:rowOff>38033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3993"/>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19407</xdr:rowOff>
    </xdr:from>
    <xdr:to>
      <xdr:col>10</xdr:col>
      <xdr:colOff>114300</xdr:colOff>
      <xdr:row>97</xdr:row>
      <xdr:rowOff>38033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0057"/>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170086</xdr:rowOff>
    </xdr:from>
    <xdr:to>
      <xdr:col>24</xdr:col>
      <xdr:colOff>114300</xdr:colOff>
      <xdr:row>97</xdr:row>
      <xdr:rowOff>100236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21513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90635</xdr:rowOff>
    </xdr:from>
    <xdr:to>
      <xdr:col>20</xdr:col>
      <xdr:colOff>38100</xdr:colOff>
      <xdr:row>97</xdr:row>
      <xdr:rowOff>20785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37312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133993</xdr:rowOff>
    </xdr:from>
    <xdr:to>
      <xdr:col>15</xdr:col>
      <xdr:colOff>101600</xdr:colOff>
      <xdr:row>97</xdr:row>
      <xdr:rowOff>64143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80670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158683</xdr:rowOff>
    </xdr:from>
    <xdr:to>
      <xdr:col>10</xdr:col>
      <xdr:colOff>165100</xdr:colOff>
      <xdr:row>97</xdr:row>
      <xdr:rowOff>88833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105360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9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140057</xdr:rowOff>
    </xdr:from>
    <xdr:to>
      <xdr:col>6</xdr:col>
      <xdr:colOff>38100</xdr:colOff>
      <xdr:row>97</xdr:row>
      <xdr:rowOff>70207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86734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3035</xdr:rowOff>
    </xdr:from>
    <xdr:to>
      <xdr:col>54</xdr:col>
      <xdr:colOff>189865</xdr:colOff>
      <xdr:row>59</xdr:row>
      <xdr:rowOff>71377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089885"/>
          <a:ext cx="1270" cy="109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75204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71377</xdr:rowOff>
    </xdr:from>
    <xdr:to>
      <xdr:col>55</xdr:col>
      <xdr:colOff>88900</xdr:colOff>
      <xdr:row>59</xdr:row>
      <xdr:rowOff>71377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121162</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865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3035</xdr:rowOff>
    </xdr:from>
    <xdr:to>
      <xdr:col>55</xdr:col>
      <xdr:colOff>88900</xdr:colOff>
      <xdr:row>53</xdr:row>
      <xdr:rowOff>3035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08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131418</xdr:rowOff>
    </xdr:from>
    <xdr:to>
      <xdr:col>55</xdr:col>
      <xdr:colOff>0</xdr:colOff>
      <xdr:row>57</xdr:row>
      <xdr:rowOff>19445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18268"/>
          <a:ext cx="838200" cy="5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57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34567</xdr:rowOff>
    </xdr:from>
    <xdr:to>
      <xdr:col>55</xdr:col>
      <xdr:colOff>50800</xdr:colOff>
      <xdr:row>58</xdr:row>
      <xdr:rowOff>136167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7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43414</xdr:rowOff>
    </xdr:from>
    <xdr:to>
      <xdr:col>50</xdr:col>
      <xdr:colOff>114300</xdr:colOff>
      <xdr:row>57</xdr:row>
      <xdr:rowOff>19445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73164"/>
          <a:ext cx="889000" cy="3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20717</xdr:rowOff>
    </xdr:from>
    <xdr:to>
      <xdr:col>50</xdr:col>
      <xdr:colOff>165100</xdr:colOff>
      <xdr:row>58</xdr:row>
      <xdr:rowOff>122317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113444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43414</xdr:rowOff>
    </xdr:from>
    <xdr:to>
      <xdr:col>45</xdr:col>
      <xdr:colOff>177800</xdr:colOff>
      <xdr:row>57</xdr:row>
      <xdr:rowOff>128836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73164"/>
          <a:ext cx="889000" cy="4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12427</xdr:rowOff>
    </xdr:from>
    <xdr:to>
      <xdr:col>46</xdr:col>
      <xdr:colOff>38100</xdr:colOff>
      <xdr:row>58</xdr:row>
      <xdr:rowOff>114027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105154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4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104044</xdr:rowOff>
    </xdr:from>
    <xdr:to>
      <xdr:col>41</xdr:col>
      <xdr:colOff>50800</xdr:colOff>
      <xdr:row>57</xdr:row>
      <xdr:rowOff>128836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8676544"/>
          <a:ext cx="889000" cy="1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35402</xdr:rowOff>
    </xdr:from>
    <xdr:to>
      <xdr:col>41</xdr:col>
      <xdr:colOff>101600</xdr:colOff>
      <xdr:row>58</xdr:row>
      <xdr:rowOff>137002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128129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73349</xdr:rowOff>
    </xdr:from>
    <xdr:to>
      <xdr:col>36</xdr:col>
      <xdr:colOff>165100</xdr:colOff>
      <xdr:row>59</xdr:row>
      <xdr:rowOff>3499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166076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80618</xdr:rowOff>
    </xdr:from>
    <xdr:to>
      <xdr:col>55</xdr:col>
      <xdr:colOff>50800</xdr:colOff>
      <xdr:row>54</xdr:row>
      <xdr:rowOff>10768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103495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1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140095</xdr:rowOff>
    </xdr:from>
    <xdr:to>
      <xdr:col>50</xdr:col>
      <xdr:colOff>165100</xdr:colOff>
      <xdr:row>57</xdr:row>
      <xdr:rowOff>70245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4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86772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1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164064</xdr:rowOff>
    </xdr:from>
    <xdr:to>
      <xdr:col>46</xdr:col>
      <xdr:colOff>38100</xdr:colOff>
      <xdr:row>55</xdr:row>
      <xdr:rowOff>94214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110741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19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78036</xdr:rowOff>
    </xdr:from>
    <xdr:to>
      <xdr:col>41</xdr:col>
      <xdr:colOff>101600</xdr:colOff>
      <xdr:row>58</xdr:row>
      <xdr:rowOff>8186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24713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2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53244</xdr:rowOff>
    </xdr:from>
    <xdr:to>
      <xdr:col>36</xdr:col>
      <xdr:colOff>165100</xdr:colOff>
      <xdr:row>50</xdr:row>
      <xdr:rowOff>154844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6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171371</xdr:rowOff>
    </xdr:from>
    <xdr:ext cx="69018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27205" y="84009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134114</xdr:rowOff>
    </xdr:from>
    <xdr:to>
      <xdr:col>55</xdr:col>
      <xdr:colOff>0</xdr:colOff>
      <xdr:row>76</xdr:row>
      <xdr:rowOff>166991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64314"/>
          <a:ext cx="838200" cy="3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108809</xdr:rowOff>
    </xdr:from>
    <xdr:to>
      <xdr:col>50</xdr:col>
      <xdr:colOff>114300</xdr:colOff>
      <xdr:row>76</xdr:row>
      <xdr:rowOff>134114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9009"/>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108809</xdr:rowOff>
    </xdr:from>
    <xdr:to>
      <xdr:col>45</xdr:col>
      <xdr:colOff>177800</xdr:colOff>
      <xdr:row>77</xdr:row>
      <xdr:rowOff>102084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39009"/>
          <a:ext cx="889000" cy="16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102084</xdr:rowOff>
    </xdr:from>
    <xdr:to>
      <xdr:col>41</xdr:col>
      <xdr:colOff>50800</xdr:colOff>
      <xdr:row>77</xdr:row>
      <xdr:rowOff>108958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03734"/>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116191</xdr:rowOff>
    </xdr:from>
    <xdr:to>
      <xdr:col>55</xdr:col>
      <xdr:colOff>50800</xdr:colOff>
      <xdr:row>77</xdr:row>
      <xdr:rowOff>46341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139068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83314</xdr:rowOff>
    </xdr:from>
    <xdr:to>
      <xdr:col>50</xdr:col>
      <xdr:colOff>165100</xdr:colOff>
      <xdr:row>77</xdr:row>
      <xdr:rowOff>13464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29991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88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58009</xdr:rowOff>
    </xdr:from>
    <xdr:to>
      <xdr:col>46</xdr:col>
      <xdr:colOff>38100</xdr:colOff>
      <xdr:row>76</xdr:row>
      <xdr:rowOff>159609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4686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86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51284</xdr:rowOff>
    </xdr:from>
    <xdr:to>
      <xdr:col>41</xdr:col>
      <xdr:colOff>101600</xdr:colOff>
      <xdr:row>77</xdr:row>
      <xdr:rowOff>152884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58158</xdr:rowOff>
    </xdr:from>
    <xdr:to>
      <xdr:col>36</xdr:col>
      <xdr:colOff>165100</xdr:colOff>
      <xdr:row>77</xdr:row>
      <xdr:rowOff>159758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29763</xdr:rowOff>
    </xdr:from>
    <xdr:to>
      <xdr:col>55</xdr:col>
      <xdr:colOff>0</xdr:colOff>
      <xdr:row>90</xdr:row>
      <xdr:rowOff>135167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460263"/>
          <a:ext cx="838200" cy="10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135167</xdr:rowOff>
    </xdr:from>
    <xdr:to>
      <xdr:col>50</xdr:col>
      <xdr:colOff>114300</xdr:colOff>
      <xdr:row>95</xdr:row>
      <xdr:rowOff>115991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565667"/>
          <a:ext cx="889000" cy="8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115991</xdr:rowOff>
    </xdr:from>
    <xdr:to>
      <xdr:col>45</xdr:col>
      <xdr:colOff>177800</xdr:colOff>
      <xdr:row>96</xdr:row>
      <xdr:rowOff>64641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03741"/>
          <a:ext cx="889000" cy="12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64641</xdr:rowOff>
    </xdr:from>
    <xdr:to>
      <xdr:col>41</xdr:col>
      <xdr:colOff>50800</xdr:colOff>
      <xdr:row>97</xdr:row>
      <xdr:rowOff>26374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3841"/>
          <a:ext cx="889000" cy="13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162488</xdr:rowOff>
    </xdr:from>
    <xdr:to>
      <xdr:col>36</xdr:col>
      <xdr:colOff>165100</xdr:colOff>
      <xdr:row>98</xdr:row>
      <xdr:rowOff>92638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83765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8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150413</xdr:rowOff>
    </xdr:from>
    <xdr:to>
      <xdr:col>55</xdr:col>
      <xdr:colOff>50800</xdr:colOff>
      <xdr:row>90</xdr:row>
      <xdr:rowOff>80563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4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103440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36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84367</xdr:rowOff>
    </xdr:from>
    <xdr:to>
      <xdr:col>50</xdr:col>
      <xdr:colOff>165100</xdr:colOff>
      <xdr:row>91</xdr:row>
      <xdr:rowOff>14517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31044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29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65191</xdr:rowOff>
    </xdr:from>
    <xdr:to>
      <xdr:col>46</xdr:col>
      <xdr:colOff>38100</xdr:colOff>
      <xdr:row>95</xdr:row>
      <xdr:rowOff>166791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11868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12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13841</xdr:rowOff>
    </xdr:from>
    <xdr:to>
      <xdr:col>41</xdr:col>
      <xdr:colOff>101600</xdr:colOff>
      <xdr:row>96</xdr:row>
      <xdr:rowOff>115441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131968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4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147024</xdr:rowOff>
    </xdr:from>
    <xdr:to>
      <xdr:col>36</xdr:col>
      <xdr:colOff>165100</xdr:colOff>
      <xdr:row>97</xdr:row>
      <xdr:rowOff>77174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93701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8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144721</xdr:rowOff>
    </xdr:from>
    <xdr:to>
      <xdr:col>85</xdr:col>
      <xdr:colOff>127000</xdr:colOff>
      <xdr:row>39</xdr:row>
      <xdr:rowOff>4586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59821"/>
          <a:ext cx="838200" cy="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117072</xdr:rowOff>
    </xdr:from>
    <xdr:to>
      <xdr:col>81</xdr:col>
      <xdr:colOff>50800</xdr:colOff>
      <xdr:row>38</xdr:row>
      <xdr:rowOff>144721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60722"/>
          <a:ext cx="889000" cy="1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117072</xdr:rowOff>
    </xdr:from>
    <xdr:to>
      <xdr:col>76</xdr:col>
      <xdr:colOff>114300</xdr:colOff>
      <xdr:row>37</xdr:row>
      <xdr:rowOff>123702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60722"/>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123702</xdr:rowOff>
    </xdr:from>
    <xdr:to>
      <xdr:col>71</xdr:col>
      <xdr:colOff>177800</xdr:colOff>
      <xdr:row>39</xdr:row>
      <xdr:rowOff>17787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67352"/>
          <a:ext cx="889000" cy="2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125236</xdr:rowOff>
    </xdr:from>
    <xdr:to>
      <xdr:col>85</xdr:col>
      <xdr:colOff>177800</xdr:colOff>
      <xdr:row>39</xdr:row>
      <xdr:rowOff>55386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4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40163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93921</xdr:rowOff>
    </xdr:from>
    <xdr:to>
      <xdr:col>81</xdr:col>
      <xdr:colOff>101600</xdr:colOff>
      <xdr:row>39</xdr:row>
      <xdr:rowOff>24071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15198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70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66272</xdr:rowOff>
    </xdr:from>
    <xdr:to>
      <xdr:col>76</xdr:col>
      <xdr:colOff>165100</xdr:colOff>
      <xdr:row>37</xdr:row>
      <xdr:rowOff>167872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72902</xdr:rowOff>
    </xdr:from>
    <xdr:to>
      <xdr:col>72</xdr:col>
      <xdr:colOff>38100</xdr:colOff>
      <xdr:row>38</xdr:row>
      <xdr:rowOff>3052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19579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138437</xdr:rowOff>
    </xdr:from>
    <xdr:to>
      <xdr:col>67</xdr:col>
      <xdr:colOff>101600</xdr:colOff>
      <xdr:row>39</xdr:row>
      <xdr:rowOff>68587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59714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18650</xdr:rowOff>
    </xdr:from>
    <xdr:to>
      <xdr:col>85</xdr:col>
      <xdr:colOff>127000</xdr:colOff>
      <xdr:row>57</xdr:row>
      <xdr:rowOff>26867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91300"/>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14778</xdr:rowOff>
    </xdr:from>
    <xdr:to>
      <xdr:col>81</xdr:col>
      <xdr:colOff>50800</xdr:colOff>
      <xdr:row>57</xdr:row>
      <xdr:rowOff>18650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15978"/>
          <a:ext cx="889000" cy="17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14778</xdr:rowOff>
    </xdr:from>
    <xdr:to>
      <xdr:col>76</xdr:col>
      <xdr:colOff>114300</xdr:colOff>
      <xdr:row>57</xdr:row>
      <xdr:rowOff>67538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15978"/>
          <a:ext cx="889000" cy="2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14798</xdr:rowOff>
    </xdr:from>
    <xdr:to>
      <xdr:col>71</xdr:col>
      <xdr:colOff>177800</xdr:colOff>
      <xdr:row>57</xdr:row>
      <xdr:rowOff>67538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15998"/>
          <a:ext cx="889000" cy="2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36361</xdr:rowOff>
    </xdr:from>
    <xdr:to>
      <xdr:col>67</xdr:col>
      <xdr:colOff>101600</xdr:colOff>
      <xdr:row>58</xdr:row>
      <xdr:rowOff>137961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129088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147517</xdr:rowOff>
    </xdr:from>
    <xdr:to>
      <xdr:col>85</xdr:col>
      <xdr:colOff>177800</xdr:colOff>
      <xdr:row>57</xdr:row>
      <xdr:rowOff>77667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170394</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139300</xdr:rowOff>
    </xdr:from>
    <xdr:to>
      <xdr:col>81</xdr:col>
      <xdr:colOff>101600</xdr:colOff>
      <xdr:row>57</xdr:row>
      <xdr:rowOff>69450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85977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1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135428</xdr:rowOff>
    </xdr:from>
    <xdr:to>
      <xdr:col>76</xdr:col>
      <xdr:colOff>165100</xdr:colOff>
      <xdr:row>56</xdr:row>
      <xdr:rowOff>65578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82105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3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16738</xdr:rowOff>
    </xdr:from>
    <xdr:to>
      <xdr:col>72</xdr:col>
      <xdr:colOff>38100</xdr:colOff>
      <xdr:row>57</xdr:row>
      <xdr:rowOff>118338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134865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56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135448</xdr:rowOff>
    </xdr:from>
    <xdr:to>
      <xdr:col>67</xdr:col>
      <xdr:colOff>101600</xdr:colOff>
      <xdr:row>56</xdr:row>
      <xdr:rowOff>65598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82125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34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20859</xdr:rowOff>
    </xdr:from>
    <xdr:to>
      <xdr:col>85</xdr:col>
      <xdr:colOff>127000</xdr:colOff>
      <xdr:row>79</xdr:row>
      <xdr:rowOff>31817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65409"/>
          <a:ext cx="8382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31817</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76367"/>
          <a:ext cx="889000" cy="1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143337</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6437"/>
          <a:ext cx="889000" cy="7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132953</xdr:rowOff>
    </xdr:from>
    <xdr:to>
      <xdr:col>71</xdr:col>
      <xdr:colOff>177800</xdr:colOff>
      <xdr:row>78</xdr:row>
      <xdr:rowOff>143337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06053"/>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124854</xdr:rowOff>
    </xdr:from>
    <xdr:to>
      <xdr:col>67</xdr:col>
      <xdr:colOff>101600</xdr:colOff>
      <xdr:row>79</xdr:row>
      <xdr:rowOff>55004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9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46131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5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141509</xdr:rowOff>
    </xdr:from>
    <xdr:to>
      <xdr:col>85</xdr:col>
      <xdr:colOff>177800</xdr:colOff>
      <xdr:row>79</xdr:row>
      <xdr:rowOff>71659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152467</xdr:rowOff>
    </xdr:from>
    <xdr:to>
      <xdr:col>81</xdr:col>
      <xdr:colOff>101600</xdr:colOff>
      <xdr:row>79</xdr:row>
      <xdr:rowOff>82617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73744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61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92537</xdr:rowOff>
    </xdr:from>
    <xdr:to>
      <xdr:col>72</xdr:col>
      <xdr:colOff>38100</xdr:colOff>
      <xdr:row>79</xdr:row>
      <xdr:rowOff>22687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39214</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2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82153</xdr:rowOff>
    </xdr:from>
    <xdr:to>
      <xdr:col>67</xdr:col>
      <xdr:colOff>101600</xdr:colOff>
      <xdr:row>79</xdr:row>
      <xdr:rowOff>12303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28830</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2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102161</xdr:rowOff>
    </xdr:from>
    <xdr:to>
      <xdr:col>85</xdr:col>
      <xdr:colOff>127000</xdr:colOff>
      <xdr:row>95</xdr:row>
      <xdr:rowOff>162258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89911"/>
          <a:ext cx="838200" cy="6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162258</xdr:rowOff>
    </xdr:from>
    <xdr:to>
      <xdr:col>81</xdr:col>
      <xdr:colOff>50800</xdr:colOff>
      <xdr:row>96</xdr:row>
      <xdr:rowOff>65875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50008"/>
          <a:ext cx="889000" cy="7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65875</xdr:rowOff>
    </xdr:from>
    <xdr:to>
      <xdr:col>76</xdr:col>
      <xdr:colOff>114300</xdr:colOff>
      <xdr:row>96</xdr:row>
      <xdr:rowOff>132638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25075"/>
          <a:ext cx="889000" cy="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132638</xdr:rowOff>
    </xdr:from>
    <xdr:to>
      <xdr:col>71</xdr:col>
      <xdr:colOff>177800</xdr:colOff>
      <xdr:row>97</xdr:row>
      <xdr:rowOff>70303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91838"/>
          <a:ext cx="889000" cy="10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51361</xdr:rowOff>
    </xdr:from>
    <xdr:to>
      <xdr:col>85</xdr:col>
      <xdr:colOff>177800</xdr:colOff>
      <xdr:row>95</xdr:row>
      <xdr:rowOff>152961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74238</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111458</xdr:rowOff>
    </xdr:from>
    <xdr:to>
      <xdr:col>81</xdr:col>
      <xdr:colOff>101600</xdr:colOff>
      <xdr:row>96</xdr:row>
      <xdr:rowOff>41608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58135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17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15075</xdr:rowOff>
    </xdr:from>
    <xdr:to>
      <xdr:col>76</xdr:col>
      <xdr:colOff>165100</xdr:colOff>
      <xdr:row>96</xdr:row>
      <xdr:rowOff>116675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133202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24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81838</xdr:rowOff>
    </xdr:from>
    <xdr:to>
      <xdr:col>72</xdr:col>
      <xdr:colOff>38100</xdr:colOff>
      <xdr:row>97</xdr:row>
      <xdr:rowOff>11988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28515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19503</xdr:rowOff>
    </xdr:from>
    <xdr:to>
      <xdr:col>67</xdr:col>
      <xdr:colOff>101600</xdr:colOff>
      <xdr:row>97</xdr:row>
      <xdr:rowOff>121103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5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137630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42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60879</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47279"/>
          <a:ext cx="1269" cy="11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163923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790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7556</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3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60879</xdr:rowOff>
    </xdr:from>
    <xdr:to>
      <xdr:col>116</xdr:col>
      <xdr:colOff>152400</xdr:colOff>
      <xdr:row>32</xdr:row>
      <xdr:rowOff>60879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4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37036</xdr:rowOff>
    </xdr:from>
    <xdr:to>
      <xdr:col>116</xdr:col>
      <xdr:colOff>63500</xdr:colOff>
      <xdr:row>34</xdr:row>
      <xdr:rowOff>70823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5694886"/>
          <a:ext cx="838200" cy="2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36923</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2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58496</xdr:rowOff>
    </xdr:from>
    <xdr:to>
      <xdr:col>116</xdr:col>
      <xdr:colOff>114300</xdr:colOff>
      <xdr:row>38</xdr:row>
      <xdr:rowOff>160096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4117</xdr:rowOff>
    </xdr:from>
    <xdr:to>
      <xdr:col>111</xdr:col>
      <xdr:colOff>177800</xdr:colOff>
      <xdr:row>33</xdr:row>
      <xdr:rowOff>37036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5319067"/>
          <a:ext cx="889000" cy="3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63205</xdr:rowOff>
    </xdr:from>
    <xdr:to>
      <xdr:col>112</xdr:col>
      <xdr:colOff>38100</xdr:colOff>
      <xdr:row>38</xdr:row>
      <xdr:rowOff>164805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7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155932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66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4117</xdr:rowOff>
    </xdr:from>
    <xdr:to>
      <xdr:col>107</xdr:col>
      <xdr:colOff>50800</xdr:colOff>
      <xdr:row>34</xdr:row>
      <xdr:rowOff>82733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5319067"/>
          <a:ext cx="889000" cy="59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68372</xdr:rowOff>
    </xdr:from>
    <xdr:to>
      <xdr:col>107</xdr:col>
      <xdr:colOff>101600</xdr:colOff>
      <xdr:row>38</xdr:row>
      <xdr:rowOff>169972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161099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676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82733</xdr:rowOff>
    </xdr:from>
    <xdr:to>
      <xdr:col>102</xdr:col>
      <xdr:colOff>114300</xdr:colOff>
      <xdr:row>34</xdr:row>
      <xdr:rowOff>108748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5912033"/>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72989</xdr:rowOff>
    </xdr:from>
    <xdr:to>
      <xdr:col>102</xdr:col>
      <xdr:colOff>165100</xdr:colOff>
      <xdr:row>39</xdr:row>
      <xdr:rowOff>3139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165716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68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4005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20023</xdr:rowOff>
    </xdr:from>
    <xdr:to>
      <xdr:col>116</xdr:col>
      <xdr:colOff>114300</xdr:colOff>
      <xdr:row>34</xdr:row>
      <xdr:rowOff>121623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58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42900</xdr:rowOff>
    </xdr:from>
    <xdr:ext cx="534377"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570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157686</xdr:rowOff>
    </xdr:from>
    <xdr:to>
      <xdr:col>112</xdr:col>
      <xdr:colOff>38100</xdr:colOff>
      <xdr:row>33</xdr:row>
      <xdr:rowOff>87836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56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104363</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56111" y="54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124767</xdr:rowOff>
    </xdr:from>
    <xdr:to>
      <xdr:col>107</xdr:col>
      <xdr:colOff>101600</xdr:colOff>
      <xdr:row>31</xdr:row>
      <xdr:rowOff>54917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52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71444</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67111" y="50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31933</xdr:rowOff>
    </xdr:from>
    <xdr:to>
      <xdr:col>102</xdr:col>
      <xdr:colOff>165100</xdr:colOff>
      <xdr:row>34</xdr:row>
      <xdr:rowOff>133533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58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150060</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278111" y="56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57948</xdr:rowOff>
    </xdr:from>
    <xdr:to>
      <xdr:col>98</xdr:col>
      <xdr:colOff>38100</xdr:colOff>
      <xdr:row>34</xdr:row>
      <xdr:rowOff>159548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58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4625</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389111" y="56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・全般的に小規模離島、人口減少により高コストにならざるを得ない構造となっている。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rgbClr val="FF0000"/>
              </a:solidFill>
              <a:effectLst/>
              <a:latin typeface="+mn-lt"/>
              <a:ea typeface="+mn-ea"/>
              <a:cs typeface="+mn-cs"/>
            </a:rPr>
            <a:t>694,492</a:t>
          </a:r>
          <a:r>
            <a:rPr kumimoji="1" lang="ja-JP" altLang="ja-JP" sz="1100" b="0" i="0" baseline="0">
              <a:solidFill>
                <a:schemeClr val="dk1"/>
              </a:solidFill>
              <a:effectLst/>
              <a:latin typeface="+mn-lt"/>
              <a:ea typeface="+mn-ea"/>
              <a:cs typeface="+mn-cs"/>
            </a:rPr>
            <a:t>円となっており、</a:t>
          </a:r>
          <a:r>
            <a:rPr kumimoji="1" lang="en-US" altLang="ja-JP" sz="1100" b="0" i="0" baseline="0">
              <a:solidFill>
                <a:srgbClr val="FF0000"/>
              </a:solidFill>
              <a:effectLst/>
              <a:latin typeface="+mn-lt"/>
              <a:ea typeface="+mn-ea"/>
              <a:cs typeface="+mn-cs"/>
            </a:rPr>
            <a:t>1,691</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en-US" sz="1100" b="0" i="0" baseline="0">
              <a:solidFill>
                <a:srgbClr val="FF0000"/>
              </a:solidFill>
              <a:effectLst/>
              <a:latin typeface="+mn-lt"/>
              <a:ea typeface="+mn-ea"/>
              <a:cs typeface="+mn-cs"/>
            </a:rPr>
            <a:t>類似団体平均値と比較して</a:t>
          </a:r>
          <a:r>
            <a:rPr kumimoji="1" lang="ja-JP" altLang="ja-JP" sz="1100" b="0" i="0" baseline="0">
              <a:solidFill>
                <a:schemeClr val="dk1"/>
              </a:solidFill>
              <a:effectLst/>
              <a:latin typeface="+mn-lt"/>
              <a:ea typeface="+mn-ea"/>
              <a:cs typeface="+mn-cs"/>
            </a:rPr>
            <a:t>高い値</a:t>
          </a:r>
          <a:r>
            <a:rPr kumimoji="1" lang="ja-JP" altLang="en-US"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・農林水産業費費は、住民一人当たり</a:t>
          </a:r>
          <a:r>
            <a:rPr kumimoji="1" lang="en-US" altLang="ja-JP" sz="1100" b="0" i="0" baseline="0">
              <a:solidFill>
                <a:srgbClr val="FF0000"/>
              </a:solidFill>
              <a:effectLst/>
              <a:latin typeface="+mn-lt"/>
              <a:ea typeface="+mn-ea"/>
              <a:cs typeface="+mn-cs"/>
            </a:rPr>
            <a:t>915,108</a:t>
          </a:r>
          <a:r>
            <a:rPr kumimoji="1" lang="ja-JP" altLang="ja-JP" sz="1100" b="0" i="0" baseline="0">
              <a:solidFill>
                <a:schemeClr val="dk1"/>
              </a:solidFill>
              <a:effectLst/>
              <a:latin typeface="+mn-lt"/>
              <a:ea typeface="+mn-ea"/>
              <a:cs typeface="+mn-cs"/>
            </a:rPr>
            <a:t>円となっており、</a:t>
          </a:r>
          <a:r>
            <a:rPr kumimoji="1" lang="en-US" altLang="ja-JP" sz="1100" b="0" i="0" baseline="0">
              <a:solidFill>
                <a:srgbClr val="FF0000"/>
              </a:solidFill>
              <a:effectLst/>
              <a:latin typeface="+mn-lt"/>
              <a:ea typeface="+mn-ea"/>
              <a:cs typeface="+mn-cs"/>
            </a:rPr>
            <a:t>527,137</a:t>
          </a:r>
          <a:r>
            <a:rPr kumimoji="1" lang="ja-JP" altLang="ja-JP" sz="1100" b="0" i="0" baseline="0">
              <a:solidFill>
                <a:schemeClr val="dk1"/>
              </a:solidFill>
              <a:effectLst/>
              <a:latin typeface="+mn-lt"/>
              <a:ea typeface="+mn-ea"/>
              <a:cs typeface="+mn-cs"/>
            </a:rPr>
            <a:t>円</a:t>
          </a:r>
          <a:r>
            <a:rPr kumimoji="1" lang="ja-JP" altLang="en-US" sz="1100" b="0" i="0" baseline="0">
              <a:solidFill>
                <a:srgbClr val="FF0000"/>
              </a:solidFill>
              <a:effectLst/>
              <a:latin typeface="+mn-lt"/>
              <a:ea typeface="+mn-ea"/>
              <a:cs typeface="+mn-cs"/>
            </a:rPr>
            <a:t>と大幅に増加</a:t>
          </a:r>
          <a:r>
            <a:rPr kumimoji="1" lang="ja-JP" altLang="ja-JP" sz="1100" b="0" i="0" baseline="0">
              <a:solidFill>
                <a:schemeClr val="dk1"/>
              </a:solidFill>
              <a:effectLst/>
              <a:latin typeface="+mn-lt"/>
              <a:ea typeface="+mn-ea"/>
              <a:cs typeface="+mn-cs"/>
            </a:rPr>
            <a:t>した。</a:t>
          </a:r>
          <a:r>
            <a:rPr kumimoji="1" lang="ja-JP" altLang="en-US" sz="1100" b="0" i="0" baseline="0">
              <a:solidFill>
                <a:srgbClr val="FF0000"/>
              </a:solidFill>
              <a:effectLst/>
              <a:latin typeface="+mn-lt"/>
              <a:ea typeface="+mn-ea"/>
              <a:cs typeface="+mn-cs"/>
            </a:rPr>
            <a:t>ライスセンター整備事業</a:t>
          </a:r>
          <a:r>
            <a:rPr kumimoji="1" lang="ja-JP" altLang="ja-JP" sz="1100" b="0" i="0" baseline="0">
              <a:solidFill>
                <a:schemeClr val="dk1"/>
              </a:solidFill>
              <a:effectLst/>
              <a:latin typeface="+mn-lt"/>
              <a:ea typeface="+mn-ea"/>
              <a:cs typeface="+mn-cs"/>
            </a:rPr>
            <a:t>による</a:t>
          </a:r>
          <a:r>
            <a:rPr kumimoji="1" lang="ja-JP" altLang="en-US" sz="1100" b="0" i="0" baseline="0">
              <a:solidFill>
                <a:schemeClr val="dk1"/>
              </a:solidFill>
              <a:effectLst/>
              <a:latin typeface="+mn-lt"/>
              <a:ea typeface="+mn-ea"/>
              <a:cs typeface="+mn-cs"/>
            </a:rPr>
            <a:t>ものであり、</a:t>
          </a:r>
          <a:r>
            <a:rPr kumimoji="1" lang="ja-JP" altLang="ja-JP" sz="1100" b="0" i="0" baseline="0">
              <a:solidFill>
                <a:schemeClr val="dk1"/>
              </a:solidFill>
              <a:effectLst/>
              <a:latin typeface="+mn-lt"/>
              <a:ea typeface="+mn-ea"/>
              <a:cs typeface="+mn-cs"/>
            </a:rPr>
            <a:t>類似団体</a:t>
          </a:r>
          <a:r>
            <a:rPr kumimoji="1" lang="ja-JP" altLang="ja-JP" sz="1100" b="0" i="0" baseline="0">
              <a:solidFill>
                <a:srgbClr val="FF0000"/>
              </a:solidFill>
              <a:effectLst/>
              <a:latin typeface="+mn-lt"/>
              <a:ea typeface="+mn-ea"/>
              <a:cs typeface="+mn-cs"/>
            </a:rPr>
            <a:t>平均値</a:t>
          </a:r>
          <a:r>
            <a:rPr kumimoji="1" lang="ja-JP" altLang="en-US" sz="1100" b="0" i="0" baseline="0">
              <a:solidFill>
                <a:srgbClr val="FF0000"/>
              </a:solidFill>
              <a:effectLst/>
              <a:latin typeface="+mn-lt"/>
              <a:ea typeface="+mn-ea"/>
              <a:cs typeface="+mn-cs"/>
            </a:rPr>
            <a:t>より高い数値</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・教育費は、住民一人当たり</a:t>
          </a:r>
          <a:r>
            <a:rPr kumimoji="1" lang="en-US" altLang="ja-JP" sz="1100" b="0" i="0" baseline="0">
              <a:solidFill>
                <a:srgbClr val="FF0000"/>
              </a:solidFill>
              <a:effectLst/>
              <a:latin typeface="+mn-lt"/>
              <a:ea typeface="+mn-ea"/>
              <a:cs typeface="+mn-cs"/>
            </a:rPr>
            <a:t>254,102</a:t>
          </a:r>
          <a:r>
            <a:rPr kumimoji="1" lang="ja-JP" altLang="ja-JP" sz="1100" b="0" i="0" baseline="0">
              <a:solidFill>
                <a:schemeClr val="dk1"/>
              </a:solidFill>
              <a:effectLst/>
              <a:latin typeface="+mn-lt"/>
              <a:ea typeface="+mn-ea"/>
              <a:cs typeface="+mn-cs"/>
            </a:rPr>
            <a:t>円となっており、</a:t>
          </a:r>
          <a:r>
            <a:rPr kumimoji="1" lang="en-US" altLang="ja-JP" sz="1100" b="0" i="0" baseline="0">
              <a:solidFill>
                <a:srgbClr val="FF0000"/>
              </a:solidFill>
              <a:effectLst/>
              <a:latin typeface="+mn-lt"/>
              <a:ea typeface="+mn-ea"/>
              <a:cs typeface="+mn-cs"/>
            </a:rPr>
            <a:t>5,032</a:t>
          </a:r>
          <a:r>
            <a:rPr kumimoji="1" lang="ja-JP" altLang="ja-JP" sz="1100" b="0" i="0" baseline="0">
              <a:solidFill>
                <a:schemeClr val="dk1"/>
              </a:solidFill>
              <a:effectLst/>
              <a:latin typeface="+mn-lt"/>
              <a:ea typeface="+mn-ea"/>
              <a:cs typeface="+mn-cs"/>
            </a:rPr>
            <a:t>円減少した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類似団体平均値と比較し</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高い値となっている。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a:t>
          </a:r>
          <a:r>
            <a:rPr kumimoji="1" lang="en-US" altLang="ja-JP" sz="1100">
              <a:solidFill>
                <a:srgbClr val="FF0000"/>
              </a:solidFill>
              <a:effectLst/>
              <a:latin typeface="+mn-lt"/>
              <a:ea typeface="+mn-ea"/>
              <a:cs typeface="+mn-cs"/>
            </a:rPr>
            <a:t>987,328</a:t>
          </a:r>
          <a:r>
            <a:rPr kumimoji="1" lang="ja-JP" altLang="ja-JP" sz="1100">
              <a:solidFill>
                <a:schemeClr val="dk1"/>
              </a:solidFill>
              <a:effectLst/>
              <a:latin typeface="+mn-lt"/>
              <a:ea typeface="+mn-ea"/>
              <a:cs typeface="+mn-cs"/>
            </a:rPr>
            <a:t>円と</a:t>
          </a:r>
          <a:r>
            <a:rPr kumimoji="1" lang="ja-JP" altLang="en-US" sz="1100">
              <a:solidFill>
                <a:srgbClr val="FF0000"/>
              </a:solidFill>
              <a:effectLst/>
              <a:latin typeface="+mn-lt"/>
              <a:ea typeface="+mn-ea"/>
              <a:cs typeface="+mn-cs"/>
            </a:rPr>
            <a:t>なっており、</a:t>
          </a:r>
          <a:r>
            <a:rPr kumimoji="1" lang="en-US" altLang="ja-JP" sz="1100">
              <a:solidFill>
                <a:srgbClr val="FF0000"/>
              </a:solidFill>
              <a:effectLst/>
              <a:latin typeface="+mn-lt"/>
              <a:ea typeface="+mn-ea"/>
              <a:cs typeface="+mn-cs"/>
            </a:rPr>
            <a:t>64,602</a:t>
          </a:r>
          <a:r>
            <a:rPr kumimoji="1" lang="ja-JP" altLang="en-US" sz="1100">
              <a:solidFill>
                <a:srgbClr val="FF0000"/>
              </a:solidFill>
              <a:effectLst/>
              <a:latin typeface="+mn-lt"/>
              <a:ea typeface="+mn-ea"/>
              <a:cs typeface="+mn-cs"/>
            </a:rPr>
            <a:t>円</a:t>
          </a:r>
          <a:r>
            <a:rPr kumimoji="1" lang="ja-JP" altLang="ja-JP" sz="1100">
              <a:solidFill>
                <a:schemeClr val="dk1"/>
              </a:solidFill>
              <a:effectLst/>
              <a:latin typeface="+mn-lt"/>
              <a:ea typeface="+mn-ea"/>
              <a:cs typeface="+mn-cs"/>
            </a:rPr>
            <a:t>増加している。</a:t>
          </a:r>
          <a:r>
            <a:rPr kumimoji="1" lang="ja-JP" altLang="en-US" sz="1100">
              <a:solidFill>
                <a:srgbClr val="FF0000"/>
              </a:solidFill>
              <a:effectLst/>
              <a:latin typeface="+mn-lt"/>
              <a:ea typeface="+mn-ea"/>
              <a:cs typeface="+mn-cs"/>
            </a:rPr>
            <a:t>米崎海浜公園機能強化整備事業や</a:t>
          </a:r>
          <a:r>
            <a:rPr kumimoji="1" lang="ja-JP" altLang="ja-JP" sz="1100">
              <a:solidFill>
                <a:schemeClr val="dk1"/>
              </a:solidFill>
              <a:effectLst/>
              <a:latin typeface="+mn-lt"/>
              <a:ea typeface="+mn-ea"/>
              <a:cs typeface="+mn-cs"/>
            </a:rPr>
            <a:t>村道整備事業等による。類以団体の最高値となっている。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公債費</a:t>
          </a:r>
          <a:r>
            <a:rPr kumimoji="1" lang="ja-JP" altLang="ja-JP" sz="1100">
              <a:solidFill>
                <a:schemeClr val="dk1"/>
              </a:solidFill>
              <a:effectLst/>
              <a:latin typeface="+mn-lt"/>
              <a:ea typeface="+mn-ea"/>
              <a:cs typeface="+mn-cs"/>
            </a:rPr>
            <a:t>は、</a:t>
          </a:r>
          <a:r>
            <a:rPr kumimoji="1" lang="ja-JP" altLang="en-US" sz="1100">
              <a:solidFill>
                <a:srgbClr val="FF0000"/>
              </a:solidFill>
              <a:effectLst/>
              <a:latin typeface="+mn-lt"/>
              <a:ea typeface="+mn-ea"/>
              <a:cs typeface="+mn-cs"/>
            </a:rPr>
            <a:t>年々増加傾向にあり、</a:t>
          </a:r>
          <a:r>
            <a:rPr kumimoji="1" lang="ja-JP" altLang="ja-JP" sz="1100">
              <a:solidFill>
                <a:srgbClr val="FF0000"/>
              </a:solidFill>
              <a:effectLst/>
              <a:latin typeface="+mn-lt"/>
              <a:ea typeface="+mn-ea"/>
              <a:cs typeface="+mn-cs"/>
            </a:rPr>
            <a:t>類以団体</a:t>
          </a:r>
          <a:r>
            <a:rPr kumimoji="1" lang="ja-JP" altLang="en-US" sz="1100">
              <a:solidFill>
                <a:srgbClr val="FF0000"/>
              </a:solidFill>
              <a:effectLst/>
              <a:latin typeface="+mn-lt"/>
              <a:ea typeface="+mn-ea"/>
              <a:cs typeface="+mn-cs"/>
            </a:rPr>
            <a:t>と比較しても高い</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を示している。</a:t>
          </a:r>
          <a:r>
            <a:rPr kumimoji="1" lang="ja-JP" altLang="ja-JP" sz="1100">
              <a:solidFill>
                <a:srgbClr val="FF0000"/>
              </a:solidFill>
              <a:effectLst/>
              <a:latin typeface="+mn-lt"/>
              <a:ea typeface="+mn-ea"/>
              <a:cs typeface="+mn-cs"/>
            </a:rPr>
            <a:t>これは</a:t>
          </a:r>
          <a:r>
            <a:rPr kumimoji="1" lang="ja-JP" altLang="ja-JP" sz="1100" b="0" i="0" baseline="0">
              <a:solidFill>
                <a:srgbClr val="FF0000"/>
              </a:solidFill>
              <a:effectLst/>
              <a:latin typeface="+mn-lt"/>
              <a:ea typeface="+mn-ea"/>
              <a:cs typeface="+mn-cs"/>
            </a:rPr>
            <a:t>大規模建設事業</a:t>
          </a:r>
          <a:r>
            <a:rPr kumimoji="1" lang="ja-JP" altLang="en-US" sz="1100" b="0" i="0" baseline="0">
              <a:solidFill>
                <a:srgbClr val="FF0000"/>
              </a:solidFill>
              <a:effectLst/>
              <a:latin typeface="+mn-lt"/>
              <a:ea typeface="+mn-ea"/>
              <a:cs typeface="+mn-cs"/>
            </a:rPr>
            <a:t>で行った</a:t>
          </a:r>
          <a:r>
            <a:rPr kumimoji="1" lang="ja-JP" altLang="ja-JP" sz="1100" b="0" i="0" baseline="0">
              <a:solidFill>
                <a:srgbClr val="FF0000"/>
              </a:solidFill>
              <a:effectLst/>
              <a:latin typeface="+mn-lt"/>
              <a:ea typeface="+mn-ea"/>
              <a:cs typeface="+mn-cs"/>
            </a:rPr>
            <a:t>起債の償還</a:t>
          </a:r>
          <a:r>
            <a:rPr kumimoji="1" lang="ja-JP" altLang="en-US" sz="1100" b="0" i="0" baseline="0">
              <a:solidFill>
                <a:srgbClr val="FF0000"/>
              </a:solidFill>
              <a:effectLst/>
              <a:latin typeface="+mn-lt"/>
              <a:ea typeface="+mn-ea"/>
              <a:cs typeface="+mn-cs"/>
            </a:rPr>
            <a:t>開始時期の到来に伴うものである。</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沖縄県伊平屋村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実質収支は黒字で推移してきている</a:t>
          </a:r>
          <a:r>
            <a:rPr kumimoji="1" lang="ja-JP" altLang="en-US" sz="1100" b="0" i="0" baseline="0">
              <a:solidFill>
                <a:srgbClr val="FF0000"/>
              </a:solidFill>
              <a:effectLst/>
              <a:latin typeface="+mn-lt"/>
              <a:ea typeface="+mn-ea"/>
              <a:cs typeface="+mn-cs"/>
            </a:rPr>
            <a:t>が、減少傾向にある</a:t>
          </a:r>
          <a:r>
            <a:rPr kumimoji="1" lang="ja-JP" altLang="ja-JP" sz="1100" b="0" i="0" baseline="0">
              <a:solidFill>
                <a:schemeClr val="dk1"/>
              </a:solidFill>
              <a:effectLst/>
              <a:latin typeface="+mn-lt"/>
              <a:ea typeface="+mn-ea"/>
              <a:cs typeface="+mn-cs"/>
            </a:rPr>
            <a:t>。財政調整基金については、決算剰余金を中心に積み立てしたものの</a:t>
          </a:r>
          <a:r>
            <a:rPr kumimoji="1" lang="ja-JP" altLang="en-US" sz="1100" b="0" i="0" baseline="0">
              <a:solidFill>
                <a:srgbClr val="FF0000"/>
              </a:solidFill>
              <a:effectLst/>
              <a:latin typeface="+mn-lt"/>
              <a:ea typeface="+mn-ea"/>
              <a:cs typeface="+mn-cs"/>
            </a:rPr>
            <a:t>年々</a:t>
          </a:r>
          <a:r>
            <a:rPr kumimoji="1" lang="ja-JP" altLang="ja-JP" sz="1100" b="0" i="0" baseline="0">
              <a:solidFill>
                <a:schemeClr val="dk1"/>
              </a:solidFill>
              <a:effectLst/>
              <a:latin typeface="+mn-lt"/>
              <a:ea typeface="+mn-ea"/>
              <a:cs typeface="+mn-cs"/>
            </a:rPr>
            <a:t>残額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減少し</a:t>
          </a:r>
          <a:r>
            <a:rPr kumimoji="1" lang="ja-JP" altLang="en-US" sz="1100" b="0" i="0" baseline="0">
              <a:solidFill>
                <a:srgbClr val="FF0000"/>
              </a:solidFill>
              <a:effectLst/>
              <a:latin typeface="+mn-lt"/>
              <a:ea typeface="+mn-ea"/>
              <a:cs typeface="+mn-cs"/>
            </a:rPr>
            <a:t>ている</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標準財政規模比</a:t>
          </a:r>
          <a:r>
            <a:rPr kumimoji="1" lang="en-US" altLang="ja-JP" sz="1100" b="0" i="0" baseline="0">
              <a:solidFill>
                <a:srgbClr val="FF0000"/>
              </a:solidFill>
              <a:effectLst/>
              <a:latin typeface="+mn-lt"/>
              <a:ea typeface="+mn-ea"/>
              <a:cs typeface="+mn-cs"/>
            </a:rPr>
            <a:t>11.03</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。今後、公共施設等が更新を迎えるため、多額の更新費用が予想されることから計画的な基金積立の実施や基金運営に努め、基金運営の適正化を図る。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沖縄県伊平屋村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連結実質赤字比率においては、船舶運航事業特別会計において標準財政規模比率で▲</a:t>
          </a:r>
          <a:r>
            <a:rPr kumimoji="1" lang="en-US" altLang="ja-JP" sz="1100" b="0" i="0" baseline="0">
              <a:solidFill>
                <a:srgbClr val="FF0000"/>
              </a:solidFill>
              <a:effectLst/>
              <a:latin typeface="+mn-lt"/>
              <a:ea typeface="+mn-ea"/>
              <a:cs typeface="+mn-cs"/>
            </a:rPr>
            <a:t>3.58</a:t>
          </a:r>
          <a:r>
            <a:rPr kumimoji="1" lang="ja-JP" altLang="ja-JP" sz="1100" b="0" i="0" baseline="0">
              <a:solidFill>
                <a:schemeClr val="dk1"/>
              </a:solidFill>
              <a:effectLst/>
              <a:latin typeface="+mn-lt"/>
              <a:ea typeface="+mn-ea"/>
              <a:cs typeface="+mn-cs"/>
            </a:rPr>
            <a:t>％の対前年度</a:t>
          </a:r>
          <a:r>
            <a:rPr kumimoji="1" lang="en-US" altLang="ja-JP" sz="1100" b="0" i="0" baseline="0">
              <a:solidFill>
                <a:srgbClr val="FF0000"/>
              </a:solidFill>
              <a:effectLst/>
              <a:latin typeface="+mn-lt"/>
              <a:ea typeface="+mn-ea"/>
              <a:cs typeface="+mn-cs"/>
            </a:rPr>
            <a:t>1.67</a:t>
          </a:r>
          <a:r>
            <a:rPr kumimoji="1" lang="en-US" altLang="ja-JP" sz="1100" b="0" i="0" baseline="0">
              <a:solidFill>
                <a:schemeClr val="dk1"/>
              </a:solidFill>
              <a:effectLst/>
              <a:latin typeface="+mn-lt"/>
              <a:ea typeface="+mn-ea"/>
              <a:cs typeface="+mn-cs"/>
            </a:rPr>
            <a:t>%</a:t>
          </a:r>
          <a:r>
            <a:rPr kumimoji="1" lang="ja-JP" altLang="en-US" sz="1100" b="0" i="0" baseline="0">
              <a:solidFill>
                <a:srgbClr val="FF0000"/>
              </a:solidFill>
              <a:effectLst/>
              <a:latin typeface="+mn-lt"/>
              <a:ea typeface="+mn-ea"/>
              <a:cs typeface="+mn-cs"/>
            </a:rPr>
            <a:t>悪化</a:t>
          </a:r>
          <a:r>
            <a:rPr kumimoji="1" lang="ja-JP" altLang="ja-JP" sz="1100" b="0" i="0" baseline="0">
              <a:solidFill>
                <a:schemeClr val="dk1"/>
              </a:solidFill>
              <a:effectLst/>
              <a:latin typeface="+mn-lt"/>
              <a:ea typeface="+mn-ea"/>
              <a:cs typeface="+mn-cs"/>
            </a:rPr>
            <a:t>して</a:t>
          </a:r>
          <a:r>
            <a:rPr kumimoji="1" lang="ja-JP" altLang="en-US" sz="1100" b="0" i="0" baseline="0">
              <a:solidFill>
                <a:srgbClr val="FF0000"/>
              </a:solidFill>
              <a:effectLst/>
              <a:latin typeface="+mn-lt"/>
              <a:ea typeface="+mn-ea"/>
              <a:cs typeface="+mn-cs"/>
            </a:rPr>
            <a:t>おり</a:t>
          </a:r>
          <a:r>
            <a:rPr kumimoji="1" lang="ja-JP" altLang="ja-JP" sz="1100" b="0" i="0" baseline="0">
              <a:solidFill>
                <a:schemeClr val="dk1"/>
              </a:solidFill>
              <a:effectLst/>
              <a:latin typeface="+mn-lt"/>
              <a:ea typeface="+mn-ea"/>
              <a:cs typeface="+mn-cs"/>
            </a:rPr>
            <a:t>赤字額が継続している。要因は、燃料高騰に伴う費用増等が要因である。水道会計</a:t>
          </a:r>
          <a:r>
            <a:rPr kumimoji="1" lang="ja-JP" altLang="en-US" sz="1100" b="0" i="0" baseline="0">
              <a:solidFill>
                <a:srgbClr val="FF0000"/>
              </a:solidFill>
              <a:effectLst/>
              <a:latin typeface="+mn-lt"/>
              <a:ea typeface="+mn-ea"/>
              <a:cs typeface="+mn-cs"/>
            </a:rPr>
            <a:t>は継続して</a:t>
          </a:r>
          <a:r>
            <a:rPr kumimoji="1" lang="ja-JP" altLang="ja-JP" sz="1100" b="0" i="0" baseline="0">
              <a:solidFill>
                <a:schemeClr val="dk1"/>
              </a:solidFill>
              <a:effectLst/>
              <a:latin typeface="+mn-lt"/>
              <a:ea typeface="+mn-ea"/>
              <a:cs typeface="+mn-cs"/>
            </a:rPr>
            <a:t>赤字額を解消した。その他の特別会計、一般会計は赤字額は発生していないが、依然として厳しい運営状況であることに変わりはないため、事業収益の確保と歳出の削減により経営改善努力を継続し、健全な財政運営に努め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農業集落排水事業及び水道事業においては、施設の機能強化等にかかるコストを抑制するため、適宜修繕箇所を確認し、大型補修を実施しないことでコストを削減し、料金収入の徴収努力を徹底する。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election activeCell="BN22" sqref="BN22:BU2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4904045</v>
      </c>
      <c r="BO4" s="449"/>
      <c r="BP4" s="449"/>
      <c r="BQ4" s="449"/>
      <c r="BR4" s="449"/>
      <c r="BS4" s="449"/>
      <c r="BT4" s="449"/>
      <c r="BU4" s="450"/>
      <c r="BV4" s="448">
        <v>4388820</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10.7</v>
      </c>
      <c r="CU4" s="589"/>
      <c r="CV4" s="589"/>
      <c r="CW4" s="589"/>
      <c r="CX4" s="589"/>
      <c r="CY4" s="589"/>
      <c r="CZ4" s="589"/>
      <c r="DA4" s="590"/>
      <c r="DB4" s="588">
        <v>20.7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4662263</v>
      </c>
      <c r="BO5" s="420"/>
      <c r="BP5" s="420"/>
      <c r="BQ5" s="420"/>
      <c r="BR5" s="420"/>
      <c r="BS5" s="420"/>
      <c r="BT5" s="420"/>
      <c r="BU5" s="421"/>
      <c r="BV5" s="419">
        <v>3962146</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84.4</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241782</v>
      </c>
      <c r="BO6" s="420"/>
      <c r="BP6" s="420"/>
      <c r="BQ6" s="420"/>
      <c r="BR6" s="420"/>
      <c r="BS6" s="420"/>
      <c r="BT6" s="420"/>
      <c r="BU6" s="421"/>
      <c r="BV6" s="419">
        <v>426674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90</v>
      </c>
      <c r="CU6" s="563"/>
      <c r="CV6" s="563"/>
      <c r="CW6" s="563"/>
      <c r="CX6" s="563"/>
      <c r="CY6" s="563"/>
      <c r="CZ6" s="563"/>
      <c r="DA6" s="564"/>
      <c r="DB6" s="562">
        <v>84.7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96801</v>
      </c>
      <c r="BO7" s="420"/>
      <c r="BP7" s="420"/>
      <c r="BQ7" s="420"/>
      <c r="BR7" s="420"/>
      <c r="BS7" s="420"/>
      <c r="BT7" s="420"/>
      <c r="BU7" s="421"/>
      <c r="BV7" s="419">
        <v>153243</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1349951</v>
      </c>
      <c r="CU7" s="420"/>
      <c r="CV7" s="420"/>
      <c r="CW7" s="420"/>
      <c r="CX7" s="420"/>
      <c r="CY7" s="420"/>
      <c r="CZ7" s="420"/>
      <c r="DA7" s="421"/>
      <c r="DB7" s="419">
        <v>1322528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144981</v>
      </c>
      <c r="BO8" s="420"/>
      <c r="BP8" s="420"/>
      <c r="BQ8" s="420"/>
      <c r="BR8" s="420"/>
      <c r="BS8" s="420"/>
      <c r="BT8" s="420"/>
      <c r="BU8" s="421"/>
      <c r="BV8" s="419">
        <v>273431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0.08</v>
      </c>
      <c r="CU8" s="523"/>
      <c r="CV8" s="523"/>
      <c r="CW8" s="523"/>
      <c r="CX8" s="523"/>
      <c r="CY8" s="523"/>
      <c r="CZ8" s="523"/>
      <c r="DA8" s="524"/>
      <c r="DB8" s="522">
        <v>0.08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1126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-128450</v>
      </c>
      <c r="BO9" s="420"/>
      <c r="BP9" s="420"/>
      <c r="BQ9" s="420"/>
      <c r="BR9" s="420"/>
      <c r="BS9" s="420"/>
      <c r="BT9" s="420"/>
      <c r="BU9" s="421"/>
      <c r="BV9" s="419">
        <v>27535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13.5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1238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115</v>
      </c>
      <c r="AV10" s="478"/>
      <c r="AW10" s="478"/>
      <c r="AX10" s="478"/>
      <c r="AY10" s="433" t="s">
        <v>116</v>
      </c>
      <c r="AZ10" s="434"/>
      <c r="BA10" s="434"/>
      <c r="BB10" s="434"/>
      <c r="BC10" s="434"/>
      <c r="BD10" s="434"/>
      <c r="BE10" s="434"/>
      <c r="BF10" s="434"/>
      <c r="BG10" s="434"/>
      <c r="BH10" s="434"/>
      <c r="BI10" s="434"/>
      <c r="BJ10" s="434"/>
      <c r="BK10" s="434"/>
      <c r="BL10" s="434"/>
      <c r="BM10" s="435"/>
      <c r="BN10" s="419">
        <v>136731</v>
      </c>
      <c r="BO10" s="420"/>
      <c r="BP10" s="420"/>
      <c r="BQ10" s="420"/>
      <c r="BR10" s="420"/>
      <c r="BS10" s="420"/>
      <c r="BT10" s="420"/>
      <c r="BU10" s="421"/>
      <c r="BV10" s="419">
        <v>123005</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91</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1191</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160681</v>
      </c>
      <c r="BO12" s="420"/>
      <c r="BP12" s="420"/>
      <c r="BQ12" s="420"/>
      <c r="BR12" s="420"/>
      <c r="BS12" s="420"/>
      <c r="BT12" s="420"/>
      <c r="BU12" s="421"/>
      <c r="BV12" s="419">
        <v>148926</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131</v>
      </c>
      <c r="N13" s="504"/>
      <c r="O13" s="504"/>
      <c r="P13" s="504"/>
      <c r="Q13" s="505"/>
      <c r="R13" s="506">
        <v>1161</v>
      </c>
      <c r="S13" s="507"/>
      <c r="T13" s="507"/>
      <c r="U13" s="507"/>
      <c r="V13" s="508"/>
      <c r="W13" s="509" t="s">
        <v>132</v>
      </c>
      <c r="X13" s="405"/>
      <c r="Y13" s="405"/>
      <c r="Z13" s="405"/>
      <c r="AA13" s="405"/>
      <c r="AB13" s="406"/>
      <c r="AC13" s="372">
        <v>131</v>
      </c>
      <c r="AD13" s="373"/>
      <c r="AE13" s="373"/>
      <c r="AF13" s="373"/>
      <c r="AG13" s="374"/>
      <c r="AH13" s="372">
        <v>111</v>
      </c>
      <c r="AI13" s="373"/>
      <c r="AJ13" s="373"/>
      <c r="AK13" s="373"/>
      <c r="AL13" s="432"/>
      <c r="AM13" s="476" t="s">
        <v>133</v>
      </c>
      <c r="AN13" s="376"/>
      <c r="AO13" s="376"/>
      <c r="AP13" s="376"/>
      <c r="AQ13" s="376"/>
      <c r="AR13" s="376"/>
      <c r="AS13" s="376"/>
      <c r="AT13" s="377"/>
      <c r="AU13" s="477" t="s">
        <v>91</v>
      </c>
      <c r="AV13" s="478"/>
      <c r="AW13" s="478"/>
      <c r="AX13" s="478"/>
      <c r="AY13" s="433" t="s">
        <v>134</v>
      </c>
      <c r="AZ13" s="434"/>
      <c r="BA13" s="434"/>
      <c r="BB13" s="434"/>
      <c r="BC13" s="434"/>
      <c r="BD13" s="434"/>
      <c r="BE13" s="434"/>
      <c r="BF13" s="434"/>
      <c r="BG13" s="434"/>
      <c r="BH13" s="434"/>
      <c r="BI13" s="434"/>
      <c r="BJ13" s="434"/>
      <c r="BK13" s="434"/>
      <c r="BL13" s="434"/>
      <c r="BM13" s="435"/>
      <c r="BN13" s="419">
        <v>-152400</v>
      </c>
      <c r="BO13" s="420"/>
      <c r="BP13" s="420"/>
      <c r="BQ13" s="420"/>
      <c r="BR13" s="420"/>
      <c r="BS13" s="420"/>
      <c r="BT13" s="420"/>
      <c r="BU13" s="421"/>
      <c r="BV13" s="419">
        <v>1614</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7.3</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1190</v>
      </c>
      <c r="S14" s="507"/>
      <c r="T14" s="507"/>
      <c r="U14" s="507"/>
      <c r="V14" s="508"/>
      <c r="W14" s="510"/>
      <c r="X14" s="408"/>
      <c r="Y14" s="408"/>
      <c r="Z14" s="408"/>
      <c r="AA14" s="408"/>
      <c r="AB14" s="409"/>
      <c r="AC14" s="499">
        <v>20.3</v>
      </c>
      <c r="AD14" s="500"/>
      <c r="AE14" s="500"/>
      <c r="AF14" s="500"/>
      <c r="AG14" s="501"/>
      <c r="AH14" s="499">
        <v>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101.7</v>
      </c>
      <c r="CU14" s="517"/>
      <c r="CV14" s="517"/>
      <c r="CW14" s="517"/>
      <c r="CX14" s="517"/>
      <c r="CY14" s="517"/>
      <c r="CZ14" s="517"/>
      <c r="DA14" s="518"/>
      <c r="DB14" s="516">
        <v>136.5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131</v>
      </c>
      <c r="N15" s="504"/>
      <c r="O15" s="504"/>
      <c r="P15" s="504"/>
      <c r="Q15" s="505"/>
      <c r="R15" s="506">
        <v>1171</v>
      </c>
      <c r="S15" s="507"/>
      <c r="T15" s="507"/>
      <c r="U15" s="507"/>
      <c r="V15" s="508"/>
      <c r="W15" s="509" t="s">
        <v>138</v>
      </c>
      <c r="X15" s="405"/>
      <c r="Y15" s="405"/>
      <c r="Z15" s="405"/>
      <c r="AA15" s="405"/>
      <c r="AB15" s="406"/>
      <c r="AC15" s="372">
        <v>137</v>
      </c>
      <c r="AD15" s="373"/>
      <c r="AE15" s="373"/>
      <c r="AF15" s="373"/>
      <c r="AG15" s="374"/>
      <c r="AH15" s="372">
        <v>136</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124036</v>
      </c>
      <c r="BO15" s="449"/>
      <c r="BP15" s="449"/>
      <c r="BQ15" s="449"/>
      <c r="BR15" s="449"/>
      <c r="BS15" s="449"/>
      <c r="BT15" s="449"/>
      <c r="BU15" s="450"/>
      <c r="BV15" s="448">
        <v>117877</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21.2</v>
      </c>
      <c r="AD16" s="500"/>
      <c r="AE16" s="500"/>
      <c r="AF16" s="500"/>
      <c r="AG16" s="501"/>
      <c r="AH16" s="499">
        <v>22.1</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1348327</v>
      </c>
      <c r="BO16" s="420"/>
      <c r="BP16" s="420"/>
      <c r="BQ16" s="420"/>
      <c r="BR16" s="420"/>
      <c r="BS16" s="420"/>
      <c r="BT16" s="420"/>
      <c r="BU16" s="421"/>
      <c r="BV16" s="419">
        <v>1293129</v>
      </c>
      <c r="BW16" s="420"/>
      <c r="BX16" s="420"/>
      <c r="BY16" s="420"/>
      <c r="BZ16" s="420"/>
      <c r="CA16" s="420"/>
      <c r="CB16" s="420"/>
      <c r="CC16" s="421"/>
      <c r="CD16" s="182"/>
      <c r="CE16" s="451" t="s">
        <v>144</v>
      </c>
      <c r="CF16" s="451"/>
      <c r="CG16" s="451"/>
      <c r="CH16" s="451"/>
      <c r="CI16" s="451"/>
      <c r="CJ16" s="451"/>
      <c r="CK16" s="451"/>
      <c r="CL16" s="451"/>
      <c r="CM16" s="451"/>
      <c r="CN16" s="451"/>
      <c r="CO16" s="451"/>
      <c r="CP16" s="451"/>
      <c r="CQ16" s="451"/>
      <c r="CR16" s="451"/>
      <c r="CS16" s="452"/>
      <c r="CT16" s="416">
        <v>19.3</v>
      </c>
      <c r="CU16" s="417"/>
      <c r="CV16" s="417"/>
      <c r="CW16" s="417"/>
      <c r="CX16" s="417"/>
      <c r="CY16" s="417"/>
      <c r="CZ16" s="417"/>
      <c r="DA16" s="418"/>
      <c r="DB16" s="416">
        <v>9.3000000000000007</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145</v>
      </c>
      <c r="N17" s="513"/>
      <c r="O17" s="513"/>
      <c r="P17" s="513"/>
      <c r="Q17" s="514"/>
      <c r="R17" s="496" t="s">
        <v>146</v>
      </c>
      <c r="S17" s="497"/>
      <c r="T17" s="497"/>
      <c r="U17" s="497"/>
      <c r="V17" s="498"/>
      <c r="W17" s="509" t="s">
        <v>147</v>
      </c>
      <c r="X17" s="405"/>
      <c r="Y17" s="405"/>
      <c r="Z17" s="405"/>
      <c r="AA17" s="405"/>
      <c r="AB17" s="406"/>
      <c r="AC17" s="372">
        <v>377</v>
      </c>
      <c r="AD17" s="373"/>
      <c r="AE17" s="373"/>
      <c r="AF17" s="373"/>
      <c r="AG17" s="374"/>
      <c r="AH17" s="372">
        <v>369</v>
      </c>
      <c r="AI17" s="373"/>
      <c r="AJ17" s="373"/>
      <c r="AK17" s="373"/>
      <c r="AL17" s="432"/>
      <c r="AM17" s="476"/>
      <c r="AN17" s="376"/>
      <c r="AO17" s="376"/>
      <c r="AP17" s="376"/>
      <c r="AQ17" s="376"/>
      <c r="AR17" s="376"/>
      <c r="AS17" s="376"/>
      <c r="AT17" s="377"/>
      <c r="AU17" s="477"/>
      <c r="AV17" s="478"/>
      <c r="AW17" s="478"/>
      <c r="AX17" s="478"/>
      <c r="AY17" s="433" t="s">
        <v>148</v>
      </c>
      <c r="AZ17" s="434"/>
      <c r="BA17" s="434"/>
      <c r="BB17" s="434"/>
      <c r="BC17" s="434"/>
      <c r="BD17" s="434"/>
      <c r="BE17" s="434"/>
      <c r="BF17" s="434"/>
      <c r="BG17" s="434"/>
      <c r="BH17" s="434"/>
      <c r="BI17" s="434"/>
      <c r="BJ17" s="434"/>
      <c r="BK17" s="434"/>
      <c r="BL17" s="434"/>
      <c r="BM17" s="435"/>
      <c r="BN17" s="419">
        <v>150489</v>
      </c>
      <c r="BO17" s="420"/>
      <c r="BP17" s="420"/>
      <c r="BQ17" s="420"/>
      <c r="BR17" s="420"/>
      <c r="BS17" s="420"/>
      <c r="BT17" s="420"/>
      <c r="BU17" s="421"/>
      <c r="BV17" s="419">
        <v>142962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149</v>
      </c>
      <c r="C18" s="470"/>
      <c r="D18" s="470"/>
      <c r="E18" s="471"/>
      <c r="F18" s="471"/>
      <c r="G18" s="471"/>
      <c r="H18" s="471"/>
      <c r="I18" s="471"/>
      <c r="J18" s="471"/>
      <c r="K18" s="471"/>
      <c r="L18" s="472">
        <v>21.84</v>
      </c>
      <c r="M18" s="472"/>
      <c r="N18" s="472"/>
      <c r="O18" s="472"/>
      <c r="P18" s="472"/>
      <c r="Q18" s="472"/>
      <c r="R18" s="473"/>
      <c r="S18" s="473"/>
      <c r="T18" s="473"/>
      <c r="U18" s="473"/>
      <c r="V18" s="474"/>
      <c r="W18" s="490"/>
      <c r="X18" s="491"/>
      <c r="Y18" s="491"/>
      <c r="Z18" s="491"/>
      <c r="AA18" s="491"/>
      <c r="AB18" s="515"/>
      <c r="AC18" s="389">
        <v>58.4</v>
      </c>
      <c r="AD18" s="390"/>
      <c r="AE18" s="390"/>
      <c r="AF18" s="390"/>
      <c r="AG18" s="475"/>
      <c r="AH18" s="389">
        <v>59.9</v>
      </c>
      <c r="AI18" s="390"/>
      <c r="AJ18" s="390"/>
      <c r="AK18" s="390"/>
      <c r="AL18" s="391"/>
      <c r="AM18" s="476"/>
      <c r="AN18" s="376"/>
      <c r="AO18" s="376"/>
      <c r="AP18" s="376"/>
      <c r="AQ18" s="376"/>
      <c r="AR18" s="376"/>
      <c r="AS18" s="376"/>
      <c r="AT18" s="377"/>
      <c r="AU18" s="477"/>
      <c r="AV18" s="478"/>
      <c r="AW18" s="478"/>
      <c r="AX18" s="478"/>
      <c r="AY18" s="433" t="s">
        <v>150</v>
      </c>
      <c r="AZ18" s="434"/>
      <c r="BA18" s="434"/>
      <c r="BB18" s="434"/>
      <c r="BC18" s="434"/>
      <c r="BD18" s="434"/>
      <c r="BE18" s="434"/>
      <c r="BF18" s="434"/>
      <c r="BG18" s="434"/>
      <c r="BH18" s="434"/>
      <c r="BI18" s="434"/>
      <c r="BJ18" s="434"/>
      <c r="BK18" s="434"/>
      <c r="BL18" s="434"/>
      <c r="BM18" s="435"/>
      <c r="BN18" s="419">
        <v>1212320</v>
      </c>
      <c r="BO18" s="420"/>
      <c r="BP18" s="420"/>
      <c r="BQ18" s="420"/>
      <c r="BR18" s="420"/>
      <c r="BS18" s="420"/>
      <c r="BT18" s="420"/>
      <c r="BU18" s="421"/>
      <c r="BV18" s="419">
        <v>1125861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151</v>
      </c>
      <c r="C19" s="470"/>
      <c r="D19" s="470"/>
      <c r="E19" s="471"/>
      <c r="F19" s="471"/>
      <c r="G19" s="471"/>
      <c r="H19" s="471"/>
      <c r="I19" s="471"/>
      <c r="J19" s="471"/>
      <c r="K19" s="471"/>
      <c r="L19" s="479">
        <v>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152</v>
      </c>
      <c r="AZ19" s="434"/>
      <c r="BA19" s="434"/>
      <c r="BB19" s="434"/>
      <c r="BC19" s="434"/>
      <c r="BD19" s="434"/>
      <c r="BE19" s="434"/>
      <c r="BF19" s="434"/>
      <c r="BG19" s="434"/>
      <c r="BH19" s="434"/>
      <c r="BI19" s="434"/>
      <c r="BJ19" s="434"/>
      <c r="BK19" s="434"/>
      <c r="BL19" s="434"/>
      <c r="BM19" s="435"/>
      <c r="BN19" s="419">
        <v>2467212</v>
      </c>
      <c r="BO19" s="420"/>
      <c r="BP19" s="420"/>
      <c r="BQ19" s="420"/>
      <c r="BR19" s="420"/>
      <c r="BS19" s="420"/>
      <c r="BT19" s="420"/>
      <c r="BU19" s="421"/>
      <c r="BV19" s="419">
        <v>2415154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153</v>
      </c>
      <c r="C20" s="470"/>
      <c r="D20" s="470"/>
      <c r="E20" s="471"/>
      <c r="F20" s="471"/>
      <c r="G20" s="471"/>
      <c r="H20" s="471"/>
      <c r="I20" s="471"/>
      <c r="J20" s="471"/>
      <c r="K20" s="471"/>
      <c r="L20" s="479">
        <v>518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155</v>
      </c>
      <c r="C22" s="396"/>
      <c r="D22" s="397"/>
      <c r="E22" s="404" t="s">
        <v>1</v>
      </c>
      <c r="F22" s="405"/>
      <c r="G22" s="405"/>
      <c r="H22" s="405"/>
      <c r="I22" s="405"/>
      <c r="J22" s="405"/>
      <c r="K22" s="406"/>
      <c r="L22" s="404" t="s">
        <v>156</v>
      </c>
      <c r="M22" s="405"/>
      <c r="N22" s="405"/>
      <c r="O22" s="405"/>
      <c r="P22" s="406"/>
      <c r="Q22" s="410" t="s">
        <v>157</v>
      </c>
      <c r="R22" s="411"/>
      <c r="S22" s="411"/>
      <c r="T22" s="411"/>
      <c r="U22" s="411"/>
      <c r="V22" s="412"/>
      <c r="W22" s="461" t="s">
        <v>158</v>
      </c>
      <c r="X22" s="396"/>
      <c r="Y22" s="397"/>
      <c r="Z22" s="404" t="s">
        <v>1</v>
      </c>
      <c r="AA22" s="405"/>
      <c r="AB22" s="405"/>
      <c r="AC22" s="405"/>
      <c r="AD22" s="405"/>
      <c r="AE22" s="405"/>
      <c r="AF22" s="405"/>
      <c r="AG22" s="406"/>
      <c r="AH22" s="422" t="s">
        <v>159</v>
      </c>
      <c r="AI22" s="405"/>
      <c r="AJ22" s="405"/>
      <c r="AK22" s="405"/>
      <c r="AL22" s="406"/>
      <c r="AM22" s="422" t="s">
        <v>160</v>
      </c>
      <c r="AN22" s="423"/>
      <c r="AO22" s="423"/>
      <c r="AP22" s="423"/>
      <c r="AQ22" s="423"/>
      <c r="AR22" s="424"/>
      <c r="AS22" s="410" t="s">
        <v>157</v>
      </c>
      <c r="AT22" s="411"/>
      <c r="AU22" s="411"/>
      <c r="AV22" s="411"/>
      <c r="AW22" s="411"/>
      <c r="AX22" s="428"/>
      <c r="AY22" s="445" t="s">
        <v>161</v>
      </c>
      <c r="AZ22" s="446"/>
      <c r="BA22" s="446"/>
      <c r="BB22" s="446"/>
      <c r="BC22" s="446"/>
      <c r="BD22" s="446"/>
      <c r="BE22" s="446"/>
      <c r="BF22" s="446"/>
      <c r="BG22" s="446"/>
      <c r="BH22" s="446"/>
      <c r="BI22" s="446"/>
      <c r="BJ22" s="446"/>
      <c r="BK22" s="446"/>
      <c r="BL22" s="446"/>
      <c r="BM22" s="447"/>
      <c r="BN22" s="448">
        <v>3972751</v>
      </c>
      <c r="BO22" s="449"/>
      <c r="BP22" s="449"/>
      <c r="BQ22" s="449"/>
      <c r="BR22" s="449"/>
      <c r="BS22" s="449"/>
      <c r="BT22" s="449"/>
      <c r="BU22" s="450"/>
      <c r="BV22" s="448">
        <v>3814652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162</v>
      </c>
      <c r="AZ23" s="434"/>
      <c r="BA23" s="434"/>
      <c r="BB23" s="434"/>
      <c r="BC23" s="434"/>
      <c r="BD23" s="434"/>
      <c r="BE23" s="434"/>
      <c r="BF23" s="434"/>
      <c r="BG23" s="434"/>
      <c r="BH23" s="434"/>
      <c r="BI23" s="434"/>
      <c r="BJ23" s="434"/>
      <c r="BK23" s="434"/>
      <c r="BL23" s="434"/>
      <c r="BM23" s="435"/>
      <c r="BN23" s="419">
        <v>3807481</v>
      </c>
      <c r="BO23" s="420"/>
      <c r="BP23" s="420"/>
      <c r="BQ23" s="420"/>
      <c r="BR23" s="420"/>
      <c r="BS23" s="420"/>
      <c r="BT23" s="420"/>
      <c r="BU23" s="421"/>
      <c r="BV23" s="419">
        <v>3646162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163</v>
      </c>
      <c r="F24" s="376"/>
      <c r="G24" s="376"/>
      <c r="H24" s="376"/>
      <c r="I24" s="376"/>
      <c r="J24" s="376"/>
      <c r="K24" s="377"/>
      <c r="L24" s="372">
        <v>1</v>
      </c>
      <c r="M24" s="373"/>
      <c r="N24" s="373"/>
      <c r="O24" s="373"/>
      <c r="P24" s="374"/>
      <c r="Q24" s="372">
        <v>6452</v>
      </c>
      <c r="R24" s="373"/>
      <c r="S24" s="373"/>
      <c r="T24" s="373"/>
      <c r="U24" s="373"/>
      <c r="V24" s="374"/>
      <c r="W24" s="462"/>
      <c r="X24" s="399"/>
      <c r="Y24" s="400"/>
      <c r="Z24" s="375" t="s">
        <v>164</v>
      </c>
      <c r="AA24" s="376"/>
      <c r="AB24" s="376"/>
      <c r="AC24" s="376"/>
      <c r="AD24" s="376"/>
      <c r="AE24" s="376"/>
      <c r="AF24" s="376"/>
      <c r="AG24" s="377"/>
      <c r="AH24" s="372">
        <v>48</v>
      </c>
      <c r="AI24" s="373"/>
      <c r="AJ24" s="373"/>
      <c r="AK24" s="373"/>
      <c r="AL24" s="374"/>
      <c r="AM24" s="372">
        <v>134208</v>
      </c>
      <c r="AN24" s="373"/>
      <c r="AO24" s="373"/>
      <c r="AP24" s="373"/>
      <c r="AQ24" s="373"/>
      <c r="AR24" s="374"/>
      <c r="AS24" s="372">
        <v>2796</v>
      </c>
      <c r="AT24" s="373"/>
      <c r="AU24" s="373"/>
      <c r="AV24" s="373"/>
      <c r="AW24" s="373"/>
      <c r="AX24" s="432"/>
      <c r="AY24" s="392" t="s">
        <v>165</v>
      </c>
      <c r="AZ24" s="393"/>
      <c r="BA24" s="393"/>
      <c r="BB24" s="393"/>
      <c r="BC24" s="393"/>
      <c r="BD24" s="393"/>
      <c r="BE24" s="393"/>
      <c r="BF24" s="393"/>
      <c r="BG24" s="393"/>
      <c r="BH24" s="393"/>
      <c r="BI24" s="393"/>
      <c r="BJ24" s="393"/>
      <c r="BK24" s="393"/>
      <c r="BL24" s="393"/>
      <c r="BM24" s="394"/>
      <c r="BN24" s="419">
        <v>3582560</v>
      </c>
      <c r="BO24" s="420"/>
      <c r="BP24" s="420"/>
      <c r="BQ24" s="420"/>
      <c r="BR24" s="420"/>
      <c r="BS24" s="420"/>
      <c r="BT24" s="420"/>
      <c r="BU24" s="421"/>
      <c r="BV24" s="419">
        <v>3383937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166</v>
      </c>
      <c r="F25" s="376"/>
      <c r="G25" s="376"/>
      <c r="H25" s="376"/>
      <c r="I25" s="376"/>
      <c r="J25" s="376"/>
      <c r="K25" s="377"/>
      <c r="L25" s="372">
        <v>1</v>
      </c>
      <c r="M25" s="373"/>
      <c r="N25" s="373"/>
      <c r="O25" s="373"/>
      <c r="P25" s="374"/>
      <c r="Q25" s="372">
        <v>5228</v>
      </c>
      <c r="R25" s="373"/>
      <c r="S25" s="373"/>
      <c r="T25" s="373"/>
      <c r="U25" s="373"/>
      <c r="V25" s="374"/>
      <c r="W25" s="462"/>
      <c r="X25" s="399"/>
      <c r="Y25" s="400"/>
      <c r="Z25" s="375" t="s">
        <v>167</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168</v>
      </c>
      <c r="AZ25" s="446"/>
      <c r="BA25" s="446"/>
      <c r="BB25" s="446"/>
      <c r="BC25" s="446"/>
      <c r="BD25" s="446"/>
      <c r="BE25" s="446"/>
      <c r="BF25" s="446"/>
      <c r="BG25" s="446"/>
      <c r="BH25" s="446"/>
      <c r="BI25" s="446"/>
      <c r="BJ25" s="446"/>
      <c r="BK25" s="446"/>
      <c r="BL25" s="446"/>
      <c r="BM25" s="447"/>
      <c r="BN25" s="448" t="s">
        <v>123</v>
      </c>
      <c r="BO25" s="449"/>
      <c r="BP25" s="449"/>
      <c r="BQ25" s="449"/>
      <c r="BR25" s="449"/>
      <c r="BS25" s="449"/>
      <c r="BT25" s="449"/>
      <c r="BU25" s="450"/>
      <c r="BV25" s="448" t="s">
        <v>123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169</v>
      </c>
      <c r="F26" s="376"/>
      <c r="G26" s="376"/>
      <c r="H26" s="376"/>
      <c r="I26" s="376"/>
      <c r="J26" s="376"/>
      <c r="K26" s="377"/>
      <c r="L26" s="372">
        <v>1</v>
      </c>
      <c r="M26" s="373"/>
      <c r="N26" s="373"/>
      <c r="O26" s="373"/>
      <c r="P26" s="374"/>
      <c r="Q26" s="372">
        <v>4905</v>
      </c>
      <c r="R26" s="373"/>
      <c r="S26" s="373"/>
      <c r="T26" s="373"/>
      <c r="U26" s="373"/>
      <c r="V26" s="374"/>
      <c r="W26" s="462"/>
      <c r="X26" s="399"/>
      <c r="Y26" s="400"/>
      <c r="Z26" s="375" t="s">
        <v>170</v>
      </c>
      <c r="AA26" s="430"/>
      <c r="AB26" s="430"/>
      <c r="AC26" s="430"/>
      <c r="AD26" s="430"/>
      <c r="AE26" s="430"/>
      <c r="AF26" s="430"/>
      <c r="AG26" s="431"/>
      <c r="AH26" s="372" t="s">
        <v>123</v>
      </c>
      <c r="AI26" s="373"/>
      <c r="AJ26" s="373"/>
      <c r="AK26" s="373"/>
      <c r="AL26" s="374"/>
      <c r="AM26" s="372" t="s">
        <v>123</v>
      </c>
      <c r="AN26" s="373"/>
      <c r="AO26" s="373"/>
      <c r="AP26" s="373"/>
      <c r="AQ26" s="373"/>
      <c r="AR26" s="374"/>
      <c r="AS26" s="372" t="s">
        <v>123</v>
      </c>
      <c r="AT26" s="373"/>
      <c r="AU26" s="373"/>
      <c r="AV26" s="373"/>
      <c r="AW26" s="373"/>
      <c r="AX26" s="432"/>
      <c r="AY26" s="459" t="s">
        <v>171</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172</v>
      </c>
      <c r="F27" s="376"/>
      <c r="G27" s="376"/>
      <c r="H27" s="376"/>
      <c r="I27" s="376"/>
      <c r="J27" s="376"/>
      <c r="K27" s="377"/>
      <c r="L27" s="372">
        <v>1</v>
      </c>
      <c r="M27" s="373"/>
      <c r="N27" s="373"/>
      <c r="O27" s="373"/>
      <c r="P27" s="374"/>
      <c r="Q27" s="372">
        <v>2261</v>
      </c>
      <c r="R27" s="373"/>
      <c r="S27" s="373"/>
      <c r="T27" s="373"/>
      <c r="U27" s="373"/>
      <c r="V27" s="374"/>
      <c r="W27" s="462"/>
      <c r="X27" s="399"/>
      <c r="Y27" s="400"/>
      <c r="Z27" s="375" t="s">
        <v>173</v>
      </c>
      <c r="AA27" s="376"/>
      <c r="AB27" s="376"/>
      <c r="AC27" s="376"/>
      <c r="AD27" s="376"/>
      <c r="AE27" s="376"/>
      <c r="AF27" s="376"/>
      <c r="AG27" s="377"/>
      <c r="AH27" s="372">
        <v>1</v>
      </c>
      <c r="AI27" s="373"/>
      <c r="AJ27" s="373"/>
      <c r="AK27" s="373"/>
      <c r="AL27" s="374"/>
      <c r="AM27" s="372" t="s">
        <v>174</v>
      </c>
      <c r="AN27" s="373"/>
      <c r="AO27" s="373"/>
      <c r="AP27" s="373"/>
      <c r="AQ27" s="373"/>
      <c r="AR27" s="374"/>
      <c r="AS27" s="372" t="s">
        <v>174</v>
      </c>
      <c r="AT27" s="373"/>
      <c r="AU27" s="373"/>
      <c r="AV27" s="373"/>
      <c r="AW27" s="373"/>
      <c r="AX27" s="432"/>
      <c r="AY27" s="456" t="s">
        <v>175</v>
      </c>
      <c r="AZ27" s="457"/>
      <c r="BA27" s="457"/>
      <c r="BB27" s="457"/>
      <c r="BC27" s="457"/>
      <c r="BD27" s="457"/>
      <c r="BE27" s="457"/>
      <c r="BF27" s="457"/>
      <c r="BG27" s="457"/>
      <c r="BH27" s="457"/>
      <c r="BI27" s="457"/>
      <c r="BJ27" s="457"/>
      <c r="BK27" s="457"/>
      <c r="BL27" s="457"/>
      <c r="BM27" s="458"/>
      <c r="BN27" s="453">
        <v>62</v>
      </c>
      <c r="BO27" s="454"/>
      <c r="BP27" s="454"/>
      <c r="BQ27" s="454"/>
      <c r="BR27" s="454"/>
      <c r="BS27" s="454"/>
      <c r="BT27" s="454"/>
      <c r="BU27" s="455"/>
      <c r="BV27" s="453">
        <v>62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176</v>
      </c>
      <c r="F28" s="376"/>
      <c r="G28" s="376"/>
      <c r="H28" s="376"/>
      <c r="I28" s="376"/>
      <c r="J28" s="376"/>
      <c r="K28" s="377"/>
      <c r="L28" s="372">
        <v>1</v>
      </c>
      <c r="M28" s="373"/>
      <c r="N28" s="373"/>
      <c r="O28" s="373"/>
      <c r="P28" s="374"/>
      <c r="Q28" s="372">
        <v>1879</v>
      </c>
      <c r="R28" s="373"/>
      <c r="S28" s="373"/>
      <c r="T28" s="373"/>
      <c r="U28" s="373"/>
      <c r="V28" s="374"/>
      <c r="W28" s="462"/>
      <c r="X28" s="399"/>
      <c r="Y28" s="400"/>
      <c r="Z28" s="375" t="s">
        <v>177</v>
      </c>
      <c r="AA28" s="376"/>
      <c r="AB28" s="376"/>
      <c r="AC28" s="376"/>
      <c r="AD28" s="376"/>
      <c r="AE28" s="376"/>
      <c r="AF28" s="376"/>
      <c r="AG28" s="377"/>
      <c r="AH28" s="372">
        <v>3</v>
      </c>
      <c r="AI28" s="373"/>
      <c r="AJ28" s="373"/>
      <c r="AK28" s="373"/>
      <c r="AL28" s="374"/>
      <c r="AM28" s="372">
        <v>6423</v>
      </c>
      <c r="AN28" s="373"/>
      <c r="AO28" s="373"/>
      <c r="AP28" s="373"/>
      <c r="AQ28" s="373"/>
      <c r="AR28" s="374"/>
      <c r="AS28" s="372">
        <v>2141</v>
      </c>
      <c r="AT28" s="373"/>
      <c r="AU28" s="373"/>
      <c r="AV28" s="373"/>
      <c r="AW28" s="373"/>
      <c r="AX28" s="432"/>
      <c r="AY28" s="436" t="s">
        <v>178</v>
      </c>
      <c r="AZ28" s="437"/>
      <c r="BA28" s="437"/>
      <c r="BB28" s="438"/>
      <c r="BC28" s="445" t="s">
        <v>46</v>
      </c>
      <c r="BD28" s="446"/>
      <c r="BE28" s="446"/>
      <c r="BF28" s="446"/>
      <c r="BG28" s="446"/>
      <c r="BH28" s="446"/>
      <c r="BI28" s="446"/>
      <c r="BJ28" s="446"/>
      <c r="BK28" s="446"/>
      <c r="BL28" s="446"/>
      <c r="BM28" s="447"/>
      <c r="BN28" s="448">
        <v>148884</v>
      </c>
      <c r="BO28" s="449"/>
      <c r="BP28" s="449"/>
      <c r="BQ28" s="449"/>
      <c r="BR28" s="449"/>
      <c r="BS28" s="449"/>
      <c r="BT28" s="449"/>
      <c r="BU28" s="450"/>
      <c r="BV28" s="448">
        <v>172834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179</v>
      </c>
      <c r="F29" s="376"/>
      <c r="G29" s="376"/>
      <c r="H29" s="376"/>
      <c r="I29" s="376"/>
      <c r="J29" s="376"/>
      <c r="K29" s="377"/>
      <c r="L29" s="372">
        <v>6</v>
      </c>
      <c r="M29" s="373"/>
      <c r="N29" s="373"/>
      <c r="O29" s="373"/>
      <c r="P29" s="374"/>
      <c r="Q29" s="372">
        <v>1760</v>
      </c>
      <c r="R29" s="373"/>
      <c r="S29" s="373"/>
      <c r="T29" s="373"/>
      <c r="U29" s="373"/>
      <c r="V29" s="374"/>
      <c r="W29" s="463"/>
      <c r="X29" s="464"/>
      <c r="Y29" s="465"/>
      <c r="Z29" s="375" t="s">
        <v>180</v>
      </c>
      <c r="AA29" s="376"/>
      <c r="AB29" s="376"/>
      <c r="AC29" s="376"/>
      <c r="AD29" s="376"/>
      <c r="AE29" s="376"/>
      <c r="AF29" s="376"/>
      <c r="AG29" s="377"/>
      <c r="AH29" s="372">
        <v>52</v>
      </c>
      <c r="AI29" s="373"/>
      <c r="AJ29" s="373"/>
      <c r="AK29" s="373"/>
      <c r="AL29" s="374"/>
      <c r="AM29" s="372">
        <v>144390</v>
      </c>
      <c r="AN29" s="373"/>
      <c r="AO29" s="373"/>
      <c r="AP29" s="373"/>
      <c r="AQ29" s="373"/>
      <c r="AR29" s="374"/>
      <c r="AS29" s="372">
        <v>2777</v>
      </c>
      <c r="AT29" s="373"/>
      <c r="AU29" s="373"/>
      <c r="AV29" s="373"/>
      <c r="AW29" s="373"/>
      <c r="AX29" s="432"/>
      <c r="AY29" s="439"/>
      <c r="AZ29" s="440"/>
      <c r="BA29" s="440"/>
      <c r="BB29" s="441"/>
      <c r="BC29" s="433" t="s">
        <v>181</v>
      </c>
      <c r="BD29" s="434"/>
      <c r="BE29" s="434"/>
      <c r="BF29" s="434"/>
      <c r="BG29" s="434"/>
      <c r="BH29" s="434"/>
      <c r="BI29" s="434"/>
      <c r="BJ29" s="434"/>
      <c r="BK29" s="434"/>
      <c r="BL29" s="434"/>
      <c r="BM29" s="435"/>
      <c r="BN29" s="419">
        <v>6036</v>
      </c>
      <c r="BO29" s="420"/>
      <c r="BP29" s="420"/>
      <c r="BQ29" s="420"/>
      <c r="BR29" s="420"/>
      <c r="BS29" s="420"/>
      <c r="BT29" s="420"/>
      <c r="BU29" s="421"/>
      <c r="BV29" s="419">
        <v>6036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182</v>
      </c>
      <c r="X30" s="387"/>
      <c r="Y30" s="387"/>
      <c r="Z30" s="387"/>
      <c r="AA30" s="387"/>
      <c r="AB30" s="387"/>
      <c r="AC30" s="387"/>
      <c r="AD30" s="387"/>
      <c r="AE30" s="387"/>
      <c r="AF30" s="387"/>
      <c r="AG30" s="388"/>
      <c r="AH30" s="389">
        <v>93.6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28289</v>
      </c>
      <c r="BO30" s="454"/>
      <c r="BP30" s="454"/>
      <c r="BQ30" s="454"/>
      <c r="BR30" s="454"/>
      <c r="BS30" s="454"/>
      <c r="BT30" s="454"/>
      <c r="BU30" s="455"/>
      <c r="BV30" s="453">
        <v>70222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183</v>
      </c>
      <c r="D32" s="378"/>
      <c r="E32" s="378"/>
      <c r="F32" s="378"/>
      <c r="G32" s="378"/>
      <c r="H32" s="378"/>
      <c r="I32" s="378"/>
      <c r="J32" s="378"/>
      <c r="K32" s="378"/>
      <c r="L32" s="378"/>
      <c r="M32" s="378"/>
      <c r="N32" s="378"/>
      <c r="O32" s="378"/>
      <c r="P32" s="378"/>
      <c r="Q32" s="378"/>
      <c r="R32" s="378"/>
      <c r="S32" s="378"/>
      <c r="U32" s="379" t="s">
        <v>184</v>
      </c>
      <c r="V32" s="379"/>
      <c r="W32" s="379"/>
      <c r="X32" s="379"/>
      <c r="Y32" s="379"/>
      <c r="Z32" s="379"/>
      <c r="AA32" s="379"/>
      <c r="AB32" s="379"/>
      <c r="AC32" s="379"/>
      <c r="AD32" s="379"/>
      <c r="AE32" s="379"/>
      <c r="AF32" s="379"/>
      <c r="AG32" s="379"/>
      <c r="AH32" s="379"/>
      <c r="AI32" s="379"/>
      <c r="AJ32" s="379"/>
      <c r="AK32" s="379"/>
      <c r="AM32" s="379" t="s">
        <v>185</v>
      </c>
      <c r="AN32" s="379"/>
      <c r="AO32" s="379"/>
      <c r="AP32" s="379"/>
      <c r="AQ32" s="379"/>
      <c r="AR32" s="379"/>
      <c r="AS32" s="379"/>
      <c r="AT32" s="379"/>
      <c r="AU32" s="379"/>
      <c r="AV32" s="379"/>
      <c r="AW32" s="379"/>
      <c r="AX32" s="379"/>
      <c r="AY32" s="379"/>
      <c r="AZ32" s="379"/>
      <c r="BA32" s="379"/>
      <c r="BB32" s="379"/>
      <c r="BC32" s="379"/>
      <c r="BE32" s="379" t="s">
        <v>186</v>
      </c>
      <c r="BF32" s="379"/>
      <c r="BG32" s="379"/>
      <c r="BH32" s="379"/>
      <c r="BI32" s="379"/>
      <c r="BJ32" s="379"/>
      <c r="BK32" s="379"/>
      <c r="BL32" s="379"/>
      <c r="BM32" s="379"/>
      <c r="BN32" s="379"/>
      <c r="BO32" s="379"/>
      <c r="BP32" s="379"/>
      <c r="BQ32" s="379"/>
      <c r="BR32" s="379"/>
      <c r="BS32" s="379"/>
      <c r="BT32" s="379"/>
      <c r="BU32" s="379"/>
      <c r="BW32" s="379" t="s">
        <v>187</v>
      </c>
      <c r="BX32" s="379"/>
      <c r="BY32" s="379"/>
      <c r="BZ32" s="379"/>
      <c r="CA32" s="379"/>
      <c r="CB32" s="379"/>
      <c r="CC32" s="379"/>
      <c r="CD32" s="379"/>
      <c r="CE32" s="379"/>
      <c r="CF32" s="379"/>
      <c r="CG32" s="379"/>
      <c r="CH32" s="379"/>
      <c r="CI32" s="379"/>
      <c r="CJ32" s="379"/>
      <c r="CK32" s="379"/>
      <c r="CL32" s="379"/>
      <c r="CM32" s="379"/>
      <c r="CO32" s="379" t="s">
        <v>188</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189</v>
      </c>
      <c r="D33" s="371"/>
      <c r="E33" s="370" t="s">
        <v>190</v>
      </c>
      <c r="F33" s="370"/>
      <c r="G33" s="370"/>
      <c r="H33" s="370"/>
      <c r="I33" s="370"/>
      <c r="J33" s="370"/>
      <c r="K33" s="370"/>
      <c r="L33" s="370"/>
      <c r="M33" s="370"/>
      <c r="N33" s="370"/>
      <c r="O33" s="370"/>
      <c r="P33" s="370"/>
      <c r="Q33" s="370"/>
      <c r="R33" s="370"/>
      <c r="S33" s="370"/>
      <c r="T33" s="194"/>
      <c r="U33" s="371" t="s">
        <v>189</v>
      </c>
      <c r="V33" s="371"/>
      <c r="W33" s="370" t="s">
        <v>190</v>
      </c>
      <c r="X33" s="370"/>
      <c r="Y33" s="370"/>
      <c r="Z33" s="370"/>
      <c r="AA33" s="370"/>
      <c r="AB33" s="370"/>
      <c r="AC33" s="370"/>
      <c r="AD33" s="370"/>
      <c r="AE33" s="370"/>
      <c r="AF33" s="370"/>
      <c r="AG33" s="370"/>
      <c r="AH33" s="370"/>
      <c r="AI33" s="370"/>
      <c r="AJ33" s="370"/>
      <c r="AK33" s="370"/>
      <c r="AL33" s="194"/>
      <c r="AM33" s="371" t="s">
        <v>189</v>
      </c>
      <c r="AN33" s="371"/>
      <c r="AO33" s="370" t="s">
        <v>190</v>
      </c>
      <c r="AP33" s="370"/>
      <c r="AQ33" s="370"/>
      <c r="AR33" s="370"/>
      <c r="AS33" s="370"/>
      <c r="AT33" s="370"/>
      <c r="AU33" s="370"/>
      <c r="AV33" s="370"/>
      <c r="AW33" s="370"/>
      <c r="AX33" s="370"/>
      <c r="AY33" s="370"/>
      <c r="AZ33" s="370"/>
      <c r="BA33" s="370"/>
      <c r="BB33" s="370"/>
      <c r="BC33" s="370"/>
      <c r="BD33" s="195"/>
      <c r="BE33" s="370" t="s">
        <v>191</v>
      </c>
      <c r="BF33" s="370"/>
      <c r="BG33" s="370" t="s">
        <v>192</v>
      </c>
      <c r="BH33" s="370"/>
      <c r="BI33" s="370"/>
      <c r="BJ33" s="370"/>
      <c r="BK33" s="370"/>
      <c r="BL33" s="370"/>
      <c r="BM33" s="370"/>
      <c r="BN33" s="370"/>
      <c r="BO33" s="370"/>
      <c r="BP33" s="370"/>
      <c r="BQ33" s="370"/>
      <c r="BR33" s="370"/>
      <c r="BS33" s="370"/>
      <c r="BT33" s="370"/>
      <c r="BU33" s="370"/>
      <c r="BV33" s="195"/>
      <c r="BW33" s="371" t="s">
        <v>191</v>
      </c>
      <c r="BX33" s="371"/>
      <c r="BY33" s="370" t="s">
        <v>193</v>
      </c>
      <c r="BZ33" s="370"/>
      <c r="CA33" s="370"/>
      <c r="CB33" s="370"/>
      <c r="CC33" s="370"/>
      <c r="CD33" s="370"/>
      <c r="CE33" s="370"/>
      <c r="CF33" s="370"/>
      <c r="CG33" s="370"/>
      <c r="CH33" s="370"/>
      <c r="CI33" s="370"/>
      <c r="CJ33" s="370"/>
      <c r="CK33" s="370"/>
      <c r="CL33" s="370"/>
      <c r="CM33" s="370"/>
      <c r="CN33" s="194"/>
      <c r="CO33" s="371" t="s">
        <v>189</v>
      </c>
      <c r="CP33" s="371"/>
      <c r="CQ33" s="370" t="s">
        <v>194</v>
      </c>
      <c r="CR33" s="370"/>
      <c r="CS33" s="370"/>
      <c r="CT33" s="370"/>
      <c r="CU33" s="370"/>
      <c r="CV33" s="370"/>
      <c r="CW33" s="370"/>
      <c r="CX33" s="370"/>
      <c r="CY33" s="370"/>
      <c r="CZ33" s="370"/>
      <c r="DA33" s="370"/>
      <c r="DB33" s="370"/>
      <c r="DC33" s="370"/>
      <c r="DD33" s="370"/>
      <c r="DE33" s="370"/>
      <c r="DF33" s="194"/>
      <c r="DG33" s="369" t="s">
        <v>195</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船舶運航事業特別会計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港湾整備事業特別会計</v>
      </c>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水道事業特別会計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6</v>
      </c>
      <c r="AN36" s="367"/>
      <c r="AO36" s="368" t="str">
        <f>IF('各会計、関係団体の財政状況及び健全化判断比率'!B32="","",'各会計、関係団体の財政状況及び健全化判断比率'!B32)</f>
        <v>農業集落排水事業特別会計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196</v>
      </c>
      <c r="E46" s="364" t="s">
        <v>197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FfSm1RMdaFzGArc1DrY10nm1rPbJ8B5JRSjhRXE0h+bsRTrKbcJYsv75AFpBKcgIpm8bZvof3JQrt77lkRgwA==" saltValue="JjFgOQ/IraHmx2cLfB1e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election activeCell="N32" sqref="N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t="s">
        <v>538</v>
      </c>
      <c r="G34" s="33" t="s">
        <v>539</v>
      </c>
      <c r="H34" s="33" t="s">
        <v>540</v>
      </c>
      <c r="I34" s="33" t="s">
        <v>541</v>
      </c>
      <c r="J34" s="34" t="s">
        <v>542</v>
      </c>
      <c r="K34" s="22"/>
      <c r="L34" s="22"/>
      <c r="M34" s="22"/>
      <c r="N34" s="22"/>
      <c r="O34" s="22"/>
      <c r="P34" s="22"/>
    </row>
    <row r="35" spans="1:16" ht="39" customHeight="1" x14ac:dyDescent="0.15">
      <c r="A35" s="22"/>
      <c r="B35" s="35"/>
      <c r="C35" s="1145" t="s">
        <v>543</v>
      </c>
      <c r="D35" s="1146"/>
      <c r="E35" s="1147"/>
      <c r="F35" s="36">
        <v>24.4</v>
      </c>
      <c r="G35" s="37">
        <v>22.64</v>
      </c>
      <c r="H35" s="37">
        <v>18.87</v>
      </c>
      <c r="I35" s="37">
        <v>20.67</v>
      </c>
      <c r="J35" s="38">
        <v>10.73</v>
      </c>
      <c r="K35" s="22"/>
      <c r="L35" s="22"/>
      <c r="M35" s="22"/>
      <c r="N35" s="22"/>
      <c r="O35" s="22"/>
      <c r="P35" s="22"/>
    </row>
    <row r="36" spans="1:16" ht="39" customHeight="1" x14ac:dyDescent="0.15">
      <c r="A36" s="22"/>
      <c r="B36" s="35"/>
      <c r="C36" s="1145" t="s">
        <v>544</v>
      </c>
      <c r="D36" s="1146"/>
      <c r="E36" s="1147"/>
      <c r="F36" s="36">
        <v>0.21</v>
      </c>
      <c r="G36" s="37">
        <v>0.43</v>
      </c>
      <c r="H36" s="37" t="s">
        <v>545</v>
      </c>
      <c r="I36" s="37">
        <v>4.01</v>
      </c>
      <c r="J36" s="38">
        <v>1.97</v>
      </c>
      <c r="K36" s="22"/>
      <c r="L36" s="22"/>
      <c r="M36" s="22"/>
      <c r="N36" s="22"/>
      <c r="O36" s="22"/>
      <c r="P36" s="22"/>
    </row>
    <row r="37" spans="1:16" ht="39" customHeight="1" x14ac:dyDescent="0.15">
      <c r="A37" s="22"/>
      <c r="B37" s="35"/>
      <c r="C37" s="1145" t="s">
        <v>546</v>
      </c>
      <c r="D37" s="1146"/>
      <c r="E37" s="1147"/>
      <c r="F37" s="36">
        <v>0.26</v>
      </c>
      <c r="G37" s="37">
        <v>0.45</v>
      </c>
      <c r="H37" s="37">
        <v>0.06</v>
      </c>
      <c r="I37" s="37">
        <v>1.65</v>
      </c>
      <c r="J37" s="38">
        <v>1.45</v>
      </c>
      <c r="K37" s="22"/>
      <c r="L37" s="22"/>
      <c r="M37" s="22"/>
      <c r="N37" s="22"/>
      <c r="O37" s="22"/>
      <c r="P37" s="22"/>
    </row>
    <row r="38" spans="1:16" ht="39" customHeight="1" x14ac:dyDescent="0.15">
      <c r="A38" s="22"/>
      <c r="B38" s="35"/>
      <c r="C38" s="1145" t="s">
        <v>547</v>
      </c>
      <c r="D38" s="1146"/>
      <c r="E38" s="1147"/>
      <c r="F38" s="36">
        <v>0.24</v>
      </c>
      <c r="G38" s="37">
        <v>0.93</v>
      </c>
      <c r="H38" s="37">
        <v>1.05</v>
      </c>
      <c r="I38" s="37">
        <v>1.5</v>
      </c>
      <c r="J38" s="38">
        <v>0.55000000000000004</v>
      </c>
      <c r="K38" s="22"/>
      <c r="L38" s="22"/>
      <c r="M38" s="22"/>
      <c r="N38" s="22"/>
      <c r="O38" s="22"/>
      <c r="P38" s="22"/>
    </row>
    <row r="39" spans="1:16" ht="39" customHeight="1" x14ac:dyDescent="0.15">
      <c r="A39" s="22"/>
      <c r="B39" s="35"/>
      <c r="C39" s="1145" t="s">
        <v>548</v>
      </c>
      <c r="D39" s="1146"/>
      <c r="E39" s="1147"/>
      <c r="F39" s="36">
        <v>0</v>
      </c>
      <c r="G39" s="37">
        <v>0</v>
      </c>
      <c r="H39" s="37">
        <v>0.02</v>
      </c>
      <c r="I39" s="37">
        <v>0.04</v>
      </c>
      <c r="J39" s="38">
        <v>0.5</v>
      </c>
      <c r="K39" s="22"/>
      <c r="L39" s="22"/>
      <c r="M39" s="22"/>
      <c r="N39" s="22"/>
      <c r="O39" s="22"/>
      <c r="P39" s="22"/>
    </row>
    <row r="40" spans="1:16" ht="39" customHeight="1" x14ac:dyDescent="0.15">
      <c r="A40" s="22"/>
      <c r="B40" s="35"/>
      <c r="C40" s="1145" t="s">
        <v>549</v>
      </c>
      <c r="D40" s="1146"/>
      <c r="E40" s="1147"/>
      <c r="F40" s="36">
        <v>0.51</v>
      </c>
      <c r="G40" s="37">
        <v>0.23</v>
      </c>
      <c r="H40" s="37">
        <v>0.34</v>
      </c>
      <c r="I40" s="37">
        <v>0.44</v>
      </c>
      <c r="J40" s="38">
        <v>0.37</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550</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551</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PHdx+OnkPHG5FcBt3z19s080TlgRF9Qg1VRENxMyZ0bE7DQHEhX/uXBfxbvypyJHvaruwgWzYfTJRByn6cTMg==" saltValue="IR2YJcnqJDFuakE2DDDf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0" zoomScaleSheetLayoutView="55" workbookViewId="0">
      <selection activeCell="O62" sqref="O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200</v>
      </c>
      <c r="L45" s="60">
        <v>268</v>
      </c>
      <c r="M45" s="60">
        <v>313</v>
      </c>
      <c r="N45" s="60">
        <v>354</v>
      </c>
      <c r="O45" s="61">
        <v>393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v>
      </c>
      <c r="L48" s="64">
        <v>46</v>
      </c>
      <c r="M48" s="64">
        <v>45</v>
      </c>
      <c r="N48" s="64">
        <v>42</v>
      </c>
      <c r="O48" s="65">
        <v>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0</v>
      </c>
      <c r="M49" s="64">
        <v>1</v>
      </c>
      <c r="N49" s="64">
        <v>1</v>
      </c>
      <c r="O49" s="65">
        <v>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1</v>
      </c>
      <c r="M51" s="64">
        <v>0</v>
      </c>
      <c r="N51" s="64">
        <v>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231</v>
      </c>
      <c r="L52" s="64">
        <v>278</v>
      </c>
      <c r="M52" s="64">
        <v>306</v>
      </c>
      <c r="N52" s="64">
        <v>329</v>
      </c>
      <c r="O52" s="65">
        <v>322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18</v>
      </c>
      <c r="L53" s="69">
        <v>37</v>
      </c>
      <c r="M53" s="69">
        <v>53</v>
      </c>
      <c r="N53" s="69">
        <v>68</v>
      </c>
      <c r="O53" s="70">
        <v>107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LUGBwjhT0Vyrj9rCzZkGOYHq/EWW8Clc/ujdpY2HOJg93T0Uqp7rrubZ2XHd29BWO8oVZWg+RnWJhMMm+8Dg==" saltValue="z5tIgmRj51/+pem8I4I7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0" zoomScale="70" zoomScaleNormal="70" zoomScaleSheetLayoutView="100" workbookViewId="0">
      <selection activeCell="M50" sqref="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3404</v>
      </c>
      <c r="J41" s="344">
        <v>3463</v>
      </c>
      <c r="K41" s="344">
        <v>3587</v>
      </c>
      <c r="L41" s="344">
        <v>3815</v>
      </c>
      <c r="M41" s="345">
        <v>3973</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539</v>
      </c>
      <c r="J43" s="347">
        <v>532</v>
      </c>
      <c r="K43" s="347">
        <v>575</v>
      </c>
      <c r="L43" s="347">
        <v>544</v>
      </c>
      <c r="M43" s="348">
        <v>517</v>
      </c>
    </row>
    <row r="44" spans="2:13" ht="27.75" customHeight="1" x14ac:dyDescent="0.15">
      <c r="B44" s="1186"/>
      <c r="C44" s="1187"/>
      <c r="D44" s="106"/>
      <c r="E44" s="1190" t="s">
        <v>34</v>
      </c>
      <c r="F44" s="1190"/>
      <c r="G44" s="1190"/>
      <c r="H44" s="1191"/>
      <c r="I44" s="346">
        <v>3</v>
      </c>
      <c r="J44" s="347">
        <v>2</v>
      </c>
      <c r="K44" s="347">
        <v>1</v>
      </c>
      <c r="L44" s="347">
        <v>1</v>
      </c>
      <c r="M44" s="348">
        <v>0</v>
      </c>
    </row>
    <row r="45" spans="2:13" ht="27.75" customHeight="1" x14ac:dyDescent="0.15">
      <c r="B45" s="1186"/>
      <c r="C45" s="1187"/>
      <c r="D45" s="106"/>
      <c r="E45" s="1190" t="s">
        <v>35</v>
      </c>
      <c r="F45" s="1190"/>
      <c r="G45" s="1190"/>
      <c r="H45" s="1191"/>
      <c r="I45" s="346">
        <v>26</v>
      </c>
      <c r="J45" s="347">
        <v>4</v>
      </c>
      <c r="K45" s="347" t="s">
        <v>490</v>
      </c>
      <c r="L45" s="347">
        <v>276</v>
      </c>
      <c r="M45" s="348" t="s">
        <v>490</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243</v>
      </c>
      <c r="J50" s="347">
        <v>260</v>
      </c>
      <c r="K50" s="347">
        <v>237</v>
      </c>
      <c r="L50" s="347">
        <v>230</v>
      </c>
      <c r="M50" s="348">
        <v>162</v>
      </c>
    </row>
    <row r="51" spans="2:13" ht="27.75" customHeight="1" x14ac:dyDescent="0.15">
      <c r="B51" s="1186"/>
      <c r="C51" s="1187"/>
      <c r="D51" s="106"/>
      <c r="E51" s="1190" t="s">
        <v>42</v>
      </c>
      <c r="F51" s="1190"/>
      <c r="G51" s="1190"/>
      <c r="H51" s="1191"/>
      <c r="I51" s="346">
        <v>138</v>
      </c>
      <c r="J51" s="347">
        <v>154</v>
      </c>
      <c r="K51" s="347">
        <v>172</v>
      </c>
      <c r="L51" s="347">
        <v>250</v>
      </c>
      <c r="M51" s="348">
        <v>288</v>
      </c>
    </row>
    <row r="52" spans="2:13" ht="27.75" customHeight="1" x14ac:dyDescent="0.15">
      <c r="B52" s="1188"/>
      <c r="C52" s="1189"/>
      <c r="D52" s="106"/>
      <c r="E52" s="1190" t="s">
        <v>43</v>
      </c>
      <c r="F52" s="1190"/>
      <c r="G52" s="1190"/>
      <c r="H52" s="1191"/>
      <c r="I52" s="346">
        <v>2561</v>
      </c>
      <c r="J52" s="347">
        <v>2598</v>
      </c>
      <c r="K52" s="347">
        <v>2680</v>
      </c>
      <c r="L52" s="347">
        <v>2757</v>
      </c>
      <c r="M52" s="348">
        <v>2962</v>
      </c>
    </row>
    <row r="53" spans="2:13" ht="27.75" customHeight="1" thickBot="1" x14ac:dyDescent="0.2">
      <c r="B53" s="1192" t="s">
        <v>19</v>
      </c>
      <c r="C53" s="1193"/>
      <c r="D53" s="110"/>
      <c r="E53" s="1194" t="s">
        <v>44</v>
      </c>
      <c r="F53" s="1194"/>
      <c r="G53" s="1194"/>
      <c r="H53" s="1195"/>
      <c r="I53" s="349">
        <v>1029</v>
      </c>
      <c r="J53" s="350">
        <v>989</v>
      </c>
      <c r="K53" s="350">
        <v>1073</v>
      </c>
      <c r="L53" s="350">
        <v>1398</v>
      </c>
      <c r="M53" s="351">
        <v>1078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5jSrPKkjmn7LlP8vj+yispCPC2yUD35kstP0Cv674UQc9r0Ume5lTtncMq7AxJ5k9DW6FNgvtXbI80TM8YOg==" saltValue="S5MbZnE7NQVB61lrRJaQ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199</v>
      </c>
      <c r="G55" s="352">
        <v>173</v>
      </c>
      <c r="H55" s="353">
        <v>149</v>
      </c>
    </row>
    <row r="56" spans="2:8" ht="52.5" customHeight="1" x14ac:dyDescent="0.15">
      <c r="B56" s="122"/>
      <c r="C56" s="1213" t="s">
        <v>47</v>
      </c>
      <c r="D56" s="1213"/>
      <c r="E56" s="1214"/>
      <c r="F56" s="354">
        <v>36</v>
      </c>
      <c r="G56" s="354">
        <v>6</v>
      </c>
      <c r="H56" s="355">
        <v>6</v>
      </c>
    </row>
    <row r="57" spans="2:8" ht="53.25" customHeight="1" x14ac:dyDescent="0.15">
      <c r="B57" s="122"/>
      <c r="C57" s="1215" t="s">
        <v>48</v>
      </c>
      <c r="D57" s="1215"/>
      <c r="E57" s="1216"/>
      <c r="F57" s="356">
        <v>131</v>
      </c>
      <c r="G57" s="356">
        <v>70</v>
      </c>
      <c r="H57" s="357">
        <v>28</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366</v>
      </c>
      <c r="G63" s="362">
        <v>249</v>
      </c>
      <c r="H63" s="363">
        <v>183</v>
      </c>
    </row>
    <row r="64" spans="2:8" x14ac:dyDescent="0.15"/>
  </sheetData>
  <sheetProtection algorithmName="SHA-512" hashValue="lFgNfwx2X9ga8vcNYpWGiGfB5eurJqINc45zp2fyeXwojsFQQSjOS7S65xYN+i48suXKoDmF2+yMMwZRaBUilw==" saltValue="WBhywEauY8vDMwAxX4l/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528</v>
      </c>
      <c r="G2" s="139"/>
      <c r="H2" s="140"/>
    </row>
    <row r="3" spans="1:8" x14ac:dyDescent="0.15">
      <c r="A3" s="136" t="s">
        <v>521</v>
      </c>
      <c r="B3" s="141"/>
      <c r="C3" s="142"/>
      <c r="D3" s="143">
        <v>1728839</v>
      </c>
      <c r="E3" s="144"/>
      <c r="F3" s="145">
        <v>263613</v>
      </c>
      <c r="G3" s="146"/>
      <c r="H3" s="147"/>
    </row>
    <row r="4" spans="1:8" x14ac:dyDescent="0.15">
      <c r="A4" s="148"/>
      <c r="B4" s="149"/>
      <c r="C4" s="150"/>
      <c r="D4" s="151">
        <v>79801</v>
      </c>
      <c r="E4" s="152"/>
      <c r="F4" s="153">
        <v>128823</v>
      </c>
      <c r="G4" s="154"/>
      <c r="H4" s="155"/>
    </row>
    <row r="5" spans="1:8" x14ac:dyDescent="0.15">
      <c r="A5" s="136" t="s">
        <v>523</v>
      </c>
      <c r="B5" s="141"/>
      <c r="C5" s="142"/>
      <c r="D5" s="143">
        <v>477214</v>
      </c>
      <c r="E5" s="144"/>
      <c r="F5" s="145">
        <v>277467</v>
      </c>
      <c r="G5" s="146"/>
      <c r="H5" s="147"/>
    </row>
    <row r="6" spans="1:8" x14ac:dyDescent="0.15">
      <c r="A6" s="148"/>
      <c r="B6" s="149"/>
      <c r="C6" s="150"/>
      <c r="D6" s="151">
        <v>167351</v>
      </c>
      <c r="E6" s="152"/>
      <c r="F6" s="153">
        <v>128378</v>
      </c>
      <c r="G6" s="154"/>
      <c r="H6" s="155"/>
    </row>
    <row r="7" spans="1:8" x14ac:dyDescent="0.15">
      <c r="A7" s="136" t="s">
        <v>524</v>
      </c>
      <c r="B7" s="141"/>
      <c r="C7" s="142"/>
      <c r="D7" s="143">
        <v>1285387</v>
      </c>
      <c r="E7" s="144"/>
      <c r="F7" s="145">
        <v>282256</v>
      </c>
      <c r="G7" s="146"/>
      <c r="H7" s="147"/>
    </row>
    <row r="8" spans="1:8" x14ac:dyDescent="0.15">
      <c r="A8" s="148"/>
      <c r="B8" s="149"/>
      <c r="C8" s="150"/>
      <c r="D8" s="151">
        <v>166061</v>
      </c>
      <c r="E8" s="152"/>
      <c r="F8" s="153">
        <v>145453</v>
      </c>
      <c r="G8" s="154"/>
      <c r="H8" s="155"/>
    </row>
    <row r="9" spans="1:8" x14ac:dyDescent="0.15">
      <c r="A9" s="136" t="s">
        <v>525</v>
      </c>
      <c r="B9" s="141"/>
      <c r="C9" s="142"/>
      <c r="D9" s="143">
        <v>1025139</v>
      </c>
      <c r="E9" s="144"/>
      <c r="F9" s="145">
        <v>295341</v>
      </c>
      <c r="G9" s="146"/>
      <c r="H9" s="147"/>
    </row>
    <row r="10" spans="1:8" x14ac:dyDescent="0.15">
      <c r="A10" s="148"/>
      <c r="B10" s="149"/>
      <c r="C10" s="150"/>
      <c r="D10" s="151">
        <v>67061</v>
      </c>
      <c r="E10" s="152"/>
      <c r="F10" s="153">
        <v>137402</v>
      </c>
      <c r="G10" s="154"/>
      <c r="H10" s="155"/>
    </row>
    <row r="11" spans="1:8" x14ac:dyDescent="0.15">
      <c r="A11" s="136" t="s">
        <v>526</v>
      </c>
      <c r="B11" s="141"/>
      <c r="C11" s="142"/>
      <c r="D11" s="143">
        <v>1677713</v>
      </c>
      <c r="E11" s="144"/>
      <c r="F11" s="145">
        <v>292845</v>
      </c>
      <c r="G11" s="146"/>
      <c r="H11" s="147"/>
    </row>
    <row r="12" spans="1:8" x14ac:dyDescent="0.15">
      <c r="A12" s="148"/>
      <c r="B12" s="149"/>
      <c r="C12" s="156"/>
      <c r="D12" s="151">
        <v>108505</v>
      </c>
      <c r="E12" s="152"/>
      <c r="F12" s="153">
        <v>143187</v>
      </c>
      <c r="G12" s="154"/>
      <c r="H12" s="155"/>
    </row>
    <row r="13" spans="1:8" x14ac:dyDescent="0.15">
      <c r="A13" s="136"/>
      <c r="B13" s="141"/>
      <c r="C13" s="157"/>
      <c r="D13" s="158">
        <v>1238858</v>
      </c>
      <c r="E13" s="159"/>
      <c r="F13" s="160">
        <v>282304</v>
      </c>
      <c r="G13" s="161"/>
      <c r="H13" s="147"/>
    </row>
    <row r="14" spans="1:8" x14ac:dyDescent="0.15">
      <c r="A14" s="148"/>
      <c r="B14" s="149"/>
      <c r="C14" s="150"/>
      <c r="D14" s="151">
        <v>117756</v>
      </c>
      <c r="E14" s="152"/>
      <c r="F14" s="153">
        <v>136649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24.4</v>
      </c>
      <c r="C19" s="162">
        <f>ROUND(VALUE(SUBSTITUTE(実質収支比率等に係る経年分析!G$48,"▲","-")),2)</f>
        <v>22.64</v>
      </c>
      <c r="D19" s="162">
        <f>ROUND(VALUE(SUBSTITUTE(実質収支比率等に係る経年分析!H$48,"▲","-")),2)</f>
        <v>18.88</v>
      </c>
      <c r="E19" s="162">
        <f>ROUND(VALUE(SUBSTITUTE(実質収支比率等に係る経年分析!I$48,"▲","-")),2)</f>
        <v>20.67</v>
      </c>
      <c r="F19" s="162">
        <f>ROUND(VALUE(SUBSTITUTE(実質収支比率等に係る経年分析!J$48,"▲","-")),2)</f>
        <v>10.74</v>
      </c>
    </row>
    <row r="20" spans="1:11" x14ac:dyDescent="0.15">
      <c r="A20" s="162" t="s">
        <v>54</v>
      </c>
      <c r="B20" s="162">
        <f>ROUND(VALUE(SUBSTITUTE(実質収支比率等に係る経年分析!F$47,"▲","-")),2)</f>
        <v>16.96</v>
      </c>
      <c r="C20" s="162">
        <f>ROUND(VALUE(SUBSTITUTE(実質収支比率等に係る経年分析!G$47,"▲","-")),2)</f>
        <v>13.63</v>
      </c>
      <c r="D20" s="162">
        <f>ROUND(VALUE(SUBSTITUTE(実質収支比率等に係る経年分析!H$47,"▲","-")),2)</f>
        <v>15.26</v>
      </c>
      <c r="E20" s="162">
        <f>ROUND(VALUE(SUBSTITUTE(実質収支比率等に係る経年分析!I$47,"▲","-")),2)</f>
        <v>13.07</v>
      </c>
      <c r="F20" s="162">
        <f>ROUND(VALUE(SUBSTITUTE(実質収支比率等に係る経年分析!J$47,"▲","-")),2)</f>
        <v>11.03</v>
      </c>
    </row>
    <row r="21" spans="1:11" x14ac:dyDescent="0.15">
      <c r="A21" s="162" t="s">
        <v>55</v>
      </c>
      <c r="B21" s="162">
        <f>IF(ISNUMBER(VALUE(SUBSTITUTE(実質収支比率等に係る経年分析!F$49,"▲","-"))),ROUND(VALUE(SUBSTITUTE(実質収支比率等に係る経年分析!F$49,"▲","-")),2),NA())</f>
        <v>12.53</v>
      </c>
      <c r="C21" s="162">
        <f>IF(ISNUMBER(VALUE(SUBSTITUTE(実質収支比率等に係る経年分析!G$49,"▲","-"))),ROUND(VALUE(SUBSTITUTE(実質収支比率等に係る経年分析!G$49,"▲","-")),2),NA())</f>
        <v>-0.54</v>
      </c>
      <c r="D21" s="162">
        <f>IF(ISNUMBER(VALUE(SUBSTITUTE(実質収支比率等に係る経年分析!H$49,"▲","-"))),ROUND(VALUE(SUBSTITUTE(実質収支比率等に係る経年分析!H$49,"▲","-")),2),NA())</f>
        <v>-2.25</v>
      </c>
      <c r="E21" s="162">
        <f>IF(ISNUMBER(VALUE(SUBSTITUTE(実質収支比率等に係る経年分析!I$49,"▲","-"))),ROUND(VALUE(SUBSTITUTE(実質収支比率等に係る経年分析!I$49,"▲","-")),2),NA())</f>
        <v>0.12</v>
      </c>
      <c r="F21" s="162">
        <f>IF(ISNUMBER(VALUE(SUBSTITUTE(実質収支比率等に係る経年分析!J$49,"▲","-"))),ROUND(VALUE(SUBSTITUTE(実質収支比率等に係る経年分析!J$49,"▲","-")),2),NA())</f>
        <v>-11.29</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港湾整備事業特別会計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0.37</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v>
      </c>
    </row>
    <row r="32" spans="1:11" x14ac:dyDescent="0.15">
      <c r="A32" s="163" t="str">
        <f>IF(連結実質赤字比率に係る赤字・黒字の構成分析!C$38="",NA(),連結実質赤字比率に係る赤字・黒字の構成分析!C$38)</f>
        <v>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0.55000000000000004</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1.45</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0.43</v>
      </c>
      <c r="F34" s="163">
        <f>IF(ROUND(VALUE(SUBSTITUTE(連結実質赤字比率に係る赤字・黒字の構成分析!H$36,"▲", "-")), 2) &lt; 0, ABS(ROUND(VALUE(SUBSTITUTE(連結実質赤字比率に係る赤字・黒字の構成分析!H$36,"▲", "-")), 2)), NA())</f>
        <v>0.26</v>
      </c>
      <c r="G34" s="163" t="e">
        <f>IF(ROUND(VALUE(SUBSTITUTE(連結実質赤字比率に係る赤字・黒字の構成分析!H$36,"▲", "-")), 2) &gt;= 0, ABS(ROUND(VALUE(SUBSTITUTE(連結実質赤字比率に係る赤字・黒字の構成分析!H$36,"▲", "-")), 2)), NA())</f>
        <v>#N/A</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10.73</v>
      </c>
    </row>
    <row r="36" spans="1:16" x14ac:dyDescent="0.15">
      <c r="A36" s="163" t="str">
        <f>IF(連結実質赤字比率に係る赤字・黒字の構成分析!C$34="",NA(),連結実質赤字比率に係る赤字・黒字の構成分析!C$34)</f>
        <v>船舶運航事業特別会計</v>
      </c>
      <c r="B36" s="163">
        <f>IF(ROUND(VALUE(SUBSTITUTE(連結実質赤字比率に係る赤字・黒字の構成分析!F$34,"▲", "-")), 2) &lt; 0, ABS(ROUND(VALUE(SUBSTITUTE(連結実質赤字比率に係る赤字・黒字の構成分析!F$34,"▲", "-")), 2)), NA())</f>
        <v>1.7</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7.84</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5.2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1.91</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3.58</v>
      </c>
      <c r="K36" s="163" t="e">
        <f>IF(ROUND(VALUE(SUBSTITUTE(連結実質赤字比率に係る赤字・黒字の構成分析!J$34,"▲", "-")), 2) &gt;= 0, ABS(ROUND(VALUE(SUBSTITUTE(連結実質赤字比率に係る赤字・黒字の構成分析!J$34,"▲", "-")), 2)), NA())</f>
        <v>#N/A</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231</v>
      </c>
      <c r="E42" s="164"/>
      <c r="F42" s="164"/>
      <c r="G42" s="164">
        <f>'実質公債費比率（分子）の構造'!L$52</f>
        <v>278</v>
      </c>
      <c r="H42" s="164"/>
      <c r="I42" s="164"/>
      <c r="J42" s="164">
        <f>'実質公債費比率（分子）の構造'!M$52</f>
        <v>306</v>
      </c>
      <c r="K42" s="164"/>
      <c r="L42" s="164"/>
      <c r="M42" s="164">
        <f>'実質公債費比率（分子）の構造'!N$52</f>
        <v>329</v>
      </c>
      <c r="N42" s="164"/>
      <c r="O42" s="164"/>
      <c r="P42" s="164">
        <f>'実質公債費比率（分子）の構造'!O$52</f>
        <v>322</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0</v>
      </c>
      <c r="C45" s="164"/>
      <c r="D45" s="164"/>
      <c r="E45" s="164">
        <f>'実質公債費比率（分子）の構造'!L$49</f>
        <v>0</v>
      </c>
      <c r="F45" s="164"/>
      <c r="G45" s="164"/>
      <c r="H45" s="164">
        <f>'実質公債費比率（分子）の構造'!M$49</f>
        <v>1</v>
      </c>
      <c r="I45" s="164"/>
      <c r="J45" s="164"/>
      <c r="K45" s="164">
        <f>'実質公債費比率（分子）の構造'!N$49</f>
        <v>1</v>
      </c>
      <c r="L45" s="164"/>
      <c r="M45" s="164"/>
      <c r="N45" s="164">
        <f>'実質公債費比率（分子）の構造'!O$49</f>
        <v>0</v>
      </c>
      <c r="O45" s="164"/>
      <c r="P45" s="164"/>
    </row>
    <row r="46" spans="1:16" x14ac:dyDescent="0.15">
      <c r="A46" s="164" t="s">
        <v>65</v>
      </c>
      <c r="B46" s="164">
        <f>'実質公債費比率（分子）の構造'!K$48</f>
        <v>48</v>
      </c>
      <c r="C46" s="164"/>
      <c r="D46" s="164"/>
      <c r="E46" s="164">
        <f>'実質公債費比率（分子）の構造'!L$48</f>
        <v>46</v>
      </c>
      <c r="F46" s="164"/>
      <c r="G46" s="164"/>
      <c r="H46" s="164">
        <f>'実質公債費比率（分子）の構造'!M$48</f>
        <v>45</v>
      </c>
      <c r="I46" s="164"/>
      <c r="J46" s="164"/>
      <c r="K46" s="164">
        <f>'実質公債費比率（分子）の構造'!N$48</f>
        <v>42</v>
      </c>
      <c r="L46" s="164"/>
      <c r="M46" s="164"/>
      <c r="N46" s="164">
        <f>'実質公債費比率（分子）の構造'!O$48</f>
        <v>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200</v>
      </c>
      <c r="C49" s="164"/>
      <c r="D49" s="164"/>
      <c r="E49" s="164">
        <f>'実質公債費比率（分子）の構造'!L$45</f>
        <v>268</v>
      </c>
      <c r="F49" s="164"/>
      <c r="G49" s="164"/>
      <c r="H49" s="164">
        <f>'実質公債費比率（分子）の構造'!M$45</f>
        <v>313</v>
      </c>
      <c r="I49" s="164"/>
      <c r="J49" s="164"/>
      <c r="K49" s="164">
        <f>'実質公債費比率（分子）の構造'!N$45</f>
        <v>354</v>
      </c>
      <c r="L49" s="164"/>
      <c r="M49" s="164"/>
      <c r="N49" s="164">
        <f>'実質公債費比率（分子）の構造'!O$45</f>
        <v>393</v>
      </c>
      <c r="O49" s="164"/>
      <c r="P49" s="164"/>
    </row>
    <row r="50" spans="1:16" x14ac:dyDescent="0.15">
      <c r="A50" s="164" t="s">
        <v>68</v>
      </c>
      <c r="B50" s="164" t="e">
        <f>NA()</f>
        <v>#N/A</v>
      </c>
      <c r="C50" s="164">
        <f>IF(ISNUMBER('実質公債費比率（分子）の構造'!K$53),'実質公債費比率（分子）の構造'!K$53,NA())</f>
        <v>18</v>
      </c>
      <c r="D50" s="164" t="e">
        <f>NA()</f>
        <v>#N/A</v>
      </c>
      <c r="E50" s="164" t="e">
        <f>NA()</f>
        <v>#N/A</v>
      </c>
      <c r="F50" s="164">
        <f>IF(ISNUMBER('実質公債費比率（分子）の構造'!L$53),'実質公債費比率（分子）の構造'!L$53,NA())</f>
        <v>37</v>
      </c>
      <c r="G50" s="164" t="e">
        <f>NA()</f>
        <v>#N/A</v>
      </c>
      <c r="H50" s="164" t="e">
        <f>NA()</f>
        <v>#N/A</v>
      </c>
      <c r="I50" s="164">
        <f>IF(ISNUMBER('実質公債費比率（分子）の構造'!M$53),'実質公債費比率（分子）の構造'!M$53,NA())</f>
        <v>53</v>
      </c>
      <c r="J50" s="164" t="e">
        <f>NA()</f>
        <v>#N/A</v>
      </c>
      <c r="K50" s="164" t="e">
        <f>NA()</f>
        <v>#N/A</v>
      </c>
      <c r="L50" s="164">
        <f>IF(ISNUMBER('実質公債費比率（分子）の構造'!N$53),'実質公債費比率（分子）の構造'!N$53,NA())</f>
        <v>68</v>
      </c>
      <c r="M50" s="164" t="e">
        <f>NA()</f>
        <v>#N/A</v>
      </c>
      <c r="N50" s="164" t="e">
        <f>NA()</f>
        <v>#N/A</v>
      </c>
      <c r="O50" s="164">
        <f>IF(ISNUMBER('実質公債費比率（分子）の構造'!O$53),'実質公債費比率（分子）の構造'!O$53,NA())</f>
        <v>107</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2561</v>
      </c>
      <c r="E56" s="163"/>
      <c r="F56" s="163"/>
      <c r="G56" s="163">
        <f>'将来負担比率（分子）の構造'!J$52</f>
        <v>2598</v>
      </c>
      <c r="H56" s="163"/>
      <c r="I56" s="163"/>
      <c r="J56" s="163">
        <f>'将来負担比率（分子）の構造'!K$52</f>
        <v>2680</v>
      </c>
      <c r="K56" s="163"/>
      <c r="L56" s="163"/>
      <c r="M56" s="163">
        <f>'将来負担比率（分子）の構造'!L$52</f>
        <v>2757</v>
      </c>
      <c r="N56" s="163"/>
      <c r="O56" s="163"/>
      <c r="P56" s="163">
        <f>'将来負担比率（分子）の構造'!M$52</f>
        <v>2962</v>
      </c>
    </row>
    <row r="57" spans="1:16" x14ac:dyDescent="0.15">
      <c r="A57" s="163" t="s">
        <v>42</v>
      </c>
      <c r="B57" s="163"/>
      <c r="C57" s="163"/>
      <c r="D57" s="163">
        <f>'将来負担比率（分子）の構造'!I$51</f>
        <v>138</v>
      </c>
      <c r="E57" s="163"/>
      <c r="F57" s="163"/>
      <c r="G57" s="163">
        <f>'将来負担比率（分子）の構造'!J$51</f>
        <v>154</v>
      </c>
      <c r="H57" s="163"/>
      <c r="I57" s="163"/>
      <c r="J57" s="163">
        <f>'将来負担比率（分子）の構造'!K$51</f>
        <v>172</v>
      </c>
      <c r="K57" s="163"/>
      <c r="L57" s="163"/>
      <c r="M57" s="163">
        <f>'将来負担比率（分子）の構造'!L$51</f>
        <v>250</v>
      </c>
      <c r="N57" s="163"/>
      <c r="O57" s="163"/>
      <c r="P57" s="163">
        <f>'将来負担比率（分子）の構造'!M$51</f>
        <v>288</v>
      </c>
    </row>
    <row r="58" spans="1:16" x14ac:dyDescent="0.15">
      <c r="A58" s="163" t="s">
        <v>41</v>
      </c>
      <c r="B58" s="163"/>
      <c r="C58" s="163"/>
      <c r="D58" s="163">
        <f>'将来負担比率（分子）の構造'!I$50</f>
        <v>243</v>
      </c>
      <c r="E58" s="163"/>
      <c r="F58" s="163"/>
      <c r="G58" s="163">
        <f>'将来負担比率（分子）の構造'!J$50</f>
        <v>260</v>
      </c>
      <c r="H58" s="163"/>
      <c r="I58" s="163"/>
      <c r="J58" s="163">
        <f>'将来負担比率（分子）の構造'!K$50</f>
        <v>237</v>
      </c>
      <c r="K58" s="163"/>
      <c r="L58" s="163"/>
      <c r="M58" s="163">
        <f>'将来負担比率（分子）の構造'!L$50</f>
        <v>230</v>
      </c>
      <c r="N58" s="163"/>
      <c r="O58" s="163"/>
      <c r="P58" s="163">
        <f>'将来負担比率（分子）の構造'!M$50</f>
        <v>162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26</v>
      </c>
      <c r="C62" s="163"/>
      <c r="D62" s="163"/>
      <c r="E62" s="163">
        <f>'将来負担比率（分子）の構造'!J$45</f>
        <v>4</v>
      </c>
      <c r="F62" s="163"/>
      <c r="G62" s="163"/>
      <c r="H62" s="163" t="str">
        <f>'将来負担比率（分子）の構造'!K$45</f>
        <v>-</v>
      </c>
      <c r="I62" s="163"/>
      <c r="J62" s="163"/>
      <c r="K62" s="163">
        <f>'将来負担比率（分子）の構造'!L$45</f>
        <v>276</v>
      </c>
      <c r="L62" s="163"/>
      <c r="M62" s="163"/>
      <c r="N62" s="163" t="str">
        <f>'将来負担比率（分子）の構造'!M$45</f>
        <v>-</v>
      </c>
      <c r="O62" s="163"/>
      <c r="P62" s="163"/>
    </row>
    <row r="63" spans="1:16" x14ac:dyDescent="0.15">
      <c r="A63" s="163" t="s">
        <v>34</v>
      </c>
      <c r="B63" s="163">
        <f>'将来負担比率（分子）の構造'!I$44</f>
        <v>3</v>
      </c>
      <c r="C63" s="163"/>
      <c r="D63" s="163"/>
      <c r="E63" s="163">
        <f>'将来負担比率（分子）の構造'!J$44</f>
        <v>2</v>
      </c>
      <c r="F63" s="163"/>
      <c r="G63" s="163"/>
      <c r="H63" s="163">
        <f>'将来負担比率（分子）の構造'!K$44</f>
        <v>1</v>
      </c>
      <c r="I63" s="163"/>
      <c r="J63" s="163"/>
      <c r="K63" s="163">
        <f>'将来負担比率（分子）の構造'!L$44</f>
        <v>1</v>
      </c>
      <c r="L63" s="163"/>
      <c r="M63" s="163"/>
      <c r="N63" s="163">
        <f>'将来負担比率（分子）の構造'!M$44</f>
        <v>0</v>
      </c>
      <c r="O63" s="163"/>
      <c r="P63" s="163"/>
    </row>
    <row r="64" spans="1:16" x14ac:dyDescent="0.15">
      <c r="A64" s="163" t="s">
        <v>33</v>
      </c>
      <c r="B64" s="163">
        <f>'将来負担比率（分子）の構造'!I$43</f>
        <v>539</v>
      </c>
      <c r="C64" s="163"/>
      <c r="D64" s="163"/>
      <c r="E64" s="163">
        <f>'将来負担比率（分子）の構造'!J$43</f>
        <v>532</v>
      </c>
      <c r="F64" s="163"/>
      <c r="G64" s="163"/>
      <c r="H64" s="163">
        <f>'将来負担比率（分子）の構造'!K$43</f>
        <v>575</v>
      </c>
      <c r="I64" s="163"/>
      <c r="J64" s="163"/>
      <c r="K64" s="163">
        <f>'将来負担比率（分子）の構造'!L$43</f>
        <v>544</v>
      </c>
      <c r="L64" s="163"/>
      <c r="M64" s="163"/>
      <c r="N64" s="163">
        <f>'将来負担比率（分子）の構造'!M$43</f>
        <v>517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3404</v>
      </c>
      <c r="C66" s="163"/>
      <c r="D66" s="163"/>
      <c r="E66" s="163">
        <f>'将来負担比率（分子）の構造'!J$41</f>
        <v>3463</v>
      </c>
      <c r="F66" s="163"/>
      <c r="G66" s="163"/>
      <c r="H66" s="163">
        <f>'将来負担比率（分子）の構造'!K$41</f>
        <v>3587</v>
      </c>
      <c r="I66" s="163"/>
      <c r="J66" s="163"/>
      <c r="K66" s="163">
        <f>'将来負担比率（分子）の構造'!L$41</f>
        <v>3815</v>
      </c>
      <c r="L66" s="163"/>
      <c r="M66" s="163"/>
      <c r="N66" s="163">
        <f>'将来負担比率（分子）の構造'!M$41</f>
        <v>3973</v>
      </c>
      <c r="O66" s="163"/>
      <c r="P66" s="163"/>
    </row>
    <row r="67" spans="1:16" x14ac:dyDescent="0.15">
      <c r="A67" s="163" t="s">
        <v>72</v>
      </c>
      <c r="B67" s="163" t="e">
        <f>NA()</f>
        <v>#N/A</v>
      </c>
      <c r="C67" s="163">
        <f>IF(ISNUMBER('将来負担比率（分子）の構造'!I$53), IF('将来負担比率（分子）の構造'!I$53 &lt; 0, 0, '将来負担比率（分子）の構造'!I$53), NA())</f>
        <v>1029</v>
      </c>
      <c r="D67" s="163" t="e">
        <f>NA()</f>
        <v>#N/A</v>
      </c>
      <c r="E67" s="163" t="e">
        <f>NA()</f>
        <v>#N/A</v>
      </c>
      <c r="F67" s="163">
        <f>IF(ISNUMBER('将来負担比率（分子）の構造'!J$53), IF('将来負担比率（分子）の構造'!J$53 &lt; 0, 0, '将来負担比率（分子）の構造'!J$53), NA())</f>
        <v>989</v>
      </c>
      <c r="G67" s="163" t="e">
        <f>NA()</f>
        <v>#N/A</v>
      </c>
      <c r="H67" s="163" t="e">
        <f>NA()</f>
        <v>#N/A</v>
      </c>
      <c r="I67" s="163">
        <f>IF(ISNUMBER('将来負担比率（分子）の構造'!K$53), IF('将来負担比率（分子）の構造'!K$53 &lt; 0, 0, '将来負担比率（分子）の構造'!K$53), NA())</f>
        <v>1073</v>
      </c>
      <c r="J67" s="163" t="e">
        <f>NA()</f>
        <v>#N/A</v>
      </c>
      <c r="K67" s="163" t="e">
        <f>NA()</f>
        <v>#N/A</v>
      </c>
      <c r="L67" s="163">
        <f>IF(ISNUMBER('将来負担比率（分子）の構造'!L$53), IF('将来負担比率（分子）の構造'!L$53 &lt; 0, 0, '将来負担比率（分子）の構造'!L$53), NA())</f>
        <v>1398</v>
      </c>
      <c r="M67" s="163" t="e">
        <f>NA()</f>
        <v>#N/A</v>
      </c>
      <c r="N67" s="163" t="e">
        <f>NA()</f>
        <v>#N/A</v>
      </c>
      <c r="O67" s="163">
        <f>IF(ISNUMBER('将来負担比率（分子）の構造'!M$53), IF('将来負担比率（分子）の構造'!M$53 &lt; 0, 0, '将来負担比率（分子）の構造'!M$53), NA())</f>
        <v>1078</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199</v>
      </c>
      <c r="C72" s="167">
        <f>基金残高に係る経年分析!G55</f>
        <v>173</v>
      </c>
      <c r="D72" s="167">
        <f>基金残高に係る経年分析!H55</f>
        <v>149</v>
      </c>
    </row>
    <row r="73" spans="1:16" x14ac:dyDescent="0.15">
      <c r="A73" s="166" t="s">
        <v>75</v>
      </c>
      <c r="B73" s="167">
        <f>基金残高に係る経年分析!F56</f>
        <v>36</v>
      </c>
      <c r="C73" s="167">
        <f>基金残高に係る経年分析!G56</f>
        <v>6</v>
      </c>
      <c r="D73" s="167">
        <f>基金残高に係る経年分析!H56</f>
        <v>6</v>
      </c>
    </row>
    <row r="74" spans="1:16" x14ac:dyDescent="0.15">
      <c r="A74" s="166" t="s">
        <v>76</v>
      </c>
      <c r="B74" s="167">
        <f>基金残高に係る経年分析!F57</f>
        <v>131</v>
      </c>
      <c r="C74" s="167">
        <f>基金残高に係る経年分析!G57</f>
        <v>70</v>
      </c>
      <c r="D74" s="167">
        <f>基金残高に係る経年分析!H57</f>
        <v>28</v>
      </c>
    </row>
  </sheetData>
  <sheetProtection algorithmName="SHA-512" hashValue="N/v6w0HHGVUQN7rVSPQBjtJXwqu6cwLADXG473i40guMijNtmDCQU/ZEPp4aQDUOuBqqk+nx0hnx1UBBCDSnvQ==" saltValue="KugYtUcZiMZ2fMWmuPPn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election activeCell="DW28" sqref="DW28:EC2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205</v>
      </c>
      <c r="DI1" s="718"/>
      <c r="DJ1" s="718"/>
      <c r="DK1" s="718"/>
      <c r="DL1" s="718"/>
      <c r="DM1" s="718"/>
      <c r="DN1" s="719"/>
      <c r="DO1" s="202"/>
      <c r="DP1" s="717" t="s">
        <v>206</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207</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211</v>
      </c>
      <c r="S4" s="674"/>
      <c r="T4" s="674"/>
      <c r="U4" s="674"/>
      <c r="V4" s="674"/>
      <c r="W4" s="674"/>
      <c r="X4" s="674"/>
      <c r="Y4" s="675"/>
      <c r="Z4" s="673" t="s">
        <v>212</v>
      </c>
      <c r="AA4" s="674"/>
      <c r="AB4" s="674"/>
      <c r="AC4" s="675"/>
      <c r="AD4" s="673" t="s">
        <v>213</v>
      </c>
      <c r="AE4" s="674"/>
      <c r="AF4" s="674"/>
      <c r="AG4" s="674"/>
      <c r="AH4" s="674"/>
      <c r="AI4" s="674"/>
      <c r="AJ4" s="674"/>
      <c r="AK4" s="675"/>
      <c r="AL4" s="673" t="s">
        <v>212</v>
      </c>
      <c r="AM4" s="674"/>
      <c r="AN4" s="674"/>
      <c r="AO4" s="675"/>
      <c r="AP4" s="720" t="s">
        <v>214</v>
      </c>
      <c r="AQ4" s="720"/>
      <c r="AR4" s="720"/>
      <c r="AS4" s="720"/>
      <c r="AT4" s="720"/>
      <c r="AU4" s="720"/>
      <c r="AV4" s="720"/>
      <c r="AW4" s="720"/>
      <c r="AX4" s="720"/>
      <c r="AY4" s="720"/>
      <c r="AZ4" s="720"/>
      <c r="BA4" s="720"/>
      <c r="BB4" s="720"/>
      <c r="BC4" s="720"/>
      <c r="BD4" s="720"/>
      <c r="BE4" s="720"/>
      <c r="BF4" s="720"/>
      <c r="BG4" s="720" t="s">
        <v>215</v>
      </c>
      <c r="BH4" s="720"/>
      <c r="BI4" s="720"/>
      <c r="BJ4" s="720"/>
      <c r="BK4" s="720"/>
      <c r="BL4" s="720"/>
      <c r="BM4" s="720"/>
      <c r="BN4" s="720"/>
      <c r="BO4" s="720" t="s">
        <v>212</v>
      </c>
      <c r="BP4" s="720"/>
      <c r="BQ4" s="720"/>
      <c r="BR4" s="720"/>
      <c r="BS4" s="720" t="s">
        <v>216</v>
      </c>
      <c r="BT4" s="720"/>
      <c r="BU4" s="720"/>
      <c r="BV4" s="720"/>
      <c r="BW4" s="720"/>
      <c r="BX4" s="720"/>
      <c r="BY4" s="720"/>
      <c r="BZ4" s="720"/>
      <c r="CA4" s="720"/>
      <c r="CB4" s="720"/>
      <c r="CD4" s="673" t="s">
        <v>217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218</v>
      </c>
      <c r="C5" s="680"/>
      <c r="D5" s="680"/>
      <c r="E5" s="680"/>
      <c r="F5" s="680"/>
      <c r="G5" s="680"/>
      <c r="H5" s="680"/>
      <c r="I5" s="680"/>
      <c r="J5" s="680"/>
      <c r="K5" s="680"/>
      <c r="L5" s="680"/>
      <c r="M5" s="680"/>
      <c r="N5" s="680"/>
      <c r="O5" s="680"/>
      <c r="P5" s="680"/>
      <c r="Q5" s="681"/>
      <c r="R5" s="676">
        <v>90473</v>
      </c>
      <c r="S5" s="677"/>
      <c r="T5" s="677"/>
      <c r="U5" s="677"/>
      <c r="V5" s="677"/>
      <c r="W5" s="677"/>
      <c r="X5" s="677"/>
      <c r="Y5" s="702"/>
      <c r="Z5" s="715">
        <v>1.8</v>
      </c>
      <c r="AA5" s="715"/>
      <c r="AB5" s="715"/>
      <c r="AC5" s="715"/>
      <c r="AD5" s="716">
        <v>90473</v>
      </c>
      <c r="AE5" s="716"/>
      <c r="AF5" s="716"/>
      <c r="AG5" s="716"/>
      <c r="AH5" s="716"/>
      <c r="AI5" s="716"/>
      <c r="AJ5" s="716"/>
      <c r="AK5" s="716"/>
      <c r="AL5" s="703">
        <v>6.7</v>
      </c>
      <c r="AM5" s="685"/>
      <c r="AN5" s="685"/>
      <c r="AO5" s="704"/>
      <c r="AP5" s="679" t="s">
        <v>219</v>
      </c>
      <c r="AQ5" s="680"/>
      <c r="AR5" s="680"/>
      <c r="AS5" s="680"/>
      <c r="AT5" s="680"/>
      <c r="AU5" s="680"/>
      <c r="AV5" s="680"/>
      <c r="AW5" s="680"/>
      <c r="AX5" s="680"/>
      <c r="AY5" s="680"/>
      <c r="AZ5" s="680"/>
      <c r="BA5" s="680"/>
      <c r="BB5" s="680"/>
      <c r="BC5" s="680"/>
      <c r="BD5" s="680"/>
      <c r="BE5" s="680"/>
      <c r="BF5" s="681"/>
      <c r="BG5" s="621">
        <v>87032</v>
      </c>
      <c r="BH5" s="622"/>
      <c r="BI5" s="622"/>
      <c r="BJ5" s="622"/>
      <c r="BK5" s="622"/>
      <c r="BL5" s="622"/>
      <c r="BM5" s="622"/>
      <c r="BN5" s="623"/>
      <c r="BO5" s="659">
        <v>96.2</v>
      </c>
      <c r="BP5" s="659"/>
      <c r="BQ5" s="659"/>
      <c r="BR5" s="659"/>
      <c r="BS5" s="660" t="s">
        <v>123</v>
      </c>
      <c r="BT5" s="660"/>
      <c r="BU5" s="660"/>
      <c r="BV5" s="660"/>
      <c r="BW5" s="660"/>
      <c r="BX5" s="660"/>
      <c r="BY5" s="660"/>
      <c r="BZ5" s="660"/>
      <c r="CA5" s="660"/>
      <c r="CB5" s="695"/>
      <c r="CD5" s="673" t="s">
        <v>214</v>
      </c>
      <c r="CE5" s="674"/>
      <c r="CF5" s="674"/>
      <c r="CG5" s="674"/>
      <c r="CH5" s="674"/>
      <c r="CI5" s="674"/>
      <c r="CJ5" s="674"/>
      <c r="CK5" s="674"/>
      <c r="CL5" s="674"/>
      <c r="CM5" s="674"/>
      <c r="CN5" s="674"/>
      <c r="CO5" s="674"/>
      <c r="CP5" s="674"/>
      <c r="CQ5" s="675"/>
      <c r="CR5" s="673" t="s">
        <v>220</v>
      </c>
      <c r="CS5" s="674"/>
      <c r="CT5" s="674"/>
      <c r="CU5" s="674"/>
      <c r="CV5" s="674"/>
      <c r="CW5" s="674"/>
      <c r="CX5" s="674"/>
      <c r="CY5" s="675"/>
      <c r="CZ5" s="673" t="s">
        <v>212</v>
      </c>
      <c r="DA5" s="674"/>
      <c r="DB5" s="674"/>
      <c r="DC5" s="675"/>
      <c r="DD5" s="673" t="s">
        <v>221</v>
      </c>
      <c r="DE5" s="674"/>
      <c r="DF5" s="674"/>
      <c r="DG5" s="674"/>
      <c r="DH5" s="674"/>
      <c r="DI5" s="674"/>
      <c r="DJ5" s="674"/>
      <c r="DK5" s="674"/>
      <c r="DL5" s="674"/>
      <c r="DM5" s="674"/>
      <c r="DN5" s="674"/>
      <c r="DO5" s="674"/>
      <c r="DP5" s="675"/>
      <c r="DQ5" s="673" t="s">
        <v>222</v>
      </c>
      <c r="DR5" s="674"/>
      <c r="DS5" s="674"/>
      <c r="DT5" s="674"/>
      <c r="DU5" s="674"/>
      <c r="DV5" s="674"/>
      <c r="DW5" s="674"/>
      <c r="DX5" s="674"/>
      <c r="DY5" s="674"/>
      <c r="DZ5" s="674"/>
      <c r="EA5" s="674"/>
      <c r="EB5" s="674"/>
      <c r="EC5" s="675"/>
    </row>
    <row r="6" spans="2:143" ht="11.25" customHeight="1" x14ac:dyDescent="0.15">
      <c r="B6" s="618" t="s">
        <v>223</v>
      </c>
      <c r="C6" s="619"/>
      <c r="D6" s="619"/>
      <c r="E6" s="619"/>
      <c r="F6" s="619"/>
      <c r="G6" s="619"/>
      <c r="H6" s="619"/>
      <c r="I6" s="619"/>
      <c r="J6" s="619"/>
      <c r="K6" s="619"/>
      <c r="L6" s="619"/>
      <c r="M6" s="619"/>
      <c r="N6" s="619"/>
      <c r="O6" s="619"/>
      <c r="P6" s="619"/>
      <c r="Q6" s="620"/>
      <c r="R6" s="621">
        <v>19881</v>
      </c>
      <c r="S6" s="622"/>
      <c r="T6" s="622"/>
      <c r="U6" s="622"/>
      <c r="V6" s="622"/>
      <c r="W6" s="622"/>
      <c r="X6" s="622"/>
      <c r="Y6" s="623"/>
      <c r="Z6" s="659">
        <v>0.4</v>
      </c>
      <c r="AA6" s="659"/>
      <c r="AB6" s="659"/>
      <c r="AC6" s="659"/>
      <c r="AD6" s="660">
        <v>19881</v>
      </c>
      <c r="AE6" s="660"/>
      <c r="AF6" s="660"/>
      <c r="AG6" s="660"/>
      <c r="AH6" s="660"/>
      <c r="AI6" s="660"/>
      <c r="AJ6" s="660"/>
      <c r="AK6" s="660"/>
      <c r="AL6" s="624">
        <v>1.5</v>
      </c>
      <c r="AM6" s="625"/>
      <c r="AN6" s="625"/>
      <c r="AO6" s="661"/>
      <c r="AP6" s="618" t="s">
        <v>224</v>
      </c>
      <c r="AQ6" s="619"/>
      <c r="AR6" s="619"/>
      <c r="AS6" s="619"/>
      <c r="AT6" s="619"/>
      <c r="AU6" s="619"/>
      <c r="AV6" s="619"/>
      <c r="AW6" s="619"/>
      <c r="AX6" s="619"/>
      <c r="AY6" s="619"/>
      <c r="AZ6" s="619"/>
      <c r="BA6" s="619"/>
      <c r="BB6" s="619"/>
      <c r="BC6" s="619"/>
      <c r="BD6" s="619"/>
      <c r="BE6" s="619"/>
      <c r="BF6" s="620"/>
      <c r="BG6" s="621">
        <v>87032</v>
      </c>
      <c r="BH6" s="622"/>
      <c r="BI6" s="622"/>
      <c r="BJ6" s="622"/>
      <c r="BK6" s="622"/>
      <c r="BL6" s="622"/>
      <c r="BM6" s="622"/>
      <c r="BN6" s="623"/>
      <c r="BO6" s="659">
        <v>96.2</v>
      </c>
      <c r="BP6" s="659"/>
      <c r="BQ6" s="659"/>
      <c r="BR6" s="659"/>
      <c r="BS6" s="660" t="s">
        <v>123</v>
      </c>
      <c r="BT6" s="660"/>
      <c r="BU6" s="660"/>
      <c r="BV6" s="660"/>
      <c r="BW6" s="660"/>
      <c r="BX6" s="660"/>
      <c r="BY6" s="660"/>
      <c r="BZ6" s="660"/>
      <c r="CA6" s="660"/>
      <c r="CB6" s="695"/>
      <c r="CD6" s="679" t="s">
        <v>225</v>
      </c>
      <c r="CE6" s="680"/>
      <c r="CF6" s="680"/>
      <c r="CG6" s="680"/>
      <c r="CH6" s="680"/>
      <c r="CI6" s="680"/>
      <c r="CJ6" s="680"/>
      <c r="CK6" s="680"/>
      <c r="CL6" s="680"/>
      <c r="CM6" s="680"/>
      <c r="CN6" s="680"/>
      <c r="CO6" s="680"/>
      <c r="CP6" s="680"/>
      <c r="CQ6" s="681"/>
      <c r="CR6" s="621">
        <v>46073</v>
      </c>
      <c r="CS6" s="622"/>
      <c r="CT6" s="622"/>
      <c r="CU6" s="622"/>
      <c r="CV6" s="622"/>
      <c r="CW6" s="622"/>
      <c r="CX6" s="622"/>
      <c r="CY6" s="623"/>
      <c r="CZ6" s="703">
        <v>1</v>
      </c>
      <c r="DA6" s="685"/>
      <c r="DB6" s="685"/>
      <c r="DC6" s="705"/>
      <c r="DD6" s="627" t="s">
        <v>123</v>
      </c>
      <c r="DE6" s="622"/>
      <c r="DF6" s="622"/>
      <c r="DG6" s="622"/>
      <c r="DH6" s="622"/>
      <c r="DI6" s="622"/>
      <c r="DJ6" s="622"/>
      <c r="DK6" s="622"/>
      <c r="DL6" s="622"/>
      <c r="DM6" s="622"/>
      <c r="DN6" s="622"/>
      <c r="DO6" s="622"/>
      <c r="DP6" s="623"/>
      <c r="DQ6" s="627">
        <v>46073</v>
      </c>
      <c r="DR6" s="622"/>
      <c r="DS6" s="622"/>
      <c r="DT6" s="622"/>
      <c r="DU6" s="622"/>
      <c r="DV6" s="622"/>
      <c r="DW6" s="622"/>
      <c r="DX6" s="622"/>
      <c r="DY6" s="622"/>
      <c r="DZ6" s="622"/>
      <c r="EA6" s="622"/>
      <c r="EB6" s="622"/>
      <c r="EC6" s="658"/>
    </row>
    <row r="7" spans="2:143" ht="11.25" customHeight="1" x14ac:dyDescent="0.15">
      <c r="B7" s="618" t="s">
        <v>226</v>
      </c>
      <c r="C7" s="619"/>
      <c r="D7" s="619"/>
      <c r="E7" s="619"/>
      <c r="F7" s="619"/>
      <c r="G7" s="619"/>
      <c r="H7" s="619"/>
      <c r="I7" s="619"/>
      <c r="J7" s="619"/>
      <c r="K7" s="619"/>
      <c r="L7" s="619"/>
      <c r="M7" s="619"/>
      <c r="N7" s="619"/>
      <c r="O7" s="619"/>
      <c r="P7" s="619"/>
      <c r="Q7" s="620"/>
      <c r="R7" s="621">
        <v>27</v>
      </c>
      <c r="S7" s="622"/>
      <c r="T7" s="622"/>
      <c r="U7" s="622"/>
      <c r="V7" s="622"/>
      <c r="W7" s="622"/>
      <c r="X7" s="622"/>
      <c r="Y7" s="623"/>
      <c r="Z7" s="659">
        <v>0</v>
      </c>
      <c r="AA7" s="659"/>
      <c r="AB7" s="659"/>
      <c r="AC7" s="659"/>
      <c r="AD7" s="660">
        <v>27</v>
      </c>
      <c r="AE7" s="660"/>
      <c r="AF7" s="660"/>
      <c r="AG7" s="660"/>
      <c r="AH7" s="660"/>
      <c r="AI7" s="660"/>
      <c r="AJ7" s="660"/>
      <c r="AK7" s="660"/>
      <c r="AL7" s="624">
        <v>0</v>
      </c>
      <c r="AM7" s="625"/>
      <c r="AN7" s="625"/>
      <c r="AO7" s="661"/>
      <c r="AP7" s="618" t="s">
        <v>227</v>
      </c>
      <c r="AQ7" s="619"/>
      <c r="AR7" s="619"/>
      <c r="AS7" s="619"/>
      <c r="AT7" s="619"/>
      <c r="AU7" s="619"/>
      <c r="AV7" s="619"/>
      <c r="AW7" s="619"/>
      <c r="AX7" s="619"/>
      <c r="AY7" s="619"/>
      <c r="AZ7" s="619"/>
      <c r="BA7" s="619"/>
      <c r="BB7" s="619"/>
      <c r="BC7" s="619"/>
      <c r="BD7" s="619"/>
      <c r="BE7" s="619"/>
      <c r="BF7" s="620"/>
      <c r="BG7" s="621">
        <v>40527</v>
      </c>
      <c r="BH7" s="622"/>
      <c r="BI7" s="622"/>
      <c r="BJ7" s="622"/>
      <c r="BK7" s="622"/>
      <c r="BL7" s="622"/>
      <c r="BM7" s="622"/>
      <c r="BN7" s="623"/>
      <c r="BO7" s="659">
        <v>44.8</v>
      </c>
      <c r="BP7" s="659"/>
      <c r="BQ7" s="659"/>
      <c r="BR7" s="659"/>
      <c r="BS7" s="660" t="s">
        <v>123</v>
      </c>
      <c r="BT7" s="660"/>
      <c r="BU7" s="660"/>
      <c r="BV7" s="660"/>
      <c r="BW7" s="660"/>
      <c r="BX7" s="660"/>
      <c r="BY7" s="660"/>
      <c r="BZ7" s="660"/>
      <c r="CA7" s="660"/>
      <c r="CB7" s="695"/>
      <c r="CD7" s="618" t="s">
        <v>228</v>
      </c>
      <c r="CE7" s="619"/>
      <c r="CF7" s="619"/>
      <c r="CG7" s="619"/>
      <c r="CH7" s="619"/>
      <c r="CI7" s="619"/>
      <c r="CJ7" s="619"/>
      <c r="CK7" s="619"/>
      <c r="CL7" s="619"/>
      <c r="CM7" s="619"/>
      <c r="CN7" s="619"/>
      <c r="CO7" s="619"/>
      <c r="CP7" s="619"/>
      <c r="CQ7" s="620"/>
      <c r="CR7" s="621">
        <v>827140</v>
      </c>
      <c r="CS7" s="622"/>
      <c r="CT7" s="622"/>
      <c r="CU7" s="622"/>
      <c r="CV7" s="622"/>
      <c r="CW7" s="622"/>
      <c r="CX7" s="622"/>
      <c r="CY7" s="623"/>
      <c r="CZ7" s="659">
        <v>17.7</v>
      </c>
      <c r="DA7" s="659"/>
      <c r="DB7" s="659"/>
      <c r="DC7" s="659"/>
      <c r="DD7" s="627">
        <v>42082</v>
      </c>
      <c r="DE7" s="622"/>
      <c r="DF7" s="622"/>
      <c r="DG7" s="622"/>
      <c r="DH7" s="622"/>
      <c r="DI7" s="622"/>
      <c r="DJ7" s="622"/>
      <c r="DK7" s="622"/>
      <c r="DL7" s="622"/>
      <c r="DM7" s="622"/>
      <c r="DN7" s="622"/>
      <c r="DO7" s="622"/>
      <c r="DP7" s="623"/>
      <c r="DQ7" s="627">
        <v>677623</v>
      </c>
      <c r="DR7" s="622"/>
      <c r="DS7" s="622"/>
      <c r="DT7" s="622"/>
      <c r="DU7" s="622"/>
      <c r="DV7" s="622"/>
      <c r="DW7" s="622"/>
      <c r="DX7" s="622"/>
      <c r="DY7" s="622"/>
      <c r="DZ7" s="622"/>
      <c r="EA7" s="622"/>
      <c r="EB7" s="622"/>
      <c r="EC7" s="658"/>
    </row>
    <row r="8" spans="2:143" ht="11.25" customHeight="1" x14ac:dyDescent="0.15">
      <c r="B8" s="618" t="s">
        <v>229</v>
      </c>
      <c r="C8" s="619"/>
      <c r="D8" s="619"/>
      <c r="E8" s="619"/>
      <c r="F8" s="619"/>
      <c r="G8" s="619"/>
      <c r="H8" s="619"/>
      <c r="I8" s="619"/>
      <c r="J8" s="619"/>
      <c r="K8" s="619"/>
      <c r="L8" s="619"/>
      <c r="M8" s="619"/>
      <c r="N8" s="619"/>
      <c r="O8" s="619"/>
      <c r="P8" s="619"/>
      <c r="Q8" s="620"/>
      <c r="R8" s="621">
        <v>286</v>
      </c>
      <c r="S8" s="622"/>
      <c r="T8" s="622"/>
      <c r="U8" s="622"/>
      <c r="V8" s="622"/>
      <c r="W8" s="622"/>
      <c r="X8" s="622"/>
      <c r="Y8" s="623"/>
      <c r="Z8" s="659">
        <v>0</v>
      </c>
      <c r="AA8" s="659"/>
      <c r="AB8" s="659"/>
      <c r="AC8" s="659"/>
      <c r="AD8" s="660">
        <v>286</v>
      </c>
      <c r="AE8" s="660"/>
      <c r="AF8" s="660"/>
      <c r="AG8" s="660"/>
      <c r="AH8" s="660"/>
      <c r="AI8" s="660"/>
      <c r="AJ8" s="660"/>
      <c r="AK8" s="660"/>
      <c r="AL8" s="624">
        <v>0</v>
      </c>
      <c r="AM8" s="625"/>
      <c r="AN8" s="625"/>
      <c r="AO8" s="661"/>
      <c r="AP8" s="618" t="s">
        <v>230</v>
      </c>
      <c r="AQ8" s="619"/>
      <c r="AR8" s="619"/>
      <c r="AS8" s="619"/>
      <c r="AT8" s="619"/>
      <c r="AU8" s="619"/>
      <c r="AV8" s="619"/>
      <c r="AW8" s="619"/>
      <c r="AX8" s="619"/>
      <c r="AY8" s="619"/>
      <c r="AZ8" s="619"/>
      <c r="BA8" s="619"/>
      <c r="BB8" s="619"/>
      <c r="BC8" s="619"/>
      <c r="BD8" s="619"/>
      <c r="BE8" s="619"/>
      <c r="BF8" s="620"/>
      <c r="BG8" s="621">
        <v>1398</v>
      </c>
      <c r="BH8" s="622"/>
      <c r="BI8" s="622"/>
      <c r="BJ8" s="622"/>
      <c r="BK8" s="622"/>
      <c r="BL8" s="622"/>
      <c r="BM8" s="622"/>
      <c r="BN8" s="623"/>
      <c r="BO8" s="659">
        <v>1.5</v>
      </c>
      <c r="BP8" s="659"/>
      <c r="BQ8" s="659"/>
      <c r="BR8" s="659"/>
      <c r="BS8" s="660" t="s">
        <v>123</v>
      </c>
      <c r="BT8" s="660"/>
      <c r="BU8" s="660"/>
      <c r="BV8" s="660"/>
      <c r="BW8" s="660"/>
      <c r="BX8" s="660"/>
      <c r="BY8" s="660"/>
      <c r="BZ8" s="660"/>
      <c r="CA8" s="660"/>
      <c r="CB8" s="695"/>
      <c r="CD8" s="618" t="s">
        <v>231</v>
      </c>
      <c r="CE8" s="619"/>
      <c r="CF8" s="619"/>
      <c r="CG8" s="619"/>
      <c r="CH8" s="619"/>
      <c r="CI8" s="619"/>
      <c r="CJ8" s="619"/>
      <c r="CK8" s="619"/>
      <c r="CL8" s="619"/>
      <c r="CM8" s="619"/>
      <c r="CN8" s="619"/>
      <c r="CO8" s="619"/>
      <c r="CP8" s="619"/>
      <c r="CQ8" s="620"/>
      <c r="CR8" s="621">
        <v>420288</v>
      </c>
      <c r="CS8" s="622"/>
      <c r="CT8" s="622"/>
      <c r="CU8" s="622"/>
      <c r="CV8" s="622"/>
      <c r="CW8" s="622"/>
      <c r="CX8" s="622"/>
      <c r="CY8" s="623"/>
      <c r="CZ8" s="659">
        <v>9</v>
      </c>
      <c r="DA8" s="659"/>
      <c r="DB8" s="659"/>
      <c r="DC8" s="659"/>
      <c r="DD8" s="627" t="s">
        <v>123</v>
      </c>
      <c r="DE8" s="622"/>
      <c r="DF8" s="622"/>
      <c r="DG8" s="622"/>
      <c r="DH8" s="622"/>
      <c r="DI8" s="622"/>
      <c r="DJ8" s="622"/>
      <c r="DK8" s="622"/>
      <c r="DL8" s="622"/>
      <c r="DM8" s="622"/>
      <c r="DN8" s="622"/>
      <c r="DO8" s="622"/>
      <c r="DP8" s="623"/>
      <c r="DQ8" s="627">
        <v>264041</v>
      </c>
      <c r="DR8" s="622"/>
      <c r="DS8" s="622"/>
      <c r="DT8" s="622"/>
      <c r="DU8" s="622"/>
      <c r="DV8" s="622"/>
      <c r="DW8" s="622"/>
      <c r="DX8" s="622"/>
      <c r="DY8" s="622"/>
      <c r="DZ8" s="622"/>
      <c r="EA8" s="622"/>
      <c r="EB8" s="622"/>
      <c r="EC8" s="658"/>
    </row>
    <row r="9" spans="2:143" ht="11.25" customHeight="1" x14ac:dyDescent="0.15">
      <c r="B9" s="618" t="s">
        <v>232</v>
      </c>
      <c r="C9" s="619"/>
      <c r="D9" s="619"/>
      <c r="E9" s="619"/>
      <c r="F9" s="619"/>
      <c r="G9" s="619"/>
      <c r="H9" s="619"/>
      <c r="I9" s="619"/>
      <c r="J9" s="619"/>
      <c r="K9" s="619"/>
      <c r="L9" s="619"/>
      <c r="M9" s="619"/>
      <c r="N9" s="619"/>
      <c r="O9" s="619"/>
      <c r="P9" s="619"/>
      <c r="Q9" s="620"/>
      <c r="R9" s="621">
        <v>644</v>
      </c>
      <c r="S9" s="622"/>
      <c r="T9" s="622"/>
      <c r="U9" s="622"/>
      <c r="V9" s="622"/>
      <c r="W9" s="622"/>
      <c r="X9" s="622"/>
      <c r="Y9" s="623"/>
      <c r="Z9" s="659">
        <v>0</v>
      </c>
      <c r="AA9" s="659"/>
      <c r="AB9" s="659"/>
      <c r="AC9" s="659"/>
      <c r="AD9" s="660">
        <v>644</v>
      </c>
      <c r="AE9" s="660"/>
      <c r="AF9" s="660"/>
      <c r="AG9" s="660"/>
      <c r="AH9" s="660"/>
      <c r="AI9" s="660"/>
      <c r="AJ9" s="660"/>
      <c r="AK9" s="660"/>
      <c r="AL9" s="624">
        <v>0</v>
      </c>
      <c r="AM9" s="625"/>
      <c r="AN9" s="625"/>
      <c r="AO9" s="661"/>
      <c r="AP9" s="618" t="s">
        <v>233</v>
      </c>
      <c r="AQ9" s="619"/>
      <c r="AR9" s="619"/>
      <c r="AS9" s="619"/>
      <c r="AT9" s="619"/>
      <c r="AU9" s="619"/>
      <c r="AV9" s="619"/>
      <c r="AW9" s="619"/>
      <c r="AX9" s="619"/>
      <c r="AY9" s="619"/>
      <c r="AZ9" s="619"/>
      <c r="BA9" s="619"/>
      <c r="BB9" s="619"/>
      <c r="BC9" s="619"/>
      <c r="BD9" s="619"/>
      <c r="BE9" s="619"/>
      <c r="BF9" s="620"/>
      <c r="BG9" s="621">
        <v>33661</v>
      </c>
      <c r="BH9" s="622"/>
      <c r="BI9" s="622"/>
      <c r="BJ9" s="622"/>
      <c r="BK9" s="622"/>
      <c r="BL9" s="622"/>
      <c r="BM9" s="622"/>
      <c r="BN9" s="623"/>
      <c r="BO9" s="659">
        <v>37.200000000000003</v>
      </c>
      <c r="BP9" s="659"/>
      <c r="BQ9" s="659"/>
      <c r="BR9" s="659"/>
      <c r="BS9" s="660" t="s">
        <v>123</v>
      </c>
      <c r="BT9" s="660"/>
      <c r="BU9" s="660"/>
      <c r="BV9" s="660"/>
      <c r="BW9" s="660"/>
      <c r="BX9" s="660"/>
      <c r="BY9" s="660"/>
      <c r="BZ9" s="660"/>
      <c r="CA9" s="660"/>
      <c r="CB9" s="695"/>
      <c r="CD9" s="618" t="s">
        <v>234</v>
      </c>
      <c r="CE9" s="619"/>
      <c r="CF9" s="619"/>
      <c r="CG9" s="619"/>
      <c r="CH9" s="619"/>
      <c r="CI9" s="619"/>
      <c r="CJ9" s="619"/>
      <c r="CK9" s="619"/>
      <c r="CL9" s="619"/>
      <c r="CM9" s="619"/>
      <c r="CN9" s="619"/>
      <c r="CO9" s="619"/>
      <c r="CP9" s="619"/>
      <c r="CQ9" s="620"/>
      <c r="CR9" s="621">
        <v>211263</v>
      </c>
      <c r="CS9" s="622"/>
      <c r="CT9" s="622"/>
      <c r="CU9" s="622"/>
      <c r="CV9" s="622"/>
      <c r="CW9" s="622"/>
      <c r="CX9" s="622"/>
      <c r="CY9" s="623"/>
      <c r="CZ9" s="659">
        <v>4.5</v>
      </c>
      <c r="DA9" s="659"/>
      <c r="DB9" s="659"/>
      <c r="DC9" s="659"/>
      <c r="DD9" s="627">
        <v>21105</v>
      </c>
      <c r="DE9" s="622"/>
      <c r="DF9" s="622"/>
      <c r="DG9" s="622"/>
      <c r="DH9" s="622"/>
      <c r="DI9" s="622"/>
      <c r="DJ9" s="622"/>
      <c r="DK9" s="622"/>
      <c r="DL9" s="622"/>
      <c r="DM9" s="622"/>
      <c r="DN9" s="622"/>
      <c r="DO9" s="622"/>
      <c r="DP9" s="623"/>
      <c r="DQ9" s="627">
        <v>155761</v>
      </c>
      <c r="DR9" s="622"/>
      <c r="DS9" s="622"/>
      <c r="DT9" s="622"/>
      <c r="DU9" s="622"/>
      <c r="DV9" s="622"/>
      <c r="DW9" s="622"/>
      <c r="DX9" s="622"/>
      <c r="DY9" s="622"/>
      <c r="DZ9" s="622"/>
      <c r="EA9" s="622"/>
      <c r="EB9" s="622"/>
      <c r="EC9" s="658"/>
    </row>
    <row r="10" spans="2:143" ht="11.25" customHeight="1" x14ac:dyDescent="0.15">
      <c r="B10" s="618" t="s">
        <v>235</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236</v>
      </c>
      <c r="AQ10" s="619"/>
      <c r="AR10" s="619"/>
      <c r="AS10" s="619"/>
      <c r="AT10" s="619"/>
      <c r="AU10" s="619"/>
      <c r="AV10" s="619"/>
      <c r="AW10" s="619"/>
      <c r="AX10" s="619"/>
      <c r="AY10" s="619"/>
      <c r="AZ10" s="619"/>
      <c r="BA10" s="619"/>
      <c r="BB10" s="619"/>
      <c r="BC10" s="619"/>
      <c r="BD10" s="619"/>
      <c r="BE10" s="619"/>
      <c r="BF10" s="620"/>
      <c r="BG10" s="621">
        <v>3071</v>
      </c>
      <c r="BH10" s="622"/>
      <c r="BI10" s="622"/>
      <c r="BJ10" s="622"/>
      <c r="BK10" s="622"/>
      <c r="BL10" s="622"/>
      <c r="BM10" s="622"/>
      <c r="BN10" s="623"/>
      <c r="BO10" s="659">
        <v>3.4</v>
      </c>
      <c r="BP10" s="659"/>
      <c r="BQ10" s="659"/>
      <c r="BR10" s="659"/>
      <c r="BS10" s="660" t="s">
        <v>123</v>
      </c>
      <c r="BT10" s="660"/>
      <c r="BU10" s="660"/>
      <c r="BV10" s="660"/>
      <c r="BW10" s="660"/>
      <c r="BX10" s="660"/>
      <c r="BY10" s="660"/>
      <c r="BZ10" s="660"/>
      <c r="CA10" s="660"/>
      <c r="CB10" s="695"/>
      <c r="CD10" s="618" t="s">
        <v>237</v>
      </c>
      <c r="CE10" s="619"/>
      <c r="CF10" s="619"/>
      <c r="CG10" s="619"/>
      <c r="CH10" s="619"/>
      <c r="CI10" s="619"/>
      <c r="CJ10" s="619"/>
      <c r="CK10" s="619"/>
      <c r="CL10" s="619"/>
      <c r="CM10" s="619"/>
      <c r="CN10" s="619"/>
      <c r="CO10" s="619"/>
      <c r="CP10" s="619"/>
      <c r="CQ10" s="620"/>
      <c r="CR10" s="621" t="s">
        <v>123</v>
      </c>
      <c r="CS10" s="622"/>
      <c r="CT10" s="622"/>
      <c r="CU10" s="622"/>
      <c r="CV10" s="622"/>
      <c r="CW10" s="622"/>
      <c r="CX10" s="622"/>
      <c r="CY10" s="623"/>
      <c r="CZ10" s="659" t="s">
        <v>123</v>
      </c>
      <c r="DA10" s="659"/>
      <c r="DB10" s="659"/>
      <c r="DC10" s="659"/>
      <c r="DD10" s="627" t="s">
        <v>123</v>
      </c>
      <c r="DE10" s="622"/>
      <c r="DF10" s="622"/>
      <c r="DG10" s="622"/>
      <c r="DH10" s="622"/>
      <c r="DI10" s="622"/>
      <c r="DJ10" s="622"/>
      <c r="DK10" s="622"/>
      <c r="DL10" s="622"/>
      <c r="DM10" s="622"/>
      <c r="DN10" s="622"/>
      <c r="DO10" s="622"/>
      <c r="DP10" s="623"/>
      <c r="DQ10" s="627" t="s">
        <v>123</v>
      </c>
      <c r="DR10" s="622"/>
      <c r="DS10" s="622"/>
      <c r="DT10" s="622"/>
      <c r="DU10" s="622"/>
      <c r="DV10" s="622"/>
      <c r="DW10" s="622"/>
      <c r="DX10" s="622"/>
      <c r="DY10" s="622"/>
      <c r="DZ10" s="622"/>
      <c r="EA10" s="622"/>
      <c r="EB10" s="622"/>
      <c r="EC10" s="658"/>
    </row>
    <row r="11" spans="2:143" ht="11.25" customHeight="1" x14ac:dyDescent="0.15">
      <c r="B11" s="618" t="s">
        <v>238</v>
      </c>
      <c r="C11" s="619"/>
      <c r="D11" s="619"/>
      <c r="E11" s="619"/>
      <c r="F11" s="619"/>
      <c r="G11" s="619"/>
      <c r="H11" s="619"/>
      <c r="I11" s="619"/>
      <c r="J11" s="619"/>
      <c r="K11" s="619"/>
      <c r="L11" s="619"/>
      <c r="M11" s="619"/>
      <c r="N11" s="619"/>
      <c r="O11" s="619"/>
      <c r="P11" s="619"/>
      <c r="Q11" s="620"/>
      <c r="R11" s="621">
        <v>28787</v>
      </c>
      <c r="S11" s="622"/>
      <c r="T11" s="622"/>
      <c r="U11" s="622"/>
      <c r="V11" s="622"/>
      <c r="W11" s="622"/>
      <c r="X11" s="622"/>
      <c r="Y11" s="623"/>
      <c r="Z11" s="624">
        <v>0.6</v>
      </c>
      <c r="AA11" s="625"/>
      <c r="AB11" s="625"/>
      <c r="AC11" s="626"/>
      <c r="AD11" s="627">
        <v>28787</v>
      </c>
      <c r="AE11" s="622"/>
      <c r="AF11" s="622"/>
      <c r="AG11" s="622"/>
      <c r="AH11" s="622"/>
      <c r="AI11" s="622"/>
      <c r="AJ11" s="622"/>
      <c r="AK11" s="623"/>
      <c r="AL11" s="624">
        <v>2.1</v>
      </c>
      <c r="AM11" s="625"/>
      <c r="AN11" s="625"/>
      <c r="AO11" s="661"/>
      <c r="AP11" s="618" t="s">
        <v>239</v>
      </c>
      <c r="AQ11" s="619"/>
      <c r="AR11" s="619"/>
      <c r="AS11" s="619"/>
      <c r="AT11" s="619"/>
      <c r="AU11" s="619"/>
      <c r="AV11" s="619"/>
      <c r="AW11" s="619"/>
      <c r="AX11" s="619"/>
      <c r="AY11" s="619"/>
      <c r="AZ11" s="619"/>
      <c r="BA11" s="619"/>
      <c r="BB11" s="619"/>
      <c r="BC11" s="619"/>
      <c r="BD11" s="619"/>
      <c r="BE11" s="619"/>
      <c r="BF11" s="620"/>
      <c r="BG11" s="621">
        <v>2397</v>
      </c>
      <c r="BH11" s="622"/>
      <c r="BI11" s="622"/>
      <c r="BJ11" s="622"/>
      <c r="BK11" s="622"/>
      <c r="BL11" s="622"/>
      <c r="BM11" s="622"/>
      <c r="BN11" s="623"/>
      <c r="BO11" s="659">
        <v>2.6</v>
      </c>
      <c r="BP11" s="659"/>
      <c r="BQ11" s="659"/>
      <c r="BR11" s="659"/>
      <c r="BS11" s="660" t="s">
        <v>123</v>
      </c>
      <c r="BT11" s="660"/>
      <c r="BU11" s="660"/>
      <c r="BV11" s="660"/>
      <c r="BW11" s="660"/>
      <c r="BX11" s="660"/>
      <c r="BY11" s="660"/>
      <c r="BZ11" s="660"/>
      <c r="CA11" s="660"/>
      <c r="CB11" s="695"/>
      <c r="CD11" s="618" t="s">
        <v>240</v>
      </c>
      <c r="CE11" s="619"/>
      <c r="CF11" s="619"/>
      <c r="CG11" s="619"/>
      <c r="CH11" s="619"/>
      <c r="CI11" s="619"/>
      <c r="CJ11" s="619"/>
      <c r="CK11" s="619"/>
      <c r="CL11" s="619"/>
      <c r="CM11" s="619"/>
      <c r="CN11" s="619"/>
      <c r="CO11" s="619"/>
      <c r="CP11" s="619"/>
      <c r="CQ11" s="620"/>
      <c r="CR11" s="621">
        <v>1089894</v>
      </c>
      <c r="CS11" s="622"/>
      <c r="CT11" s="622"/>
      <c r="CU11" s="622"/>
      <c r="CV11" s="622"/>
      <c r="CW11" s="622"/>
      <c r="CX11" s="622"/>
      <c r="CY11" s="623"/>
      <c r="CZ11" s="659">
        <v>23.4</v>
      </c>
      <c r="DA11" s="659"/>
      <c r="DB11" s="659"/>
      <c r="DC11" s="659"/>
      <c r="DD11" s="627">
        <v>916304</v>
      </c>
      <c r="DE11" s="622"/>
      <c r="DF11" s="622"/>
      <c r="DG11" s="622"/>
      <c r="DH11" s="622"/>
      <c r="DI11" s="622"/>
      <c r="DJ11" s="622"/>
      <c r="DK11" s="622"/>
      <c r="DL11" s="622"/>
      <c r="DM11" s="622"/>
      <c r="DN11" s="622"/>
      <c r="DO11" s="622"/>
      <c r="DP11" s="623"/>
      <c r="DQ11" s="627">
        <v>127882</v>
      </c>
      <c r="DR11" s="622"/>
      <c r="DS11" s="622"/>
      <c r="DT11" s="622"/>
      <c r="DU11" s="622"/>
      <c r="DV11" s="622"/>
      <c r="DW11" s="622"/>
      <c r="DX11" s="622"/>
      <c r="DY11" s="622"/>
      <c r="DZ11" s="622"/>
      <c r="EA11" s="622"/>
      <c r="EB11" s="622"/>
      <c r="EC11" s="658"/>
    </row>
    <row r="12" spans="2:143" ht="11.25" customHeight="1" x14ac:dyDescent="0.15">
      <c r="B12" s="618" t="s">
        <v>241</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242</v>
      </c>
      <c r="AQ12" s="619"/>
      <c r="AR12" s="619"/>
      <c r="AS12" s="619"/>
      <c r="AT12" s="619"/>
      <c r="AU12" s="619"/>
      <c r="AV12" s="619"/>
      <c r="AW12" s="619"/>
      <c r="AX12" s="619"/>
      <c r="AY12" s="619"/>
      <c r="AZ12" s="619"/>
      <c r="BA12" s="619"/>
      <c r="BB12" s="619"/>
      <c r="BC12" s="619"/>
      <c r="BD12" s="619"/>
      <c r="BE12" s="619"/>
      <c r="BF12" s="620"/>
      <c r="BG12" s="621">
        <v>33471</v>
      </c>
      <c r="BH12" s="622"/>
      <c r="BI12" s="622"/>
      <c r="BJ12" s="622"/>
      <c r="BK12" s="622"/>
      <c r="BL12" s="622"/>
      <c r="BM12" s="622"/>
      <c r="BN12" s="623"/>
      <c r="BO12" s="659">
        <v>37</v>
      </c>
      <c r="BP12" s="659"/>
      <c r="BQ12" s="659"/>
      <c r="BR12" s="659"/>
      <c r="BS12" s="660" t="s">
        <v>123</v>
      </c>
      <c r="BT12" s="660"/>
      <c r="BU12" s="660"/>
      <c r="BV12" s="660"/>
      <c r="BW12" s="660"/>
      <c r="BX12" s="660"/>
      <c r="BY12" s="660"/>
      <c r="BZ12" s="660"/>
      <c r="CA12" s="660"/>
      <c r="CB12" s="695"/>
      <c r="CD12" s="618" t="s">
        <v>243</v>
      </c>
      <c r="CE12" s="619"/>
      <c r="CF12" s="619"/>
      <c r="CG12" s="619"/>
      <c r="CH12" s="619"/>
      <c r="CI12" s="619"/>
      <c r="CJ12" s="619"/>
      <c r="CK12" s="619"/>
      <c r="CL12" s="619"/>
      <c r="CM12" s="619"/>
      <c r="CN12" s="619"/>
      <c r="CO12" s="619"/>
      <c r="CP12" s="619"/>
      <c r="CQ12" s="620"/>
      <c r="CR12" s="621">
        <v>122479</v>
      </c>
      <c r="CS12" s="622"/>
      <c r="CT12" s="622"/>
      <c r="CU12" s="622"/>
      <c r="CV12" s="622"/>
      <c r="CW12" s="622"/>
      <c r="CX12" s="622"/>
      <c r="CY12" s="623"/>
      <c r="CZ12" s="659">
        <v>2.6</v>
      </c>
      <c r="DA12" s="659"/>
      <c r="DB12" s="659"/>
      <c r="DC12" s="659"/>
      <c r="DD12" s="627" t="s">
        <v>123</v>
      </c>
      <c r="DE12" s="622"/>
      <c r="DF12" s="622"/>
      <c r="DG12" s="622"/>
      <c r="DH12" s="622"/>
      <c r="DI12" s="622"/>
      <c r="DJ12" s="622"/>
      <c r="DK12" s="622"/>
      <c r="DL12" s="622"/>
      <c r="DM12" s="622"/>
      <c r="DN12" s="622"/>
      <c r="DO12" s="622"/>
      <c r="DP12" s="623"/>
      <c r="DQ12" s="627">
        <v>57063</v>
      </c>
      <c r="DR12" s="622"/>
      <c r="DS12" s="622"/>
      <c r="DT12" s="622"/>
      <c r="DU12" s="622"/>
      <c r="DV12" s="622"/>
      <c r="DW12" s="622"/>
      <c r="DX12" s="622"/>
      <c r="DY12" s="622"/>
      <c r="DZ12" s="622"/>
      <c r="EA12" s="622"/>
      <c r="EB12" s="622"/>
      <c r="EC12" s="658"/>
    </row>
    <row r="13" spans="2:143" ht="11.25" customHeight="1" x14ac:dyDescent="0.15">
      <c r="B13" s="618" t="s">
        <v>244</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245</v>
      </c>
      <c r="AQ13" s="619"/>
      <c r="AR13" s="619"/>
      <c r="AS13" s="619"/>
      <c r="AT13" s="619"/>
      <c r="AU13" s="619"/>
      <c r="AV13" s="619"/>
      <c r="AW13" s="619"/>
      <c r="AX13" s="619"/>
      <c r="AY13" s="619"/>
      <c r="AZ13" s="619"/>
      <c r="BA13" s="619"/>
      <c r="BB13" s="619"/>
      <c r="BC13" s="619"/>
      <c r="BD13" s="619"/>
      <c r="BE13" s="619"/>
      <c r="BF13" s="620"/>
      <c r="BG13" s="621">
        <v>33452</v>
      </c>
      <c r="BH13" s="622"/>
      <c r="BI13" s="622"/>
      <c r="BJ13" s="622"/>
      <c r="BK13" s="622"/>
      <c r="BL13" s="622"/>
      <c r="BM13" s="622"/>
      <c r="BN13" s="623"/>
      <c r="BO13" s="659">
        <v>37</v>
      </c>
      <c r="BP13" s="659"/>
      <c r="BQ13" s="659"/>
      <c r="BR13" s="659"/>
      <c r="BS13" s="660" t="s">
        <v>123</v>
      </c>
      <c r="BT13" s="660"/>
      <c r="BU13" s="660"/>
      <c r="BV13" s="660"/>
      <c r="BW13" s="660"/>
      <c r="BX13" s="660"/>
      <c r="BY13" s="660"/>
      <c r="BZ13" s="660"/>
      <c r="CA13" s="660"/>
      <c r="CB13" s="695"/>
      <c r="CD13" s="618" t="s">
        <v>246</v>
      </c>
      <c r="CE13" s="619"/>
      <c r="CF13" s="619"/>
      <c r="CG13" s="619"/>
      <c r="CH13" s="619"/>
      <c r="CI13" s="619"/>
      <c r="CJ13" s="619"/>
      <c r="CK13" s="619"/>
      <c r="CL13" s="619"/>
      <c r="CM13" s="619"/>
      <c r="CN13" s="619"/>
      <c r="CO13" s="619"/>
      <c r="CP13" s="619"/>
      <c r="CQ13" s="620"/>
      <c r="CR13" s="621">
        <v>1175908</v>
      </c>
      <c r="CS13" s="622"/>
      <c r="CT13" s="622"/>
      <c r="CU13" s="622"/>
      <c r="CV13" s="622"/>
      <c r="CW13" s="622"/>
      <c r="CX13" s="622"/>
      <c r="CY13" s="623"/>
      <c r="CZ13" s="659">
        <v>25.2</v>
      </c>
      <c r="DA13" s="659"/>
      <c r="DB13" s="659"/>
      <c r="DC13" s="659"/>
      <c r="DD13" s="627">
        <v>1016961</v>
      </c>
      <c r="DE13" s="622"/>
      <c r="DF13" s="622"/>
      <c r="DG13" s="622"/>
      <c r="DH13" s="622"/>
      <c r="DI13" s="622"/>
      <c r="DJ13" s="622"/>
      <c r="DK13" s="622"/>
      <c r="DL13" s="622"/>
      <c r="DM13" s="622"/>
      <c r="DN13" s="622"/>
      <c r="DO13" s="622"/>
      <c r="DP13" s="623"/>
      <c r="DQ13" s="627">
        <v>236897</v>
      </c>
      <c r="DR13" s="622"/>
      <c r="DS13" s="622"/>
      <c r="DT13" s="622"/>
      <c r="DU13" s="622"/>
      <c r="DV13" s="622"/>
      <c r="DW13" s="622"/>
      <c r="DX13" s="622"/>
      <c r="DY13" s="622"/>
      <c r="DZ13" s="622"/>
      <c r="EA13" s="622"/>
      <c r="EB13" s="622"/>
      <c r="EC13" s="658"/>
    </row>
    <row r="14" spans="2:143" ht="11.25" customHeight="1" x14ac:dyDescent="0.15">
      <c r="B14" s="618" t="s">
        <v>247</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248</v>
      </c>
      <c r="AQ14" s="619"/>
      <c r="AR14" s="619"/>
      <c r="AS14" s="619"/>
      <c r="AT14" s="619"/>
      <c r="AU14" s="619"/>
      <c r="AV14" s="619"/>
      <c r="AW14" s="619"/>
      <c r="AX14" s="619"/>
      <c r="AY14" s="619"/>
      <c r="AZ14" s="619"/>
      <c r="BA14" s="619"/>
      <c r="BB14" s="619"/>
      <c r="BC14" s="619"/>
      <c r="BD14" s="619"/>
      <c r="BE14" s="619"/>
      <c r="BF14" s="620"/>
      <c r="BG14" s="621">
        <v>6014</v>
      </c>
      <c r="BH14" s="622"/>
      <c r="BI14" s="622"/>
      <c r="BJ14" s="622"/>
      <c r="BK14" s="622"/>
      <c r="BL14" s="622"/>
      <c r="BM14" s="622"/>
      <c r="BN14" s="623"/>
      <c r="BO14" s="659">
        <v>6.6</v>
      </c>
      <c r="BP14" s="659"/>
      <c r="BQ14" s="659"/>
      <c r="BR14" s="659"/>
      <c r="BS14" s="660" t="s">
        <v>123</v>
      </c>
      <c r="BT14" s="660"/>
      <c r="BU14" s="660"/>
      <c r="BV14" s="660"/>
      <c r="BW14" s="660"/>
      <c r="BX14" s="660"/>
      <c r="BY14" s="660"/>
      <c r="BZ14" s="660"/>
      <c r="CA14" s="660"/>
      <c r="CB14" s="695"/>
      <c r="CD14" s="618" t="s">
        <v>249</v>
      </c>
      <c r="CE14" s="619"/>
      <c r="CF14" s="619"/>
      <c r="CG14" s="619"/>
      <c r="CH14" s="619"/>
      <c r="CI14" s="619"/>
      <c r="CJ14" s="619"/>
      <c r="CK14" s="619"/>
      <c r="CL14" s="619"/>
      <c r="CM14" s="619"/>
      <c r="CN14" s="619"/>
      <c r="CO14" s="619"/>
      <c r="CP14" s="619"/>
      <c r="CQ14" s="620"/>
      <c r="CR14" s="621">
        <v>12462</v>
      </c>
      <c r="CS14" s="622"/>
      <c r="CT14" s="622"/>
      <c r="CU14" s="622"/>
      <c r="CV14" s="622"/>
      <c r="CW14" s="622"/>
      <c r="CX14" s="622"/>
      <c r="CY14" s="623"/>
      <c r="CZ14" s="659">
        <v>0.3</v>
      </c>
      <c r="DA14" s="659"/>
      <c r="DB14" s="659"/>
      <c r="DC14" s="659"/>
      <c r="DD14" s="627" t="s">
        <v>123</v>
      </c>
      <c r="DE14" s="622"/>
      <c r="DF14" s="622"/>
      <c r="DG14" s="622"/>
      <c r="DH14" s="622"/>
      <c r="DI14" s="622"/>
      <c r="DJ14" s="622"/>
      <c r="DK14" s="622"/>
      <c r="DL14" s="622"/>
      <c r="DM14" s="622"/>
      <c r="DN14" s="622"/>
      <c r="DO14" s="622"/>
      <c r="DP14" s="623"/>
      <c r="DQ14" s="627">
        <v>10062</v>
      </c>
      <c r="DR14" s="622"/>
      <c r="DS14" s="622"/>
      <c r="DT14" s="622"/>
      <c r="DU14" s="622"/>
      <c r="DV14" s="622"/>
      <c r="DW14" s="622"/>
      <c r="DX14" s="622"/>
      <c r="DY14" s="622"/>
      <c r="DZ14" s="622"/>
      <c r="EA14" s="622"/>
      <c r="EB14" s="622"/>
      <c r="EC14" s="658"/>
    </row>
    <row r="15" spans="2:143" ht="11.25" customHeight="1" x14ac:dyDescent="0.15">
      <c r="B15" s="618" t="s">
        <v>250</v>
      </c>
      <c r="C15" s="619"/>
      <c r="D15" s="619"/>
      <c r="E15" s="619"/>
      <c r="F15" s="619"/>
      <c r="G15" s="619"/>
      <c r="H15" s="619"/>
      <c r="I15" s="619"/>
      <c r="J15" s="619"/>
      <c r="K15" s="619"/>
      <c r="L15" s="619"/>
      <c r="M15" s="619"/>
      <c r="N15" s="619"/>
      <c r="O15" s="619"/>
      <c r="P15" s="619"/>
      <c r="Q15" s="620"/>
      <c r="R15" s="621">
        <v>2308</v>
      </c>
      <c r="S15" s="622"/>
      <c r="T15" s="622"/>
      <c r="U15" s="622"/>
      <c r="V15" s="622"/>
      <c r="W15" s="622"/>
      <c r="X15" s="622"/>
      <c r="Y15" s="623"/>
      <c r="Z15" s="659">
        <v>0</v>
      </c>
      <c r="AA15" s="659"/>
      <c r="AB15" s="659"/>
      <c r="AC15" s="659"/>
      <c r="AD15" s="660">
        <v>2308</v>
      </c>
      <c r="AE15" s="660"/>
      <c r="AF15" s="660"/>
      <c r="AG15" s="660"/>
      <c r="AH15" s="660"/>
      <c r="AI15" s="660"/>
      <c r="AJ15" s="660"/>
      <c r="AK15" s="660"/>
      <c r="AL15" s="624">
        <v>0.2</v>
      </c>
      <c r="AM15" s="625"/>
      <c r="AN15" s="625"/>
      <c r="AO15" s="661"/>
      <c r="AP15" s="618" t="s">
        <v>251</v>
      </c>
      <c r="AQ15" s="619"/>
      <c r="AR15" s="619"/>
      <c r="AS15" s="619"/>
      <c r="AT15" s="619"/>
      <c r="AU15" s="619"/>
      <c r="AV15" s="619"/>
      <c r="AW15" s="619"/>
      <c r="AX15" s="619"/>
      <c r="AY15" s="619"/>
      <c r="AZ15" s="619"/>
      <c r="BA15" s="619"/>
      <c r="BB15" s="619"/>
      <c r="BC15" s="619"/>
      <c r="BD15" s="619"/>
      <c r="BE15" s="619"/>
      <c r="BF15" s="620"/>
      <c r="BG15" s="621">
        <v>7020</v>
      </c>
      <c r="BH15" s="622"/>
      <c r="BI15" s="622"/>
      <c r="BJ15" s="622"/>
      <c r="BK15" s="622"/>
      <c r="BL15" s="622"/>
      <c r="BM15" s="622"/>
      <c r="BN15" s="623"/>
      <c r="BO15" s="659">
        <v>7.8</v>
      </c>
      <c r="BP15" s="659"/>
      <c r="BQ15" s="659"/>
      <c r="BR15" s="659"/>
      <c r="BS15" s="660" t="s">
        <v>123</v>
      </c>
      <c r="BT15" s="660"/>
      <c r="BU15" s="660"/>
      <c r="BV15" s="660"/>
      <c r="BW15" s="660"/>
      <c r="BX15" s="660"/>
      <c r="BY15" s="660"/>
      <c r="BZ15" s="660"/>
      <c r="CA15" s="660"/>
      <c r="CB15" s="695"/>
      <c r="CD15" s="618" t="s">
        <v>252</v>
      </c>
      <c r="CE15" s="619"/>
      <c r="CF15" s="619"/>
      <c r="CG15" s="619"/>
      <c r="CH15" s="619"/>
      <c r="CI15" s="619"/>
      <c r="CJ15" s="619"/>
      <c r="CK15" s="619"/>
      <c r="CL15" s="619"/>
      <c r="CM15" s="619"/>
      <c r="CN15" s="619"/>
      <c r="CO15" s="619"/>
      <c r="CP15" s="619"/>
      <c r="CQ15" s="620"/>
      <c r="CR15" s="621">
        <v>302636</v>
      </c>
      <c r="CS15" s="622"/>
      <c r="CT15" s="622"/>
      <c r="CU15" s="622"/>
      <c r="CV15" s="622"/>
      <c r="CW15" s="622"/>
      <c r="CX15" s="622"/>
      <c r="CY15" s="623"/>
      <c r="CZ15" s="659">
        <v>6.5</v>
      </c>
      <c r="DA15" s="659"/>
      <c r="DB15" s="659"/>
      <c r="DC15" s="659"/>
      <c r="DD15" s="627">
        <v>1704</v>
      </c>
      <c r="DE15" s="622"/>
      <c r="DF15" s="622"/>
      <c r="DG15" s="622"/>
      <c r="DH15" s="622"/>
      <c r="DI15" s="622"/>
      <c r="DJ15" s="622"/>
      <c r="DK15" s="622"/>
      <c r="DL15" s="622"/>
      <c r="DM15" s="622"/>
      <c r="DN15" s="622"/>
      <c r="DO15" s="622"/>
      <c r="DP15" s="623"/>
      <c r="DQ15" s="627">
        <v>240849</v>
      </c>
      <c r="DR15" s="622"/>
      <c r="DS15" s="622"/>
      <c r="DT15" s="622"/>
      <c r="DU15" s="622"/>
      <c r="DV15" s="622"/>
      <c r="DW15" s="622"/>
      <c r="DX15" s="622"/>
      <c r="DY15" s="622"/>
      <c r="DZ15" s="622"/>
      <c r="EA15" s="622"/>
      <c r="EB15" s="622"/>
      <c r="EC15" s="658"/>
    </row>
    <row r="16" spans="2:143" ht="11.25" customHeight="1" x14ac:dyDescent="0.15">
      <c r="B16" s="618" t="s">
        <v>253</v>
      </c>
      <c r="C16" s="619"/>
      <c r="D16" s="619"/>
      <c r="E16" s="619"/>
      <c r="F16" s="619"/>
      <c r="G16" s="619"/>
      <c r="H16" s="619"/>
      <c r="I16" s="619"/>
      <c r="J16" s="619"/>
      <c r="K16" s="619"/>
      <c r="L16" s="619"/>
      <c r="M16" s="619"/>
      <c r="N16" s="619"/>
      <c r="O16" s="619"/>
      <c r="P16" s="619"/>
      <c r="Q16" s="620"/>
      <c r="R16" s="621">
        <v>2396</v>
      </c>
      <c r="S16" s="622"/>
      <c r="T16" s="622"/>
      <c r="U16" s="622"/>
      <c r="V16" s="622"/>
      <c r="W16" s="622"/>
      <c r="X16" s="622"/>
      <c r="Y16" s="623"/>
      <c r="Z16" s="659">
        <v>0</v>
      </c>
      <c r="AA16" s="659"/>
      <c r="AB16" s="659"/>
      <c r="AC16" s="659"/>
      <c r="AD16" s="660">
        <v>2396</v>
      </c>
      <c r="AE16" s="660"/>
      <c r="AF16" s="660"/>
      <c r="AG16" s="660"/>
      <c r="AH16" s="660"/>
      <c r="AI16" s="660"/>
      <c r="AJ16" s="660"/>
      <c r="AK16" s="660"/>
      <c r="AL16" s="624">
        <v>0.2</v>
      </c>
      <c r="AM16" s="625"/>
      <c r="AN16" s="625"/>
      <c r="AO16" s="661"/>
      <c r="AP16" s="618" t="s">
        <v>254</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5"/>
      <c r="CD16" s="618" t="s">
        <v>255</v>
      </c>
      <c r="CE16" s="619"/>
      <c r="CF16" s="619"/>
      <c r="CG16" s="619"/>
      <c r="CH16" s="619"/>
      <c r="CI16" s="619"/>
      <c r="CJ16" s="619"/>
      <c r="CK16" s="619"/>
      <c r="CL16" s="619"/>
      <c r="CM16" s="619"/>
      <c r="CN16" s="619"/>
      <c r="CO16" s="619"/>
      <c r="CP16" s="619"/>
      <c r="CQ16" s="620"/>
      <c r="CR16" s="621">
        <v>22123</v>
      </c>
      <c r="CS16" s="622"/>
      <c r="CT16" s="622"/>
      <c r="CU16" s="622"/>
      <c r="CV16" s="622"/>
      <c r="CW16" s="622"/>
      <c r="CX16" s="622"/>
      <c r="CY16" s="623"/>
      <c r="CZ16" s="659">
        <v>0.5</v>
      </c>
      <c r="DA16" s="659"/>
      <c r="DB16" s="659"/>
      <c r="DC16" s="659"/>
      <c r="DD16" s="627" t="s">
        <v>123</v>
      </c>
      <c r="DE16" s="622"/>
      <c r="DF16" s="622"/>
      <c r="DG16" s="622"/>
      <c r="DH16" s="622"/>
      <c r="DI16" s="622"/>
      <c r="DJ16" s="622"/>
      <c r="DK16" s="622"/>
      <c r="DL16" s="622"/>
      <c r="DM16" s="622"/>
      <c r="DN16" s="622"/>
      <c r="DO16" s="622"/>
      <c r="DP16" s="623"/>
      <c r="DQ16" s="627">
        <v>7723</v>
      </c>
      <c r="DR16" s="622"/>
      <c r="DS16" s="622"/>
      <c r="DT16" s="622"/>
      <c r="DU16" s="622"/>
      <c r="DV16" s="622"/>
      <c r="DW16" s="622"/>
      <c r="DX16" s="622"/>
      <c r="DY16" s="622"/>
      <c r="DZ16" s="622"/>
      <c r="EA16" s="622"/>
      <c r="EB16" s="622"/>
      <c r="EC16" s="658"/>
    </row>
    <row r="17" spans="2:133" ht="11.25" customHeight="1" x14ac:dyDescent="0.15">
      <c r="B17" s="618" t="s">
        <v>256</v>
      </c>
      <c r="C17" s="619"/>
      <c r="D17" s="619"/>
      <c r="E17" s="619"/>
      <c r="F17" s="619"/>
      <c r="G17" s="619"/>
      <c r="H17" s="619"/>
      <c r="I17" s="619"/>
      <c r="J17" s="619"/>
      <c r="K17" s="619"/>
      <c r="L17" s="619"/>
      <c r="M17" s="619"/>
      <c r="N17" s="619"/>
      <c r="O17" s="619"/>
      <c r="P17" s="619"/>
      <c r="Q17" s="620"/>
      <c r="R17" s="621">
        <v>4300</v>
      </c>
      <c r="S17" s="622"/>
      <c r="T17" s="622"/>
      <c r="U17" s="622"/>
      <c r="V17" s="622"/>
      <c r="W17" s="622"/>
      <c r="X17" s="622"/>
      <c r="Y17" s="623"/>
      <c r="Z17" s="659">
        <v>0.1</v>
      </c>
      <c r="AA17" s="659"/>
      <c r="AB17" s="659"/>
      <c r="AC17" s="659"/>
      <c r="AD17" s="660">
        <v>4300</v>
      </c>
      <c r="AE17" s="660"/>
      <c r="AF17" s="660"/>
      <c r="AG17" s="660"/>
      <c r="AH17" s="660"/>
      <c r="AI17" s="660"/>
      <c r="AJ17" s="660"/>
      <c r="AK17" s="660"/>
      <c r="AL17" s="624">
        <v>0.3</v>
      </c>
      <c r="AM17" s="625"/>
      <c r="AN17" s="625"/>
      <c r="AO17" s="661"/>
      <c r="AP17" s="618" t="s">
        <v>257</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258</v>
      </c>
      <c r="CE17" s="619"/>
      <c r="CF17" s="619"/>
      <c r="CG17" s="619"/>
      <c r="CH17" s="619"/>
      <c r="CI17" s="619"/>
      <c r="CJ17" s="619"/>
      <c r="CK17" s="619"/>
      <c r="CL17" s="619"/>
      <c r="CM17" s="619"/>
      <c r="CN17" s="619"/>
      <c r="CO17" s="619"/>
      <c r="CP17" s="619"/>
      <c r="CQ17" s="620"/>
      <c r="CR17" s="621">
        <v>392679</v>
      </c>
      <c r="CS17" s="622"/>
      <c r="CT17" s="622"/>
      <c r="CU17" s="622"/>
      <c r="CV17" s="622"/>
      <c r="CW17" s="622"/>
      <c r="CX17" s="622"/>
      <c r="CY17" s="623"/>
      <c r="CZ17" s="659">
        <v>8.4</v>
      </c>
      <c r="DA17" s="659"/>
      <c r="DB17" s="659"/>
      <c r="DC17" s="659"/>
      <c r="DD17" s="627" t="s">
        <v>123</v>
      </c>
      <c r="DE17" s="622"/>
      <c r="DF17" s="622"/>
      <c r="DG17" s="622"/>
      <c r="DH17" s="622"/>
      <c r="DI17" s="622"/>
      <c r="DJ17" s="622"/>
      <c r="DK17" s="622"/>
      <c r="DL17" s="622"/>
      <c r="DM17" s="622"/>
      <c r="DN17" s="622"/>
      <c r="DO17" s="622"/>
      <c r="DP17" s="623"/>
      <c r="DQ17" s="627">
        <v>362138</v>
      </c>
      <c r="DR17" s="622"/>
      <c r="DS17" s="622"/>
      <c r="DT17" s="622"/>
      <c r="DU17" s="622"/>
      <c r="DV17" s="622"/>
      <c r="DW17" s="622"/>
      <c r="DX17" s="622"/>
      <c r="DY17" s="622"/>
      <c r="DZ17" s="622"/>
      <c r="EA17" s="622"/>
      <c r="EB17" s="622"/>
      <c r="EC17" s="658"/>
    </row>
    <row r="18" spans="2:133" ht="11.25" customHeight="1" x14ac:dyDescent="0.15">
      <c r="B18" s="618" t="s">
        <v>259</v>
      </c>
      <c r="C18" s="619"/>
      <c r="D18" s="619"/>
      <c r="E18" s="619"/>
      <c r="F18" s="619"/>
      <c r="G18" s="619"/>
      <c r="H18" s="619"/>
      <c r="I18" s="619"/>
      <c r="J18" s="619"/>
      <c r="K18" s="619"/>
      <c r="L18" s="619"/>
      <c r="M18" s="619"/>
      <c r="N18" s="619"/>
      <c r="O18" s="619"/>
      <c r="P18" s="619"/>
      <c r="Q18" s="620"/>
      <c r="R18" s="621">
        <v>66</v>
      </c>
      <c r="S18" s="622"/>
      <c r="T18" s="622"/>
      <c r="U18" s="622"/>
      <c r="V18" s="622"/>
      <c r="W18" s="622"/>
      <c r="X18" s="622"/>
      <c r="Y18" s="623"/>
      <c r="Z18" s="659">
        <v>0</v>
      </c>
      <c r="AA18" s="659"/>
      <c r="AB18" s="659"/>
      <c r="AC18" s="659"/>
      <c r="AD18" s="660">
        <v>66</v>
      </c>
      <c r="AE18" s="660"/>
      <c r="AF18" s="660"/>
      <c r="AG18" s="660"/>
      <c r="AH18" s="660"/>
      <c r="AI18" s="660"/>
      <c r="AJ18" s="660"/>
      <c r="AK18" s="660"/>
      <c r="AL18" s="624">
        <v>0</v>
      </c>
      <c r="AM18" s="625"/>
      <c r="AN18" s="625"/>
      <c r="AO18" s="661"/>
      <c r="AP18" s="618" t="s">
        <v>260</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261</v>
      </c>
      <c r="CE18" s="619"/>
      <c r="CF18" s="619"/>
      <c r="CG18" s="619"/>
      <c r="CH18" s="619"/>
      <c r="CI18" s="619"/>
      <c r="CJ18" s="619"/>
      <c r="CK18" s="619"/>
      <c r="CL18" s="619"/>
      <c r="CM18" s="619"/>
      <c r="CN18" s="619"/>
      <c r="CO18" s="619"/>
      <c r="CP18" s="619"/>
      <c r="CQ18" s="620"/>
      <c r="CR18" s="621">
        <v>39318</v>
      </c>
      <c r="CS18" s="622"/>
      <c r="CT18" s="622"/>
      <c r="CU18" s="622"/>
      <c r="CV18" s="622"/>
      <c r="CW18" s="622"/>
      <c r="CX18" s="622"/>
      <c r="CY18" s="623"/>
      <c r="CZ18" s="659">
        <v>0.8</v>
      </c>
      <c r="DA18" s="659"/>
      <c r="DB18" s="659"/>
      <c r="DC18" s="659"/>
      <c r="DD18" s="627" t="s">
        <v>123</v>
      </c>
      <c r="DE18" s="622"/>
      <c r="DF18" s="622"/>
      <c r="DG18" s="622"/>
      <c r="DH18" s="622"/>
      <c r="DI18" s="622"/>
      <c r="DJ18" s="622"/>
      <c r="DK18" s="622"/>
      <c r="DL18" s="622"/>
      <c r="DM18" s="622"/>
      <c r="DN18" s="622"/>
      <c r="DO18" s="622"/>
      <c r="DP18" s="623"/>
      <c r="DQ18" s="627">
        <v>39318</v>
      </c>
      <c r="DR18" s="622"/>
      <c r="DS18" s="622"/>
      <c r="DT18" s="622"/>
      <c r="DU18" s="622"/>
      <c r="DV18" s="622"/>
      <c r="DW18" s="622"/>
      <c r="DX18" s="622"/>
      <c r="DY18" s="622"/>
      <c r="DZ18" s="622"/>
      <c r="EA18" s="622"/>
      <c r="EB18" s="622"/>
      <c r="EC18" s="658"/>
    </row>
    <row r="19" spans="2:133" ht="11.25" customHeight="1" x14ac:dyDescent="0.15">
      <c r="B19" s="618" t="s">
        <v>262</v>
      </c>
      <c r="C19" s="619"/>
      <c r="D19" s="619"/>
      <c r="E19" s="619"/>
      <c r="F19" s="619"/>
      <c r="G19" s="619"/>
      <c r="H19" s="619"/>
      <c r="I19" s="619"/>
      <c r="J19" s="619"/>
      <c r="K19" s="619"/>
      <c r="L19" s="619"/>
      <c r="M19" s="619"/>
      <c r="N19" s="619"/>
      <c r="O19" s="619"/>
      <c r="P19" s="619"/>
      <c r="Q19" s="620"/>
      <c r="R19" s="621">
        <v>4234</v>
      </c>
      <c r="S19" s="622"/>
      <c r="T19" s="622"/>
      <c r="U19" s="622"/>
      <c r="V19" s="622"/>
      <c r="W19" s="622"/>
      <c r="X19" s="622"/>
      <c r="Y19" s="623"/>
      <c r="Z19" s="659">
        <v>0.1</v>
      </c>
      <c r="AA19" s="659"/>
      <c r="AB19" s="659"/>
      <c r="AC19" s="659"/>
      <c r="AD19" s="660">
        <v>4234</v>
      </c>
      <c r="AE19" s="660"/>
      <c r="AF19" s="660"/>
      <c r="AG19" s="660"/>
      <c r="AH19" s="660"/>
      <c r="AI19" s="660"/>
      <c r="AJ19" s="660"/>
      <c r="AK19" s="660"/>
      <c r="AL19" s="624">
        <v>0.3</v>
      </c>
      <c r="AM19" s="625"/>
      <c r="AN19" s="625"/>
      <c r="AO19" s="661"/>
      <c r="AP19" s="618" t="s">
        <v>263</v>
      </c>
      <c r="AQ19" s="619"/>
      <c r="AR19" s="619"/>
      <c r="AS19" s="619"/>
      <c r="AT19" s="619"/>
      <c r="AU19" s="619"/>
      <c r="AV19" s="619"/>
      <c r="AW19" s="619"/>
      <c r="AX19" s="619"/>
      <c r="AY19" s="619"/>
      <c r="AZ19" s="619"/>
      <c r="BA19" s="619"/>
      <c r="BB19" s="619"/>
      <c r="BC19" s="619"/>
      <c r="BD19" s="619"/>
      <c r="BE19" s="619"/>
      <c r="BF19" s="620"/>
      <c r="BG19" s="621">
        <v>3441</v>
      </c>
      <c r="BH19" s="622"/>
      <c r="BI19" s="622"/>
      <c r="BJ19" s="622"/>
      <c r="BK19" s="622"/>
      <c r="BL19" s="622"/>
      <c r="BM19" s="622"/>
      <c r="BN19" s="623"/>
      <c r="BO19" s="659">
        <v>3.8</v>
      </c>
      <c r="BP19" s="659"/>
      <c r="BQ19" s="659"/>
      <c r="BR19" s="659"/>
      <c r="BS19" s="660" t="s">
        <v>123</v>
      </c>
      <c r="BT19" s="660"/>
      <c r="BU19" s="660"/>
      <c r="BV19" s="660"/>
      <c r="BW19" s="660"/>
      <c r="BX19" s="660"/>
      <c r="BY19" s="660"/>
      <c r="BZ19" s="660"/>
      <c r="CA19" s="660"/>
      <c r="CB19" s="695"/>
      <c r="CD19" s="618" t="s">
        <v>264</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15">
      <c r="B20" s="696" t="s">
        <v>265</v>
      </c>
      <c r="C20" s="697"/>
      <c r="D20" s="697"/>
      <c r="E20" s="697"/>
      <c r="F20" s="697"/>
      <c r="G20" s="697"/>
      <c r="H20" s="697"/>
      <c r="I20" s="697"/>
      <c r="J20" s="697"/>
      <c r="K20" s="697"/>
      <c r="L20" s="697"/>
      <c r="M20" s="697"/>
      <c r="N20" s="697"/>
      <c r="O20" s="697"/>
      <c r="P20" s="697"/>
      <c r="Q20" s="698"/>
      <c r="R20" s="621" t="s">
        <v>123</v>
      </c>
      <c r="S20" s="622"/>
      <c r="T20" s="622"/>
      <c r="U20" s="622"/>
      <c r="V20" s="622"/>
      <c r="W20" s="622"/>
      <c r="X20" s="622"/>
      <c r="Y20" s="623"/>
      <c r="Z20" s="659" t="s">
        <v>123</v>
      </c>
      <c r="AA20" s="659"/>
      <c r="AB20" s="659"/>
      <c r="AC20" s="659"/>
      <c r="AD20" s="660" t="s">
        <v>123</v>
      </c>
      <c r="AE20" s="660"/>
      <c r="AF20" s="660"/>
      <c r="AG20" s="660"/>
      <c r="AH20" s="660"/>
      <c r="AI20" s="660"/>
      <c r="AJ20" s="660"/>
      <c r="AK20" s="660"/>
      <c r="AL20" s="624" t="s">
        <v>123</v>
      </c>
      <c r="AM20" s="625"/>
      <c r="AN20" s="625"/>
      <c r="AO20" s="661"/>
      <c r="AP20" s="618" t="s">
        <v>266</v>
      </c>
      <c r="AQ20" s="619"/>
      <c r="AR20" s="619"/>
      <c r="AS20" s="619"/>
      <c r="AT20" s="619"/>
      <c r="AU20" s="619"/>
      <c r="AV20" s="619"/>
      <c r="AW20" s="619"/>
      <c r="AX20" s="619"/>
      <c r="AY20" s="619"/>
      <c r="AZ20" s="619"/>
      <c r="BA20" s="619"/>
      <c r="BB20" s="619"/>
      <c r="BC20" s="619"/>
      <c r="BD20" s="619"/>
      <c r="BE20" s="619"/>
      <c r="BF20" s="620"/>
      <c r="BG20" s="621" t="s">
        <v>123</v>
      </c>
      <c r="BH20" s="622"/>
      <c r="BI20" s="622"/>
      <c r="BJ20" s="622"/>
      <c r="BK20" s="622"/>
      <c r="BL20" s="622"/>
      <c r="BM20" s="622"/>
      <c r="BN20" s="623"/>
      <c r="BO20" s="659" t="s">
        <v>123</v>
      </c>
      <c r="BP20" s="659"/>
      <c r="BQ20" s="659"/>
      <c r="BR20" s="659"/>
      <c r="BS20" s="660" t="s">
        <v>123</v>
      </c>
      <c r="BT20" s="660"/>
      <c r="BU20" s="660"/>
      <c r="BV20" s="660"/>
      <c r="BW20" s="660"/>
      <c r="BX20" s="660"/>
      <c r="BY20" s="660"/>
      <c r="BZ20" s="660"/>
      <c r="CA20" s="660"/>
      <c r="CB20" s="695"/>
      <c r="CD20" s="618" t="s">
        <v>267</v>
      </c>
      <c r="CE20" s="619"/>
      <c r="CF20" s="619"/>
      <c r="CG20" s="619"/>
      <c r="CH20" s="619"/>
      <c r="CI20" s="619"/>
      <c r="CJ20" s="619"/>
      <c r="CK20" s="619"/>
      <c r="CL20" s="619"/>
      <c r="CM20" s="619"/>
      <c r="CN20" s="619"/>
      <c r="CO20" s="619"/>
      <c r="CP20" s="619"/>
      <c r="CQ20" s="620"/>
      <c r="CR20" s="621">
        <v>4662263</v>
      </c>
      <c r="CS20" s="622"/>
      <c r="CT20" s="622"/>
      <c r="CU20" s="622"/>
      <c r="CV20" s="622"/>
      <c r="CW20" s="622"/>
      <c r="CX20" s="622"/>
      <c r="CY20" s="623"/>
      <c r="CZ20" s="659">
        <v>100</v>
      </c>
      <c r="DA20" s="659"/>
      <c r="DB20" s="659"/>
      <c r="DC20" s="659"/>
      <c r="DD20" s="627">
        <v>1998156</v>
      </c>
      <c r="DE20" s="622"/>
      <c r="DF20" s="622"/>
      <c r="DG20" s="622"/>
      <c r="DH20" s="622"/>
      <c r="DI20" s="622"/>
      <c r="DJ20" s="622"/>
      <c r="DK20" s="622"/>
      <c r="DL20" s="622"/>
      <c r="DM20" s="622"/>
      <c r="DN20" s="622"/>
      <c r="DO20" s="622"/>
      <c r="DP20" s="623"/>
      <c r="DQ20" s="627">
        <v>2225430</v>
      </c>
      <c r="DR20" s="622"/>
      <c r="DS20" s="622"/>
      <c r="DT20" s="622"/>
      <c r="DU20" s="622"/>
      <c r="DV20" s="622"/>
      <c r="DW20" s="622"/>
      <c r="DX20" s="622"/>
      <c r="DY20" s="622"/>
      <c r="DZ20" s="622"/>
      <c r="EA20" s="622"/>
      <c r="EB20" s="622"/>
      <c r="EC20" s="658"/>
    </row>
    <row r="21" spans="2:133" ht="11.25" customHeight="1" x14ac:dyDescent="0.15">
      <c r="B21" s="618" t="s">
        <v>268</v>
      </c>
      <c r="C21" s="619"/>
      <c r="D21" s="619"/>
      <c r="E21" s="619"/>
      <c r="F21" s="619"/>
      <c r="G21" s="619"/>
      <c r="H21" s="619"/>
      <c r="I21" s="619"/>
      <c r="J21" s="619"/>
      <c r="K21" s="619"/>
      <c r="L21" s="619"/>
      <c r="M21" s="619"/>
      <c r="N21" s="619"/>
      <c r="O21" s="619"/>
      <c r="P21" s="619"/>
      <c r="Q21" s="620"/>
      <c r="R21" s="621">
        <v>1491489</v>
      </c>
      <c r="S21" s="622"/>
      <c r="T21" s="622"/>
      <c r="U21" s="622"/>
      <c r="V21" s="622"/>
      <c r="W21" s="622"/>
      <c r="X21" s="622"/>
      <c r="Y21" s="623"/>
      <c r="Z21" s="659">
        <v>30.4</v>
      </c>
      <c r="AA21" s="659"/>
      <c r="AB21" s="659"/>
      <c r="AC21" s="659"/>
      <c r="AD21" s="660">
        <v>1197330</v>
      </c>
      <c r="AE21" s="660"/>
      <c r="AF21" s="660"/>
      <c r="AG21" s="660"/>
      <c r="AH21" s="660"/>
      <c r="AI21" s="660"/>
      <c r="AJ21" s="660"/>
      <c r="AK21" s="660"/>
      <c r="AL21" s="624">
        <v>88.9</v>
      </c>
      <c r="AM21" s="625"/>
      <c r="AN21" s="625"/>
      <c r="AO21" s="661"/>
      <c r="AP21" s="618" t="s">
        <v>269</v>
      </c>
      <c r="AQ21" s="699"/>
      <c r="AR21" s="699"/>
      <c r="AS21" s="699"/>
      <c r="AT21" s="699"/>
      <c r="AU21" s="699"/>
      <c r="AV21" s="699"/>
      <c r="AW21" s="699"/>
      <c r="AX21" s="699"/>
      <c r="AY21" s="699"/>
      <c r="AZ21" s="699"/>
      <c r="BA21" s="699"/>
      <c r="BB21" s="699"/>
      <c r="BC21" s="699"/>
      <c r="BD21" s="699"/>
      <c r="BE21" s="699"/>
      <c r="BF21" s="700"/>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270</v>
      </c>
      <c r="C22" s="619"/>
      <c r="D22" s="619"/>
      <c r="E22" s="619"/>
      <c r="F22" s="619"/>
      <c r="G22" s="619"/>
      <c r="H22" s="619"/>
      <c r="I22" s="619"/>
      <c r="J22" s="619"/>
      <c r="K22" s="619"/>
      <c r="L22" s="619"/>
      <c r="M22" s="619"/>
      <c r="N22" s="619"/>
      <c r="O22" s="619"/>
      <c r="P22" s="619"/>
      <c r="Q22" s="620"/>
      <c r="R22" s="621">
        <v>1197330</v>
      </c>
      <c r="S22" s="622"/>
      <c r="T22" s="622"/>
      <c r="U22" s="622"/>
      <c r="V22" s="622"/>
      <c r="W22" s="622"/>
      <c r="X22" s="622"/>
      <c r="Y22" s="623"/>
      <c r="Z22" s="659">
        <v>24.4</v>
      </c>
      <c r="AA22" s="659"/>
      <c r="AB22" s="659"/>
      <c r="AC22" s="659"/>
      <c r="AD22" s="660">
        <v>1197330</v>
      </c>
      <c r="AE22" s="660"/>
      <c r="AF22" s="660"/>
      <c r="AG22" s="660"/>
      <c r="AH22" s="660"/>
      <c r="AI22" s="660"/>
      <c r="AJ22" s="660"/>
      <c r="AK22" s="660"/>
      <c r="AL22" s="624">
        <v>88.9</v>
      </c>
      <c r="AM22" s="625"/>
      <c r="AN22" s="625"/>
      <c r="AO22" s="661"/>
      <c r="AP22" s="618" t="s">
        <v>271</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3" t="s">
        <v>272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273</v>
      </c>
      <c r="C23" s="619"/>
      <c r="D23" s="619"/>
      <c r="E23" s="619"/>
      <c r="F23" s="619"/>
      <c r="G23" s="619"/>
      <c r="H23" s="619"/>
      <c r="I23" s="619"/>
      <c r="J23" s="619"/>
      <c r="K23" s="619"/>
      <c r="L23" s="619"/>
      <c r="M23" s="619"/>
      <c r="N23" s="619"/>
      <c r="O23" s="619"/>
      <c r="P23" s="619"/>
      <c r="Q23" s="620"/>
      <c r="R23" s="621">
        <v>294159</v>
      </c>
      <c r="S23" s="622"/>
      <c r="T23" s="622"/>
      <c r="U23" s="622"/>
      <c r="V23" s="622"/>
      <c r="W23" s="622"/>
      <c r="X23" s="622"/>
      <c r="Y23" s="623"/>
      <c r="Z23" s="659">
        <v>6</v>
      </c>
      <c r="AA23" s="659"/>
      <c r="AB23" s="659"/>
      <c r="AC23" s="659"/>
      <c r="AD23" s="660" t="s">
        <v>123</v>
      </c>
      <c r="AE23" s="660"/>
      <c r="AF23" s="660"/>
      <c r="AG23" s="660"/>
      <c r="AH23" s="660"/>
      <c r="AI23" s="660"/>
      <c r="AJ23" s="660"/>
      <c r="AK23" s="660"/>
      <c r="AL23" s="624" t="s">
        <v>123</v>
      </c>
      <c r="AM23" s="625"/>
      <c r="AN23" s="625"/>
      <c r="AO23" s="661"/>
      <c r="AP23" s="618" t="s">
        <v>274</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5"/>
      <c r="CD23" s="673" t="s">
        <v>214</v>
      </c>
      <c r="CE23" s="674"/>
      <c r="CF23" s="674"/>
      <c r="CG23" s="674"/>
      <c r="CH23" s="674"/>
      <c r="CI23" s="674"/>
      <c r="CJ23" s="674"/>
      <c r="CK23" s="674"/>
      <c r="CL23" s="674"/>
      <c r="CM23" s="674"/>
      <c r="CN23" s="674"/>
      <c r="CO23" s="674"/>
      <c r="CP23" s="674"/>
      <c r="CQ23" s="675"/>
      <c r="CR23" s="673" t="s">
        <v>275</v>
      </c>
      <c r="CS23" s="674"/>
      <c r="CT23" s="674"/>
      <c r="CU23" s="674"/>
      <c r="CV23" s="674"/>
      <c r="CW23" s="674"/>
      <c r="CX23" s="674"/>
      <c r="CY23" s="675"/>
      <c r="CZ23" s="673" t="s">
        <v>276</v>
      </c>
      <c r="DA23" s="674"/>
      <c r="DB23" s="674"/>
      <c r="DC23" s="675"/>
      <c r="DD23" s="673" t="s">
        <v>277</v>
      </c>
      <c r="DE23" s="674"/>
      <c r="DF23" s="674"/>
      <c r="DG23" s="674"/>
      <c r="DH23" s="674"/>
      <c r="DI23" s="674"/>
      <c r="DJ23" s="674"/>
      <c r="DK23" s="675"/>
      <c r="DL23" s="711" t="s">
        <v>278</v>
      </c>
      <c r="DM23" s="712"/>
      <c r="DN23" s="712"/>
      <c r="DO23" s="712"/>
      <c r="DP23" s="712"/>
      <c r="DQ23" s="712"/>
      <c r="DR23" s="712"/>
      <c r="DS23" s="712"/>
      <c r="DT23" s="712"/>
      <c r="DU23" s="712"/>
      <c r="DV23" s="713"/>
      <c r="DW23" s="673" t="s">
        <v>279</v>
      </c>
      <c r="DX23" s="674"/>
      <c r="DY23" s="674"/>
      <c r="DZ23" s="674"/>
      <c r="EA23" s="674"/>
      <c r="EB23" s="674"/>
      <c r="EC23" s="675"/>
    </row>
    <row r="24" spans="2:133" ht="11.25" customHeight="1" x14ac:dyDescent="0.15">
      <c r="B24" s="618" t="s">
        <v>280</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281</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9" t="s">
        <v>282</v>
      </c>
      <c r="CE24" s="680"/>
      <c r="CF24" s="680"/>
      <c r="CG24" s="680"/>
      <c r="CH24" s="680"/>
      <c r="CI24" s="680"/>
      <c r="CJ24" s="680"/>
      <c r="CK24" s="680"/>
      <c r="CL24" s="680"/>
      <c r="CM24" s="680"/>
      <c r="CN24" s="680"/>
      <c r="CO24" s="680"/>
      <c r="CP24" s="680"/>
      <c r="CQ24" s="681"/>
      <c r="CR24" s="676">
        <v>1108486</v>
      </c>
      <c r="CS24" s="677"/>
      <c r="CT24" s="677"/>
      <c r="CU24" s="677"/>
      <c r="CV24" s="677"/>
      <c r="CW24" s="677"/>
      <c r="CX24" s="677"/>
      <c r="CY24" s="702"/>
      <c r="CZ24" s="703">
        <v>23.8</v>
      </c>
      <c r="DA24" s="685"/>
      <c r="DB24" s="685"/>
      <c r="DC24" s="705"/>
      <c r="DD24" s="701">
        <v>983210</v>
      </c>
      <c r="DE24" s="677"/>
      <c r="DF24" s="677"/>
      <c r="DG24" s="677"/>
      <c r="DH24" s="677"/>
      <c r="DI24" s="677"/>
      <c r="DJ24" s="677"/>
      <c r="DK24" s="702"/>
      <c r="DL24" s="701">
        <v>843456</v>
      </c>
      <c r="DM24" s="677"/>
      <c r="DN24" s="677"/>
      <c r="DO24" s="677"/>
      <c r="DP24" s="677"/>
      <c r="DQ24" s="677"/>
      <c r="DR24" s="677"/>
      <c r="DS24" s="677"/>
      <c r="DT24" s="677"/>
      <c r="DU24" s="677"/>
      <c r="DV24" s="702"/>
      <c r="DW24" s="703">
        <v>62.6</v>
      </c>
      <c r="DX24" s="685"/>
      <c r="DY24" s="685"/>
      <c r="DZ24" s="685"/>
      <c r="EA24" s="685"/>
      <c r="EB24" s="685"/>
      <c r="EC24" s="704"/>
    </row>
    <row r="25" spans="2:133" ht="11.25" customHeight="1" x14ac:dyDescent="0.15">
      <c r="B25" s="618" t="s">
        <v>283</v>
      </c>
      <c r="C25" s="619"/>
      <c r="D25" s="619"/>
      <c r="E25" s="619"/>
      <c r="F25" s="619"/>
      <c r="G25" s="619"/>
      <c r="H25" s="619"/>
      <c r="I25" s="619"/>
      <c r="J25" s="619"/>
      <c r="K25" s="619"/>
      <c r="L25" s="619"/>
      <c r="M25" s="619"/>
      <c r="N25" s="619"/>
      <c r="O25" s="619"/>
      <c r="P25" s="619"/>
      <c r="Q25" s="620"/>
      <c r="R25" s="621">
        <v>1640591</v>
      </c>
      <c r="S25" s="622"/>
      <c r="T25" s="622"/>
      <c r="U25" s="622"/>
      <c r="V25" s="622"/>
      <c r="W25" s="622"/>
      <c r="X25" s="622"/>
      <c r="Y25" s="623"/>
      <c r="Z25" s="659">
        <v>33.5</v>
      </c>
      <c r="AA25" s="659"/>
      <c r="AB25" s="659"/>
      <c r="AC25" s="659"/>
      <c r="AD25" s="660">
        <v>1346432</v>
      </c>
      <c r="AE25" s="660"/>
      <c r="AF25" s="660"/>
      <c r="AG25" s="660"/>
      <c r="AH25" s="660"/>
      <c r="AI25" s="660"/>
      <c r="AJ25" s="660"/>
      <c r="AK25" s="660"/>
      <c r="AL25" s="624">
        <v>99.9</v>
      </c>
      <c r="AM25" s="625"/>
      <c r="AN25" s="625"/>
      <c r="AO25" s="661"/>
      <c r="AP25" s="618" t="s">
        <v>284</v>
      </c>
      <c r="AQ25" s="699"/>
      <c r="AR25" s="699"/>
      <c r="AS25" s="699"/>
      <c r="AT25" s="699"/>
      <c r="AU25" s="699"/>
      <c r="AV25" s="699"/>
      <c r="AW25" s="699"/>
      <c r="AX25" s="699"/>
      <c r="AY25" s="699"/>
      <c r="AZ25" s="699"/>
      <c r="BA25" s="699"/>
      <c r="BB25" s="699"/>
      <c r="BC25" s="699"/>
      <c r="BD25" s="699"/>
      <c r="BE25" s="699"/>
      <c r="BF25" s="700"/>
      <c r="BG25" s="621">
        <v>3441</v>
      </c>
      <c r="BH25" s="622"/>
      <c r="BI25" s="622"/>
      <c r="BJ25" s="622"/>
      <c r="BK25" s="622"/>
      <c r="BL25" s="622"/>
      <c r="BM25" s="622"/>
      <c r="BN25" s="623"/>
      <c r="BO25" s="659">
        <v>3.8</v>
      </c>
      <c r="BP25" s="659"/>
      <c r="BQ25" s="659"/>
      <c r="BR25" s="659"/>
      <c r="BS25" s="660" t="s">
        <v>123</v>
      </c>
      <c r="BT25" s="660"/>
      <c r="BU25" s="660"/>
      <c r="BV25" s="660"/>
      <c r="BW25" s="660"/>
      <c r="BX25" s="660"/>
      <c r="BY25" s="660"/>
      <c r="BZ25" s="660"/>
      <c r="CA25" s="660"/>
      <c r="CB25" s="695"/>
      <c r="CD25" s="618" t="s">
        <v>285</v>
      </c>
      <c r="CE25" s="619"/>
      <c r="CF25" s="619"/>
      <c r="CG25" s="619"/>
      <c r="CH25" s="619"/>
      <c r="CI25" s="619"/>
      <c r="CJ25" s="619"/>
      <c r="CK25" s="619"/>
      <c r="CL25" s="619"/>
      <c r="CM25" s="619"/>
      <c r="CN25" s="619"/>
      <c r="CO25" s="619"/>
      <c r="CP25" s="619"/>
      <c r="CQ25" s="620"/>
      <c r="CR25" s="621">
        <v>617487</v>
      </c>
      <c r="CS25" s="634"/>
      <c r="CT25" s="634"/>
      <c r="CU25" s="634"/>
      <c r="CV25" s="634"/>
      <c r="CW25" s="634"/>
      <c r="CX25" s="634"/>
      <c r="CY25" s="635"/>
      <c r="CZ25" s="624">
        <v>13.2</v>
      </c>
      <c r="DA25" s="636"/>
      <c r="DB25" s="636"/>
      <c r="DC25" s="637"/>
      <c r="DD25" s="627">
        <v>600691</v>
      </c>
      <c r="DE25" s="634"/>
      <c r="DF25" s="634"/>
      <c r="DG25" s="634"/>
      <c r="DH25" s="634"/>
      <c r="DI25" s="634"/>
      <c r="DJ25" s="634"/>
      <c r="DK25" s="635"/>
      <c r="DL25" s="627">
        <v>472793</v>
      </c>
      <c r="DM25" s="634"/>
      <c r="DN25" s="634"/>
      <c r="DO25" s="634"/>
      <c r="DP25" s="634"/>
      <c r="DQ25" s="634"/>
      <c r="DR25" s="634"/>
      <c r="DS25" s="634"/>
      <c r="DT25" s="634"/>
      <c r="DU25" s="634"/>
      <c r="DV25" s="635"/>
      <c r="DW25" s="624">
        <v>35.1</v>
      </c>
      <c r="DX25" s="636"/>
      <c r="DY25" s="636"/>
      <c r="DZ25" s="636"/>
      <c r="EA25" s="636"/>
      <c r="EB25" s="636"/>
      <c r="EC25" s="648"/>
    </row>
    <row r="26" spans="2:133" ht="11.25" customHeight="1" x14ac:dyDescent="0.15">
      <c r="B26" s="618" t="s">
        <v>286</v>
      </c>
      <c r="C26" s="619"/>
      <c r="D26" s="619"/>
      <c r="E26" s="619"/>
      <c r="F26" s="619"/>
      <c r="G26" s="619"/>
      <c r="H26" s="619"/>
      <c r="I26" s="619"/>
      <c r="J26" s="619"/>
      <c r="K26" s="619"/>
      <c r="L26" s="619"/>
      <c r="M26" s="619"/>
      <c r="N26" s="619"/>
      <c r="O26" s="619"/>
      <c r="P26" s="619"/>
      <c r="Q26" s="620"/>
      <c r="R26" s="621" t="s">
        <v>123</v>
      </c>
      <c r="S26" s="622"/>
      <c r="T26" s="622"/>
      <c r="U26" s="622"/>
      <c r="V26" s="622"/>
      <c r="W26" s="622"/>
      <c r="X26" s="622"/>
      <c r="Y26" s="623"/>
      <c r="Z26" s="659" t="s">
        <v>123</v>
      </c>
      <c r="AA26" s="659"/>
      <c r="AB26" s="659"/>
      <c r="AC26" s="659"/>
      <c r="AD26" s="660" t="s">
        <v>123</v>
      </c>
      <c r="AE26" s="660"/>
      <c r="AF26" s="660"/>
      <c r="AG26" s="660"/>
      <c r="AH26" s="660"/>
      <c r="AI26" s="660"/>
      <c r="AJ26" s="660"/>
      <c r="AK26" s="660"/>
      <c r="AL26" s="624" t="s">
        <v>123</v>
      </c>
      <c r="AM26" s="625"/>
      <c r="AN26" s="625"/>
      <c r="AO26" s="661"/>
      <c r="AP26" s="618" t="s">
        <v>287</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288</v>
      </c>
      <c r="CE26" s="619"/>
      <c r="CF26" s="619"/>
      <c r="CG26" s="619"/>
      <c r="CH26" s="619"/>
      <c r="CI26" s="619"/>
      <c r="CJ26" s="619"/>
      <c r="CK26" s="619"/>
      <c r="CL26" s="619"/>
      <c r="CM26" s="619"/>
      <c r="CN26" s="619"/>
      <c r="CO26" s="619"/>
      <c r="CP26" s="619"/>
      <c r="CQ26" s="620"/>
      <c r="CR26" s="621">
        <v>340831</v>
      </c>
      <c r="CS26" s="622"/>
      <c r="CT26" s="622"/>
      <c r="CU26" s="622"/>
      <c r="CV26" s="622"/>
      <c r="CW26" s="622"/>
      <c r="CX26" s="622"/>
      <c r="CY26" s="623"/>
      <c r="CZ26" s="624">
        <v>7.3</v>
      </c>
      <c r="DA26" s="636"/>
      <c r="DB26" s="636"/>
      <c r="DC26" s="637"/>
      <c r="DD26" s="627">
        <v>331355</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15">
      <c r="B27" s="618" t="s">
        <v>289</v>
      </c>
      <c r="C27" s="619"/>
      <c r="D27" s="619"/>
      <c r="E27" s="619"/>
      <c r="F27" s="619"/>
      <c r="G27" s="619"/>
      <c r="H27" s="619"/>
      <c r="I27" s="619"/>
      <c r="J27" s="619"/>
      <c r="K27" s="619"/>
      <c r="L27" s="619"/>
      <c r="M27" s="619"/>
      <c r="N27" s="619"/>
      <c r="O27" s="619"/>
      <c r="P27" s="619"/>
      <c r="Q27" s="620"/>
      <c r="R27" s="621">
        <v>16641</v>
      </c>
      <c r="S27" s="622"/>
      <c r="T27" s="622"/>
      <c r="U27" s="622"/>
      <c r="V27" s="622"/>
      <c r="W27" s="622"/>
      <c r="X27" s="622"/>
      <c r="Y27" s="623"/>
      <c r="Z27" s="659">
        <v>0.3</v>
      </c>
      <c r="AA27" s="659"/>
      <c r="AB27" s="659"/>
      <c r="AC27" s="659"/>
      <c r="AD27" s="660" t="s">
        <v>123</v>
      </c>
      <c r="AE27" s="660"/>
      <c r="AF27" s="660"/>
      <c r="AG27" s="660"/>
      <c r="AH27" s="660"/>
      <c r="AI27" s="660"/>
      <c r="AJ27" s="660"/>
      <c r="AK27" s="660"/>
      <c r="AL27" s="624" t="s">
        <v>123</v>
      </c>
      <c r="AM27" s="625"/>
      <c r="AN27" s="625"/>
      <c r="AO27" s="661"/>
      <c r="AP27" s="618" t="s">
        <v>290</v>
      </c>
      <c r="AQ27" s="619"/>
      <c r="AR27" s="619"/>
      <c r="AS27" s="619"/>
      <c r="AT27" s="619"/>
      <c r="AU27" s="619"/>
      <c r="AV27" s="619"/>
      <c r="AW27" s="619"/>
      <c r="AX27" s="619"/>
      <c r="AY27" s="619"/>
      <c r="AZ27" s="619"/>
      <c r="BA27" s="619"/>
      <c r="BB27" s="619"/>
      <c r="BC27" s="619"/>
      <c r="BD27" s="619"/>
      <c r="BE27" s="619"/>
      <c r="BF27" s="620"/>
      <c r="BG27" s="621">
        <v>90473</v>
      </c>
      <c r="BH27" s="622"/>
      <c r="BI27" s="622"/>
      <c r="BJ27" s="622"/>
      <c r="BK27" s="622"/>
      <c r="BL27" s="622"/>
      <c r="BM27" s="622"/>
      <c r="BN27" s="623"/>
      <c r="BO27" s="659">
        <v>100</v>
      </c>
      <c r="BP27" s="659"/>
      <c r="BQ27" s="659"/>
      <c r="BR27" s="659"/>
      <c r="BS27" s="660" t="s">
        <v>123</v>
      </c>
      <c r="BT27" s="660"/>
      <c r="BU27" s="660"/>
      <c r="BV27" s="660"/>
      <c r="BW27" s="660"/>
      <c r="BX27" s="660"/>
      <c r="BY27" s="660"/>
      <c r="BZ27" s="660"/>
      <c r="CA27" s="660"/>
      <c r="CB27" s="695"/>
      <c r="CD27" s="618" t="s">
        <v>291</v>
      </c>
      <c r="CE27" s="619"/>
      <c r="CF27" s="619"/>
      <c r="CG27" s="619"/>
      <c r="CH27" s="619"/>
      <c r="CI27" s="619"/>
      <c r="CJ27" s="619"/>
      <c r="CK27" s="619"/>
      <c r="CL27" s="619"/>
      <c r="CM27" s="619"/>
      <c r="CN27" s="619"/>
      <c r="CO27" s="619"/>
      <c r="CP27" s="619"/>
      <c r="CQ27" s="620"/>
      <c r="CR27" s="621">
        <v>98320</v>
      </c>
      <c r="CS27" s="634"/>
      <c r="CT27" s="634"/>
      <c r="CU27" s="634"/>
      <c r="CV27" s="634"/>
      <c r="CW27" s="634"/>
      <c r="CX27" s="634"/>
      <c r="CY27" s="635"/>
      <c r="CZ27" s="624">
        <v>2.1</v>
      </c>
      <c r="DA27" s="636"/>
      <c r="DB27" s="636"/>
      <c r="DC27" s="637"/>
      <c r="DD27" s="627">
        <v>20381</v>
      </c>
      <c r="DE27" s="634"/>
      <c r="DF27" s="634"/>
      <c r="DG27" s="634"/>
      <c r="DH27" s="634"/>
      <c r="DI27" s="634"/>
      <c r="DJ27" s="634"/>
      <c r="DK27" s="635"/>
      <c r="DL27" s="627">
        <v>8525</v>
      </c>
      <c r="DM27" s="634"/>
      <c r="DN27" s="634"/>
      <c r="DO27" s="634"/>
      <c r="DP27" s="634"/>
      <c r="DQ27" s="634"/>
      <c r="DR27" s="634"/>
      <c r="DS27" s="634"/>
      <c r="DT27" s="634"/>
      <c r="DU27" s="634"/>
      <c r="DV27" s="635"/>
      <c r="DW27" s="624">
        <v>0.6</v>
      </c>
      <c r="DX27" s="636"/>
      <c r="DY27" s="636"/>
      <c r="DZ27" s="636"/>
      <c r="EA27" s="636"/>
      <c r="EB27" s="636"/>
      <c r="EC27" s="648"/>
    </row>
    <row r="28" spans="2:133" ht="11.25" customHeight="1" x14ac:dyDescent="0.15">
      <c r="B28" s="618" t="s">
        <v>292</v>
      </c>
      <c r="C28" s="619"/>
      <c r="D28" s="619"/>
      <c r="E28" s="619"/>
      <c r="F28" s="619"/>
      <c r="G28" s="619"/>
      <c r="H28" s="619"/>
      <c r="I28" s="619"/>
      <c r="J28" s="619"/>
      <c r="K28" s="619"/>
      <c r="L28" s="619"/>
      <c r="M28" s="619"/>
      <c r="N28" s="619"/>
      <c r="O28" s="619"/>
      <c r="P28" s="619"/>
      <c r="Q28" s="620"/>
      <c r="R28" s="621">
        <v>51875</v>
      </c>
      <c r="S28" s="622"/>
      <c r="T28" s="622"/>
      <c r="U28" s="622"/>
      <c r="V28" s="622"/>
      <c r="W28" s="622"/>
      <c r="X28" s="622"/>
      <c r="Y28" s="623"/>
      <c r="Z28" s="659">
        <v>1.1000000000000001</v>
      </c>
      <c r="AA28" s="659"/>
      <c r="AB28" s="659"/>
      <c r="AC28" s="659"/>
      <c r="AD28" s="660" t="s">
        <v>123</v>
      </c>
      <c r="AE28" s="660"/>
      <c r="AF28" s="660"/>
      <c r="AG28" s="660"/>
      <c r="AH28" s="660"/>
      <c r="AI28" s="660"/>
      <c r="AJ28" s="660"/>
      <c r="AK28" s="660"/>
      <c r="AL28" s="624" t="s">
        <v>123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293</v>
      </c>
      <c r="CE28" s="619"/>
      <c r="CF28" s="619"/>
      <c r="CG28" s="619"/>
      <c r="CH28" s="619"/>
      <c r="CI28" s="619"/>
      <c r="CJ28" s="619"/>
      <c r="CK28" s="619"/>
      <c r="CL28" s="619"/>
      <c r="CM28" s="619"/>
      <c r="CN28" s="619"/>
      <c r="CO28" s="619"/>
      <c r="CP28" s="619"/>
      <c r="CQ28" s="620"/>
      <c r="CR28" s="621">
        <v>392679</v>
      </c>
      <c r="CS28" s="622"/>
      <c r="CT28" s="622"/>
      <c r="CU28" s="622"/>
      <c r="CV28" s="622"/>
      <c r="CW28" s="622"/>
      <c r="CX28" s="622"/>
      <c r="CY28" s="623"/>
      <c r="CZ28" s="624">
        <v>8.4</v>
      </c>
      <c r="DA28" s="636"/>
      <c r="DB28" s="636"/>
      <c r="DC28" s="637"/>
      <c r="DD28" s="627">
        <v>362138</v>
      </c>
      <c r="DE28" s="622"/>
      <c r="DF28" s="622"/>
      <c r="DG28" s="622"/>
      <c r="DH28" s="622"/>
      <c r="DI28" s="622"/>
      <c r="DJ28" s="622"/>
      <c r="DK28" s="623"/>
      <c r="DL28" s="627">
        <v>362138</v>
      </c>
      <c r="DM28" s="622"/>
      <c r="DN28" s="622"/>
      <c r="DO28" s="622"/>
      <c r="DP28" s="622"/>
      <c r="DQ28" s="622"/>
      <c r="DR28" s="622"/>
      <c r="DS28" s="622"/>
      <c r="DT28" s="622"/>
      <c r="DU28" s="622"/>
      <c r="DV28" s="623"/>
      <c r="DW28" s="624">
        <v>26.9</v>
      </c>
      <c r="DX28" s="636"/>
      <c r="DY28" s="636"/>
      <c r="DZ28" s="636"/>
      <c r="EA28" s="636"/>
      <c r="EB28" s="636"/>
      <c r="EC28" s="648"/>
    </row>
    <row r="29" spans="2:133" ht="11.25" customHeight="1" x14ac:dyDescent="0.15">
      <c r="B29" s="618" t="s">
        <v>294</v>
      </c>
      <c r="C29" s="619"/>
      <c r="D29" s="619"/>
      <c r="E29" s="619"/>
      <c r="F29" s="619"/>
      <c r="G29" s="619"/>
      <c r="H29" s="619"/>
      <c r="I29" s="619"/>
      <c r="J29" s="619"/>
      <c r="K29" s="619"/>
      <c r="L29" s="619"/>
      <c r="M29" s="619"/>
      <c r="N29" s="619"/>
      <c r="O29" s="619"/>
      <c r="P29" s="619"/>
      <c r="Q29" s="620"/>
      <c r="R29" s="621">
        <v>3040</v>
      </c>
      <c r="S29" s="622"/>
      <c r="T29" s="622"/>
      <c r="U29" s="622"/>
      <c r="V29" s="622"/>
      <c r="W29" s="622"/>
      <c r="X29" s="622"/>
      <c r="Y29" s="623"/>
      <c r="Z29" s="659">
        <v>0.1</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295</v>
      </c>
      <c r="CE29" s="641"/>
      <c r="CF29" s="618" t="s">
        <v>67</v>
      </c>
      <c r="CG29" s="619"/>
      <c r="CH29" s="619"/>
      <c r="CI29" s="619"/>
      <c r="CJ29" s="619"/>
      <c r="CK29" s="619"/>
      <c r="CL29" s="619"/>
      <c r="CM29" s="619"/>
      <c r="CN29" s="619"/>
      <c r="CO29" s="619"/>
      <c r="CP29" s="619"/>
      <c r="CQ29" s="620"/>
      <c r="CR29" s="621">
        <v>392679</v>
      </c>
      <c r="CS29" s="634"/>
      <c r="CT29" s="634"/>
      <c r="CU29" s="634"/>
      <c r="CV29" s="634"/>
      <c r="CW29" s="634"/>
      <c r="CX29" s="634"/>
      <c r="CY29" s="635"/>
      <c r="CZ29" s="624">
        <v>8.4</v>
      </c>
      <c r="DA29" s="636"/>
      <c r="DB29" s="636"/>
      <c r="DC29" s="637"/>
      <c r="DD29" s="627">
        <v>362138</v>
      </c>
      <c r="DE29" s="634"/>
      <c r="DF29" s="634"/>
      <c r="DG29" s="634"/>
      <c r="DH29" s="634"/>
      <c r="DI29" s="634"/>
      <c r="DJ29" s="634"/>
      <c r="DK29" s="635"/>
      <c r="DL29" s="627">
        <v>362138</v>
      </c>
      <c r="DM29" s="634"/>
      <c r="DN29" s="634"/>
      <c r="DO29" s="634"/>
      <c r="DP29" s="634"/>
      <c r="DQ29" s="634"/>
      <c r="DR29" s="634"/>
      <c r="DS29" s="634"/>
      <c r="DT29" s="634"/>
      <c r="DU29" s="634"/>
      <c r="DV29" s="635"/>
      <c r="DW29" s="624">
        <v>26.9</v>
      </c>
      <c r="DX29" s="636"/>
      <c r="DY29" s="636"/>
      <c r="DZ29" s="636"/>
      <c r="EA29" s="636"/>
      <c r="EB29" s="636"/>
      <c r="EC29" s="648"/>
    </row>
    <row r="30" spans="2:133" ht="11.25" customHeight="1" x14ac:dyDescent="0.15">
      <c r="B30" s="618" t="s">
        <v>296</v>
      </c>
      <c r="C30" s="619"/>
      <c r="D30" s="619"/>
      <c r="E30" s="619"/>
      <c r="F30" s="619"/>
      <c r="G30" s="619"/>
      <c r="H30" s="619"/>
      <c r="I30" s="619"/>
      <c r="J30" s="619"/>
      <c r="K30" s="619"/>
      <c r="L30" s="619"/>
      <c r="M30" s="619"/>
      <c r="N30" s="619"/>
      <c r="O30" s="619"/>
      <c r="P30" s="619"/>
      <c r="Q30" s="620"/>
      <c r="R30" s="621">
        <v>1475867</v>
      </c>
      <c r="S30" s="622"/>
      <c r="T30" s="622"/>
      <c r="U30" s="622"/>
      <c r="V30" s="622"/>
      <c r="W30" s="622"/>
      <c r="X30" s="622"/>
      <c r="Y30" s="623"/>
      <c r="Z30" s="659">
        <v>30.1</v>
      </c>
      <c r="AA30" s="659"/>
      <c r="AB30" s="659"/>
      <c r="AC30" s="659"/>
      <c r="AD30" s="660" t="s">
        <v>123</v>
      </c>
      <c r="AE30" s="660"/>
      <c r="AF30" s="660"/>
      <c r="AG30" s="660"/>
      <c r="AH30" s="660"/>
      <c r="AI30" s="660"/>
      <c r="AJ30" s="660"/>
      <c r="AK30" s="660"/>
      <c r="AL30" s="624" t="s">
        <v>123</v>
      </c>
      <c r="AM30" s="625"/>
      <c r="AN30" s="625"/>
      <c r="AO30" s="661"/>
      <c r="AP30" s="673" t="s">
        <v>214</v>
      </c>
      <c r="AQ30" s="674"/>
      <c r="AR30" s="674"/>
      <c r="AS30" s="674"/>
      <c r="AT30" s="674"/>
      <c r="AU30" s="674"/>
      <c r="AV30" s="674"/>
      <c r="AW30" s="674"/>
      <c r="AX30" s="674"/>
      <c r="AY30" s="674"/>
      <c r="AZ30" s="674"/>
      <c r="BA30" s="674"/>
      <c r="BB30" s="674"/>
      <c r="BC30" s="674"/>
      <c r="BD30" s="674"/>
      <c r="BE30" s="674"/>
      <c r="BF30" s="675"/>
      <c r="BG30" s="673" t="s">
        <v>297</v>
      </c>
      <c r="BH30" s="693"/>
      <c r="BI30" s="693"/>
      <c r="BJ30" s="693"/>
      <c r="BK30" s="693"/>
      <c r="BL30" s="693"/>
      <c r="BM30" s="693"/>
      <c r="BN30" s="693"/>
      <c r="BO30" s="693"/>
      <c r="BP30" s="693"/>
      <c r="BQ30" s="694"/>
      <c r="BR30" s="673" t="s">
        <v>298</v>
      </c>
      <c r="BS30" s="693"/>
      <c r="BT30" s="693"/>
      <c r="BU30" s="693"/>
      <c r="BV30" s="693"/>
      <c r="BW30" s="693"/>
      <c r="BX30" s="693"/>
      <c r="BY30" s="693"/>
      <c r="BZ30" s="693"/>
      <c r="CA30" s="693"/>
      <c r="CB30" s="694"/>
      <c r="CD30" s="642"/>
      <c r="CE30" s="643"/>
      <c r="CF30" s="618" t="s">
        <v>299</v>
      </c>
      <c r="CG30" s="619"/>
      <c r="CH30" s="619"/>
      <c r="CI30" s="619"/>
      <c r="CJ30" s="619"/>
      <c r="CK30" s="619"/>
      <c r="CL30" s="619"/>
      <c r="CM30" s="619"/>
      <c r="CN30" s="619"/>
      <c r="CO30" s="619"/>
      <c r="CP30" s="619"/>
      <c r="CQ30" s="620"/>
      <c r="CR30" s="621">
        <v>380725</v>
      </c>
      <c r="CS30" s="622"/>
      <c r="CT30" s="622"/>
      <c r="CU30" s="622"/>
      <c r="CV30" s="622"/>
      <c r="CW30" s="622"/>
      <c r="CX30" s="622"/>
      <c r="CY30" s="623"/>
      <c r="CZ30" s="624">
        <v>8.1999999999999993</v>
      </c>
      <c r="DA30" s="636"/>
      <c r="DB30" s="636"/>
      <c r="DC30" s="637"/>
      <c r="DD30" s="627">
        <v>350184</v>
      </c>
      <c r="DE30" s="622"/>
      <c r="DF30" s="622"/>
      <c r="DG30" s="622"/>
      <c r="DH30" s="622"/>
      <c r="DI30" s="622"/>
      <c r="DJ30" s="622"/>
      <c r="DK30" s="623"/>
      <c r="DL30" s="627">
        <v>350184</v>
      </c>
      <c r="DM30" s="622"/>
      <c r="DN30" s="622"/>
      <c r="DO30" s="622"/>
      <c r="DP30" s="622"/>
      <c r="DQ30" s="622"/>
      <c r="DR30" s="622"/>
      <c r="DS30" s="622"/>
      <c r="DT30" s="622"/>
      <c r="DU30" s="622"/>
      <c r="DV30" s="623"/>
      <c r="DW30" s="624">
        <v>26</v>
      </c>
      <c r="DX30" s="636"/>
      <c r="DY30" s="636"/>
      <c r="DZ30" s="636"/>
      <c r="EA30" s="636"/>
      <c r="EB30" s="636"/>
      <c r="EC30" s="648"/>
    </row>
    <row r="31" spans="2:133" ht="11.25" customHeight="1" x14ac:dyDescent="0.15">
      <c r="B31" s="696" t="s">
        <v>300</v>
      </c>
      <c r="C31" s="697"/>
      <c r="D31" s="697"/>
      <c r="E31" s="697"/>
      <c r="F31" s="697"/>
      <c r="G31" s="697"/>
      <c r="H31" s="697"/>
      <c r="I31" s="697"/>
      <c r="J31" s="697"/>
      <c r="K31" s="697"/>
      <c r="L31" s="697"/>
      <c r="M31" s="697"/>
      <c r="N31" s="697"/>
      <c r="O31" s="697"/>
      <c r="P31" s="697"/>
      <c r="Q31" s="698"/>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87" t="s">
        <v>301</v>
      </c>
      <c r="AQ31" s="688"/>
      <c r="AR31" s="688"/>
      <c r="AS31" s="688"/>
      <c r="AT31" s="689" t="s">
        <v>302</v>
      </c>
      <c r="AU31" s="206"/>
      <c r="AV31" s="206"/>
      <c r="AW31" s="206"/>
      <c r="AX31" s="679" t="s">
        <v>180</v>
      </c>
      <c r="AY31" s="680"/>
      <c r="AZ31" s="680"/>
      <c r="BA31" s="680"/>
      <c r="BB31" s="680"/>
      <c r="BC31" s="680"/>
      <c r="BD31" s="680"/>
      <c r="BE31" s="680"/>
      <c r="BF31" s="681"/>
      <c r="BG31" s="683">
        <v>93.2</v>
      </c>
      <c r="BH31" s="684"/>
      <c r="BI31" s="684"/>
      <c r="BJ31" s="684"/>
      <c r="BK31" s="684"/>
      <c r="BL31" s="684"/>
      <c r="BM31" s="685">
        <v>82.2</v>
      </c>
      <c r="BN31" s="684"/>
      <c r="BO31" s="684"/>
      <c r="BP31" s="684"/>
      <c r="BQ31" s="686"/>
      <c r="BR31" s="683">
        <v>94.4</v>
      </c>
      <c r="BS31" s="684"/>
      <c r="BT31" s="684"/>
      <c r="BU31" s="684"/>
      <c r="BV31" s="684"/>
      <c r="BW31" s="684"/>
      <c r="BX31" s="685">
        <v>83.2</v>
      </c>
      <c r="BY31" s="684"/>
      <c r="BZ31" s="684"/>
      <c r="CA31" s="684"/>
      <c r="CB31" s="686"/>
      <c r="CD31" s="642"/>
      <c r="CE31" s="643"/>
      <c r="CF31" s="618" t="s">
        <v>303</v>
      </c>
      <c r="CG31" s="619"/>
      <c r="CH31" s="619"/>
      <c r="CI31" s="619"/>
      <c r="CJ31" s="619"/>
      <c r="CK31" s="619"/>
      <c r="CL31" s="619"/>
      <c r="CM31" s="619"/>
      <c r="CN31" s="619"/>
      <c r="CO31" s="619"/>
      <c r="CP31" s="619"/>
      <c r="CQ31" s="620"/>
      <c r="CR31" s="621">
        <v>11954</v>
      </c>
      <c r="CS31" s="634"/>
      <c r="CT31" s="634"/>
      <c r="CU31" s="634"/>
      <c r="CV31" s="634"/>
      <c r="CW31" s="634"/>
      <c r="CX31" s="634"/>
      <c r="CY31" s="635"/>
      <c r="CZ31" s="624">
        <v>0.3</v>
      </c>
      <c r="DA31" s="636"/>
      <c r="DB31" s="636"/>
      <c r="DC31" s="637"/>
      <c r="DD31" s="627">
        <v>11954</v>
      </c>
      <c r="DE31" s="634"/>
      <c r="DF31" s="634"/>
      <c r="DG31" s="634"/>
      <c r="DH31" s="634"/>
      <c r="DI31" s="634"/>
      <c r="DJ31" s="634"/>
      <c r="DK31" s="635"/>
      <c r="DL31" s="627">
        <v>11954</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304</v>
      </c>
      <c r="C32" s="619"/>
      <c r="D32" s="619"/>
      <c r="E32" s="619"/>
      <c r="F32" s="619"/>
      <c r="G32" s="619"/>
      <c r="H32" s="619"/>
      <c r="I32" s="619"/>
      <c r="J32" s="619"/>
      <c r="K32" s="619"/>
      <c r="L32" s="619"/>
      <c r="M32" s="619"/>
      <c r="N32" s="619"/>
      <c r="O32" s="619"/>
      <c r="P32" s="619"/>
      <c r="Q32" s="620"/>
      <c r="R32" s="621">
        <v>334110</v>
      </c>
      <c r="S32" s="622"/>
      <c r="T32" s="622"/>
      <c r="U32" s="622"/>
      <c r="V32" s="622"/>
      <c r="W32" s="622"/>
      <c r="X32" s="622"/>
      <c r="Y32" s="623"/>
      <c r="Z32" s="659">
        <v>6.8</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305</v>
      </c>
      <c r="AX32" s="618" t="s">
        <v>306</v>
      </c>
      <c r="AY32" s="619"/>
      <c r="AZ32" s="619"/>
      <c r="BA32" s="619"/>
      <c r="BB32" s="619"/>
      <c r="BC32" s="619"/>
      <c r="BD32" s="619"/>
      <c r="BE32" s="619"/>
      <c r="BF32" s="620"/>
      <c r="BG32" s="692">
        <v>92.8</v>
      </c>
      <c r="BH32" s="634"/>
      <c r="BI32" s="634"/>
      <c r="BJ32" s="634"/>
      <c r="BK32" s="634"/>
      <c r="BL32" s="634"/>
      <c r="BM32" s="625">
        <v>87.4</v>
      </c>
      <c r="BN32" s="634"/>
      <c r="BO32" s="634"/>
      <c r="BP32" s="634"/>
      <c r="BQ32" s="657"/>
      <c r="BR32" s="692">
        <v>95.7</v>
      </c>
      <c r="BS32" s="634"/>
      <c r="BT32" s="634"/>
      <c r="BU32" s="634"/>
      <c r="BV32" s="634"/>
      <c r="BW32" s="634"/>
      <c r="BX32" s="625">
        <v>91.2</v>
      </c>
      <c r="BY32" s="634"/>
      <c r="BZ32" s="634"/>
      <c r="CA32" s="634"/>
      <c r="CB32" s="657"/>
      <c r="CD32" s="644"/>
      <c r="CE32" s="645"/>
      <c r="CF32" s="618" t="s">
        <v>307</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15">
      <c r="B33" s="618" t="s">
        <v>308</v>
      </c>
      <c r="C33" s="619"/>
      <c r="D33" s="619"/>
      <c r="E33" s="619"/>
      <c r="F33" s="619"/>
      <c r="G33" s="619"/>
      <c r="H33" s="619"/>
      <c r="I33" s="619"/>
      <c r="J33" s="619"/>
      <c r="K33" s="619"/>
      <c r="L33" s="619"/>
      <c r="M33" s="619"/>
      <c r="N33" s="619"/>
      <c r="O33" s="619"/>
      <c r="P33" s="619"/>
      <c r="Q33" s="620"/>
      <c r="R33" s="621">
        <v>12063</v>
      </c>
      <c r="S33" s="622"/>
      <c r="T33" s="622"/>
      <c r="U33" s="622"/>
      <c r="V33" s="622"/>
      <c r="W33" s="622"/>
      <c r="X33" s="622"/>
      <c r="Y33" s="623"/>
      <c r="Z33" s="659">
        <v>0.2</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1"/>
      <c r="AU33" s="207"/>
      <c r="AV33" s="207"/>
      <c r="AW33" s="207"/>
      <c r="AX33" s="602" t="s">
        <v>309</v>
      </c>
      <c r="AY33" s="603"/>
      <c r="AZ33" s="603"/>
      <c r="BA33" s="603"/>
      <c r="BB33" s="603"/>
      <c r="BC33" s="603"/>
      <c r="BD33" s="603"/>
      <c r="BE33" s="603"/>
      <c r="BF33" s="604"/>
      <c r="BG33" s="682">
        <v>92.5</v>
      </c>
      <c r="BH33" s="606"/>
      <c r="BI33" s="606"/>
      <c r="BJ33" s="606"/>
      <c r="BK33" s="606"/>
      <c r="BL33" s="606"/>
      <c r="BM33" s="652">
        <v>75</v>
      </c>
      <c r="BN33" s="606"/>
      <c r="BO33" s="606"/>
      <c r="BP33" s="606"/>
      <c r="BQ33" s="669"/>
      <c r="BR33" s="682">
        <v>91.7</v>
      </c>
      <c r="BS33" s="606"/>
      <c r="BT33" s="606"/>
      <c r="BU33" s="606"/>
      <c r="BV33" s="606"/>
      <c r="BW33" s="606"/>
      <c r="BX33" s="652">
        <v>72.5</v>
      </c>
      <c r="BY33" s="606"/>
      <c r="BZ33" s="606"/>
      <c r="CA33" s="606"/>
      <c r="CB33" s="669"/>
      <c r="CD33" s="618" t="s">
        <v>310</v>
      </c>
      <c r="CE33" s="619"/>
      <c r="CF33" s="619"/>
      <c r="CG33" s="619"/>
      <c r="CH33" s="619"/>
      <c r="CI33" s="619"/>
      <c r="CJ33" s="619"/>
      <c r="CK33" s="619"/>
      <c r="CL33" s="619"/>
      <c r="CM33" s="619"/>
      <c r="CN33" s="619"/>
      <c r="CO33" s="619"/>
      <c r="CP33" s="619"/>
      <c r="CQ33" s="620"/>
      <c r="CR33" s="621">
        <v>1533498</v>
      </c>
      <c r="CS33" s="634"/>
      <c r="CT33" s="634"/>
      <c r="CU33" s="634"/>
      <c r="CV33" s="634"/>
      <c r="CW33" s="634"/>
      <c r="CX33" s="634"/>
      <c r="CY33" s="635"/>
      <c r="CZ33" s="624">
        <v>32.9</v>
      </c>
      <c r="DA33" s="636"/>
      <c r="DB33" s="636"/>
      <c r="DC33" s="637"/>
      <c r="DD33" s="627">
        <v>1067018</v>
      </c>
      <c r="DE33" s="634"/>
      <c r="DF33" s="634"/>
      <c r="DG33" s="634"/>
      <c r="DH33" s="634"/>
      <c r="DI33" s="634"/>
      <c r="DJ33" s="634"/>
      <c r="DK33" s="635"/>
      <c r="DL33" s="627">
        <v>368864</v>
      </c>
      <c r="DM33" s="634"/>
      <c r="DN33" s="634"/>
      <c r="DO33" s="634"/>
      <c r="DP33" s="634"/>
      <c r="DQ33" s="634"/>
      <c r="DR33" s="634"/>
      <c r="DS33" s="634"/>
      <c r="DT33" s="634"/>
      <c r="DU33" s="634"/>
      <c r="DV33" s="635"/>
      <c r="DW33" s="624">
        <v>27.4</v>
      </c>
      <c r="DX33" s="636"/>
      <c r="DY33" s="636"/>
      <c r="DZ33" s="636"/>
      <c r="EA33" s="636"/>
      <c r="EB33" s="636"/>
      <c r="EC33" s="648"/>
    </row>
    <row r="34" spans="2:133" ht="11.25" customHeight="1" x14ac:dyDescent="0.15">
      <c r="B34" s="618" t="s">
        <v>311</v>
      </c>
      <c r="C34" s="619"/>
      <c r="D34" s="619"/>
      <c r="E34" s="619"/>
      <c r="F34" s="619"/>
      <c r="G34" s="619"/>
      <c r="H34" s="619"/>
      <c r="I34" s="619"/>
      <c r="J34" s="619"/>
      <c r="K34" s="619"/>
      <c r="L34" s="619"/>
      <c r="M34" s="619"/>
      <c r="N34" s="619"/>
      <c r="O34" s="619"/>
      <c r="P34" s="619"/>
      <c r="Q34" s="620"/>
      <c r="R34" s="621">
        <v>150389</v>
      </c>
      <c r="S34" s="622"/>
      <c r="T34" s="622"/>
      <c r="U34" s="622"/>
      <c r="V34" s="622"/>
      <c r="W34" s="622"/>
      <c r="X34" s="622"/>
      <c r="Y34" s="623"/>
      <c r="Z34" s="659">
        <v>3.1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312</v>
      </c>
      <c r="CE34" s="619"/>
      <c r="CF34" s="619"/>
      <c r="CG34" s="619"/>
      <c r="CH34" s="619"/>
      <c r="CI34" s="619"/>
      <c r="CJ34" s="619"/>
      <c r="CK34" s="619"/>
      <c r="CL34" s="619"/>
      <c r="CM34" s="619"/>
      <c r="CN34" s="619"/>
      <c r="CO34" s="619"/>
      <c r="CP34" s="619"/>
      <c r="CQ34" s="620"/>
      <c r="CR34" s="621">
        <v>773587</v>
      </c>
      <c r="CS34" s="622"/>
      <c r="CT34" s="622"/>
      <c r="CU34" s="622"/>
      <c r="CV34" s="622"/>
      <c r="CW34" s="622"/>
      <c r="CX34" s="622"/>
      <c r="CY34" s="623"/>
      <c r="CZ34" s="624">
        <v>16.600000000000001</v>
      </c>
      <c r="DA34" s="636"/>
      <c r="DB34" s="636"/>
      <c r="DC34" s="637"/>
      <c r="DD34" s="627">
        <v>489308</v>
      </c>
      <c r="DE34" s="622"/>
      <c r="DF34" s="622"/>
      <c r="DG34" s="622"/>
      <c r="DH34" s="622"/>
      <c r="DI34" s="622"/>
      <c r="DJ34" s="622"/>
      <c r="DK34" s="623"/>
      <c r="DL34" s="627">
        <v>206263</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15">
      <c r="B35" s="618" t="s">
        <v>313</v>
      </c>
      <c r="C35" s="619"/>
      <c r="D35" s="619"/>
      <c r="E35" s="619"/>
      <c r="F35" s="619"/>
      <c r="G35" s="619"/>
      <c r="H35" s="619"/>
      <c r="I35" s="619"/>
      <c r="J35" s="619"/>
      <c r="K35" s="619"/>
      <c r="L35" s="619"/>
      <c r="M35" s="619"/>
      <c r="N35" s="619"/>
      <c r="O35" s="619"/>
      <c r="P35" s="619"/>
      <c r="Q35" s="620"/>
      <c r="R35" s="621">
        <v>227628</v>
      </c>
      <c r="S35" s="622"/>
      <c r="T35" s="622"/>
      <c r="U35" s="622"/>
      <c r="V35" s="622"/>
      <c r="W35" s="622"/>
      <c r="X35" s="622"/>
      <c r="Y35" s="623"/>
      <c r="Z35" s="659">
        <v>4.5999999999999996</v>
      </c>
      <c r="AA35" s="659"/>
      <c r="AB35" s="659"/>
      <c r="AC35" s="659"/>
      <c r="AD35" s="660" t="s">
        <v>123</v>
      </c>
      <c r="AE35" s="660"/>
      <c r="AF35" s="660"/>
      <c r="AG35" s="660"/>
      <c r="AH35" s="660"/>
      <c r="AI35" s="660"/>
      <c r="AJ35" s="660"/>
      <c r="AK35" s="660"/>
      <c r="AL35" s="624" t="s">
        <v>123</v>
      </c>
      <c r="AM35" s="625"/>
      <c r="AN35" s="625"/>
      <c r="AO35" s="661"/>
      <c r="AP35" s="210"/>
      <c r="AQ35" s="673" t="s">
        <v>314</v>
      </c>
      <c r="AR35" s="674"/>
      <c r="AS35" s="674"/>
      <c r="AT35" s="674"/>
      <c r="AU35" s="674"/>
      <c r="AV35" s="674"/>
      <c r="AW35" s="674"/>
      <c r="AX35" s="674"/>
      <c r="AY35" s="674"/>
      <c r="AZ35" s="674"/>
      <c r="BA35" s="674"/>
      <c r="BB35" s="674"/>
      <c r="BC35" s="674"/>
      <c r="BD35" s="674"/>
      <c r="BE35" s="674"/>
      <c r="BF35" s="675"/>
      <c r="BG35" s="673" t="s">
        <v>315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316</v>
      </c>
      <c r="CE35" s="619"/>
      <c r="CF35" s="619"/>
      <c r="CG35" s="619"/>
      <c r="CH35" s="619"/>
      <c r="CI35" s="619"/>
      <c r="CJ35" s="619"/>
      <c r="CK35" s="619"/>
      <c r="CL35" s="619"/>
      <c r="CM35" s="619"/>
      <c r="CN35" s="619"/>
      <c r="CO35" s="619"/>
      <c r="CP35" s="619"/>
      <c r="CQ35" s="620"/>
      <c r="CR35" s="621">
        <v>45137</v>
      </c>
      <c r="CS35" s="634"/>
      <c r="CT35" s="634"/>
      <c r="CU35" s="634"/>
      <c r="CV35" s="634"/>
      <c r="CW35" s="634"/>
      <c r="CX35" s="634"/>
      <c r="CY35" s="635"/>
      <c r="CZ35" s="624">
        <v>1</v>
      </c>
      <c r="DA35" s="636"/>
      <c r="DB35" s="636"/>
      <c r="DC35" s="637"/>
      <c r="DD35" s="627">
        <v>35765</v>
      </c>
      <c r="DE35" s="634"/>
      <c r="DF35" s="634"/>
      <c r="DG35" s="634"/>
      <c r="DH35" s="634"/>
      <c r="DI35" s="634"/>
      <c r="DJ35" s="634"/>
      <c r="DK35" s="635"/>
      <c r="DL35" s="627">
        <v>2600</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317</v>
      </c>
      <c r="C36" s="619"/>
      <c r="D36" s="619"/>
      <c r="E36" s="619"/>
      <c r="F36" s="619"/>
      <c r="G36" s="619"/>
      <c r="H36" s="619"/>
      <c r="I36" s="619"/>
      <c r="J36" s="619"/>
      <c r="K36" s="619"/>
      <c r="L36" s="619"/>
      <c r="M36" s="619"/>
      <c r="N36" s="619"/>
      <c r="O36" s="619"/>
      <c r="P36" s="619"/>
      <c r="Q36" s="620"/>
      <c r="R36" s="621">
        <v>426674</v>
      </c>
      <c r="S36" s="622"/>
      <c r="T36" s="622"/>
      <c r="U36" s="622"/>
      <c r="V36" s="622"/>
      <c r="W36" s="622"/>
      <c r="X36" s="622"/>
      <c r="Y36" s="623"/>
      <c r="Z36" s="659">
        <v>8.6999999999999993</v>
      </c>
      <c r="AA36" s="659"/>
      <c r="AB36" s="659"/>
      <c r="AC36" s="659"/>
      <c r="AD36" s="660" t="s">
        <v>123</v>
      </c>
      <c r="AE36" s="660"/>
      <c r="AF36" s="660"/>
      <c r="AG36" s="660"/>
      <c r="AH36" s="660"/>
      <c r="AI36" s="660"/>
      <c r="AJ36" s="660"/>
      <c r="AK36" s="660"/>
      <c r="AL36" s="624" t="s">
        <v>123</v>
      </c>
      <c r="AM36" s="625"/>
      <c r="AN36" s="625"/>
      <c r="AO36" s="661"/>
      <c r="AP36" s="210"/>
      <c r="AQ36" s="670" t="s">
        <v>318</v>
      </c>
      <c r="AR36" s="671"/>
      <c r="AS36" s="671"/>
      <c r="AT36" s="671"/>
      <c r="AU36" s="671"/>
      <c r="AV36" s="671"/>
      <c r="AW36" s="671"/>
      <c r="AX36" s="671"/>
      <c r="AY36" s="672"/>
      <c r="AZ36" s="676">
        <v>161091</v>
      </c>
      <c r="BA36" s="677"/>
      <c r="BB36" s="677"/>
      <c r="BC36" s="677"/>
      <c r="BD36" s="677"/>
      <c r="BE36" s="677"/>
      <c r="BF36" s="678"/>
      <c r="BG36" s="679" t="s">
        <v>319</v>
      </c>
      <c r="BH36" s="680"/>
      <c r="BI36" s="680"/>
      <c r="BJ36" s="680"/>
      <c r="BK36" s="680"/>
      <c r="BL36" s="680"/>
      <c r="BM36" s="680"/>
      <c r="BN36" s="680"/>
      <c r="BO36" s="680"/>
      <c r="BP36" s="680"/>
      <c r="BQ36" s="680"/>
      <c r="BR36" s="680"/>
      <c r="BS36" s="680"/>
      <c r="BT36" s="680"/>
      <c r="BU36" s="681"/>
      <c r="BV36" s="676">
        <v>19693</v>
      </c>
      <c r="BW36" s="677"/>
      <c r="BX36" s="677"/>
      <c r="BY36" s="677"/>
      <c r="BZ36" s="677"/>
      <c r="CA36" s="677"/>
      <c r="CB36" s="678"/>
      <c r="CD36" s="618" t="s">
        <v>320</v>
      </c>
      <c r="CE36" s="619"/>
      <c r="CF36" s="619"/>
      <c r="CG36" s="619"/>
      <c r="CH36" s="619"/>
      <c r="CI36" s="619"/>
      <c r="CJ36" s="619"/>
      <c r="CK36" s="619"/>
      <c r="CL36" s="619"/>
      <c r="CM36" s="619"/>
      <c r="CN36" s="619"/>
      <c r="CO36" s="619"/>
      <c r="CP36" s="619"/>
      <c r="CQ36" s="620"/>
      <c r="CR36" s="621">
        <v>518022</v>
      </c>
      <c r="CS36" s="622"/>
      <c r="CT36" s="622"/>
      <c r="CU36" s="622"/>
      <c r="CV36" s="622"/>
      <c r="CW36" s="622"/>
      <c r="CX36" s="622"/>
      <c r="CY36" s="623"/>
      <c r="CZ36" s="624">
        <v>11.1</v>
      </c>
      <c r="DA36" s="636"/>
      <c r="DB36" s="636"/>
      <c r="DC36" s="637"/>
      <c r="DD36" s="627">
        <v>354270</v>
      </c>
      <c r="DE36" s="622"/>
      <c r="DF36" s="622"/>
      <c r="DG36" s="622"/>
      <c r="DH36" s="622"/>
      <c r="DI36" s="622"/>
      <c r="DJ36" s="622"/>
      <c r="DK36" s="623"/>
      <c r="DL36" s="627">
        <v>150009</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321</v>
      </c>
      <c r="C37" s="619"/>
      <c r="D37" s="619"/>
      <c r="E37" s="619"/>
      <c r="F37" s="619"/>
      <c r="G37" s="619"/>
      <c r="H37" s="619"/>
      <c r="I37" s="619"/>
      <c r="J37" s="619"/>
      <c r="K37" s="619"/>
      <c r="L37" s="619"/>
      <c r="M37" s="619"/>
      <c r="N37" s="619"/>
      <c r="O37" s="619"/>
      <c r="P37" s="619"/>
      <c r="Q37" s="620"/>
      <c r="R37" s="621">
        <v>26837</v>
      </c>
      <c r="S37" s="622"/>
      <c r="T37" s="622"/>
      <c r="U37" s="622"/>
      <c r="V37" s="622"/>
      <c r="W37" s="622"/>
      <c r="X37" s="622"/>
      <c r="Y37" s="623"/>
      <c r="Z37" s="659">
        <v>0.5</v>
      </c>
      <c r="AA37" s="659"/>
      <c r="AB37" s="659"/>
      <c r="AC37" s="659"/>
      <c r="AD37" s="660">
        <v>1000</v>
      </c>
      <c r="AE37" s="660"/>
      <c r="AF37" s="660"/>
      <c r="AG37" s="660"/>
      <c r="AH37" s="660"/>
      <c r="AI37" s="660"/>
      <c r="AJ37" s="660"/>
      <c r="AK37" s="660"/>
      <c r="AL37" s="624">
        <v>0.1</v>
      </c>
      <c r="AM37" s="625"/>
      <c r="AN37" s="625"/>
      <c r="AO37" s="661"/>
      <c r="AQ37" s="654" t="s">
        <v>322</v>
      </c>
      <c r="AR37" s="655"/>
      <c r="AS37" s="655"/>
      <c r="AT37" s="655"/>
      <c r="AU37" s="655"/>
      <c r="AV37" s="655"/>
      <c r="AW37" s="655"/>
      <c r="AX37" s="655"/>
      <c r="AY37" s="656"/>
      <c r="AZ37" s="621">
        <v>39318</v>
      </c>
      <c r="BA37" s="622"/>
      <c r="BB37" s="622"/>
      <c r="BC37" s="622"/>
      <c r="BD37" s="634"/>
      <c r="BE37" s="634"/>
      <c r="BF37" s="657"/>
      <c r="BG37" s="618" t="s">
        <v>323</v>
      </c>
      <c r="BH37" s="619"/>
      <c r="BI37" s="619"/>
      <c r="BJ37" s="619"/>
      <c r="BK37" s="619"/>
      <c r="BL37" s="619"/>
      <c r="BM37" s="619"/>
      <c r="BN37" s="619"/>
      <c r="BO37" s="619"/>
      <c r="BP37" s="619"/>
      <c r="BQ37" s="619"/>
      <c r="BR37" s="619"/>
      <c r="BS37" s="619"/>
      <c r="BT37" s="619"/>
      <c r="BU37" s="620"/>
      <c r="BV37" s="621">
        <v>19693</v>
      </c>
      <c r="BW37" s="622"/>
      <c r="BX37" s="622"/>
      <c r="BY37" s="622"/>
      <c r="BZ37" s="622"/>
      <c r="CA37" s="622"/>
      <c r="CB37" s="658"/>
      <c r="CD37" s="618" t="s">
        <v>324</v>
      </c>
      <c r="CE37" s="619"/>
      <c r="CF37" s="619"/>
      <c r="CG37" s="619"/>
      <c r="CH37" s="619"/>
      <c r="CI37" s="619"/>
      <c r="CJ37" s="619"/>
      <c r="CK37" s="619"/>
      <c r="CL37" s="619"/>
      <c r="CM37" s="619"/>
      <c r="CN37" s="619"/>
      <c r="CO37" s="619"/>
      <c r="CP37" s="619"/>
      <c r="CQ37" s="620"/>
      <c r="CR37" s="621">
        <v>24679</v>
      </c>
      <c r="CS37" s="634"/>
      <c r="CT37" s="634"/>
      <c r="CU37" s="634"/>
      <c r="CV37" s="634"/>
      <c r="CW37" s="634"/>
      <c r="CX37" s="634"/>
      <c r="CY37" s="635"/>
      <c r="CZ37" s="624">
        <v>0.5</v>
      </c>
      <c r="DA37" s="636"/>
      <c r="DB37" s="636"/>
      <c r="DC37" s="637"/>
      <c r="DD37" s="627">
        <v>20934</v>
      </c>
      <c r="DE37" s="634"/>
      <c r="DF37" s="634"/>
      <c r="DG37" s="634"/>
      <c r="DH37" s="634"/>
      <c r="DI37" s="634"/>
      <c r="DJ37" s="634"/>
      <c r="DK37" s="635"/>
      <c r="DL37" s="627">
        <v>6184</v>
      </c>
      <c r="DM37" s="634"/>
      <c r="DN37" s="634"/>
      <c r="DO37" s="634"/>
      <c r="DP37" s="634"/>
      <c r="DQ37" s="634"/>
      <c r="DR37" s="634"/>
      <c r="DS37" s="634"/>
      <c r="DT37" s="634"/>
      <c r="DU37" s="634"/>
      <c r="DV37" s="635"/>
      <c r="DW37" s="624">
        <v>0.5</v>
      </c>
      <c r="DX37" s="636"/>
      <c r="DY37" s="636"/>
      <c r="DZ37" s="636"/>
      <c r="EA37" s="636"/>
      <c r="EB37" s="636"/>
      <c r="EC37" s="648"/>
    </row>
    <row r="38" spans="2:133" ht="11.25" customHeight="1" x14ac:dyDescent="0.15">
      <c r="B38" s="618" t="s">
        <v>325</v>
      </c>
      <c r="C38" s="619"/>
      <c r="D38" s="619"/>
      <c r="E38" s="619"/>
      <c r="F38" s="619"/>
      <c r="G38" s="619"/>
      <c r="H38" s="619"/>
      <c r="I38" s="619"/>
      <c r="J38" s="619"/>
      <c r="K38" s="619"/>
      <c r="L38" s="619"/>
      <c r="M38" s="619"/>
      <c r="N38" s="619"/>
      <c r="O38" s="619"/>
      <c r="P38" s="619"/>
      <c r="Q38" s="620"/>
      <c r="R38" s="621">
        <v>538330</v>
      </c>
      <c r="S38" s="622"/>
      <c r="T38" s="622"/>
      <c r="U38" s="622"/>
      <c r="V38" s="622"/>
      <c r="W38" s="622"/>
      <c r="X38" s="622"/>
      <c r="Y38" s="623"/>
      <c r="Z38" s="659">
        <v>11</v>
      </c>
      <c r="AA38" s="659"/>
      <c r="AB38" s="659"/>
      <c r="AC38" s="659"/>
      <c r="AD38" s="660" t="s">
        <v>123</v>
      </c>
      <c r="AE38" s="660"/>
      <c r="AF38" s="660"/>
      <c r="AG38" s="660"/>
      <c r="AH38" s="660"/>
      <c r="AI38" s="660"/>
      <c r="AJ38" s="660"/>
      <c r="AK38" s="660"/>
      <c r="AL38" s="624" t="s">
        <v>123</v>
      </c>
      <c r="AM38" s="625"/>
      <c r="AN38" s="625"/>
      <c r="AO38" s="661"/>
      <c r="AQ38" s="654" t="s">
        <v>326</v>
      </c>
      <c r="AR38" s="655"/>
      <c r="AS38" s="655"/>
      <c r="AT38" s="655"/>
      <c r="AU38" s="655"/>
      <c r="AV38" s="655"/>
      <c r="AW38" s="655"/>
      <c r="AX38" s="655"/>
      <c r="AY38" s="656"/>
      <c r="AZ38" s="621">
        <v>37893</v>
      </c>
      <c r="BA38" s="622"/>
      <c r="BB38" s="622"/>
      <c r="BC38" s="622"/>
      <c r="BD38" s="634"/>
      <c r="BE38" s="634"/>
      <c r="BF38" s="657"/>
      <c r="BG38" s="618" t="s">
        <v>327</v>
      </c>
      <c r="BH38" s="619"/>
      <c r="BI38" s="619"/>
      <c r="BJ38" s="619"/>
      <c r="BK38" s="619"/>
      <c r="BL38" s="619"/>
      <c r="BM38" s="619"/>
      <c r="BN38" s="619"/>
      <c r="BO38" s="619"/>
      <c r="BP38" s="619"/>
      <c r="BQ38" s="619"/>
      <c r="BR38" s="619"/>
      <c r="BS38" s="619"/>
      <c r="BT38" s="619"/>
      <c r="BU38" s="620"/>
      <c r="BV38" s="621">
        <v>245</v>
      </c>
      <c r="BW38" s="622"/>
      <c r="BX38" s="622"/>
      <c r="BY38" s="622"/>
      <c r="BZ38" s="622"/>
      <c r="CA38" s="622"/>
      <c r="CB38" s="658"/>
      <c r="CD38" s="618" t="s">
        <v>328</v>
      </c>
      <c r="CE38" s="619"/>
      <c r="CF38" s="619"/>
      <c r="CG38" s="619"/>
      <c r="CH38" s="619"/>
      <c r="CI38" s="619"/>
      <c r="CJ38" s="619"/>
      <c r="CK38" s="619"/>
      <c r="CL38" s="619"/>
      <c r="CM38" s="619"/>
      <c r="CN38" s="619"/>
      <c r="CO38" s="619"/>
      <c r="CP38" s="619"/>
      <c r="CQ38" s="620"/>
      <c r="CR38" s="621">
        <v>51534</v>
      </c>
      <c r="CS38" s="622"/>
      <c r="CT38" s="622"/>
      <c r="CU38" s="622"/>
      <c r="CV38" s="622"/>
      <c r="CW38" s="622"/>
      <c r="CX38" s="622"/>
      <c r="CY38" s="623"/>
      <c r="CZ38" s="624">
        <v>1.1000000000000001</v>
      </c>
      <c r="DA38" s="636"/>
      <c r="DB38" s="636"/>
      <c r="DC38" s="637"/>
      <c r="DD38" s="627">
        <v>42457</v>
      </c>
      <c r="DE38" s="622"/>
      <c r="DF38" s="622"/>
      <c r="DG38" s="622"/>
      <c r="DH38" s="622"/>
      <c r="DI38" s="622"/>
      <c r="DJ38" s="622"/>
      <c r="DK38" s="623"/>
      <c r="DL38" s="627">
        <v>9992</v>
      </c>
      <c r="DM38" s="622"/>
      <c r="DN38" s="622"/>
      <c r="DO38" s="622"/>
      <c r="DP38" s="622"/>
      <c r="DQ38" s="622"/>
      <c r="DR38" s="622"/>
      <c r="DS38" s="622"/>
      <c r="DT38" s="622"/>
      <c r="DU38" s="622"/>
      <c r="DV38" s="623"/>
      <c r="DW38" s="624">
        <v>0.7</v>
      </c>
      <c r="DX38" s="636"/>
      <c r="DY38" s="636"/>
      <c r="DZ38" s="636"/>
      <c r="EA38" s="636"/>
      <c r="EB38" s="636"/>
      <c r="EC38" s="648"/>
    </row>
    <row r="39" spans="2:133" ht="11.25" customHeight="1" x14ac:dyDescent="0.15">
      <c r="B39" s="618" t="s">
        <v>329</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330</v>
      </c>
      <c r="AR39" s="655"/>
      <c r="AS39" s="655"/>
      <c r="AT39" s="655"/>
      <c r="AU39" s="655"/>
      <c r="AV39" s="655"/>
      <c r="AW39" s="655"/>
      <c r="AX39" s="655"/>
      <c r="AY39" s="656"/>
      <c r="AZ39" s="621">
        <v>32346</v>
      </c>
      <c r="BA39" s="622"/>
      <c r="BB39" s="622"/>
      <c r="BC39" s="622"/>
      <c r="BD39" s="634"/>
      <c r="BE39" s="634"/>
      <c r="BF39" s="657"/>
      <c r="BG39" s="618" t="s">
        <v>331</v>
      </c>
      <c r="BH39" s="619"/>
      <c r="BI39" s="619"/>
      <c r="BJ39" s="619"/>
      <c r="BK39" s="619"/>
      <c r="BL39" s="619"/>
      <c r="BM39" s="619"/>
      <c r="BN39" s="619"/>
      <c r="BO39" s="619"/>
      <c r="BP39" s="619"/>
      <c r="BQ39" s="619"/>
      <c r="BR39" s="619"/>
      <c r="BS39" s="619"/>
      <c r="BT39" s="619"/>
      <c r="BU39" s="620"/>
      <c r="BV39" s="621">
        <v>370</v>
      </c>
      <c r="BW39" s="622"/>
      <c r="BX39" s="622"/>
      <c r="BY39" s="622"/>
      <c r="BZ39" s="622"/>
      <c r="CA39" s="622"/>
      <c r="CB39" s="658"/>
      <c r="CD39" s="618" t="s">
        <v>332</v>
      </c>
      <c r="CE39" s="619"/>
      <c r="CF39" s="619"/>
      <c r="CG39" s="619"/>
      <c r="CH39" s="619"/>
      <c r="CI39" s="619"/>
      <c r="CJ39" s="619"/>
      <c r="CK39" s="619"/>
      <c r="CL39" s="619"/>
      <c r="CM39" s="619"/>
      <c r="CN39" s="619"/>
      <c r="CO39" s="619"/>
      <c r="CP39" s="619"/>
      <c r="CQ39" s="620"/>
      <c r="CR39" s="621">
        <v>145218</v>
      </c>
      <c r="CS39" s="634"/>
      <c r="CT39" s="634"/>
      <c r="CU39" s="634"/>
      <c r="CV39" s="634"/>
      <c r="CW39" s="634"/>
      <c r="CX39" s="634"/>
      <c r="CY39" s="635"/>
      <c r="CZ39" s="624">
        <v>3.1</v>
      </c>
      <c r="DA39" s="636"/>
      <c r="DB39" s="636"/>
      <c r="DC39" s="637"/>
      <c r="DD39" s="627">
        <v>145218</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15">
      <c r="B40" s="618" t="s">
        <v>333</v>
      </c>
      <c r="C40" s="619"/>
      <c r="D40" s="619"/>
      <c r="E40" s="619"/>
      <c r="F40" s="619"/>
      <c r="G40" s="619"/>
      <c r="H40" s="619"/>
      <c r="I40" s="619"/>
      <c r="J40" s="619"/>
      <c r="K40" s="619"/>
      <c r="L40" s="619"/>
      <c r="M40" s="619"/>
      <c r="N40" s="619"/>
      <c r="O40" s="619"/>
      <c r="P40" s="619"/>
      <c r="Q40" s="620"/>
      <c r="R40" s="621">
        <v>530</v>
      </c>
      <c r="S40" s="622"/>
      <c r="T40" s="622"/>
      <c r="U40" s="622"/>
      <c r="V40" s="622"/>
      <c r="W40" s="622"/>
      <c r="X40" s="622"/>
      <c r="Y40" s="623"/>
      <c r="Z40" s="659">
        <v>0</v>
      </c>
      <c r="AA40" s="659"/>
      <c r="AB40" s="659"/>
      <c r="AC40" s="659"/>
      <c r="AD40" s="660" t="s">
        <v>123</v>
      </c>
      <c r="AE40" s="660"/>
      <c r="AF40" s="660"/>
      <c r="AG40" s="660"/>
      <c r="AH40" s="660"/>
      <c r="AI40" s="660"/>
      <c r="AJ40" s="660"/>
      <c r="AK40" s="660"/>
      <c r="AL40" s="624" t="s">
        <v>123</v>
      </c>
      <c r="AM40" s="625"/>
      <c r="AN40" s="625"/>
      <c r="AO40" s="661"/>
      <c r="AQ40" s="654" t="s">
        <v>334</v>
      </c>
      <c r="AR40" s="655"/>
      <c r="AS40" s="655"/>
      <c r="AT40" s="655"/>
      <c r="AU40" s="655"/>
      <c r="AV40" s="655"/>
      <c r="AW40" s="655"/>
      <c r="AX40" s="655"/>
      <c r="AY40" s="656"/>
      <c r="AZ40" s="621" t="s">
        <v>123</v>
      </c>
      <c r="BA40" s="622"/>
      <c r="BB40" s="622"/>
      <c r="BC40" s="622"/>
      <c r="BD40" s="634"/>
      <c r="BE40" s="634"/>
      <c r="BF40" s="657"/>
      <c r="BG40" s="662" t="s">
        <v>335</v>
      </c>
      <c r="BH40" s="663"/>
      <c r="BI40" s="663"/>
      <c r="BJ40" s="663"/>
      <c r="BK40" s="663"/>
      <c r="BL40" s="211"/>
      <c r="BM40" s="619" t="s">
        <v>336</v>
      </c>
      <c r="BN40" s="619"/>
      <c r="BO40" s="619"/>
      <c r="BP40" s="619"/>
      <c r="BQ40" s="619"/>
      <c r="BR40" s="619"/>
      <c r="BS40" s="619"/>
      <c r="BT40" s="619"/>
      <c r="BU40" s="620"/>
      <c r="BV40" s="621">
        <v>48</v>
      </c>
      <c r="BW40" s="622"/>
      <c r="BX40" s="622"/>
      <c r="BY40" s="622"/>
      <c r="BZ40" s="622"/>
      <c r="CA40" s="622"/>
      <c r="CB40" s="658"/>
      <c r="CD40" s="618" t="s">
        <v>337</v>
      </c>
      <c r="CE40" s="619"/>
      <c r="CF40" s="619"/>
      <c r="CG40" s="619"/>
      <c r="CH40" s="619"/>
      <c r="CI40" s="619"/>
      <c r="CJ40" s="619"/>
      <c r="CK40" s="619"/>
      <c r="CL40" s="619"/>
      <c r="CM40" s="619"/>
      <c r="CN40" s="619"/>
      <c r="CO40" s="619"/>
      <c r="CP40" s="619"/>
      <c r="CQ40" s="620"/>
      <c r="CR40" s="621" t="s">
        <v>123</v>
      </c>
      <c r="CS40" s="622"/>
      <c r="CT40" s="622"/>
      <c r="CU40" s="622"/>
      <c r="CV40" s="622"/>
      <c r="CW40" s="622"/>
      <c r="CX40" s="622"/>
      <c r="CY40" s="623"/>
      <c r="CZ40" s="624" t="s">
        <v>123</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15">
      <c r="B41" s="602" t="s">
        <v>338</v>
      </c>
      <c r="C41" s="603"/>
      <c r="D41" s="603"/>
      <c r="E41" s="603"/>
      <c r="F41" s="603"/>
      <c r="G41" s="603"/>
      <c r="H41" s="603"/>
      <c r="I41" s="603"/>
      <c r="J41" s="603"/>
      <c r="K41" s="603"/>
      <c r="L41" s="603"/>
      <c r="M41" s="603"/>
      <c r="N41" s="603"/>
      <c r="O41" s="603"/>
      <c r="P41" s="603"/>
      <c r="Q41" s="604"/>
      <c r="R41" s="605">
        <v>4904045</v>
      </c>
      <c r="S41" s="646"/>
      <c r="T41" s="646"/>
      <c r="U41" s="646"/>
      <c r="V41" s="646"/>
      <c r="W41" s="646"/>
      <c r="X41" s="646"/>
      <c r="Y41" s="649"/>
      <c r="Z41" s="650">
        <v>100</v>
      </c>
      <c r="AA41" s="650"/>
      <c r="AB41" s="650"/>
      <c r="AC41" s="650"/>
      <c r="AD41" s="651">
        <v>1347432</v>
      </c>
      <c r="AE41" s="651"/>
      <c r="AF41" s="651"/>
      <c r="AG41" s="651"/>
      <c r="AH41" s="651"/>
      <c r="AI41" s="651"/>
      <c r="AJ41" s="651"/>
      <c r="AK41" s="651"/>
      <c r="AL41" s="608">
        <v>100</v>
      </c>
      <c r="AM41" s="652"/>
      <c r="AN41" s="652"/>
      <c r="AO41" s="653"/>
      <c r="AQ41" s="654" t="s">
        <v>339</v>
      </c>
      <c r="AR41" s="655"/>
      <c r="AS41" s="655"/>
      <c r="AT41" s="655"/>
      <c r="AU41" s="655"/>
      <c r="AV41" s="655"/>
      <c r="AW41" s="655"/>
      <c r="AX41" s="655"/>
      <c r="AY41" s="656"/>
      <c r="AZ41" s="621">
        <v>32565</v>
      </c>
      <c r="BA41" s="622"/>
      <c r="BB41" s="622"/>
      <c r="BC41" s="622"/>
      <c r="BD41" s="634"/>
      <c r="BE41" s="634"/>
      <c r="BF41" s="657"/>
      <c r="BG41" s="662"/>
      <c r="BH41" s="663"/>
      <c r="BI41" s="663"/>
      <c r="BJ41" s="663"/>
      <c r="BK41" s="663"/>
      <c r="BL41" s="211"/>
      <c r="BM41" s="619" t="s">
        <v>340</v>
      </c>
      <c r="BN41" s="619"/>
      <c r="BO41" s="619"/>
      <c r="BP41" s="619"/>
      <c r="BQ41" s="619"/>
      <c r="BR41" s="619"/>
      <c r="BS41" s="619"/>
      <c r="BT41" s="619"/>
      <c r="BU41" s="620"/>
      <c r="BV41" s="621" t="s">
        <v>123</v>
      </c>
      <c r="BW41" s="622"/>
      <c r="BX41" s="622"/>
      <c r="BY41" s="622"/>
      <c r="BZ41" s="622"/>
      <c r="CA41" s="622"/>
      <c r="CB41" s="658"/>
      <c r="CD41" s="618" t="s">
        <v>341</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342</v>
      </c>
      <c r="AR42" s="667"/>
      <c r="AS42" s="667"/>
      <c r="AT42" s="667"/>
      <c r="AU42" s="667"/>
      <c r="AV42" s="667"/>
      <c r="AW42" s="667"/>
      <c r="AX42" s="667"/>
      <c r="AY42" s="668"/>
      <c r="AZ42" s="605">
        <v>18969</v>
      </c>
      <c r="BA42" s="646"/>
      <c r="BB42" s="646"/>
      <c r="BC42" s="646"/>
      <c r="BD42" s="606"/>
      <c r="BE42" s="606"/>
      <c r="BF42" s="669"/>
      <c r="BG42" s="664"/>
      <c r="BH42" s="665"/>
      <c r="BI42" s="665"/>
      <c r="BJ42" s="665"/>
      <c r="BK42" s="665"/>
      <c r="BL42" s="212"/>
      <c r="BM42" s="603" t="s">
        <v>343</v>
      </c>
      <c r="BN42" s="603"/>
      <c r="BO42" s="603"/>
      <c r="BP42" s="603"/>
      <c r="BQ42" s="603"/>
      <c r="BR42" s="603"/>
      <c r="BS42" s="603"/>
      <c r="BT42" s="603"/>
      <c r="BU42" s="604"/>
      <c r="BV42" s="605">
        <v>350</v>
      </c>
      <c r="BW42" s="646"/>
      <c r="BX42" s="646"/>
      <c r="BY42" s="646"/>
      <c r="BZ42" s="646"/>
      <c r="CA42" s="646"/>
      <c r="CB42" s="647"/>
      <c r="CD42" s="618" t="s">
        <v>344</v>
      </c>
      <c r="CE42" s="619"/>
      <c r="CF42" s="619"/>
      <c r="CG42" s="619"/>
      <c r="CH42" s="619"/>
      <c r="CI42" s="619"/>
      <c r="CJ42" s="619"/>
      <c r="CK42" s="619"/>
      <c r="CL42" s="619"/>
      <c r="CM42" s="619"/>
      <c r="CN42" s="619"/>
      <c r="CO42" s="619"/>
      <c r="CP42" s="619"/>
      <c r="CQ42" s="620"/>
      <c r="CR42" s="621">
        <v>2020279</v>
      </c>
      <c r="CS42" s="634"/>
      <c r="CT42" s="634"/>
      <c r="CU42" s="634"/>
      <c r="CV42" s="634"/>
      <c r="CW42" s="634"/>
      <c r="CX42" s="634"/>
      <c r="CY42" s="635"/>
      <c r="CZ42" s="624">
        <v>43.3</v>
      </c>
      <c r="DA42" s="636"/>
      <c r="DB42" s="636"/>
      <c r="DC42" s="637"/>
      <c r="DD42" s="627">
        <v>175202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345</v>
      </c>
      <c r="CD43" s="618" t="s">
        <v>346</v>
      </c>
      <c r="CE43" s="619"/>
      <c r="CF43" s="619"/>
      <c r="CG43" s="619"/>
      <c r="CH43" s="619"/>
      <c r="CI43" s="619"/>
      <c r="CJ43" s="619"/>
      <c r="CK43" s="619"/>
      <c r="CL43" s="619"/>
      <c r="CM43" s="619"/>
      <c r="CN43" s="619"/>
      <c r="CO43" s="619"/>
      <c r="CP43" s="619"/>
      <c r="CQ43" s="620"/>
      <c r="CR43" s="621" t="s">
        <v>123</v>
      </c>
      <c r="CS43" s="634"/>
      <c r="CT43" s="634"/>
      <c r="CU43" s="634"/>
      <c r="CV43" s="634"/>
      <c r="CW43" s="634"/>
      <c r="CX43" s="634"/>
      <c r="CY43" s="635"/>
      <c r="CZ43" s="624" t="s">
        <v>123</v>
      </c>
      <c r="DA43" s="636"/>
      <c r="DB43" s="636"/>
      <c r="DC43" s="637"/>
      <c r="DD43" s="627" t="s">
        <v>123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295</v>
      </c>
      <c r="CE44" s="641"/>
      <c r="CF44" s="618" t="s">
        <v>348</v>
      </c>
      <c r="CG44" s="619"/>
      <c r="CH44" s="619"/>
      <c r="CI44" s="619"/>
      <c r="CJ44" s="619"/>
      <c r="CK44" s="619"/>
      <c r="CL44" s="619"/>
      <c r="CM44" s="619"/>
      <c r="CN44" s="619"/>
      <c r="CO44" s="619"/>
      <c r="CP44" s="619"/>
      <c r="CQ44" s="620"/>
      <c r="CR44" s="621">
        <v>1998156</v>
      </c>
      <c r="CS44" s="622"/>
      <c r="CT44" s="622"/>
      <c r="CU44" s="622"/>
      <c r="CV44" s="622"/>
      <c r="CW44" s="622"/>
      <c r="CX44" s="622"/>
      <c r="CY44" s="623"/>
      <c r="CZ44" s="624">
        <v>42.9</v>
      </c>
      <c r="DA44" s="625"/>
      <c r="DB44" s="625"/>
      <c r="DC44" s="626"/>
      <c r="DD44" s="627">
        <v>167479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350</v>
      </c>
      <c r="CG45" s="619"/>
      <c r="CH45" s="619"/>
      <c r="CI45" s="619"/>
      <c r="CJ45" s="619"/>
      <c r="CK45" s="619"/>
      <c r="CL45" s="619"/>
      <c r="CM45" s="619"/>
      <c r="CN45" s="619"/>
      <c r="CO45" s="619"/>
      <c r="CP45" s="619"/>
      <c r="CQ45" s="620"/>
      <c r="CR45" s="621">
        <v>1866283</v>
      </c>
      <c r="CS45" s="634"/>
      <c r="CT45" s="634"/>
      <c r="CU45" s="634"/>
      <c r="CV45" s="634"/>
      <c r="CW45" s="634"/>
      <c r="CX45" s="634"/>
      <c r="CY45" s="635"/>
      <c r="CZ45" s="624">
        <v>40</v>
      </c>
      <c r="DA45" s="636"/>
      <c r="DB45" s="636"/>
      <c r="DC45" s="637"/>
      <c r="DD45" s="627">
        <v>116101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351</v>
      </c>
      <c r="CG46" s="619"/>
      <c r="CH46" s="619"/>
      <c r="CI46" s="619"/>
      <c r="CJ46" s="619"/>
      <c r="CK46" s="619"/>
      <c r="CL46" s="619"/>
      <c r="CM46" s="619"/>
      <c r="CN46" s="619"/>
      <c r="CO46" s="619"/>
      <c r="CP46" s="619"/>
      <c r="CQ46" s="620"/>
      <c r="CR46" s="621">
        <v>129229</v>
      </c>
      <c r="CS46" s="622"/>
      <c r="CT46" s="622"/>
      <c r="CU46" s="622"/>
      <c r="CV46" s="622"/>
      <c r="CW46" s="622"/>
      <c r="CX46" s="622"/>
      <c r="CY46" s="623"/>
      <c r="CZ46" s="624">
        <v>2.8</v>
      </c>
      <c r="DA46" s="625"/>
      <c r="DB46" s="625"/>
      <c r="DC46" s="626"/>
      <c r="DD46" s="627">
        <v>50334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352</v>
      </c>
      <c r="CG47" s="619"/>
      <c r="CH47" s="619"/>
      <c r="CI47" s="619"/>
      <c r="CJ47" s="619"/>
      <c r="CK47" s="619"/>
      <c r="CL47" s="619"/>
      <c r="CM47" s="619"/>
      <c r="CN47" s="619"/>
      <c r="CO47" s="619"/>
      <c r="CP47" s="619"/>
      <c r="CQ47" s="620"/>
      <c r="CR47" s="621">
        <v>22123</v>
      </c>
      <c r="CS47" s="634"/>
      <c r="CT47" s="634"/>
      <c r="CU47" s="634"/>
      <c r="CV47" s="634"/>
      <c r="CW47" s="634"/>
      <c r="CX47" s="634"/>
      <c r="CY47" s="635"/>
      <c r="CZ47" s="624">
        <v>0.5</v>
      </c>
      <c r="DA47" s="636"/>
      <c r="DB47" s="636"/>
      <c r="DC47" s="637"/>
      <c r="DD47" s="627">
        <v>7723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353</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354</v>
      </c>
      <c r="CE49" s="603"/>
      <c r="CF49" s="603"/>
      <c r="CG49" s="603"/>
      <c r="CH49" s="603"/>
      <c r="CI49" s="603"/>
      <c r="CJ49" s="603"/>
      <c r="CK49" s="603"/>
      <c r="CL49" s="603"/>
      <c r="CM49" s="603"/>
      <c r="CN49" s="603"/>
      <c r="CO49" s="603"/>
      <c r="CP49" s="603"/>
      <c r="CQ49" s="604"/>
      <c r="CR49" s="605">
        <v>4662263</v>
      </c>
      <c r="CS49" s="606"/>
      <c r="CT49" s="606"/>
      <c r="CU49" s="606"/>
      <c r="CV49" s="606"/>
      <c r="CW49" s="606"/>
      <c r="CX49" s="606"/>
      <c r="CY49" s="607"/>
      <c r="CZ49" s="608">
        <v>100</v>
      </c>
      <c r="DA49" s="609"/>
      <c r="DB49" s="609"/>
      <c r="DC49" s="610"/>
      <c r="DD49" s="611">
        <v>2225430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mnXCNxX6mgDX8MFT+BpsSbK69Ha4zampCEcXyUvzNRoRzVTXBMIps3uYRyO6ssBsHoFeRXfeYuKFXcWoozapg==" saltValue="bvbfGcmYzxEas9PmPDms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Q10" sqref="Q10:U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355</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356</v>
      </c>
      <c r="DK2" s="1092"/>
      <c r="DL2" s="1092"/>
      <c r="DM2" s="1092"/>
      <c r="DN2" s="1092"/>
      <c r="DO2" s="1093"/>
      <c r="DP2" s="216"/>
      <c r="DQ2" s="1091" t="s">
        <v>357</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360</v>
      </c>
      <c r="B5" s="996"/>
      <c r="C5" s="996"/>
      <c r="D5" s="996"/>
      <c r="E5" s="996"/>
      <c r="F5" s="996"/>
      <c r="G5" s="996"/>
      <c r="H5" s="996"/>
      <c r="I5" s="996"/>
      <c r="J5" s="996"/>
      <c r="K5" s="996"/>
      <c r="L5" s="996"/>
      <c r="M5" s="996"/>
      <c r="N5" s="996"/>
      <c r="O5" s="996"/>
      <c r="P5" s="997"/>
      <c r="Q5" s="1001" t="s">
        <v>361</v>
      </c>
      <c r="R5" s="1002"/>
      <c r="S5" s="1002"/>
      <c r="T5" s="1002"/>
      <c r="U5" s="1003"/>
      <c r="V5" s="1001" t="s">
        <v>362</v>
      </c>
      <c r="W5" s="1002"/>
      <c r="X5" s="1002"/>
      <c r="Y5" s="1002"/>
      <c r="Z5" s="1003"/>
      <c r="AA5" s="1001" t="s">
        <v>363</v>
      </c>
      <c r="AB5" s="1002"/>
      <c r="AC5" s="1002"/>
      <c r="AD5" s="1002"/>
      <c r="AE5" s="1002"/>
      <c r="AF5" s="1094" t="s">
        <v>364</v>
      </c>
      <c r="AG5" s="1002"/>
      <c r="AH5" s="1002"/>
      <c r="AI5" s="1002"/>
      <c r="AJ5" s="1015"/>
      <c r="AK5" s="1002" t="s">
        <v>365</v>
      </c>
      <c r="AL5" s="1002"/>
      <c r="AM5" s="1002"/>
      <c r="AN5" s="1002"/>
      <c r="AO5" s="1003"/>
      <c r="AP5" s="1001" t="s">
        <v>366</v>
      </c>
      <c r="AQ5" s="1002"/>
      <c r="AR5" s="1002"/>
      <c r="AS5" s="1002"/>
      <c r="AT5" s="1003"/>
      <c r="AU5" s="1001" t="s">
        <v>367</v>
      </c>
      <c r="AV5" s="1002"/>
      <c r="AW5" s="1002"/>
      <c r="AX5" s="1002"/>
      <c r="AY5" s="1015"/>
      <c r="AZ5" s="220"/>
      <c r="BA5" s="220"/>
      <c r="BB5" s="220"/>
      <c r="BC5" s="220"/>
      <c r="BD5" s="220"/>
      <c r="BE5" s="221"/>
      <c r="BF5" s="221"/>
      <c r="BG5" s="221"/>
      <c r="BH5" s="221"/>
      <c r="BI5" s="221"/>
      <c r="BJ5" s="221"/>
      <c r="BK5" s="221"/>
      <c r="BL5" s="221"/>
      <c r="BM5" s="221"/>
      <c r="BN5" s="221"/>
      <c r="BO5" s="221"/>
      <c r="BP5" s="221"/>
      <c r="BQ5" s="995" t="s">
        <v>368</v>
      </c>
      <c r="BR5" s="996"/>
      <c r="BS5" s="996"/>
      <c r="BT5" s="996"/>
      <c r="BU5" s="996"/>
      <c r="BV5" s="996"/>
      <c r="BW5" s="996"/>
      <c r="BX5" s="996"/>
      <c r="BY5" s="996"/>
      <c r="BZ5" s="996"/>
      <c r="CA5" s="996"/>
      <c r="CB5" s="996"/>
      <c r="CC5" s="996"/>
      <c r="CD5" s="996"/>
      <c r="CE5" s="996"/>
      <c r="CF5" s="996"/>
      <c r="CG5" s="997"/>
      <c r="CH5" s="1001" t="s">
        <v>369</v>
      </c>
      <c r="CI5" s="1002"/>
      <c r="CJ5" s="1002"/>
      <c r="CK5" s="1002"/>
      <c r="CL5" s="1003"/>
      <c r="CM5" s="1001" t="s">
        <v>370</v>
      </c>
      <c r="CN5" s="1002"/>
      <c r="CO5" s="1002"/>
      <c r="CP5" s="1002"/>
      <c r="CQ5" s="1003"/>
      <c r="CR5" s="1001" t="s">
        <v>371</v>
      </c>
      <c r="CS5" s="1002"/>
      <c r="CT5" s="1002"/>
      <c r="CU5" s="1002"/>
      <c r="CV5" s="1003"/>
      <c r="CW5" s="1001" t="s">
        <v>372</v>
      </c>
      <c r="CX5" s="1002"/>
      <c r="CY5" s="1002"/>
      <c r="CZ5" s="1002"/>
      <c r="DA5" s="1003"/>
      <c r="DB5" s="1001" t="s">
        <v>373</v>
      </c>
      <c r="DC5" s="1002"/>
      <c r="DD5" s="1002"/>
      <c r="DE5" s="1002"/>
      <c r="DF5" s="1003"/>
      <c r="DG5" s="1084" t="s">
        <v>374</v>
      </c>
      <c r="DH5" s="1085"/>
      <c r="DI5" s="1085"/>
      <c r="DJ5" s="1085"/>
      <c r="DK5" s="1086"/>
      <c r="DL5" s="1084" t="s">
        <v>375</v>
      </c>
      <c r="DM5" s="1085"/>
      <c r="DN5" s="1085"/>
      <c r="DO5" s="1085"/>
      <c r="DP5" s="1086"/>
      <c r="DQ5" s="1001" t="s">
        <v>376</v>
      </c>
      <c r="DR5" s="1002"/>
      <c r="DS5" s="1002"/>
      <c r="DT5" s="1002"/>
      <c r="DU5" s="1003"/>
      <c r="DV5" s="1001" t="s">
        <v>367</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377</v>
      </c>
      <c r="C7" s="1048"/>
      <c r="D7" s="1048"/>
      <c r="E7" s="1048"/>
      <c r="F7" s="1048"/>
      <c r="G7" s="1048"/>
      <c r="H7" s="1048"/>
      <c r="I7" s="1048"/>
      <c r="J7" s="1048"/>
      <c r="K7" s="1048"/>
      <c r="L7" s="1048"/>
      <c r="M7" s="1048"/>
      <c r="N7" s="1048"/>
      <c r="O7" s="1048"/>
      <c r="P7" s="1049"/>
      <c r="Q7" s="1102">
        <v>4904</v>
      </c>
      <c r="R7" s="1103"/>
      <c r="S7" s="1103"/>
      <c r="T7" s="1103"/>
      <c r="U7" s="1103"/>
      <c r="V7" s="1103">
        <v>4662</v>
      </c>
      <c r="W7" s="1103"/>
      <c r="X7" s="1103"/>
      <c r="Y7" s="1103"/>
      <c r="Z7" s="1103"/>
      <c r="AA7" s="1103">
        <f>Q7-V7</f>
        <v>242</v>
      </c>
      <c r="AB7" s="1103"/>
      <c r="AC7" s="1103"/>
      <c r="AD7" s="1103"/>
      <c r="AE7" s="1104"/>
      <c r="AF7" s="1105">
        <v>145</v>
      </c>
      <c r="AG7" s="1106"/>
      <c r="AH7" s="1106"/>
      <c r="AI7" s="1106"/>
      <c r="AJ7" s="1107"/>
      <c r="AK7" s="1108"/>
      <c r="AL7" s="1109"/>
      <c r="AM7" s="1109"/>
      <c r="AN7" s="1109"/>
      <c r="AO7" s="1109"/>
      <c r="AP7" s="1109">
        <v>3973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8">
        <f>SUM(Q7:U22)</f>
        <v>4904</v>
      </c>
      <c r="R23" s="1061"/>
      <c r="S23" s="1061"/>
      <c r="T23" s="1061"/>
      <c r="U23" s="1061"/>
      <c r="V23" s="1061">
        <f>SUM(V7:Z22)</f>
        <v>4662</v>
      </c>
      <c r="W23" s="1061"/>
      <c r="X23" s="1061"/>
      <c r="Y23" s="1061"/>
      <c r="Z23" s="1061"/>
      <c r="AA23" s="1061">
        <f>SUM(AA7:AE22)</f>
        <v>242</v>
      </c>
      <c r="AB23" s="1061"/>
      <c r="AC23" s="1061"/>
      <c r="AD23" s="1061"/>
      <c r="AE23" s="1062"/>
      <c r="AF23" s="1069">
        <v>145</v>
      </c>
      <c r="AG23" s="1061"/>
      <c r="AH23" s="1061"/>
      <c r="AI23" s="1061"/>
      <c r="AJ23" s="1070"/>
      <c r="AK23" s="1071"/>
      <c r="AL23" s="1072"/>
      <c r="AM23" s="1072"/>
      <c r="AN23" s="1072"/>
      <c r="AO23" s="1072"/>
      <c r="AP23" s="1061">
        <f>SUM(AP7:AT22)</f>
        <v>3973</v>
      </c>
      <c r="AQ23" s="1061"/>
      <c r="AR23" s="1061"/>
      <c r="AS23" s="1061"/>
      <c r="AT23" s="1062"/>
      <c r="AU23" s="1063"/>
      <c r="AV23" s="1063"/>
      <c r="AW23" s="1063"/>
      <c r="AX23" s="1063"/>
      <c r="AY23" s="1064"/>
      <c r="AZ23" s="1065" t="s">
        <v>123</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360</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367</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229</v>
      </c>
      <c r="R28" s="1051"/>
      <c r="S28" s="1051"/>
      <c r="T28" s="1051"/>
      <c r="U28" s="1051"/>
      <c r="V28" s="1051">
        <v>209</v>
      </c>
      <c r="W28" s="1051"/>
      <c r="X28" s="1051"/>
      <c r="Y28" s="1051"/>
      <c r="Z28" s="1051"/>
      <c r="AA28" s="1051">
        <f>Q28-V28</f>
        <v>20</v>
      </c>
      <c r="AB28" s="1051"/>
      <c r="AC28" s="1051"/>
      <c r="AD28" s="1051"/>
      <c r="AE28" s="1052"/>
      <c r="AF28" s="1053">
        <v>20</v>
      </c>
      <c r="AG28" s="1051"/>
      <c r="AH28" s="1051"/>
      <c r="AI28" s="1051"/>
      <c r="AJ28" s="1054"/>
      <c r="AK28" s="1042">
        <v>26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21</v>
      </c>
      <c r="R29" s="1039"/>
      <c r="S29" s="1039"/>
      <c r="T29" s="1039"/>
      <c r="U29" s="1039"/>
      <c r="V29" s="1039">
        <v>14</v>
      </c>
      <c r="W29" s="1039"/>
      <c r="X29" s="1039"/>
      <c r="Y29" s="1039"/>
      <c r="Z29" s="1039"/>
      <c r="AA29" s="1039">
        <f>Q29-V29</f>
        <v>7</v>
      </c>
      <c r="AB29" s="1039"/>
      <c r="AC29" s="1039"/>
      <c r="AD29" s="1039"/>
      <c r="AE29" s="1040"/>
      <c r="AF29" s="1035">
        <v>7</v>
      </c>
      <c r="AG29" s="1036"/>
      <c r="AH29" s="1036"/>
      <c r="AI29" s="1036"/>
      <c r="AJ29" s="1037"/>
      <c r="AK29" s="980">
        <v>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144</v>
      </c>
      <c r="C30" s="1031"/>
      <c r="D30" s="1031"/>
      <c r="E30" s="1031"/>
      <c r="F30" s="1031"/>
      <c r="G30" s="1031"/>
      <c r="H30" s="1031"/>
      <c r="I30" s="1031"/>
      <c r="J30" s="1031"/>
      <c r="K30" s="1031"/>
      <c r="L30" s="1031"/>
      <c r="M30" s="1031"/>
      <c r="N30" s="1031"/>
      <c r="O30" s="1031"/>
      <c r="P30" s="1032"/>
      <c r="Q30" s="1038">
        <v>613</v>
      </c>
      <c r="R30" s="1039"/>
      <c r="S30" s="1039"/>
      <c r="T30" s="1039"/>
      <c r="U30" s="1039"/>
      <c r="V30" s="1039">
        <v>662</v>
      </c>
      <c r="W30" s="1039"/>
      <c r="X30" s="1039"/>
      <c r="Y30" s="1039"/>
      <c r="Z30" s="1039"/>
      <c r="AA30" s="1039">
        <f>Q30-V30</f>
        <v>-49</v>
      </c>
      <c r="AB30" s="1039"/>
      <c r="AC30" s="1039"/>
      <c r="AD30" s="1039"/>
      <c r="AE30" s="1040"/>
      <c r="AF30" s="1035">
        <v>-48</v>
      </c>
      <c r="AG30" s="1036"/>
      <c r="AH30" s="1036"/>
      <c r="AI30" s="1036"/>
      <c r="AJ30" s="1037"/>
      <c r="AK30" s="980">
        <v>139</v>
      </c>
      <c r="AL30" s="971"/>
      <c r="AM30" s="971"/>
      <c r="AN30" s="971"/>
      <c r="AO30" s="971"/>
      <c r="AP30" s="971">
        <v>100</v>
      </c>
      <c r="AQ30" s="971"/>
      <c r="AR30" s="971"/>
      <c r="AS30" s="971"/>
      <c r="AT30" s="971"/>
      <c r="AU30" s="971">
        <v>22</v>
      </c>
      <c r="AV30" s="971"/>
      <c r="AW30" s="971"/>
      <c r="AX30" s="971"/>
      <c r="AY30" s="971"/>
      <c r="AZ30" s="1041">
        <v>19.3</v>
      </c>
      <c r="BA30" s="1041"/>
      <c r="BB30" s="1041"/>
      <c r="BC30" s="1041"/>
      <c r="BD30" s="1041"/>
      <c r="BE30" s="972" t="s">
        <v>393</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269</v>
      </c>
      <c r="R31" s="1039"/>
      <c r="S31" s="1039"/>
      <c r="T31" s="1039"/>
      <c r="U31" s="1039"/>
      <c r="V31" s="1039">
        <v>369</v>
      </c>
      <c r="W31" s="1039"/>
      <c r="X31" s="1039"/>
      <c r="Y31" s="1039"/>
      <c r="Z31" s="1039"/>
      <c r="AA31" s="1039">
        <f>Q31-V31</f>
        <v>-100</v>
      </c>
      <c r="AB31" s="1039"/>
      <c r="AC31" s="1039"/>
      <c r="AD31" s="1039"/>
      <c r="AE31" s="1040"/>
      <c r="AF31" s="1035">
        <v>27</v>
      </c>
      <c r="AG31" s="1036"/>
      <c r="AH31" s="1036"/>
      <c r="AI31" s="1036"/>
      <c r="AJ31" s="1037"/>
      <c r="AK31" s="980">
        <v>32</v>
      </c>
      <c r="AL31" s="971"/>
      <c r="AM31" s="971"/>
      <c r="AN31" s="971"/>
      <c r="AO31" s="971"/>
      <c r="AP31" s="971">
        <v>454</v>
      </c>
      <c r="AQ31" s="971"/>
      <c r="AR31" s="971"/>
      <c r="AS31" s="971"/>
      <c r="AT31" s="971"/>
      <c r="AU31" s="971">
        <v>322</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158</v>
      </c>
      <c r="R32" s="1039"/>
      <c r="S32" s="1039"/>
      <c r="T32" s="1039"/>
      <c r="U32" s="1039"/>
      <c r="V32" s="1039">
        <v>179</v>
      </c>
      <c r="W32" s="1039"/>
      <c r="X32" s="1039"/>
      <c r="Y32" s="1039"/>
      <c r="Z32" s="1039"/>
      <c r="AA32" s="1039">
        <f>Q32-V32</f>
        <v>-21</v>
      </c>
      <c r="AB32" s="1039"/>
      <c r="AC32" s="1039"/>
      <c r="AD32" s="1039"/>
      <c r="AE32" s="1040"/>
      <c r="AF32" s="1035">
        <v>7</v>
      </c>
      <c r="AG32" s="1036"/>
      <c r="AH32" s="1036"/>
      <c r="AI32" s="1036"/>
      <c r="AJ32" s="1037"/>
      <c r="AK32" s="980">
        <v>38</v>
      </c>
      <c r="AL32" s="971"/>
      <c r="AM32" s="971"/>
      <c r="AN32" s="971"/>
      <c r="AO32" s="971"/>
      <c r="AP32" s="971">
        <v>182</v>
      </c>
      <c r="AQ32" s="971"/>
      <c r="AR32" s="971"/>
      <c r="AS32" s="971"/>
      <c r="AT32" s="971"/>
      <c r="AU32" s="971">
        <v>176</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10</v>
      </c>
      <c r="R33" s="1039"/>
      <c r="S33" s="1039"/>
      <c r="T33" s="1039"/>
      <c r="U33" s="1039"/>
      <c r="V33" s="1039">
        <v>5</v>
      </c>
      <c r="W33" s="1039"/>
      <c r="X33" s="1039"/>
      <c r="Y33" s="1039"/>
      <c r="Z33" s="1039"/>
      <c r="AA33" s="1039">
        <f>Q33-V33</f>
        <v>5</v>
      </c>
      <c r="AB33" s="1039"/>
      <c r="AC33" s="1039"/>
      <c r="AD33" s="1039"/>
      <c r="AE33" s="1040"/>
      <c r="AF33" s="1035">
        <v>5</v>
      </c>
      <c r="AG33" s="1036"/>
      <c r="AH33" s="1036"/>
      <c r="AI33" s="1036"/>
      <c r="AJ33" s="1037"/>
      <c r="AK33" s="980">
        <v>0</v>
      </c>
      <c r="AL33" s="971"/>
      <c r="AM33" s="971"/>
      <c r="AN33" s="971"/>
      <c r="AO33" s="971"/>
      <c r="AP33" s="971"/>
      <c r="AQ33" s="971"/>
      <c r="AR33" s="971"/>
      <c r="AS33" s="971"/>
      <c r="AT33" s="971"/>
      <c r="AU33" s="971"/>
      <c r="AV33" s="971"/>
      <c r="AW33" s="971"/>
      <c r="AX33" s="971"/>
      <c r="AY33" s="971"/>
      <c r="AZ33" s="1041"/>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367</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297</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297</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297</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313368</v>
      </c>
      <c r="AB110" s="889"/>
      <c r="AC110" s="889"/>
      <c r="AD110" s="889"/>
      <c r="AE110" s="890"/>
      <c r="AF110" s="891">
        <v>354316</v>
      </c>
      <c r="AG110" s="889"/>
      <c r="AH110" s="889"/>
      <c r="AI110" s="889"/>
      <c r="AJ110" s="890"/>
      <c r="AK110" s="891">
        <v>392679</v>
      </c>
      <c r="AL110" s="889"/>
      <c r="AM110" s="889"/>
      <c r="AN110" s="889"/>
      <c r="AO110" s="890"/>
      <c r="AP110" s="892">
        <v>37.1</v>
      </c>
      <c r="AQ110" s="893"/>
      <c r="AR110" s="893"/>
      <c r="AS110" s="893"/>
      <c r="AT110" s="894"/>
      <c r="AU110" s="930" t="s">
        <v>70</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3586652</v>
      </c>
      <c r="BR110" s="842"/>
      <c r="BS110" s="842"/>
      <c r="BT110" s="842"/>
      <c r="BU110" s="842"/>
      <c r="BV110" s="842">
        <v>3814652</v>
      </c>
      <c r="BW110" s="842"/>
      <c r="BX110" s="842"/>
      <c r="BY110" s="842"/>
      <c r="BZ110" s="842"/>
      <c r="CA110" s="842">
        <v>3972751</v>
      </c>
      <c r="CB110" s="842"/>
      <c r="CC110" s="842"/>
      <c r="CD110" s="842"/>
      <c r="CE110" s="842"/>
      <c r="CF110" s="866">
        <v>375.1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574825</v>
      </c>
      <c r="BR112" s="817"/>
      <c r="BS112" s="817"/>
      <c r="BT112" s="817"/>
      <c r="BU112" s="817"/>
      <c r="BV112" s="817">
        <v>543902</v>
      </c>
      <c r="BW112" s="817"/>
      <c r="BX112" s="817"/>
      <c r="BY112" s="817"/>
      <c r="BZ112" s="817"/>
      <c r="CA112" s="817">
        <v>517318</v>
      </c>
      <c r="CB112" s="817"/>
      <c r="CC112" s="817"/>
      <c r="CD112" s="817"/>
      <c r="CE112" s="817"/>
      <c r="CF112" s="875">
        <v>48.8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45240</v>
      </c>
      <c r="AB113" s="919"/>
      <c r="AC113" s="919"/>
      <c r="AD113" s="919"/>
      <c r="AE113" s="920"/>
      <c r="AF113" s="921">
        <v>41844</v>
      </c>
      <c r="AG113" s="919"/>
      <c r="AH113" s="919"/>
      <c r="AI113" s="919"/>
      <c r="AJ113" s="920"/>
      <c r="AK113" s="921">
        <v>35681</v>
      </c>
      <c r="AL113" s="919"/>
      <c r="AM113" s="919"/>
      <c r="AN113" s="919"/>
      <c r="AO113" s="920"/>
      <c r="AP113" s="922">
        <v>3.4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1466</v>
      </c>
      <c r="BR113" s="817"/>
      <c r="BS113" s="817"/>
      <c r="BT113" s="817"/>
      <c r="BU113" s="817"/>
      <c r="BV113" s="817">
        <v>853</v>
      </c>
      <c r="BW113" s="817"/>
      <c r="BX113" s="817"/>
      <c r="BY113" s="817"/>
      <c r="BZ113" s="817"/>
      <c r="CA113" s="817">
        <v>267</v>
      </c>
      <c r="CB113" s="817"/>
      <c r="CC113" s="817"/>
      <c r="CD113" s="817"/>
      <c r="CE113" s="817"/>
      <c r="CF113" s="875">
        <v>0</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581</v>
      </c>
      <c r="AB114" s="780"/>
      <c r="AC114" s="780"/>
      <c r="AD114" s="780"/>
      <c r="AE114" s="781"/>
      <c r="AF114" s="782">
        <v>564</v>
      </c>
      <c r="AG114" s="780"/>
      <c r="AH114" s="780"/>
      <c r="AI114" s="780"/>
      <c r="AJ114" s="781"/>
      <c r="AK114" s="782">
        <v>391</v>
      </c>
      <c r="AL114" s="780"/>
      <c r="AM114" s="780"/>
      <c r="AN114" s="780"/>
      <c r="AO114" s="781"/>
      <c r="AP114" s="824">
        <v>0</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t="s">
        <v>123</v>
      </c>
      <c r="BR114" s="817"/>
      <c r="BS114" s="817"/>
      <c r="BT114" s="817"/>
      <c r="BU114" s="817"/>
      <c r="BV114" s="817">
        <v>275619</v>
      </c>
      <c r="BW114" s="817"/>
      <c r="BX114" s="817"/>
      <c r="BY114" s="817"/>
      <c r="BZ114" s="817"/>
      <c r="CA114" s="817" t="s">
        <v>123</v>
      </c>
      <c r="CB114" s="817"/>
      <c r="CC114" s="817"/>
      <c r="CD114" s="817"/>
      <c r="CE114" s="817"/>
      <c r="CF114" s="875" t="s">
        <v>123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499</v>
      </c>
      <c r="AB116" s="780"/>
      <c r="AC116" s="780"/>
      <c r="AD116" s="780"/>
      <c r="AE116" s="781"/>
      <c r="AF116" s="782">
        <v>492</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180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359688</v>
      </c>
      <c r="AB117" s="903"/>
      <c r="AC117" s="903"/>
      <c r="AD117" s="903"/>
      <c r="AE117" s="904"/>
      <c r="AF117" s="905">
        <v>397216</v>
      </c>
      <c r="AG117" s="903"/>
      <c r="AH117" s="903"/>
      <c r="AI117" s="903"/>
      <c r="AJ117" s="904"/>
      <c r="AK117" s="905">
        <v>428751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297</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180</v>
      </c>
      <c r="BA119" s="239"/>
      <c r="BB119" s="239"/>
      <c r="BC119" s="239"/>
      <c r="BD119" s="239"/>
      <c r="BE119" s="239"/>
      <c r="BF119" s="239"/>
      <c r="BG119" s="239"/>
      <c r="BH119" s="239"/>
      <c r="BI119" s="239"/>
      <c r="BJ119" s="239"/>
      <c r="BK119" s="239"/>
      <c r="BL119" s="239"/>
      <c r="BM119" s="239"/>
      <c r="BN119" s="239"/>
      <c r="BO119" s="877" t="s">
        <v>444</v>
      </c>
      <c r="BP119" s="878"/>
      <c r="BQ119" s="879">
        <v>4162943</v>
      </c>
      <c r="BR119" s="845"/>
      <c r="BS119" s="845"/>
      <c r="BT119" s="845"/>
      <c r="BU119" s="845"/>
      <c r="BV119" s="845">
        <v>4635026</v>
      </c>
      <c r="BW119" s="845"/>
      <c r="BX119" s="845"/>
      <c r="BY119" s="845"/>
      <c r="BZ119" s="845"/>
      <c r="CA119" s="845">
        <v>4490336</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236877</v>
      </c>
      <c r="BR120" s="842"/>
      <c r="BS120" s="842"/>
      <c r="BT120" s="842"/>
      <c r="BU120" s="842"/>
      <c r="BV120" s="842">
        <v>230460</v>
      </c>
      <c r="BW120" s="842"/>
      <c r="BX120" s="842"/>
      <c r="BY120" s="842"/>
      <c r="BZ120" s="842"/>
      <c r="CA120" s="842">
        <v>162059</v>
      </c>
      <c r="CB120" s="842"/>
      <c r="CC120" s="842"/>
      <c r="CD120" s="842"/>
      <c r="CE120" s="842"/>
      <c r="CF120" s="866">
        <v>15.3</v>
      </c>
      <c r="CG120" s="867"/>
      <c r="CH120" s="867"/>
      <c r="CI120" s="867"/>
      <c r="CJ120" s="867"/>
      <c r="CK120" s="868" t="s">
        <v>448</v>
      </c>
      <c r="CL120" s="852"/>
      <c r="CM120" s="852"/>
      <c r="CN120" s="852"/>
      <c r="CO120" s="853"/>
      <c r="CP120" s="872" t="s">
        <v>449</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321785</v>
      </c>
      <c r="DR120" s="842"/>
      <c r="DS120" s="842"/>
      <c r="DT120" s="842"/>
      <c r="DU120" s="842"/>
      <c r="DV120" s="843">
        <v>30.4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172384</v>
      </c>
      <c r="BR121" s="817"/>
      <c r="BS121" s="817"/>
      <c r="BT121" s="817"/>
      <c r="BU121" s="817"/>
      <c r="BV121" s="817">
        <v>249928</v>
      </c>
      <c r="BW121" s="817"/>
      <c r="BX121" s="817"/>
      <c r="BY121" s="817"/>
      <c r="BZ121" s="817"/>
      <c r="CA121" s="817">
        <v>288470</v>
      </c>
      <c r="CB121" s="817"/>
      <c r="CC121" s="817"/>
      <c r="CD121" s="817"/>
      <c r="CE121" s="817"/>
      <c r="CF121" s="875">
        <v>27.2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196165</v>
      </c>
      <c r="DH121" s="817"/>
      <c r="DI121" s="817"/>
      <c r="DJ121" s="817"/>
      <c r="DK121" s="817"/>
      <c r="DL121" s="817">
        <v>192328</v>
      </c>
      <c r="DM121" s="817"/>
      <c r="DN121" s="817"/>
      <c r="DO121" s="817"/>
      <c r="DP121" s="817"/>
      <c r="DQ121" s="817">
        <v>176261</v>
      </c>
      <c r="DR121" s="817"/>
      <c r="DS121" s="817"/>
      <c r="DT121" s="817"/>
      <c r="DU121" s="817"/>
      <c r="DV121" s="794">
        <v>16.600000000000001</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2680318</v>
      </c>
      <c r="BR122" s="845"/>
      <c r="BS122" s="845"/>
      <c r="BT122" s="845"/>
      <c r="BU122" s="845"/>
      <c r="BV122" s="845">
        <v>2757053</v>
      </c>
      <c r="BW122" s="845"/>
      <c r="BX122" s="845"/>
      <c r="BY122" s="845"/>
      <c r="BZ122" s="845"/>
      <c r="CA122" s="845">
        <v>2962121</v>
      </c>
      <c r="CB122" s="845"/>
      <c r="CC122" s="845"/>
      <c r="CD122" s="845"/>
      <c r="CE122" s="845"/>
      <c r="CF122" s="846">
        <v>279.7</v>
      </c>
      <c r="CG122" s="847"/>
      <c r="CH122" s="847"/>
      <c r="CI122" s="847"/>
      <c r="CJ122" s="847"/>
      <c r="CK122" s="869"/>
      <c r="CL122" s="855"/>
      <c r="CM122" s="855"/>
      <c r="CN122" s="855"/>
      <c r="CO122" s="856"/>
      <c r="CP122" s="835" t="s">
        <v>144</v>
      </c>
      <c r="CQ122" s="836"/>
      <c r="CR122" s="836"/>
      <c r="CS122" s="836"/>
      <c r="CT122" s="836"/>
      <c r="CU122" s="836"/>
      <c r="CV122" s="836"/>
      <c r="CW122" s="836"/>
      <c r="CX122" s="836"/>
      <c r="CY122" s="836"/>
      <c r="CZ122" s="836"/>
      <c r="DA122" s="836"/>
      <c r="DB122" s="836"/>
      <c r="DC122" s="836"/>
      <c r="DD122" s="836"/>
      <c r="DE122" s="836"/>
      <c r="DF122" s="837"/>
      <c r="DG122" s="816">
        <v>27741</v>
      </c>
      <c r="DH122" s="817"/>
      <c r="DI122" s="817"/>
      <c r="DJ122" s="817"/>
      <c r="DK122" s="817"/>
      <c r="DL122" s="817">
        <v>26677</v>
      </c>
      <c r="DM122" s="817"/>
      <c r="DN122" s="817"/>
      <c r="DO122" s="817"/>
      <c r="DP122" s="817"/>
      <c r="DQ122" s="817">
        <v>19272</v>
      </c>
      <c r="DR122" s="817"/>
      <c r="DS122" s="817"/>
      <c r="DT122" s="817"/>
      <c r="DU122" s="817"/>
      <c r="DV122" s="794">
        <v>1.8</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180</v>
      </c>
      <c r="BA123" s="239"/>
      <c r="BB123" s="239"/>
      <c r="BC123" s="239"/>
      <c r="BD123" s="239"/>
      <c r="BE123" s="239"/>
      <c r="BF123" s="239"/>
      <c r="BG123" s="239"/>
      <c r="BH123" s="239"/>
      <c r="BI123" s="239"/>
      <c r="BJ123" s="239"/>
      <c r="BK123" s="239"/>
      <c r="BL123" s="239"/>
      <c r="BM123" s="239"/>
      <c r="BN123" s="239"/>
      <c r="BO123" s="877" t="s">
        <v>453</v>
      </c>
      <c r="BP123" s="878"/>
      <c r="BQ123" s="832">
        <v>3089579</v>
      </c>
      <c r="BR123" s="833"/>
      <c r="BS123" s="833"/>
      <c r="BT123" s="833"/>
      <c r="BU123" s="833"/>
      <c r="BV123" s="833">
        <v>3237441</v>
      </c>
      <c r="BW123" s="833"/>
      <c r="BX123" s="833"/>
      <c r="BY123" s="833"/>
      <c r="BZ123" s="833"/>
      <c r="CA123" s="833">
        <v>3412650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123</v>
      </c>
      <c r="DH123" s="780"/>
      <c r="DI123" s="780"/>
      <c r="DJ123" s="780"/>
      <c r="DK123" s="781"/>
      <c r="DL123" s="782" t="s">
        <v>123</v>
      </c>
      <c r="DM123" s="780"/>
      <c r="DN123" s="780"/>
      <c r="DO123" s="780"/>
      <c r="DP123" s="781"/>
      <c r="DQ123" s="782" t="s">
        <v>123</v>
      </c>
      <c r="DR123" s="780"/>
      <c r="DS123" s="780"/>
      <c r="DT123" s="780"/>
      <c r="DU123" s="781"/>
      <c r="DV123" s="824" t="s">
        <v>123</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104.1</v>
      </c>
      <c r="BR124" s="831"/>
      <c r="BS124" s="831"/>
      <c r="BT124" s="831"/>
      <c r="BU124" s="831"/>
      <c r="BV124" s="831">
        <v>136.5</v>
      </c>
      <c r="BW124" s="831"/>
      <c r="BX124" s="831"/>
      <c r="BY124" s="831"/>
      <c r="BZ124" s="831"/>
      <c r="CA124" s="831">
        <v>101.7</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350919</v>
      </c>
      <c r="DH124" s="764"/>
      <c r="DI124" s="764"/>
      <c r="DJ124" s="764"/>
      <c r="DK124" s="765"/>
      <c r="DL124" s="766">
        <v>324897</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33715</v>
      </c>
      <c r="AB128" s="801"/>
      <c r="AC128" s="801"/>
      <c r="AD128" s="801"/>
      <c r="AE128" s="802"/>
      <c r="AF128" s="803">
        <v>29967</v>
      </c>
      <c r="AG128" s="801"/>
      <c r="AH128" s="801"/>
      <c r="AI128" s="801"/>
      <c r="AJ128" s="802"/>
      <c r="AK128" s="803">
        <v>30566</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123</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1302425</v>
      </c>
      <c r="AB129" s="780"/>
      <c r="AC129" s="780"/>
      <c r="AD129" s="780"/>
      <c r="AE129" s="781"/>
      <c r="AF129" s="782">
        <v>1322528</v>
      </c>
      <c r="AG129" s="780"/>
      <c r="AH129" s="780"/>
      <c r="AI129" s="780"/>
      <c r="AJ129" s="781"/>
      <c r="AK129" s="782">
        <v>1349951</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271913</v>
      </c>
      <c r="AB130" s="780"/>
      <c r="AC130" s="780"/>
      <c r="AD130" s="780"/>
      <c r="AE130" s="781"/>
      <c r="AF130" s="782">
        <v>299385</v>
      </c>
      <c r="AG130" s="780"/>
      <c r="AH130" s="780"/>
      <c r="AI130" s="780"/>
      <c r="AJ130" s="781"/>
      <c r="AK130" s="782">
        <v>290752</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1030512</v>
      </c>
      <c r="AB131" s="764"/>
      <c r="AC131" s="764"/>
      <c r="AD131" s="764"/>
      <c r="AE131" s="765"/>
      <c r="AF131" s="766">
        <v>1023143</v>
      </c>
      <c r="AG131" s="764"/>
      <c r="AH131" s="764"/>
      <c r="AI131" s="764"/>
      <c r="AJ131" s="765"/>
      <c r="AK131" s="766">
        <v>1059199</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101.7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5.2459360009999996</v>
      </c>
      <c r="AB132" s="745"/>
      <c r="AC132" s="745"/>
      <c r="AD132" s="745"/>
      <c r="AE132" s="746"/>
      <c r="AF132" s="747">
        <v>6.6328949130000003</v>
      </c>
      <c r="AG132" s="745"/>
      <c r="AH132" s="745"/>
      <c r="AI132" s="745"/>
      <c r="AJ132" s="746"/>
      <c r="AK132" s="747">
        <v>10.14285323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3.5</v>
      </c>
      <c r="AB133" s="724"/>
      <c r="AC133" s="724"/>
      <c r="AD133" s="724"/>
      <c r="AE133" s="725"/>
      <c r="AF133" s="723">
        <v>5.0999999999999996</v>
      </c>
      <c r="AG133" s="724"/>
      <c r="AH133" s="724"/>
      <c r="AI133" s="724"/>
      <c r="AJ133" s="725"/>
      <c r="AK133" s="723">
        <v>7.3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JmHqguYCMV6IL+AzLyaioG1Q6dTx8bmWWtm0DgEKesklhAqXELuNsiyoh3dUPdaaDhl1ceZzGr8it8Nc0ecHg==" saltValue="ghu2q/JGyGsfraO/pUEn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election activeCell="AH73" sqref="AH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DbjlL6rNtsvisqzEeXd5snoYCK7rEmgUQBCkmtkfnm3vKqUPXwZ1P1gQ+cXfjvc4xFaDochaB/OgR5kd5rwhQ==" saltValue="YLn8PPkpfkawPTFgCZVL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9fHTc1til6F3uZWAqJGMZLz4AzikFKZbYzu2tutWlPlpnju6mYhKmrMahfMIxhwO6qdRLm5Nglf7wVEo6NabA==" saltValue="/hkBrFwcPABbCitNAquP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617487</v>
      </c>
      <c r="AP9" s="269">
        <v>518461</v>
      </c>
      <c r="AQ9" s="270">
        <v>263788</v>
      </c>
      <c r="AR9" s="271">
        <v>96.5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5235</v>
      </c>
      <c r="AP10" s="272">
        <v>4395</v>
      </c>
      <c r="AQ10" s="273">
        <v>39680</v>
      </c>
      <c r="AR10" s="274">
        <v>-88.9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4557</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t="s">
        <v>490</v>
      </c>
      <c r="AP13" s="272" t="s">
        <v>490</v>
      </c>
      <c r="AQ13" s="273">
        <v>12917</v>
      </c>
      <c r="AR13" s="274" t="s">
        <v>490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t="s">
        <v>490</v>
      </c>
      <c r="AP14" s="272" t="s">
        <v>490</v>
      </c>
      <c r="AQ14" s="273">
        <v>4746</v>
      </c>
      <c r="AR14" s="274" t="s">
        <v>490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-33511</v>
      </c>
      <c r="AP15" s="272">
        <v>-28137</v>
      </c>
      <c r="AQ15" s="273">
        <v>-12765</v>
      </c>
      <c r="AR15" s="274">
        <v>120.4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180</v>
      </c>
      <c r="AL16" s="1134"/>
      <c r="AM16" s="1134"/>
      <c r="AN16" s="1135"/>
      <c r="AO16" s="272">
        <v>589211</v>
      </c>
      <c r="AP16" s="272">
        <v>494720</v>
      </c>
      <c r="AQ16" s="273">
        <v>312922</v>
      </c>
      <c r="AR16" s="274">
        <v>58.1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43.66</v>
      </c>
      <c r="AP21" s="286">
        <v>24.75</v>
      </c>
      <c r="AQ21" s="287">
        <v>18.91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93.6</v>
      </c>
      <c r="AP22" s="291">
        <v>95.6</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392679</v>
      </c>
      <c r="AP32" s="300">
        <v>329705</v>
      </c>
      <c r="AQ32" s="301">
        <v>170896</v>
      </c>
      <c r="AR32" s="302">
        <v>92.9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v>5</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35681</v>
      </c>
      <c r="AP35" s="300">
        <v>29959</v>
      </c>
      <c r="AQ35" s="301">
        <v>33138</v>
      </c>
      <c r="AR35" s="302">
        <v>-9.6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391</v>
      </c>
      <c r="AP36" s="300">
        <v>328</v>
      </c>
      <c r="AQ36" s="301">
        <v>2943</v>
      </c>
      <c r="AR36" s="302">
        <v>-88.9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490</v>
      </c>
      <c r="AP37" s="300" t="s">
        <v>490</v>
      </c>
      <c r="AQ37" s="301">
        <v>1487</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60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-30566</v>
      </c>
      <c r="AP39" s="300">
        <v>-25664</v>
      </c>
      <c r="AQ39" s="301">
        <v>-8408</v>
      </c>
      <c r="AR39" s="302">
        <v>205.2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-290752</v>
      </c>
      <c r="AP40" s="300">
        <v>-244124</v>
      </c>
      <c r="AQ40" s="301">
        <v>-141122</v>
      </c>
      <c r="AR40" s="302">
        <v>73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290</v>
      </c>
      <c r="AL41" s="1127"/>
      <c r="AM41" s="1127"/>
      <c r="AN41" s="1128"/>
      <c r="AO41" s="300">
        <v>107433</v>
      </c>
      <c r="AP41" s="300">
        <v>90204</v>
      </c>
      <c r="AQ41" s="301">
        <v>59000</v>
      </c>
      <c r="AR41" s="302">
        <v>52.9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2091895</v>
      </c>
      <c r="AN51" s="322">
        <v>1728839</v>
      </c>
      <c r="AO51" s="323">
        <v>-15.5</v>
      </c>
      <c r="AP51" s="324">
        <v>263613</v>
      </c>
      <c r="AQ51" s="325">
        <v>-0.2</v>
      </c>
      <c r="AR51" s="326">
        <v>-15.3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96559</v>
      </c>
      <c r="AN52" s="330">
        <v>79801</v>
      </c>
      <c r="AO52" s="331">
        <v>171.3</v>
      </c>
      <c r="AP52" s="332">
        <v>128823</v>
      </c>
      <c r="AQ52" s="333">
        <v>-3.8</v>
      </c>
      <c r="AR52" s="334">
        <v>175.1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575043</v>
      </c>
      <c r="AN53" s="322">
        <v>477214</v>
      </c>
      <c r="AO53" s="323">
        <v>-72.400000000000006</v>
      </c>
      <c r="AP53" s="324">
        <v>277467</v>
      </c>
      <c r="AQ53" s="325">
        <v>5.3</v>
      </c>
      <c r="AR53" s="326">
        <v>-77.7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201658</v>
      </c>
      <c r="AN54" s="330">
        <v>167351</v>
      </c>
      <c r="AO54" s="331">
        <v>109.7</v>
      </c>
      <c r="AP54" s="332">
        <v>128378</v>
      </c>
      <c r="AQ54" s="333">
        <v>-0.3</v>
      </c>
      <c r="AR54" s="334">
        <v>110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1559174</v>
      </c>
      <c r="AN55" s="322">
        <v>1285387</v>
      </c>
      <c r="AO55" s="323">
        <v>169.4</v>
      </c>
      <c r="AP55" s="324">
        <v>282256</v>
      </c>
      <c r="AQ55" s="325">
        <v>1.7</v>
      </c>
      <c r="AR55" s="326">
        <v>167.7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201432</v>
      </c>
      <c r="AN56" s="330">
        <v>166061</v>
      </c>
      <c r="AO56" s="331">
        <v>-0.8</v>
      </c>
      <c r="AP56" s="332">
        <v>145453</v>
      </c>
      <c r="AQ56" s="333">
        <v>13.3</v>
      </c>
      <c r="AR56" s="334">
        <v>-14.1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1219915</v>
      </c>
      <c r="AN57" s="322">
        <v>1025139</v>
      </c>
      <c r="AO57" s="323">
        <v>-20.2</v>
      </c>
      <c r="AP57" s="324">
        <v>295341</v>
      </c>
      <c r="AQ57" s="325">
        <v>4.5999999999999996</v>
      </c>
      <c r="AR57" s="326">
        <v>-24.8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79803</v>
      </c>
      <c r="AN58" s="330">
        <v>67061</v>
      </c>
      <c r="AO58" s="331">
        <v>-59.6</v>
      </c>
      <c r="AP58" s="332">
        <v>137402</v>
      </c>
      <c r="AQ58" s="333">
        <v>-5.5</v>
      </c>
      <c r="AR58" s="334">
        <v>-54.1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1998156</v>
      </c>
      <c r="AN59" s="322">
        <v>1677713</v>
      </c>
      <c r="AO59" s="323">
        <v>63.7</v>
      </c>
      <c r="AP59" s="324">
        <v>292845</v>
      </c>
      <c r="AQ59" s="325">
        <v>-0.8</v>
      </c>
      <c r="AR59" s="326">
        <v>64.5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129229</v>
      </c>
      <c r="AN60" s="330">
        <v>108505</v>
      </c>
      <c r="AO60" s="331">
        <v>61.8</v>
      </c>
      <c r="AP60" s="332">
        <v>143187</v>
      </c>
      <c r="AQ60" s="333">
        <v>4.2</v>
      </c>
      <c r="AR60" s="334">
        <v>57.6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1488837</v>
      </c>
      <c r="AN61" s="337">
        <v>1238858</v>
      </c>
      <c r="AO61" s="338">
        <v>25</v>
      </c>
      <c r="AP61" s="339">
        <v>282304</v>
      </c>
      <c r="AQ61" s="340">
        <v>2.1</v>
      </c>
      <c r="AR61" s="326">
        <v>22.9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141736</v>
      </c>
      <c r="AN62" s="330">
        <v>117756</v>
      </c>
      <c r="AO62" s="331">
        <v>56.5</v>
      </c>
      <c r="AP62" s="332">
        <v>136649</v>
      </c>
      <c r="AQ62" s="333">
        <v>1.6</v>
      </c>
      <c r="AR62" s="334">
        <v>54.9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rVMnlWtBf+AnCigjIsL7QYVtEszyPN2apmeANhViwSiQrSNyazTejkOtuXzRBCo936Lq3Nqr0G/xJNJv/L4g==" saltValue="fVAySfS5eu08M3fsyNmJ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BL101" sqref="BL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BcUW89Yq3GaXg0srNiacGszDgTjv2Xfg2UrV8rquze3yXD5ghVzdZhIMYEn4CbEZC1oqsJltTwIHlkMsV0qEWw==" saltValue="JXdqfg82H/83qrbJKAHq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F102" sqref="AF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zNPwxrP4sCT4aDZnlsbDMzbtbgQ0vz97h2xN/znf5YnKdbeU+hV2Zo0EYOCFJ5R0NGQt2vliasCiHiF3/WOYPA==" saltValue="lWUtEw1sIW/wSLVjIojY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16.96</v>
      </c>
      <c r="G47" s="12">
        <v>13.63</v>
      </c>
      <c r="H47" s="12">
        <v>15.26</v>
      </c>
      <c r="I47" s="12">
        <v>13.07</v>
      </c>
      <c r="J47" s="13">
        <v>11.03</v>
      </c>
    </row>
    <row r="48" spans="2:10" ht="57.75" customHeight="1" x14ac:dyDescent="0.15">
      <c r="B48" s="14"/>
      <c r="C48" s="1141" t="s">
        <v>4</v>
      </c>
      <c r="D48" s="1141"/>
      <c r="E48" s="1142"/>
      <c r="F48" s="15">
        <v>24.4</v>
      </c>
      <c r="G48" s="16">
        <v>22.64</v>
      </c>
      <c r="H48" s="16">
        <v>18.88</v>
      </c>
      <c r="I48" s="16">
        <v>20.67</v>
      </c>
      <c r="J48" s="17">
        <v>10.74</v>
      </c>
    </row>
    <row r="49" spans="2:10" ht="57.75" customHeight="1" thickBot="1" x14ac:dyDescent="0.2">
      <c r="B49" s="18"/>
      <c r="C49" s="1143" t="s">
        <v>5</v>
      </c>
      <c r="D49" s="1143"/>
      <c r="E49" s="1144"/>
      <c r="F49" s="19">
        <v>12.53</v>
      </c>
      <c r="G49" s="20" t="s">
        <v>534</v>
      </c>
      <c r="H49" s="20" t="s">
        <v>535</v>
      </c>
      <c r="I49" s="20">
        <v>0.12</v>
      </c>
      <c r="J49" s="21" t="s">
        <v>536</v>
      </c>
    </row>
    <row r="50" spans="2:10" x14ac:dyDescent="0.15"/>
  </sheetData>
  <sheetProtection algorithmName="SHA-512" hashValue="AphRx4CeeZWmc9a3vqvjlIGn7g46viVske1ufS7vVSkQx+SMm5Q+Jf09mnNJXhs0fZQBJOYSRms7I1dNxI8u0g==" saltValue="/CPDxDdIre9Z8yH0cpWC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2026-03-10T08:22:15Z</cp:lastPrinted>
  <dcterms:created xsi:type="dcterms:W3CDTF">2026-02-23T10:13:09Z</dcterms:created>
  <dcterms:modified xsi:type="dcterms:W3CDTF">2026-03-10T08:22:19Z</dcterms:modified>
  <cp:category/>
</cp:coreProperties>
</file>