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172.16.20.55\soumuka\04財政\R７\R80312〆令和６年度財政状況資料集の作成・公表について（依頼）\02作業フォルダ\"/>
    </mc:Choice>
  </mc:AlternateContent>
  <xr:revisionPtr revIDLastSave="0" documentId="13_ncr:1_{1AA532A8-25D1-40D2-B2D8-EE4C13F6A359}" xr6:coauthVersionLast="47" xr6:coauthVersionMax="47" xr10:uidLastSave="{00000000-0000-0000-0000-000000000000}"/>
  <bookViews>
    <workbookView xWindow="29055" yWindow="2865" windowWidth="21600" windowHeight="11385"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O38" i="10" l="1"/>
  <c r="AO37" i="10"/>
  <c r="AO36" i="10"/>
  <c r="AO35" i="10"/>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U38" i="10"/>
  <c r="C38" i="10"/>
  <c r="CO37" i="10"/>
  <c r="BE37" i="10"/>
  <c r="U37" i="10"/>
  <c r="C37" i="10"/>
  <c r="CO36" i="10"/>
  <c r="BE36" i="10"/>
  <c r="U36" i="10"/>
  <c r="C36" i="10"/>
  <c r="CO35" i="10"/>
  <c r="BE35" i="10"/>
  <c r="C35" i="10"/>
  <c r="CO34" i="10"/>
  <c r="BW34" i="10"/>
  <c r="BW35" i="10" s="1"/>
  <c r="BW36" i="10" s="1"/>
  <c r="BW37" i="10" s="1"/>
  <c r="BW38" i="10" s="1"/>
  <c r="BW39" i="10" s="1"/>
  <c r="BW40" i="10" s="1"/>
  <c r="BW41" i="10" s="1"/>
  <c r="BW42" i="10" s="1"/>
  <c r="BW43" i="10" s="1"/>
  <c r="BE34" i="10"/>
  <c r="C34" i="10"/>
  <c r="U34" i="10" s="1"/>
  <c r="U35" i="10" s="1"/>
  <c r="AM34" i="10" l="1"/>
  <c r="AM35" i="10" s="1"/>
  <c r="AM36" i="10" s="1"/>
  <c r="AM37" i="10" s="1"/>
  <c r="AM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<sst xmlns="http://schemas.openxmlformats.org/spreadsheetml/2006/main" count="1113" uniqueCount="567">
  <si>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</si>
  <si>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</si>
  <si>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</si>
  <si>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</si>
  <si>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</si>
  <si>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</si>
  <si>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</si>
  <si>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</si>
  <si>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</si>
  <si>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</si>
  <si>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</si>
  <si>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</si>
  <si>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</si>
  <si>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</si>
  <si>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</si>
  <si>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</si>
  <si>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</si>
  <si>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</si>
  <si>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</si>
  <si>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</si>
  <si>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</si>
  <si>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</si>
  <si>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</si>
  <si>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</si>
  <si>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</si>
  <si>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</si>
  <si>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</si>
  <si>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</si>
  <si>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</si>
  <si>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</si>
  <si>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</si>
  <si>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</si>
  <si>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</si>
  <si>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</si>
  <si>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</si>
  <si>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</si>
  <si>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</si>
  <si>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</si>
  <si>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</si>
  <si>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</si>
  <si>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</si>
  <si>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</si>
  <si>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</si>
  <si>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</si>
  <si>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</si>
  <si>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</si>
  <si>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</si>
  <si>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</si>
  <si>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</si>
  <si>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</si>
  <si>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</si>
  <si>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</si>
  <si>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</si>
  <si>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</si>
  <si>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</si>
  <si>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</si>
  <si>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</si>
  <si>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</si>
  <si>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</si>
  <si>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</si>
  <si>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</si>
  <si>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</si>
  <si>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</si>
  <si>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</si>
  <si>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</si>
  <si>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</si>
  <si>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</si>
  <si>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</si>
  <si>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</si>
  <si>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</si>
  <si>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</si>
  <si>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</si>
  <si>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</si>
  <si>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</si>
  <si>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</si>
  <si>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</si>
  <si>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</si>
  <si>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</si>
  <si>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</si>
  <si>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</si>
  <si>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</si>
  <si>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</si>
  <si>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</si>
  <si>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</si>
  <si>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</si>
  <si>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</si>
  <si>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</si>
  <si>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</si>
  <si>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</si>
  <si>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</si>
  <si>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</si>
  <si>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</si>
  <si>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</si>
  <si>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</si>
  <si>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座間味村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</si>
  <si>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</si>
  <si>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</si>
  <si>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</si>
  <si>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</si>
  <si>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</si>
  <si>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</si>
  <si>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</si>
  <si>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</si>
  <si>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</si>
  <si>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</si>
  <si>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</si>
  <si>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</si>
  <si>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</si>
  <si>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</si>
  <si>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</si>
  <si>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</si>
  <si>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</si>
  <si>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</si>
  <si>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</si>
  <si>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</si>
  <si>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</si>
  <si>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</si>
  <si>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</si>
  <si>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</si>
  <si>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</si>
  <si>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</si>
  <si>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</si>
  <si>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</si>
  <si>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</si>
  <si>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</si>
  <si>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</si>
  <si>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</si>
  <si>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</si>
  <si>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</si>
  <si>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</si>
  <si>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</si>
  <si>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</si>
  <si>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</si>
  <si>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</si>
  <si>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</si>
  <si>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</si>
  <si>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</si>
  <si>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</si>
  <si>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</si>
  <si>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</si>
  <si>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</si>
  <si>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</si>
  <si>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</si>
  <si>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</si>
  <si>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</si>
  <si>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</si>
  <si>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</si>
  <si>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</si>
  <si>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</si>
  <si>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</si>
  <si>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</si>
  <si>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</si>
  <si>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</si>
  <si>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</si>
  <si>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</si>
  <si>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</si>
  <si>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</si>
  <si>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</si>
  <si>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</si>
  <si>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</si>
  <si>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</si>
  <si>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</si>
  <si>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</si>
  <si>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</si>
  <si>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</si>
  <si>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</si>
  <si>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</si>
  <si>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</si>
  <si>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</si>
  <si>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</si>
  <si>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</si>
  <si>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</si>
  <si>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</si>
  <si>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</si>
  <si>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</si>
  <si>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</si>
  <si>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</si>
  <si>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</si>
  <si>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</si>
  <si>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</si>
  <si>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</si>
  <si>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</si>
  <si>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</si>
  <si>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</si>
  <si>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</si>
  <si>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</si>
  <si>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</si>
  <si>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</si>
  <si>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</si>
  <si>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</si>
  <si>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</si>
  <si>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</si>
  <si>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</si>
  <si>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</si>
  <si>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</si>
  <si>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</si>
  <si>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</si>
  <si>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</si>
  <si>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</si>
  <si>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</si>
  <si>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</si>
  <si>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</si>
  <si>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</si>
  <si>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</si>
  <si>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沖縄県座間味村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</si>
  <si>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</si>
  <si>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</si>
  <si>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</si>
  <si>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</si>
  <si>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</si>
  <si>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</si>
  <si>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</si>
  <si>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</si>
  <si>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</si>
  <si>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</si>
  <si>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</si>
  <si>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</si>
  <si>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</si>
  <si>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</si>
  <si>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</si>
  <si>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</si>
  <si>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</si>
  <si>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</si>
  <si>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</si>
  <si>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</si>
  <si>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</si>
  <si>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</si>
  <si>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</si>
  <si>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</si>
  <si>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</si>
  <si>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</si>
  <si>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</si>
  <si>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</si>
  <si>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</si>
  <si>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</si>
  <si>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</si>
  <si>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</si>
  <si>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</si>
  <si>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</si>
  <si>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</si>
  <si>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</si>
  <si>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</si>
  <si>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</si>
  <si>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</si>
  <si>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</si>
  <si>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</si>
  <si>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</si>
  <si>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</si>
  <si>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</si>
  <si>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</si>
  <si>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</si>
  <si>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</si>
  <si>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</si>
  <si>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</si>
  <si>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</si>
  <si>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</si>
  <si>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</si>
  <si>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</si>
  <si>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</si>
  <si>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</si>
  <si>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</si>
  <si>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</si>
  <si>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</si>
  <si>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</si>
  <si>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</si>
  <si>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</si>
  <si>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</si>
  <si>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</si>
  <si>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</si>
  <si>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</si>
  <si>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</si>
  <si>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</si>
  <si>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</si>
  <si>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</si>
  <si>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</si>
  <si>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</si>
  <si>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</si>
  <si>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</si>
  <si>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</si>
  <si>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</si>
  <si>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</si>
  <si>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</si>
  <si>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</si>
  <si>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</si>
  <si>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</si>
  <si>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</si>
  <si>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</si>
  <si>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</si>
  <si>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</si>
  <si>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</si>
  <si>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</si>
  <si>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</si>
  <si>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</si>
  <si>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</si>
  <si>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</si>
  <si>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</si>
  <si>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</si>
  <si>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</si>
  <si>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</si>
  <si>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</si>
  <si>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</si>
  <si>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</si>
  <si>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</si>
  <si>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</si>
  <si>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</si>
  <si>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</si>
  <si>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</si>
  <si>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</si>
  <si>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</si>
  <si>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</si>
  <si>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</si>
  <si>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</si>
  <si>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</si>
  <si>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</si>
  <si>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</si>
  <si>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</si>
  <si>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</si>
  <si>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</si>
  <si>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</si>
  <si>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</si>
  <si>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交通</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</si>
  <si>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</si>
  <si>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</si>
  <si>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</si>
  <si>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</si>
  <si>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</si>
  <si>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</si>
  <si>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</si>
  <si>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</si>
  <si>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</si>
  <si>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</si>
  <si>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</si>
  <si>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</si>
  <si>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</si>
  <si>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</si>
  <si>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</si>
  <si>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</si>
  <si>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</si>
  <si>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</si>
  <si>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</si>
  <si>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</si>
  <si>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</si>
  <si>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</si>
  <si>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</si>
  <si>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</si>
  <si>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</si>
  <si>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</si>
  <si>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</si>
  <si>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</si>
  <si>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</si>
  <si>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</si>
  <si>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</si>
  <si>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</si>
  <si>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</si>
  <si>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</si>
  <si>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沖縄県座間味村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</si>
  <si>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</si>
  <si>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</si>
  <si>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</si>
  <si>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</si>
  <si>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</si>
  <si>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</si>
  <si>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</si>
  <si>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</si>
  <si>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</si>
  <si>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</si>
  <si>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</si>
  <si>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</si>
  <si>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</si>
  <si>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</si>
  <si>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</si>
  <si>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</si>
  <si>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</si>
  <si>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</si>
  <si>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</si>
  <si>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</si>
  <si>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</si>
  <si>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</si>
  <si>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</si>
  <si>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</si>
  <si>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</si>
  <si>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</si>
  <si>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</si>
  <si>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</si>
  <si>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</si>
  <si>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</si>
  <si>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</si>
  <si>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</si>
  <si>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</si>
  <si>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</si>
  <si>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</si>
  <si>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簡易水道事業会計</t>
    <phoneticPr fontId="5"/>
  </si>
  <si>
    <t>法適用企業</t>
    <phoneticPr fontId="5"/>
  </si>
  <si>
    <t>下水道事業会計</t>
    <phoneticPr fontId="5"/>
  </si>
  <si>
    <t>漁業集落排水事業会計</t>
    <phoneticPr fontId="5"/>
  </si>
  <si>
    <t>農業集落排水事業会計</t>
    <phoneticPr fontId="5"/>
  </si>
  <si>
    <t>航路事業会計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</si>
  <si>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</si>
  <si>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</si>
  <si>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</si>
  <si>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</si>
  <si>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</si>
  <si>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</si>
  <si>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</si>
  <si>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</si>
  <si>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</si>
  <si>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</si>
  <si>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</si>
  <si>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</si>
  <si>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</si>
  <si>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</si>
  <si>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</si>
  <si>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</si>
  <si>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</si>
  <si>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</si>
  <si>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</si>
  <si>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</si>
  <si>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</si>
  <si>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</si>
  <si>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</si>
  <si>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</si>
  <si>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</si>
  <si>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</si>
  <si>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</si>
  <si>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</si>
  <si>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</si>
  <si>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</si>
  <si>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</si>
  <si>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</si>
  <si>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</si>
  <si>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</si>
  <si>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</si>
  <si>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</si>
  <si>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</si>
  <si>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</si>
  <si>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</si>
  <si>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</si>
  <si>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</si>
  <si>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</si>
  <si>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</si>
  <si>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</si>
  <si>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</si>
  <si>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</si>
  <si>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</si>
  <si>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</si>
  <si>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</si>
  <si>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</si>
  <si>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</si>
  <si>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</si>
  <si>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</si>
  <si>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</si>
  <si>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船舶事業会計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</si>
  <si>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</si>
  <si>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</si>
  <si>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</si>
  <si>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</si>
  <si>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</si>
  <si>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</si>
  <si>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</si>
  <si>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</si>
  <si>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</si>
  <si>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</si>
  <si>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</si>
  <si>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</si>
  <si>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</si>
  <si>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</si>
  <si>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</si>
  <si>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</si>
  <si>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</si>
  <si>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</si>
  <si>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</si>
  <si>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</si>
  <si>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</si>
  <si>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</si>
  <si>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</si>
  <si>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</si>
  <si>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</si>
  <si>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</si>
  <si>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</si>
  <si>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</si>
  <si>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</si>
  <si>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</si>
  <si>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</si>
  <si>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</si>
  <si>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</si>
  <si>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</si>
  <si>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</si>
  <si>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</si>
  <si>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</si>
  <si>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</si>
  <si>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</si>
  <si>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</si>
  <si>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</si>
  <si>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</si>
  <si>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</si>
  <si>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</si>
  <si>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</si>
  <si>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</si>
  <si>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</si>
  <si>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</si>
  <si>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</si>
  <si>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</si>
  <si>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</si>
  <si>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</si>
  <si>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</si>
  <si>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</si>
  <si>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</si>
  <si>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</si>
  <si>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</si>
  <si>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</si>
  <si>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</si>
  <si>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</si>
  <si>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</si>
  <si>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</si>
  <si>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</si>
  <si>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</si>
  <si>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</si>
  <si>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</si>
  <si>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</si>
  <si>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</si>
  <si>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</si>
  <si>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</si>
  <si>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</si>
  <si>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</si>
  <si>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</si>
  <si>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</si>
  <si>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</si>
  <si>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</si>
  <si>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</si>
  <si>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</si>
  <si>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</si>
  <si>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</si>
  <si>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</si>
  <si>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5.41</t>
  </si>
  <si>
    <t>▲ 7.20</t>
  </si>
  <si>
    <t>一般会計</t>
  </si>
  <si>
    <t>国民健康保険事業特別会計</t>
  </si>
  <si>
    <t>簡易水道事業会計</t>
  </si>
  <si>
    <t>下水道事業会計</t>
  </si>
  <si>
    <t>後期高齢者医療特別会計</t>
  </si>
  <si>
    <t>農業集落排水事業会計</t>
  </si>
  <si>
    <t>漁業集落排水事業会計</t>
  </si>
  <si>
    <t>航路事業会計</t>
  </si>
  <si>
    <t>その他会計（赤字）</t>
  </si>
  <si>
    <t>▲ 0.95</t>
  </si>
  <si>
    <t>その他会計（黒字）</t>
  </si>
  <si>
    <t>R02</t>
    <phoneticPr fontId="5"/>
  </si>
  <si>
    <t>R03</t>
    <phoneticPr fontId="5"/>
  </si>
  <si>
    <t>R04</t>
    <phoneticPr fontId="5"/>
  </si>
  <si>
    <t>R05</t>
    <phoneticPr fontId="5"/>
  </si>
  <si>
    <t>R06</t>
    <phoneticPr fontId="5"/>
  </si>
  <si>
    <t>過疎地域持続的発展特別事業基金</t>
    <phoneticPr fontId="5"/>
  </si>
  <si>
    <t>ふるさと応援基金</t>
    <phoneticPr fontId="5"/>
  </si>
  <si>
    <t>企業版ふるさと納税基金</t>
    <rPh sb="0" eb="3">
      <t>キギョウバン</t>
    </rPh>
    <rPh sb="7" eb="11">
      <t>ノウゼイキキン</t>
    </rPh>
    <phoneticPr fontId="5"/>
  </si>
  <si>
    <t>庁舎建設基金</t>
    <rPh sb="0" eb="2">
      <t>チョウシャ</t>
    </rPh>
    <rPh sb="2" eb="4">
      <t>ケンセツ</t>
    </rPh>
    <rPh sb="4" eb="6">
      <t>キキン</t>
    </rPh>
    <phoneticPr fontId="5"/>
  </si>
  <si>
    <t>地域福祉基金</t>
    <rPh sb="0" eb="6">
      <t>チイキフクシキキン</t>
    </rPh>
    <phoneticPr fontId="5"/>
  </si>
  <si>
    <t>沖縄県市町村総合事務組合</t>
    <rPh sb="0" eb="3">
      <t>オキナワケン</t>
    </rPh>
    <rPh sb="3" eb="6">
      <t>シチョウソン</t>
    </rPh>
    <rPh sb="6" eb="12">
      <t>ソウゴウジムクミアイ</t>
    </rPh>
    <phoneticPr fontId="2"/>
  </si>
  <si>
    <t>沖縄県介護保険広域連合（一般会計）</t>
    <rPh sb="0" eb="3">
      <t>オキナワケン</t>
    </rPh>
    <rPh sb="3" eb="7">
      <t>カイゴホケン</t>
    </rPh>
    <rPh sb="7" eb="11">
      <t>コウイキレンゴウ</t>
    </rPh>
    <rPh sb="12" eb="16">
      <t>イッパンカイケイ</t>
    </rPh>
    <phoneticPr fontId="2"/>
  </si>
  <si>
    <t>沖縄県介護保険広域連合（特別会計）</t>
    <rPh sb="12" eb="14">
      <t>トクベツ</t>
    </rPh>
    <phoneticPr fontId="2"/>
  </si>
  <si>
    <t>沖縄県後期高齢者医療広域連合（一般会計）</t>
    <rPh sb="2" eb="3">
      <t>ケン</t>
    </rPh>
    <rPh sb="3" eb="8">
      <t>コウキコウレイシャ</t>
    </rPh>
    <rPh sb="8" eb="10">
      <t>イリョウ</t>
    </rPh>
    <rPh sb="10" eb="12">
      <t>コウイキ</t>
    </rPh>
    <rPh sb="12" eb="14">
      <t>レンゴウ</t>
    </rPh>
    <rPh sb="15" eb="19">
      <t>イッパンカイケイ</t>
    </rPh>
    <phoneticPr fontId="2"/>
  </si>
  <si>
    <t>沖縄県後期高齢者医療広域連合（特別会計）</t>
    <rPh sb="3" eb="5">
      <t>コウキ</t>
    </rPh>
    <rPh sb="5" eb="8">
      <t>コウレイシャ</t>
    </rPh>
    <rPh sb="8" eb="10">
      <t>イリョウ</t>
    </rPh>
    <rPh sb="10" eb="14">
      <t>コウイキレンゴウ</t>
    </rPh>
    <rPh sb="15" eb="19">
      <t>トクベツカイケイ</t>
    </rPh>
    <phoneticPr fontId="2"/>
  </si>
  <si>
    <t>沖縄県市町村自治会館管理組合</t>
    <rPh sb="0" eb="3">
      <t>オキナワケン</t>
    </rPh>
    <rPh sb="3" eb="6">
      <t>シチョウソン</t>
    </rPh>
    <rPh sb="6" eb="10">
      <t>ジチカイカン</t>
    </rPh>
    <rPh sb="10" eb="14">
      <t>カンリクミアイ</t>
    </rPh>
    <phoneticPr fontId="2"/>
  </si>
  <si>
    <t>南部広域市町村圏事務組合（一般会計）</t>
    <rPh sb="0" eb="12">
      <t>ナンブコウイキシチョウソンケンジムクミアイ</t>
    </rPh>
    <rPh sb="13" eb="17">
      <t>イッパンカイケイ</t>
    </rPh>
    <phoneticPr fontId="3"/>
  </si>
  <si>
    <t>南部広域市町村圏事務組合（いなんせ斎苑特別会計）</t>
    <rPh sb="0" eb="12">
      <t>ナンブコウイキシチョウソンケンジムクミアイ</t>
    </rPh>
    <rPh sb="17" eb="19">
      <t>サイエン</t>
    </rPh>
    <rPh sb="19" eb="23">
      <t>トクベツカイケイ</t>
    </rPh>
    <phoneticPr fontId="3"/>
  </si>
  <si>
    <t>南部広域市町村圏事務組合（南斎場特別会計）</t>
    <rPh sb="0" eb="12">
      <t>ナンブコウイキシチョウソンケンジムクミアイ</t>
    </rPh>
    <rPh sb="13" eb="16">
      <t>ミナミサイジョウ</t>
    </rPh>
    <rPh sb="16" eb="20">
      <t>トクベツカイケイ</t>
    </rPh>
    <phoneticPr fontId="3"/>
  </si>
  <si>
    <t>南部広域行政組合一般会計</t>
    <rPh sb="0" eb="4">
      <t>ナンブコウイキ</t>
    </rPh>
    <rPh sb="4" eb="8">
      <t>ギョウセイクミアイ</t>
    </rPh>
    <rPh sb="8" eb="12">
      <t>イッパンカイケイ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</si>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</sst>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362690</c:v>
                </c:pt>
                <c:pt idx="2">
                  <c:v>296093</c:v>
                </c:pt>
                <c:pt idx="3">
                  <c:v>308655</c:v>
                </c:pt>
                <c:pt idx="4">
                  <c:v>325476</c:v>
                </c:pt>
              </c:numCache>
            </c:numRef>
          </c:val>
          <c:smooth val="0"/>
          <c:extLst>
            <c:ext xmlns:c16="http://schemas.microsoft.com/office/drawing/2014/chart" uri="{C3380CC4-5D6E-409C-BE32-E72D297353CC}">
              <c16:uniqueId val="{00000000-734E-42EF-8CE9-F80AB19300F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961192</c:v>
                </c:pt>
                <c:pt idx="1">
                  <c:v>284014</c:v>
                </c:pt>
                <c:pt idx="2">
                  <c:v>801611</c:v>
                </c:pt>
                <c:pt idx="3">
                  <c:v>132026</c:v>
                </c:pt>
                <c:pt idx="4">
                  <c:v>163123</c:v>
                </c:pt>
              </c:numCache>
            </c:numRef>
          </c:val>
          <c:smooth val="0"/>
          <c:extLst>
            <c:ext xmlns:c16="http://schemas.microsoft.com/office/drawing/2014/chart" uri="{C3380CC4-5D6E-409C-BE32-E72D297353CC}">
              <c16:uniqueId val="{00000001-734E-42EF-8CE9-F80AB19300F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10.11</c:v>
                </c:pt>
                <c:pt idx="1">
                  <c:v>15.18</c:v>
                </c:pt>
                <c:pt idx="2">
                  <c:v>15.18</c:v>
                </c:pt>
                <c:pt idx="3">
                  <c:v>13.7</c:v>
                </c:pt>
                <c:pt idx="4">
                  <c:v>9.83</c:v>
                </c:pt>
              </c:numCache>
            </c:numRef>
          </c:val>
          <c:extLst>
            <c:ext xmlns:c16="http://schemas.microsoft.com/office/drawing/2014/chart" uri="{C3380CC4-5D6E-409C-BE32-E72D297353CC}">
              <c16:uniqueId val="{00000000-A3AA-4FA9-A3F5-F3BC9346717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32.729999999999997</c:v>
                </c:pt>
                <c:pt idx="1">
                  <c:v>37.61</c:v>
                </c:pt>
                <c:pt idx="2">
                  <c:v>54.33</c:v>
                </c:pt>
                <c:pt idx="3">
                  <c:v>52.98</c:v>
                </c:pt>
                <c:pt idx="4">
                  <c:v>44.61</c:v>
                </c:pt>
              </c:numCache>
            </c:numRef>
          </c:val>
          <c:extLst>
            <c:ext xmlns:c16="http://schemas.microsoft.com/office/drawing/2014/chart" uri="{C3380CC4-5D6E-409C-BE32-E72D297353CC}">
              <c16:uniqueId val="{00000001-A3AA-4FA9-A3F5-F3BC9346717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8.0399999999999991</c:v>
                </c:pt>
                <c:pt idx="1">
                  <c:v>15.61</c:v>
                </c:pt>
                <c:pt idx="2">
                  <c:v>17.329999999999998</c:v>
                </c:pt>
                <c:pt idx="3">
                  <c:v>-5.41</c:v>
                </c:pt>
                <c:pt idx="4">
                  <c:v>-7.2</c:v>
                </c:pt>
              </c:numCache>
            </c:numRef>
          </c:val>
          <c:smooth val="0"/>
          <c:extLst>
            <c:ext xmlns:c16="http://schemas.microsoft.com/office/drawing/2014/chart" uri="{C3380CC4-5D6E-409C-BE32-E72D297353CC}">
              <c16:uniqueId val="{00000002-A3AA-4FA9-A3F5-F3BC9346717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3.8</c:v>
                </c:pt>
                <c:pt idx="2">
                  <c:v>#N/A</c:v>
                </c:pt>
                <c:pt idx="3">
                  <c:v>0.7</c:v>
                </c:pt>
                <c:pt idx="4">
                  <c:v>#N/A</c:v>
                </c:pt>
                <c:pt idx="5">
                  <c:v>0.89</c:v>
                </c:pt>
                <c:pt idx="6">
                  <c:v>#N/A</c:v>
                </c:pt>
                <c:pt idx="7">
                  <c:v>2.76</c:v>
                </c:pt>
                <c:pt idx="8">
                  <c:v>0</c:v>
                </c:pt>
                <c:pt idx="9">
                  <c:v>0</c:v>
                </c:pt>
              </c:numCache>
            </c:numRef>
          </c:val>
          <c:extLst>
            <c:ext xmlns:c16="http://schemas.microsoft.com/office/drawing/2014/chart" uri="{C3380CC4-5D6E-409C-BE32-E72D297353CC}">
              <c16:uniqueId val="{00000000-99BA-4623-A116-30E7F7E1311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0.95</c:v>
                </c:pt>
                <c:pt idx="1">
                  <c:v>#N/A</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BA-4623-A116-30E7F7E13112}"/>
            </c:ext>
          </c:extLst>
        </c:ser>
        <c:ser>
          <c:idx val="2"/>
          <c:order val="2"/>
          <c:tx>
            <c:strRef>
              <c:f>データシート!$A$29</c:f>
              <c:strCache>
                <c:ptCount val="1"/>
                <c:pt idx="0">
                  <c:v>航路事業会計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c:v>
                </c:pt>
              </c:numCache>
            </c:numRef>
          </c:val>
          <c:extLst>
            <c:ext xmlns:c16="http://schemas.microsoft.com/office/drawing/2014/chart" uri="{C3380CC4-5D6E-409C-BE32-E72D297353CC}">
              <c16:uniqueId val="{00000002-99BA-4623-A116-30E7F7E13112}"/>
            </c:ext>
          </c:extLst>
        </c:ser>
        <c:ser>
          <c:idx val="3"/>
          <c:order val="3"/>
          <c:tx>
            <c:strRef>
              <c:f>データシート!$A$30</c:f>
              <c:strCache>
                <c:ptCount val="1"/>
                <c:pt idx="0">
                  <c:v>漁業集落排水事業会計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0.04</c:v>
                </c:pt>
              </c:numCache>
            </c:numRef>
          </c:val>
          <c:extLst>
            <c:ext xmlns:c16="http://schemas.microsoft.com/office/drawing/2014/chart" uri="{C3380CC4-5D6E-409C-BE32-E72D297353CC}">
              <c16:uniqueId val="{00000003-99BA-4623-A116-30E7F7E13112}"/>
            </c:ext>
          </c:extLst>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7.0000000000000007E-2</c:v>
                </c:pt>
              </c:numCache>
            </c:numRef>
          </c:val>
          <c:extLst>
            <c:ext xmlns:c16="http://schemas.microsoft.com/office/drawing/2014/chart" uri="{C3380CC4-5D6E-409C-BE32-E72D297353CC}">
              <c16:uniqueId val="{00000004-99BA-4623-A116-30E7F7E13112}"/>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0.08</c:v>
                </c:pt>
                <c:pt idx="2">
                  <c:v>#N/A</c:v>
                </c:pt>
                <c:pt idx="3">
                  <c:v>0.26</c:v>
                </c:pt>
                <c:pt idx="4">
                  <c:v>#N/A</c:v>
                </c:pt>
                <c:pt idx="5">
                  <c:v>0.44</c:v>
                </c:pt>
                <c:pt idx="6">
                  <c:v>#N/A</c:v>
                </c:pt>
                <c:pt idx="7">
                  <c:v>0.04</c:v>
                </c:pt>
                <c:pt idx="8">
                  <c:v>#N/A</c:v>
                </c:pt>
                <c:pt idx="9">
                  <c:v>0.08</c:v>
                </c:pt>
              </c:numCache>
            </c:numRef>
          </c:val>
          <c:extLst>
            <c:ext xmlns:c16="http://schemas.microsoft.com/office/drawing/2014/chart" uri="{C3380CC4-5D6E-409C-BE32-E72D297353CC}">
              <c16:uniqueId val="{00000005-99BA-4623-A116-30E7F7E13112}"/>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0.56999999999999995</c:v>
                </c:pt>
              </c:numCache>
            </c:numRef>
          </c:val>
          <c:extLst>
            <c:ext xmlns:c16="http://schemas.microsoft.com/office/drawing/2014/chart" uri="{C3380CC4-5D6E-409C-BE32-E72D297353CC}">
              <c16:uniqueId val="{00000006-99BA-4623-A116-30E7F7E13112}"/>
            </c:ext>
          </c:extLst>
        </c:ser>
        <c:ser>
          <c:idx val="7"/>
          <c:order val="7"/>
          <c:tx>
            <c:strRef>
              <c:f>データシート!$A$34</c:f>
              <c:strCache>
                <c:ptCount val="1"/>
                <c:pt idx="0">
                  <c:v>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1.47</c:v>
                </c:pt>
              </c:numCache>
            </c:numRef>
          </c:val>
          <c:extLst>
            <c:ext xmlns:c16="http://schemas.microsoft.com/office/drawing/2014/chart" uri="{C3380CC4-5D6E-409C-BE32-E72D297353CC}">
              <c16:uniqueId val="{00000007-99BA-4623-A116-30E7F7E13112}"/>
            </c:ext>
          </c:extLst>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5.2</c:v>
                </c:pt>
                <c:pt idx="2">
                  <c:v>#N/A</c:v>
                </c:pt>
                <c:pt idx="3">
                  <c:v>3.64</c:v>
                </c:pt>
                <c:pt idx="4">
                  <c:v>#N/A</c:v>
                </c:pt>
                <c:pt idx="5">
                  <c:v>2.63</c:v>
                </c:pt>
                <c:pt idx="6">
                  <c:v>#N/A</c:v>
                </c:pt>
                <c:pt idx="7">
                  <c:v>0.3</c:v>
                </c:pt>
                <c:pt idx="8">
                  <c:v>#N/A</c:v>
                </c:pt>
                <c:pt idx="9">
                  <c:v>2.48</c:v>
                </c:pt>
              </c:numCache>
            </c:numRef>
          </c:val>
          <c:extLst>
            <c:ext xmlns:c16="http://schemas.microsoft.com/office/drawing/2014/chart" uri="{C3380CC4-5D6E-409C-BE32-E72D297353CC}">
              <c16:uniqueId val="{00000008-99BA-4623-A116-30E7F7E1311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10.1</c:v>
                </c:pt>
                <c:pt idx="2">
                  <c:v>#N/A</c:v>
                </c:pt>
                <c:pt idx="3">
                  <c:v>15.18</c:v>
                </c:pt>
                <c:pt idx="4">
                  <c:v>#N/A</c:v>
                </c:pt>
                <c:pt idx="5">
                  <c:v>15.18</c:v>
                </c:pt>
                <c:pt idx="6">
                  <c:v>#N/A</c:v>
                </c:pt>
                <c:pt idx="7">
                  <c:v>13.69</c:v>
                </c:pt>
                <c:pt idx="8">
                  <c:v>#N/A</c:v>
                </c:pt>
                <c:pt idx="9">
                  <c:v>9.83</c:v>
                </c:pt>
              </c:numCache>
            </c:numRef>
          </c:val>
          <c:extLst>
            <c:ext xmlns:c16="http://schemas.microsoft.com/office/drawing/2014/chart" uri="{C3380CC4-5D6E-409C-BE32-E72D297353CC}">
              <c16:uniqueId val="{00000009-99BA-4623-A116-30E7F7E1311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159</c:v>
                </c:pt>
                <c:pt idx="5">
                  <c:v>161</c:v>
                </c:pt>
                <c:pt idx="8">
                  <c:v>161</c:v>
                </c:pt>
                <c:pt idx="11">
                  <c:v>162</c:v>
                </c:pt>
                <c:pt idx="14">
                  <c:v>185</c:v>
                </c:pt>
              </c:numCache>
            </c:numRef>
          </c:val>
          <c:extLst>
            <c:ext xmlns:c16="http://schemas.microsoft.com/office/drawing/2014/chart" uri="{C3380CC4-5D6E-409C-BE32-E72D297353CC}">
              <c16:uniqueId val="{00000000-C2C6-4E89-A8CC-90681D72AC1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2C6-4E89-A8CC-90681D72AC1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52</c:v>
                </c:pt>
                <c:pt idx="3">
                  <c:v>51</c:v>
                </c:pt>
                <c:pt idx="6">
                  <c:v>51</c:v>
                </c:pt>
                <c:pt idx="9">
                  <c:v>51</c:v>
                </c:pt>
                <c:pt idx="12">
                  <c:v>72</c:v>
                </c:pt>
              </c:numCache>
            </c:numRef>
          </c:val>
          <c:extLst>
            <c:ext xmlns:c16="http://schemas.microsoft.com/office/drawing/2014/chart" uri="{C3380CC4-5D6E-409C-BE32-E72D297353CC}">
              <c16:uniqueId val="{00000002-C2C6-4E89-A8CC-90681D72AC1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1</c:v>
                </c:pt>
                <c:pt idx="6">
                  <c:v>0</c:v>
                </c:pt>
                <c:pt idx="9">
                  <c:v>0</c:v>
                </c:pt>
                <c:pt idx="12">
                  <c:v>0</c:v>
                </c:pt>
              </c:numCache>
            </c:numRef>
          </c:val>
          <c:extLst>
            <c:ext xmlns:c16="http://schemas.microsoft.com/office/drawing/2014/chart" uri="{C3380CC4-5D6E-409C-BE32-E72D297353CC}">
              <c16:uniqueId val="{00000003-C2C6-4E89-A8CC-90681D72AC1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62</c:v>
                </c:pt>
                <c:pt idx="3">
                  <c:v>65</c:v>
                </c:pt>
                <c:pt idx="6">
                  <c:v>68</c:v>
                </c:pt>
                <c:pt idx="9">
                  <c:v>78</c:v>
                </c:pt>
                <c:pt idx="12">
                  <c:v>89</c:v>
                </c:pt>
              </c:numCache>
            </c:numRef>
          </c:val>
          <c:extLst>
            <c:ext xmlns:c16="http://schemas.microsoft.com/office/drawing/2014/chart" uri="{C3380CC4-5D6E-409C-BE32-E72D297353CC}">
              <c16:uniqueId val="{00000004-C2C6-4E89-A8CC-90681D72AC1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2C6-4E89-A8CC-90681D72AC1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2C6-4E89-A8CC-90681D72AC1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124</c:v>
                </c:pt>
                <c:pt idx="3">
                  <c:v>124</c:v>
                </c:pt>
                <c:pt idx="6">
                  <c:v>128</c:v>
                </c:pt>
                <c:pt idx="9">
                  <c:v>123</c:v>
                </c:pt>
                <c:pt idx="12">
                  <c:v>142</c:v>
                </c:pt>
              </c:numCache>
            </c:numRef>
          </c:val>
          <c:extLst>
            <c:ext xmlns:c16="http://schemas.microsoft.com/office/drawing/2014/chart" uri="{C3380CC4-5D6E-409C-BE32-E72D297353CC}">
              <c16:uniqueId val="{00000007-C2C6-4E89-A8CC-90681D72AC1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79</c:v>
                </c:pt>
                <c:pt idx="2">
                  <c:v>#N/A</c:v>
                </c:pt>
                <c:pt idx="3">
                  <c:v>#N/A</c:v>
                </c:pt>
                <c:pt idx="4">
                  <c:v>80</c:v>
                </c:pt>
                <c:pt idx="5">
                  <c:v>#N/A</c:v>
                </c:pt>
                <c:pt idx="6">
                  <c:v>#N/A</c:v>
                </c:pt>
                <c:pt idx="7">
                  <c:v>86</c:v>
                </c:pt>
                <c:pt idx="8">
                  <c:v>#N/A</c:v>
                </c:pt>
                <c:pt idx="9">
                  <c:v>#N/A</c:v>
                </c:pt>
                <c:pt idx="10">
                  <c:v>90</c:v>
                </c:pt>
                <c:pt idx="11">
                  <c:v>#N/A</c:v>
                </c:pt>
                <c:pt idx="12">
                  <c:v>#N/A</c:v>
                </c:pt>
                <c:pt idx="13">
                  <c:v>118</c:v>
                </c:pt>
                <c:pt idx="14">
                  <c:v>#N/A</c:v>
                </c:pt>
              </c:numCache>
            </c:numRef>
          </c:val>
          <c:smooth val="0"/>
          <c:extLst>
            <c:ext xmlns:c16="http://schemas.microsoft.com/office/drawing/2014/chart" uri="{C3380CC4-5D6E-409C-BE32-E72D297353CC}">
              <c16:uniqueId val="{00000008-C2C6-4E89-A8CC-90681D72AC1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1151</c:v>
                </c:pt>
                <c:pt idx="5">
                  <c:v>1094</c:v>
                </c:pt>
                <c:pt idx="8">
                  <c:v>1267</c:v>
                </c:pt>
                <c:pt idx="11">
                  <c:v>1634</c:v>
                </c:pt>
                <c:pt idx="14">
                  <c:v>1322</c:v>
                </c:pt>
              </c:numCache>
            </c:numRef>
          </c:val>
          <c:extLst>
            <c:ext xmlns:c16="http://schemas.microsoft.com/office/drawing/2014/chart" uri="{C3380CC4-5D6E-409C-BE32-E72D297353CC}">
              <c16:uniqueId val="{00000000-9D1E-4DD3-9FF7-2EA376DF599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c:v>
                </c:pt>
                <c:pt idx="5">
                  <c:v>18</c:v>
                </c:pt>
                <c:pt idx="8">
                  <c:v>16</c:v>
                </c:pt>
                <c:pt idx="11">
                  <c:v>17</c:v>
                </c:pt>
                <c:pt idx="14">
                  <c:v>15</c:v>
                </c:pt>
              </c:numCache>
            </c:numRef>
          </c:val>
          <c:extLst>
            <c:ext xmlns:c16="http://schemas.microsoft.com/office/drawing/2014/chart" uri="{C3380CC4-5D6E-409C-BE32-E72D297353CC}">
              <c16:uniqueId val="{00000001-9D1E-4DD3-9FF7-2EA376DF599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294</c:v>
                </c:pt>
                <c:pt idx="5">
                  <c:v>390</c:v>
                </c:pt>
                <c:pt idx="8">
                  <c:v>564</c:v>
                </c:pt>
                <c:pt idx="11">
                  <c:v>532</c:v>
                </c:pt>
                <c:pt idx="14">
                  <c:v>492</c:v>
                </c:pt>
              </c:numCache>
            </c:numRef>
          </c:val>
          <c:extLst>
            <c:ext xmlns:c16="http://schemas.microsoft.com/office/drawing/2014/chart" uri="{C3380CC4-5D6E-409C-BE32-E72D297353CC}">
              <c16:uniqueId val="{00000002-9D1E-4DD3-9FF7-2EA376DF599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D1E-4DD3-9FF7-2EA376DF599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D1E-4DD3-9FF7-2EA376DF599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D1E-4DD3-9FF7-2EA376DF599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0</c:v>
                </c:pt>
                <c:pt idx="3">
                  <c:v>0</c:v>
                </c:pt>
                <c:pt idx="6">
                  <c:v>0</c:v>
                </c:pt>
                <c:pt idx="9">
                  <c:v>0</c:v>
                </c:pt>
                <c:pt idx="12">
                  <c:v>6</c:v>
                </c:pt>
              </c:numCache>
            </c:numRef>
          </c:val>
          <c:extLst>
            <c:ext xmlns:c16="http://schemas.microsoft.com/office/drawing/2014/chart" uri="{C3380CC4-5D6E-409C-BE32-E72D297353CC}">
              <c16:uniqueId val="{00000006-9D1E-4DD3-9FF7-2EA376DF599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9D1E-4DD3-9FF7-2EA376DF599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558</c:v>
                </c:pt>
                <c:pt idx="3">
                  <c:v>499</c:v>
                </c:pt>
                <c:pt idx="6">
                  <c:v>388</c:v>
                </c:pt>
                <c:pt idx="9">
                  <c:v>443</c:v>
                </c:pt>
                <c:pt idx="12">
                  <c:v>613</c:v>
                </c:pt>
              </c:numCache>
            </c:numRef>
          </c:val>
          <c:extLst>
            <c:ext xmlns:c16="http://schemas.microsoft.com/office/drawing/2014/chart" uri="{C3380CC4-5D6E-409C-BE32-E72D297353CC}">
              <c16:uniqueId val="{00000008-9D1E-4DD3-9FF7-2EA376DF599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685</c:v>
                </c:pt>
                <c:pt idx="3">
                  <c:v>626</c:v>
                </c:pt>
                <c:pt idx="6">
                  <c:v>628</c:v>
                </c:pt>
                <c:pt idx="9">
                  <c:v>729</c:v>
                </c:pt>
                <c:pt idx="12">
                  <c:v>574</c:v>
                </c:pt>
              </c:numCache>
            </c:numRef>
          </c:val>
          <c:extLst>
            <c:ext xmlns:c16="http://schemas.microsoft.com/office/drawing/2014/chart" uri="{C3380CC4-5D6E-409C-BE32-E72D297353CC}">
              <c16:uniqueId val="{00000009-9D1E-4DD3-9FF7-2EA376DF599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1258</c:v>
                </c:pt>
                <c:pt idx="3">
                  <c:v>1211</c:v>
                </c:pt>
                <c:pt idx="6">
                  <c:v>1482</c:v>
                </c:pt>
                <c:pt idx="9">
                  <c:v>1362</c:v>
                </c:pt>
                <c:pt idx="12">
                  <c:v>1225</c:v>
                </c:pt>
              </c:numCache>
            </c:numRef>
          </c:val>
          <c:extLst>
            <c:ext xmlns:c16="http://schemas.microsoft.com/office/drawing/2014/chart" uri="{C3380CC4-5D6E-409C-BE32-E72D297353CC}">
              <c16:uniqueId val="{0000000A-9D1E-4DD3-9FF7-2EA376DF599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1050</c:v>
                </c:pt>
                <c:pt idx="2">
                  <c:v>#N/A</c:v>
                </c:pt>
                <c:pt idx="3">
                  <c:v>#N/A</c:v>
                </c:pt>
                <c:pt idx="4">
                  <c:v>835</c:v>
                </c:pt>
                <c:pt idx="5">
                  <c:v>#N/A</c:v>
                </c:pt>
                <c:pt idx="6">
                  <c:v>#N/A</c:v>
                </c:pt>
                <c:pt idx="7">
                  <c:v>650</c:v>
                </c:pt>
                <c:pt idx="8">
                  <c:v>#N/A</c:v>
                </c:pt>
                <c:pt idx="9">
                  <c:v>#N/A</c:v>
                </c:pt>
                <c:pt idx="10">
                  <c:v>351</c:v>
                </c:pt>
                <c:pt idx="11">
                  <c:v>#N/A</c:v>
                </c:pt>
                <c:pt idx="12">
                  <c:v>#N/A</c:v>
                </c:pt>
                <c:pt idx="13">
                  <c:v>590</c:v>
                </c:pt>
                <c:pt idx="14">
                  <c:v>#N/A</c:v>
                </c:pt>
              </c:numCache>
            </c:numRef>
          </c:val>
          <c:smooth val="0"/>
          <c:extLst>
            <c:ext xmlns:c16="http://schemas.microsoft.com/office/drawing/2014/chart" uri="{C3380CC4-5D6E-409C-BE32-E72D297353CC}">
              <c16:uniqueId val="{0000000B-9D1E-4DD3-9FF7-2EA376DF599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549</c:v>
                </c:pt>
                <c:pt idx="1">
                  <c:v>517</c:v>
                </c:pt>
                <c:pt idx="2">
                  <c:v>471</c:v>
                </c:pt>
              </c:numCache>
            </c:numRef>
          </c:val>
          <c:extLst>
            <c:ext xmlns:c16="http://schemas.microsoft.com/office/drawing/2014/chart" uri="{C3380CC4-5D6E-409C-BE32-E72D297353CC}">
              <c16:uniqueId val="{00000000-95BF-4C05-8993-A08878733EC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8</c:v>
                </c:pt>
                <c:pt idx="1">
                  <c:v>8</c:v>
                </c:pt>
                <c:pt idx="2">
                  <c:v>11</c:v>
                </c:pt>
              </c:numCache>
            </c:numRef>
          </c:val>
          <c:extLst>
            <c:ext xmlns:c16="http://schemas.microsoft.com/office/drawing/2014/chart" uri="{C3380CC4-5D6E-409C-BE32-E72D297353CC}">
              <c16:uniqueId val="{00000001-95BF-4C05-8993-A08878733EC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97</c:v>
                </c:pt>
                <c:pt idx="1">
                  <c:v>98</c:v>
                </c:pt>
                <c:pt idx="2">
                  <c:v>103</c:v>
                </c:pt>
              </c:numCache>
            </c:numRef>
          </c:val>
          <c:extLst>
            <c:ext xmlns:c16="http://schemas.microsoft.com/office/drawing/2014/chart" uri="{C3380CC4-5D6E-409C-BE32-E72D297353CC}">
              <c16:uniqueId val="{00000002-95BF-4C05-8993-A08878733EC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元利</a:t>
          </a:r>
          <a:r>
            <a:rPr kumimoji="1" lang="ja-JP" altLang="en-US" sz="1100">
              <a:solidFill>
                <a:schemeClr val="dk1"/>
              </a:solidFill>
              <a:effectLst/>
              <a:latin typeface="+mn-lt"/>
              <a:ea typeface="+mn-ea"/>
              <a:cs typeface="+mn-cs"/>
            </a:rPr>
            <a:t>償還金等において、債務負担行為に基づく歳出及び新たな償還金</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開始したことに伴い、</a:t>
          </a:r>
          <a:r>
            <a:rPr kumimoji="1" lang="ja-JP" altLang="ja-JP" sz="1100">
              <a:solidFill>
                <a:schemeClr val="dk1"/>
              </a:solidFill>
              <a:effectLst/>
              <a:latin typeface="+mn-lt"/>
              <a:ea typeface="+mn-ea"/>
              <a:cs typeface="+mn-cs"/>
            </a:rPr>
            <a:t>分子は対前年度</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　今後も元利償還金は横ばいになると思われるが、新規起債発行を抑制し、残高の削減と公営企業会計の経営健全化に努め、繰入金の減少に努める。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積み立ては行っていない。</a:t>
          </a:r>
          <a:endParaRPr lang="ja-JP" altLang="ja-JP" sz="1000">
            <a:effectLst/>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将来負担比率が高い要因として、本庁舎の建替え事業及び職員宿舎整備</a:t>
          </a:r>
          <a:r>
            <a:rPr kumimoji="1" lang="ja-JP" altLang="en-US" sz="1100">
              <a:solidFill>
                <a:schemeClr val="dk1"/>
              </a:solidFill>
              <a:effectLst/>
              <a:latin typeface="+mn-lt"/>
              <a:ea typeface="+mn-ea"/>
              <a:cs typeface="+mn-cs"/>
            </a:rPr>
            <a:t>、官民連携住宅</a:t>
          </a:r>
          <a:r>
            <a:rPr kumimoji="1" lang="ja-JP" altLang="ja-JP" sz="1100">
              <a:solidFill>
                <a:schemeClr val="dk1"/>
              </a:solidFill>
              <a:effectLst/>
              <a:latin typeface="+mn-lt"/>
              <a:ea typeface="+mn-ea"/>
              <a:cs typeface="+mn-cs"/>
            </a:rPr>
            <a:t>をリース方式により行ったことによるものである。</a:t>
          </a:r>
          <a:endParaRPr lang="ja-JP" altLang="ja-JP" sz="1400">
            <a:effectLst/>
          </a:endParaRPr>
        </a:p>
        <a:p>
          <a:r>
            <a:rPr kumimoji="1" lang="ja-JP" altLang="ja-JP" sz="1100">
              <a:solidFill>
                <a:schemeClr val="dk1"/>
              </a:solidFill>
              <a:effectLst/>
              <a:latin typeface="+mn-lt"/>
              <a:ea typeface="+mn-ea"/>
              <a:cs typeface="+mn-cs"/>
            </a:rPr>
            <a:t>　今後は、新たな財源収入も検討するとともに、各種徴収を強化し</a:t>
          </a:r>
          <a:r>
            <a:rPr kumimoji="1" lang="ja-JP" altLang="en-US" sz="1100">
              <a:solidFill>
                <a:schemeClr val="dk1"/>
              </a:solidFill>
              <a:effectLst/>
              <a:latin typeface="+mn-lt"/>
              <a:ea typeface="+mn-ea"/>
              <a:cs typeface="+mn-cs"/>
            </a:rPr>
            <a:t>、受益者負担の見直し等、</a:t>
          </a:r>
          <a:r>
            <a:rPr kumimoji="1" lang="ja-JP" altLang="ja-JP" sz="1100">
              <a:solidFill>
                <a:schemeClr val="dk1"/>
              </a:solidFill>
              <a:effectLst/>
              <a:latin typeface="+mn-lt"/>
              <a:ea typeface="+mn-ea"/>
              <a:cs typeface="+mn-cs"/>
            </a:rPr>
            <a:t>自主財源の確保に努める。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沖縄県座間味村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財政調整基金において、公営企業会計への多額の繰出金が生じたことから、取崩しが発生し、前年度より減となった。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財政調整基金については毎年度着実に積立を実施し、有事の際にも対応できるように運用していきたい。</a:t>
          </a:r>
          <a:endParaRPr lang="ja-JP" altLang="ja-JP" sz="1400">
            <a:effectLst/>
          </a:endParaRPr>
        </a:p>
        <a:p>
          <a:r>
            <a:rPr kumimoji="1" lang="ja-JP" altLang="ja-JP" sz="1100">
              <a:solidFill>
                <a:schemeClr val="dk1"/>
              </a:solidFill>
              <a:effectLst/>
              <a:latin typeface="+mn-lt"/>
              <a:ea typeface="+mn-ea"/>
              <a:cs typeface="+mn-cs"/>
            </a:rPr>
            <a:t>各基金の使途を明確化し、廃止等を含めた基金の在り方の見直しを実施していく。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ふるさと応援基金：ふるさと納税の寄附金を、環境美化、教育の振興等に活用</a:t>
          </a:r>
          <a:endParaRPr lang="ja-JP" altLang="ja-JP" sz="1400">
            <a:effectLst/>
          </a:endParaRPr>
        </a:p>
        <a:p>
          <a:r>
            <a:rPr kumimoji="1" lang="ja-JP" altLang="en-US" sz="1100">
              <a:solidFill>
                <a:schemeClr val="dk1"/>
              </a:solidFill>
              <a:effectLst/>
              <a:latin typeface="+mn-lt"/>
              <a:ea typeface="+mn-ea"/>
              <a:cs typeface="+mn-cs"/>
            </a:rPr>
            <a:t>企業版ふるさと納税基金：地域再生計画に基づく事業</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庁舎建設基金　　：将来の庁舎建設のための基金</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企業版ふるさと納税の積立金が増加した。</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庁舎建設基金の積立金が増加した。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庁舎建設基金：将来の庁舎建設のために毎年度計画的に積立を実施していく。</a:t>
          </a:r>
          <a:endParaRPr lang="ja-JP" altLang="ja-JP" sz="1400">
            <a:effectLst/>
          </a:endParaRPr>
        </a:p>
        <a:p>
          <a:r>
            <a:rPr kumimoji="1" lang="ja-JP" altLang="ja-JP" sz="1100">
              <a:solidFill>
                <a:schemeClr val="dk1"/>
              </a:solidFill>
              <a:effectLst/>
              <a:latin typeface="+mn-lt"/>
              <a:ea typeface="+mn-ea"/>
              <a:cs typeface="+mn-cs"/>
            </a:rPr>
            <a:t>ふるさと応援基金：様々な施策に活用していることからふるさと納税額の推移を見ながら適切に活用しながら運用していく。</a:t>
          </a:r>
          <a:endParaRPr lang="ja-JP" altLang="ja-JP" sz="1400">
            <a:effectLst/>
          </a:endParaRPr>
        </a:p>
        <a:p>
          <a:r>
            <a:rPr kumimoji="1" lang="ja-JP" altLang="en-US" sz="1100">
              <a:solidFill>
                <a:schemeClr val="dk1"/>
              </a:solidFill>
              <a:effectLst/>
              <a:latin typeface="+mn-lt"/>
              <a:ea typeface="+mn-ea"/>
              <a:cs typeface="+mn-cs"/>
            </a:rPr>
            <a:t>企業版ふるさと納税基金：新たに寄附をしてくれる企業を募り、総合戦略に基づいた事業等に適切に活用していく。</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現在、活用がされていない基金の見直しを実施し、老朽化が懸念される公共施設の改修や修繕に向けての基金を創設することを検討している。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公営企業会計への多額の繰出金が生じたことから、取崩しが発生し、前年度より減となった。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老朽化した施設の</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維持補修費等により減少していく見込みであるが、中長期目標としては</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5</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億円程度を確保できるように運用していきたい。</a:t>
          </a:r>
          <a:endParaRPr lang="ja-JP" altLang="ja-JP" sz="1400">
            <a:effectLst/>
            <a:latin typeface="游ゴシック" panose="020B0400000000000000" pitchFamily="50" charset="-128"/>
            <a:ea typeface="游ゴシック" panose="020B0400000000000000" pitchFamily="50" charset="-128"/>
          </a:endParaRPr>
        </a:p>
        <a:p>
          <a:endParaRPr kumimoji="1" lang="en-US" altLang="ja-JP" sz="130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30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普通交付税の増加分において、減債基金への積立で増となった。</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30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今後の償還のための財源の確保に向けて、中長期的に２億円を目標に積み立てを実施していきたい。</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沖縄県座間味村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
859
16.74
2,257,978
2,120,190
103,680
1,054,645
1,225,416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11.8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類似団体の平均を下回っている。</a:t>
          </a:r>
          <a:endParaRPr lang="ja-JP" altLang="ja-JP" sz="1400">
            <a:effectLst/>
          </a:endParaRPr>
        </a:p>
        <a:p>
          <a:r>
            <a:rPr kumimoji="1" lang="ja-JP" altLang="ja-JP" sz="1100">
              <a:solidFill>
                <a:schemeClr val="dk1"/>
              </a:solidFill>
              <a:effectLst/>
              <a:latin typeface="+mn-lt"/>
              <a:ea typeface="+mn-ea"/>
              <a:cs typeface="+mn-cs"/>
            </a:rPr>
            <a:t>　緊急に必要な事業を峻別し、投資的経費の抑制する等、歳出の徹底的な見直しを実施するとともに、村税及び使用料・手数料の徴収強化の取組及び新たな財源の確保の検討をする等、歳入確保に努める。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68580</xdr:rowOff>
    </xdr:from>
    <xdr:to>
      <xdr:col>23</xdr:col>
      <xdr:colOff>133350</xdr:colOff>
      <xdr:row>44</xdr:row>
      <xdr:rowOff>78232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114800" y="761238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99585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300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68580</xdr:rowOff>
    </xdr:from>
    <xdr:to>
      <xdr:col>19</xdr:col>
      <xdr:colOff>133350</xdr:colOff>
      <xdr:row>44</xdr:row>
      <xdr:rowOff>78232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225800" y="761238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42689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243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68580</xdr:rowOff>
    </xdr:from>
    <xdr:to>
      <xdr:col>15</xdr:col>
      <xdr:colOff>82550</xdr:colOff>
      <xdr:row>44</xdr:row>
      <xdr:rowOff>68580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612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13733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58928</xdr:rowOff>
    </xdr:from>
    <xdr:to>
      <xdr:col>11</xdr:col>
      <xdr:colOff>31750</xdr:colOff>
      <xdr:row>44</xdr:row>
      <xdr:rowOff>68580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60272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4081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20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54102</xdr:rowOff>
    </xdr:from>
    <xdr:to>
      <xdr:col>7</xdr:col>
      <xdr:colOff>31750</xdr:colOff>
      <xdr:row>43</xdr:row>
      <xdr:rowOff>155702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165879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17780</xdr:rowOff>
    </xdr:from>
    <xdr:to>
      <xdr:col>23</xdr:col>
      <xdr:colOff>184150</xdr:colOff>
      <xdr:row>44</xdr:row>
      <xdr:rowOff>119380</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85107</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45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27432</xdr:rowOff>
    </xdr:from>
    <xdr:to>
      <xdr:col>19</xdr:col>
      <xdr:colOff>184150</xdr:colOff>
      <xdr:row>44</xdr:row>
      <xdr:rowOff>129032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57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113809</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657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17780</xdr:rowOff>
    </xdr:from>
    <xdr:to>
      <xdr:col>15</xdr:col>
      <xdr:colOff>133350</xdr:colOff>
      <xdr:row>44</xdr:row>
      <xdr:rowOff>119380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104157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17780</xdr:rowOff>
    </xdr:from>
    <xdr:to>
      <xdr:col>11</xdr:col>
      <xdr:colOff>82550</xdr:colOff>
      <xdr:row>44</xdr:row>
      <xdr:rowOff>119380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104157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8128</xdr:rowOff>
    </xdr:from>
    <xdr:to>
      <xdr:col>7</xdr:col>
      <xdr:colOff>31750</xdr:colOff>
      <xdr:row>44</xdr:row>
      <xdr:rowOff>109728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55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94505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63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類似団体平均を上回っている。</a:t>
          </a:r>
          <a:endParaRPr lang="ja-JP" altLang="ja-JP" sz="1400">
            <a:effectLst/>
          </a:endParaRPr>
        </a:p>
        <a:p>
          <a:r>
            <a:rPr kumimoji="1" lang="ja-JP" altLang="ja-JP" sz="1100">
              <a:solidFill>
                <a:schemeClr val="dk1"/>
              </a:solidFill>
              <a:effectLst/>
              <a:latin typeface="+mn-lt"/>
              <a:ea typeface="+mn-ea"/>
              <a:cs typeface="+mn-cs"/>
            </a:rPr>
            <a:t>　今後も、事業の見直しを実施し優先度の低い事業については廃止・縮小を進め経常経費の削減に努める。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136419</xdr:rowOff>
    </xdr:from>
    <xdr:to>
      <xdr:col>23</xdr:col>
      <xdr:colOff>133350</xdr:colOff>
      <xdr:row>63</xdr:row>
      <xdr:rowOff>138430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0937769"/>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86059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1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171132</xdr:rowOff>
    </xdr:from>
    <xdr:to>
      <xdr:col>19</xdr:col>
      <xdr:colOff>133350</xdr:colOff>
      <xdr:row>63</xdr:row>
      <xdr:rowOff>138430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801032"/>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171132</xdr:rowOff>
    </xdr:from>
    <xdr:to>
      <xdr:col>15</xdr:col>
      <xdr:colOff>82550</xdr:colOff>
      <xdr:row>63</xdr:row>
      <xdr:rowOff>98213</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2336800" y="10801032"/>
          <a:ext cx="889000" cy="98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87541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888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98213</xdr:rowOff>
    </xdr:from>
    <xdr:to>
      <xdr:col>11</xdr:col>
      <xdr:colOff>31750</xdr:colOff>
      <xdr:row>64</xdr:row>
      <xdr:rowOff>67521</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899563"/>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48595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159190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85619</xdr:rowOff>
    </xdr:from>
    <xdr:to>
      <xdr:col>23</xdr:col>
      <xdr:colOff>184150</xdr:colOff>
      <xdr:row>64</xdr:row>
      <xdr:rowOff>15769</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886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57696</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85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87630</xdr:rowOff>
    </xdr:from>
    <xdr:to>
      <xdr:col>19</xdr:col>
      <xdr:colOff>184150</xdr:colOff>
      <xdr:row>64</xdr:row>
      <xdr:rowOff>17780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2557</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97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120332</xdr:rowOff>
    </xdr:from>
    <xdr:to>
      <xdr:col>15</xdr:col>
      <xdr:colOff>133350</xdr:colOff>
      <xdr:row>63</xdr:row>
      <xdr:rowOff>50482</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75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60659</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51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47413</xdr:rowOff>
    </xdr:from>
    <xdr:to>
      <xdr:col>11</xdr:col>
      <xdr:colOff>82550</xdr:colOff>
      <xdr:row>63</xdr:row>
      <xdr:rowOff>149013</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133790</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16721</xdr:rowOff>
    </xdr:from>
    <xdr:to>
      <xdr:col>7</xdr:col>
      <xdr:colOff>31750</xdr:colOff>
      <xdr:row>64</xdr:row>
      <xdr:rowOff>118321</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98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103098</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[1,212,087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地理的要因から、沖縄本島との交通手段として交通事業（航路）の運営や県管理空港管理のため職員を配置していることから人件費を押し上げている。</a:t>
          </a:r>
          <a:endParaRPr lang="ja-JP" altLang="ja-JP" sz="1400">
            <a:effectLst/>
          </a:endParaRPr>
        </a:p>
        <a:p>
          <a:r>
            <a:rPr kumimoji="1" lang="ja-JP" altLang="ja-JP" sz="1100">
              <a:solidFill>
                <a:schemeClr val="dk1"/>
              </a:solidFill>
              <a:effectLst/>
              <a:latin typeface="+mn-lt"/>
              <a:ea typeface="+mn-ea"/>
              <a:cs typeface="+mn-cs"/>
            </a:rPr>
            <a:t>　また、三つの有人島それぞれに、幼小中学校、公民館、公営住宅、上下水道及びゴミ処理施設等の基盤整備を行っており、施設運営を行うため物件費も高額となっているため類似団体平均を大きく上回ってい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4035</xdr:rowOff>
    </xdr:from>
    <xdr:to>
      <xdr:col>23</xdr:col>
      <xdr:colOff>133350</xdr:colOff>
      <xdr:row>83</xdr:row>
      <xdr:rowOff>57778</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234385"/>
          <a:ext cx="838200" cy="53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139025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855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141306</xdr:rowOff>
    </xdr:from>
    <xdr:to>
      <xdr:col>19</xdr:col>
      <xdr:colOff>133350</xdr:colOff>
      <xdr:row>83</xdr:row>
      <xdr:rowOff>4035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200206"/>
          <a:ext cx="889000" cy="34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40854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756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93573</xdr:rowOff>
    </xdr:from>
    <xdr:to>
      <xdr:col>15</xdr:col>
      <xdr:colOff>82550</xdr:colOff>
      <xdr:row>82</xdr:row>
      <xdr:rowOff>141306</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152473"/>
          <a:ext cx="889000" cy="47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25945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74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93573</xdr:rowOff>
    </xdr:from>
    <xdr:to>
      <xdr:col>11</xdr:col>
      <xdr:colOff>31750</xdr:colOff>
      <xdr:row>82</xdr:row>
      <xdr:rowOff>111097</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1447800" y="14152473"/>
          <a:ext cx="889000" cy="17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5951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72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69692</xdr:rowOff>
    </xdr:from>
    <xdr:to>
      <xdr:col>7</xdr:col>
      <xdr:colOff>31750</xdr:colOff>
      <xdr:row>81</xdr:row>
      <xdr:rowOff>171292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10019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72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6978</xdr:rowOff>
    </xdr:from>
    <xdr:to>
      <xdr:col>23</xdr:col>
      <xdr:colOff>184150</xdr:colOff>
      <xdr:row>83</xdr:row>
      <xdr:rowOff>108578</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23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150505</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20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124685</xdr:rowOff>
    </xdr:from>
    <xdr:to>
      <xdr:col>19</xdr:col>
      <xdr:colOff>184150</xdr:colOff>
      <xdr:row>83</xdr:row>
      <xdr:rowOff>54835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39612</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26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90506</xdr:rowOff>
    </xdr:from>
    <xdr:to>
      <xdr:col>15</xdr:col>
      <xdr:colOff>133350</xdr:colOff>
      <xdr:row>83</xdr:row>
      <xdr:rowOff>20656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14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5433</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23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42773</xdr:rowOff>
    </xdr:from>
    <xdr:to>
      <xdr:col>11</xdr:col>
      <xdr:colOff>82550</xdr:colOff>
      <xdr:row>82</xdr:row>
      <xdr:rowOff>144373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101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129150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188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60297</xdr:rowOff>
    </xdr:from>
    <xdr:to>
      <xdr:col>7</xdr:col>
      <xdr:colOff>31750</xdr:colOff>
      <xdr:row>82</xdr:row>
      <xdr:rowOff>161897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19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146674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205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類似団体平均を上回っているが、全国平均を下回っている。経験年数が長い職員の割合が増えてきているのが原因と考えられるが、引き続き給与の適正化に努める。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113664</xdr:rowOff>
    </xdr:from>
    <xdr:to>
      <xdr:col>81</xdr:col>
      <xdr:colOff>44450</xdr:colOff>
      <xdr:row>87</xdr:row>
      <xdr:rowOff>62864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485836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97490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670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170498</xdr:rowOff>
    </xdr:from>
    <xdr:to>
      <xdr:col>77</xdr:col>
      <xdr:colOff>44450</xdr:colOff>
      <xdr:row>86</xdr:row>
      <xdr:rowOff>113664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290800" y="14743748"/>
          <a:ext cx="889000" cy="114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156545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558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170498</xdr:rowOff>
    </xdr:from>
    <xdr:to>
      <xdr:col>72</xdr:col>
      <xdr:colOff>203200</xdr:colOff>
      <xdr:row>86</xdr:row>
      <xdr:rowOff>131763</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4401800" y="14743748"/>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167340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91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98107</xdr:rowOff>
    </xdr:from>
    <xdr:to>
      <xdr:col>68</xdr:col>
      <xdr:colOff>152400</xdr:colOff>
      <xdr:row>86</xdr:row>
      <xdr:rowOff>131763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3512800" y="14671357"/>
          <a:ext cx="889000" cy="205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1922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9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119079</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12064</xdr:rowOff>
    </xdr:from>
    <xdr:to>
      <xdr:col>81</xdr:col>
      <xdr:colOff>95250</xdr:colOff>
      <xdr:row>87</xdr:row>
      <xdr:rowOff>113664</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92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155591</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90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62864</xdr:rowOff>
    </xdr:from>
    <xdr:to>
      <xdr:col>77</xdr:col>
      <xdr:colOff>95250</xdr:colOff>
      <xdr:row>86</xdr:row>
      <xdr:rowOff>164464</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80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149241</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489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119698</xdr:rowOff>
    </xdr:from>
    <xdr:to>
      <xdr:col>73</xdr:col>
      <xdr:colOff>44450</xdr:colOff>
      <xdr:row>86</xdr:row>
      <xdr:rowOff>49848</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69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60025</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446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80963</xdr:rowOff>
    </xdr:from>
    <xdr:to>
      <xdr:col>68</xdr:col>
      <xdr:colOff>203200</xdr:colOff>
      <xdr:row>87</xdr:row>
      <xdr:rowOff>11113</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82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21290</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47307</xdr:rowOff>
    </xdr:from>
    <xdr:to>
      <xdr:col>64</xdr:col>
      <xdr:colOff>152400</xdr:colOff>
      <xdr:row>85</xdr:row>
      <xdr:rowOff>148907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6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159084</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38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[34.36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離島村であるため、沖縄本島との交通手段として交通事業（船舶）を運営しており、その交通事業における船舶職員の採用と併せて県空港管理のためそれぞれ職員を配置していることから類似団体を上回っている。</a:t>
          </a:r>
          <a:endParaRPr lang="ja-JP" altLang="ja-JP" sz="1400">
            <a:effectLst/>
          </a:endParaRPr>
        </a:p>
        <a:p>
          <a:r>
            <a:rPr kumimoji="1" lang="ja-JP" altLang="ja-JP" sz="1100">
              <a:solidFill>
                <a:schemeClr val="dk1"/>
              </a:solidFill>
              <a:effectLst/>
              <a:latin typeface="+mn-lt"/>
              <a:ea typeface="+mn-ea"/>
              <a:cs typeface="+mn-cs"/>
            </a:rPr>
            <a:t>　引き続き適正な定員管理に努める。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41027</xdr:rowOff>
    </xdr:from>
    <xdr:to>
      <xdr:col>81</xdr:col>
      <xdr:colOff>44450</xdr:colOff>
      <xdr:row>60</xdr:row>
      <xdr:rowOff>55620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6179800" y="10328027"/>
          <a:ext cx="8382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85131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0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151463</xdr:rowOff>
    </xdr:from>
    <xdr:to>
      <xdr:col>77</xdr:col>
      <xdr:colOff>44450</xdr:colOff>
      <xdr:row>60</xdr:row>
      <xdr:rowOff>55620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5290800" y="10267013"/>
          <a:ext cx="889000" cy="7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12148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995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151463</xdr:rowOff>
    </xdr:from>
    <xdr:to>
      <xdr:col>72</xdr:col>
      <xdr:colOff>203200</xdr:colOff>
      <xdr:row>59</xdr:row>
      <xdr:rowOff>154910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4401800" y="1026701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166708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9939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154910</xdr:rowOff>
    </xdr:from>
    <xdr:to>
      <xdr:col>68</xdr:col>
      <xdr:colOff>152400</xdr:colOff>
      <xdr:row>59</xdr:row>
      <xdr:rowOff>156749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3512800" y="10270460"/>
          <a:ext cx="889000" cy="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155217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9927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49071</xdr:rowOff>
    </xdr:from>
    <xdr:to>
      <xdr:col>64</xdr:col>
      <xdr:colOff>152400</xdr:colOff>
      <xdr:row>59</xdr:row>
      <xdr:rowOff>150671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160848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9933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161677</xdr:rowOff>
    </xdr:from>
    <xdr:to>
      <xdr:col>81</xdr:col>
      <xdr:colOff>95250</xdr:colOff>
      <xdr:row>60</xdr:row>
      <xdr:rowOff>91827</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27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133754</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10249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4820</xdr:rowOff>
    </xdr:from>
    <xdr:to>
      <xdr:col>77</xdr:col>
      <xdr:colOff>95250</xdr:colOff>
      <xdr:row>60</xdr:row>
      <xdr:rowOff>106420</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91197</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10378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100663</xdr:rowOff>
    </xdr:from>
    <xdr:to>
      <xdr:col>73</xdr:col>
      <xdr:colOff>44450</xdr:colOff>
      <xdr:row>60</xdr:row>
      <xdr:rowOff>30813</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21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15590</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1030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104110</xdr:rowOff>
    </xdr:from>
    <xdr:to>
      <xdr:col>68</xdr:col>
      <xdr:colOff>203200</xdr:colOff>
      <xdr:row>60</xdr:row>
      <xdr:rowOff>34260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2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19037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306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105949</xdr:rowOff>
    </xdr:from>
    <xdr:to>
      <xdr:col>64</xdr:col>
      <xdr:colOff>152400</xdr:colOff>
      <xdr:row>60</xdr:row>
      <xdr:rowOff>36099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221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20876</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307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村</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島からなる本村は地理的要因によりこれまで各島ごとに生活に係る基盤整備をおこなってきており、その財源として多額の地方債を発行したことにより類似団体の平均を大きく上回っている。新たな公債費の抑制に努めてきているが、繰上償還等を</a:t>
          </a:r>
          <a:r>
            <a:rPr kumimoji="1" lang="ja-JP" altLang="en-US" sz="1100">
              <a:solidFill>
                <a:schemeClr val="dk1"/>
              </a:solidFill>
              <a:effectLst/>
              <a:latin typeface="+mn-lt"/>
              <a:ea typeface="+mn-ea"/>
              <a:cs typeface="+mn-cs"/>
            </a:rPr>
            <a:t>検討するなど、</a:t>
          </a:r>
          <a:r>
            <a:rPr kumimoji="1" lang="ja-JP" altLang="ja-JP" sz="1100">
              <a:solidFill>
                <a:schemeClr val="dk1"/>
              </a:solidFill>
              <a:effectLst/>
              <a:latin typeface="+mn-lt"/>
              <a:ea typeface="+mn-ea"/>
              <a:cs typeface="+mn-cs"/>
            </a:rPr>
            <a:t>引き続き公債費比率の適正化に努める。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38946</xdr:rowOff>
    </xdr:from>
    <xdr:to>
      <xdr:col>81</xdr:col>
      <xdr:colOff>44450</xdr:colOff>
      <xdr:row>43</xdr:row>
      <xdr:rowOff>159596</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179800" y="7411296"/>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106273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6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30904</xdr:rowOff>
    </xdr:from>
    <xdr:to>
      <xdr:col>77</xdr:col>
      <xdr:colOff>44450</xdr:colOff>
      <xdr:row>43</xdr:row>
      <xdr:rowOff>38946</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5290800" y="740325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30904</xdr:rowOff>
    </xdr:from>
    <xdr:to>
      <xdr:col>72</xdr:col>
      <xdr:colOff>203200</xdr:colOff>
      <xdr:row>43</xdr:row>
      <xdr:rowOff>71120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4401800" y="74032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71120</xdr:rowOff>
    </xdr:from>
    <xdr:to>
      <xdr:col>68</xdr:col>
      <xdr:colOff>152400</xdr:colOff>
      <xdr:row>44</xdr:row>
      <xdr:rowOff>44450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3512800" y="744347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86377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108796</xdr:rowOff>
    </xdr:from>
    <xdr:to>
      <xdr:col>81</xdr:col>
      <xdr:colOff>95250</xdr:colOff>
      <xdr:row>44</xdr:row>
      <xdr:rowOff>38946</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80873</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45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159596</xdr:rowOff>
    </xdr:from>
    <xdr:to>
      <xdr:col>77</xdr:col>
      <xdr:colOff>95250</xdr:colOff>
      <xdr:row>43</xdr:row>
      <xdr:rowOff>89746</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36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74523</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446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151554</xdr:rowOff>
    </xdr:from>
    <xdr:to>
      <xdr:col>73</xdr:col>
      <xdr:colOff>44450</xdr:colOff>
      <xdr:row>43</xdr:row>
      <xdr:rowOff>81704</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66481</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20320</xdr:rowOff>
    </xdr:from>
    <xdr:to>
      <xdr:col>68</xdr:col>
      <xdr:colOff>203200</xdr:colOff>
      <xdr:row>43</xdr:row>
      <xdr:rowOff>121920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106697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165100</xdr:rowOff>
    </xdr:from>
    <xdr:to>
      <xdr:col>64</xdr:col>
      <xdr:colOff>152400</xdr:colOff>
      <xdr:row>44</xdr:row>
      <xdr:rowOff>95250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80027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職員宿舎をリース方式により建設</a:t>
          </a:r>
          <a:r>
            <a:rPr kumimoji="1" lang="ja-JP" altLang="en-US" sz="1100">
              <a:solidFill>
                <a:schemeClr val="dk1"/>
              </a:solidFill>
              <a:effectLst/>
              <a:latin typeface="+mn-lt"/>
              <a:ea typeface="+mn-ea"/>
              <a:cs typeface="+mn-cs"/>
            </a:rPr>
            <a:t>、また定住促進の為、官民連携住宅もリース方式により建設したため、</a:t>
          </a:r>
          <a:r>
            <a:rPr kumimoji="1" lang="ja-JP" altLang="ja-JP" sz="1100">
              <a:solidFill>
                <a:schemeClr val="dk1"/>
              </a:solidFill>
              <a:effectLst/>
              <a:latin typeface="+mn-lt"/>
              <a:ea typeface="+mn-ea"/>
              <a:cs typeface="+mn-cs"/>
            </a:rPr>
            <a:t>将来負担比率は類似団体に比べ大きく上回っている。</a:t>
          </a:r>
          <a:endParaRPr lang="ja-JP" altLang="ja-JP" sz="1400">
            <a:effectLst/>
          </a:endParaRPr>
        </a:p>
        <a:p>
          <a:r>
            <a:rPr kumimoji="1" lang="ja-JP" altLang="ja-JP" sz="1100">
              <a:solidFill>
                <a:schemeClr val="dk1"/>
              </a:solidFill>
              <a:effectLst/>
              <a:latin typeface="+mn-lt"/>
              <a:ea typeface="+mn-ea"/>
              <a:cs typeface="+mn-cs"/>
            </a:rPr>
            <a:t>　今後は、計画的な事業の執行や、公債費の発行抑制に努め財政の健全化に努める</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143171</xdr:rowOff>
    </xdr:from>
    <xdr:to>
      <xdr:col>81</xdr:col>
      <xdr:colOff>44450</xdr:colOff>
      <xdr:row>16</xdr:row>
      <xdr:rowOff>169587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179800" y="2714921"/>
          <a:ext cx="838200" cy="19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143171</xdr:rowOff>
    </xdr:from>
    <xdr:to>
      <xdr:col>77</xdr:col>
      <xdr:colOff>44450</xdr:colOff>
      <xdr:row>17</xdr:row>
      <xdr:rowOff>67310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5290800" y="2714921"/>
          <a:ext cx="889000" cy="267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67310</xdr:rowOff>
    </xdr:from>
    <xdr:to>
      <xdr:col>72</xdr:col>
      <xdr:colOff>203200</xdr:colOff>
      <xdr:row>18</xdr:row>
      <xdr:rowOff>80857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4401800" y="2981960"/>
          <a:ext cx="8890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80857</xdr:rowOff>
    </xdr:from>
    <xdr:to>
      <xdr:col>68</xdr:col>
      <xdr:colOff>152400</xdr:colOff>
      <xdr:row>20</xdr:row>
      <xdr:rowOff>131276</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3512800" y="3166957"/>
          <a:ext cx="889000" cy="39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118787</xdr:rowOff>
    </xdr:from>
    <xdr:to>
      <xdr:col>81</xdr:col>
      <xdr:colOff>95250</xdr:colOff>
      <xdr:row>17</xdr:row>
      <xdr:rowOff>48937</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6967200" y="2861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90864</xdr:rowOff>
    </xdr:from>
    <xdr:ext cx="762000" cy="259045"/>
    <xdr:sp macro="" textlink="">
      <xdr:nvSpPr>
        <xdr:cNvPr id="456" name="将来負担の状況該当値テキスト">
          <a:extLst>
            <a:ext uri="{FF2B5EF4-FFF2-40B4-BE49-F238E27FC236}">
              <a16:creationId xmlns:a16="http://schemas.microsoft.com/office/drawing/2014/main" id="{00000000-0008-0000-0300-0000C8010000}"/>
            </a:ext>
          </a:extLst>
        </xdr:cNvPr>
        <xdr:cNvSpPr txBox="1"/>
      </xdr:nvSpPr>
      <xdr:spPr>
        <a:xfrm>
          <a:off x="17106900" y="283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92371</xdr:rowOff>
    </xdr:from>
    <xdr:to>
      <xdr:col>77</xdr:col>
      <xdr:colOff>95250</xdr:colOff>
      <xdr:row>16</xdr:row>
      <xdr:rowOff>22521</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6129000" y="2664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7298</xdr:rowOff>
    </xdr:from>
    <xdr:ext cx="7366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798800" y="2750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16510</xdr:rowOff>
    </xdr:from>
    <xdr:to>
      <xdr:col>73</xdr:col>
      <xdr:colOff>44450</xdr:colOff>
      <xdr:row>17</xdr:row>
      <xdr:rowOff>118110</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5240000" y="293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102887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909800" y="301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30057</xdr:rowOff>
    </xdr:from>
    <xdr:to>
      <xdr:col>68</xdr:col>
      <xdr:colOff>203200</xdr:colOff>
      <xdr:row>18</xdr:row>
      <xdr:rowOff>131657</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4351000" y="311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116434</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320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80476</xdr:rowOff>
    </xdr:from>
    <xdr:to>
      <xdr:col>64</xdr:col>
      <xdr:colOff>152400</xdr:colOff>
      <xdr:row>21</xdr:row>
      <xdr:rowOff>10626</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3462000" y="350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166853</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3595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沖縄県座間味村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
859
16.74
2,257,978
2,120,190
103,680
1,054,645
1,225,416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11.8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類似団体と比較し高い水準にある。</a:t>
          </a:r>
          <a:endParaRPr lang="ja-JP" altLang="ja-JP" sz="1400">
            <a:effectLst/>
          </a:endParaRPr>
        </a:p>
        <a:p>
          <a:r>
            <a:rPr kumimoji="1" lang="ja-JP" altLang="ja-JP" sz="1100">
              <a:solidFill>
                <a:schemeClr val="dk1"/>
              </a:solidFill>
              <a:effectLst/>
              <a:latin typeface="+mn-lt"/>
              <a:ea typeface="+mn-ea"/>
              <a:cs typeface="+mn-cs"/>
            </a:rPr>
            <a:t>　離島村であり沖縄本島との交通手段（船舶）を運営しているため、船舶職員の採用と併せて県管理空港及び県管理ダムのためそれぞれ職員を配置していることが人件費を押し上げている要因である。</a:t>
          </a:r>
          <a:endParaRPr lang="ja-JP" altLang="ja-JP" sz="1400">
            <a:effectLst/>
          </a:endParaRPr>
        </a:p>
        <a:p>
          <a:r>
            <a:rPr kumimoji="1" lang="ja-JP" altLang="ja-JP" sz="1100">
              <a:solidFill>
                <a:schemeClr val="dk1"/>
              </a:solidFill>
              <a:effectLst/>
              <a:latin typeface="+mn-lt"/>
              <a:ea typeface="+mn-ea"/>
              <a:cs typeface="+mn-cs"/>
            </a:rPr>
            <a:t>　行政サービスの低下を招くことが無いよう留意しつつ、適正な定員管理に努める。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123190</xdr:rowOff>
    </xdr:from>
    <xdr:to>
      <xdr:col>24</xdr:col>
      <xdr:colOff>25400</xdr:colOff>
      <xdr:row>38</xdr:row>
      <xdr:rowOff>5080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668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04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31750</xdr:rowOff>
    </xdr:from>
    <xdr:to>
      <xdr:col>19</xdr:col>
      <xdr:colOff>187325</xdr:colOff>
      <xdr:row>37</xdr:row>
      <xdr:rowOff>123190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3754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168927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31750</xdr:rowOff>
    </xdr:from>
    <xdr:to>
      <xdr:col>15</xdr:col>
      <xdr:colOff>98425</xdr:colOff>
      <xdr:row>37</xdr:row>
      <xdr:rowOff>43180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3754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6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43180</xdr:rowOff>
    </xdr:from>
    <xdr:to>
      <xdr:col>11</xdr:col>
      <xdr:colOff>9525</xdr:colOff>
      <xdr:row>37</xdr:row>
      <xdr:rowOff>168910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8683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125730</xdr:rowOff>
    </xdr:from>
    <xdr:to>
      <xdr:col>24</xdr:col>
      <xdr:colOff>76200</xdr:colOff>
      <xdr:row>38</xdr:row>
      <xdr:rowOff>55880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97807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72390</xdr:rowOff>
    </xdr:from>
    <xdr:to>
      <xdr:col>20</xdr:col>
      <xdr:colOff>38100</xdr:colOff>
      <xdr:row>38</xdr:row>
      <xdr:rowOff>2540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158767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0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152400</xdr:rowOff>
    </xdr:from>
    <xdr:to>
      <xdr:col>15</xdr:col>
      <xdr:colOff>149225</xdr:colOff>
      <xdr:row>37</xdr:row>
      <xdr:rowOff>82550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67327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163830</xdr:rowOff>
    </xdr:from>
    <xdr:to>
      <xdr:col>11</xdr:col>
      <xdr:colOff>60325</xdr:colOff>
      <xdr:row>37</xdr:row>
      <xdr:rowOff>93980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78757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2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118110</xdr:rowOff>
    </xdr:from>
    <xdr:to>
      <xdr:col>6</xdr:col>
      <xdr:colOff>171450</xdr:colOff>
      <xdr:row>38</xdr:row>
      <xdr:rowOff>48260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33037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１村３島を抱える地理的要因からこれまで各島ごとに、幼小中学校、公民館、公営住宅、上下水道及びゴミ処理施設等の基盤整備を行っており、その施設運営費や、維持管理費等に多額の費用が掛かっていることが要因となり類似団体と比較して非常に高い水準である。</a:t>
          </a:r>
          <a:endParaRPr lang="ja-JP" altLang="ja-JP" sz="1400">
            <a:effectLst/>
          </a:endParaRPr>
        </a:p>
        <a:p>
          <a:r>
            <a:rPr kumimoji="1" lang="ja-JP" altLang="ja-JP" sz="1100">
              <a:solidFill>
                <a:schemeClr val="dk1"/>
              </a:solidFill>
              <a:effectLst/>
              <a:latin typeface="+mn-lt"/>
              <a:ea typeface="+mn-ea"/>
              <a:cs typeface="+mn-cs"/>
            </a:rPr>
            <a:t>　今後は、公共施設総合管理計画等に基づき適切な管理・運営を行い物件費の削減に努める。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21</xdr:row>
      <xdr:rowOff>138430</xdr:rowOff>
    </xdr:from>
    <xdr:to>
      <xdr:col>82</xdr:col>
      <xdr:colOff>107950</xdr:colOff>
      <xdr:row>21</xdr:row>
      <xdr:rowOff>147574</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373888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40149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78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21</xdr:row>
      <xdr:rowOff>5842</xdr:rowOff>
    </xdr:from>
    <xdr:to>
      <xdr:col>78</xdr:col>
      <xdr:colOff>69850</xdr:colOff>
      <xdr:row>21</xdr:row>
      <xdr:rowOff>147574</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3606292"/>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112539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84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21</xdr:row>
      <xdr:rowOff>5842</xdr:rowOff>
    </xdr:from>
    <xdr:to>
      <xdr:col>73</xdr:col>
      <xdr:colOff>180975</xdr:colOff>
      <xdr:row>21</xdr:row>
      <xdr:rowOff>14986</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36062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98823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21</xdr:row>
      <xdr:rowOff>14986</xdr:rowOff>
    </xdr:from>
    <xdr:to>
      <xdr:col>69</xdr:col>
      <xdr:colOff>92075</xdr:colOff>
      <xdr:row>21</xdr:row>
      <xdr:rowOff>115570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361543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43959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615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71391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4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21</xdr:row>
      <xdr:rowOff>87630</xdr:rowOff>
    </xdr:from>
    <xdr:to>
      <xdr:col>82</xdr:col>
      <xdr:colOff>158750</xdr:colOff>
      <xdr:row>22</xdr:row>
      <xdr:rowOff>17780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368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167657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21</xdr:row>
      <xdr:rowOff>96774</xdr:rowOff>
    </xdr:from>
    <xdr:to>
      <xdr:col>78</xdr:col>
      <xdr:colOff>120650</xdr:colOff>
      <xdr:row>22</xdr:row>
      <xdr:rowOff>26924</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3697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22</xdr:row>
      <xdr:rowOff>11701</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3783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126492</xdr:rowOff>
    </xdr:from>
    <xdr:to>
      <xdr:col>74</xdr:col>
      <xdr:colOff>31750</xdr:colOff>
      <xdr:row>21</xdr:row>
      <xdr:rowOff>56642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3555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21</xdr:row>
      <xdr:rowOff>41419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64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20</xdr:row>
      <xdr:rowOff>135636</xdr:rowOff>
    </xdr:from>
    <xdr:to>
      <xdr:col>69</xdr:col>
      <xdr:colOff>142875</xdr:colOff>
      <xdr:row>21</xdr:row>
      <xdr:rowOff>65786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3564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21</xdr:row>
      <xdr:rowOff>50563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3651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21</xdr:row>
      <xdr:rowOff>64770</xdr:rowOff>
    </xdr:from>
    <xdr:to>
      <xdr:col>65</xdr:col>
      <xdr:colOff>53975</xdr:colOff>
      <xdr:row>21</xdr:row>
      <xdr:rowOff>166370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366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21</xdr:row>
      <xdr:rowOff>151147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75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類似団体の平均を下回っている。</a:t>
          </a:r>
          <a:endParaRPr lang="ja-JP" altLang="ja-JP" sz="1400">
            <a:effectLst/>
          </a:endParaRPr>
        </a:p>
        <a:p>
          <a:r>
            <a:rPr kumimoji="1" lang="ja-JP" altLang="ja-JP" sz="1100">
              <a:solidFill>
                <a:schemeClr val="dk1"/>
              </a:solidFill>
              <a:effectLst/>
              <a:latin typeface="+mn-lt"/>
              <a:ea typeface="+mn-ea"/>
              <a:cs typeface="+mn-cs"/>
            </a:rPr>
            <a:t>　必要な事業を実施しつつ、扶助費の水準が上昇することが無いよう、各種健康づくりを増進し医療費給付等の抑制に努める。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167822</xdr:rowOff>
    </xdr:from>
    <xdr:to>
      <xdr:col>24</xdr:col>
      <xdr:colOff>25400</xdr:colOff>
      <xdr:row>53</xdr:row>
      <xdr:rowOff>167822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2546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162577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135165</xdr:rowOff>
    </xdr:from>
    <xdr:to>
      <xdr:col>19</xdr:col>
      <xdr:colOff>187325</xdr:colOff>
      <xdr:row>53</xdr:row>
      <xdr:rowOff>167822</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89099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1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135165</xdr:rowOff>
    </xdr:from>
    <xdr:to>
      <xdr:col>15</xdr:col>
      <xdr:colOff>98425</xdr:colOff>
      <xdr:row>53</xdr:row>
      <xdr:rowOff>151493</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56442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151493</xdr:rowOff>
    </xdr:from>
    <xdr:to>
      <xdr:col>11</xdr:col>
      <xdr:colOff>9525</xdr:colOff>
      <xdr:row>54</xdr:row>
      <xdr:rowOff>12700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238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121755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117022</xdr:rowOff>
    </xdr:from>
    <xdr:to>
      <xdr:col>24</xdr:col>
      <xdr:colOff>76200</xdr:colOff>
      <xdr:row>54</xdr:row>
      <xdr:rowOff>47172</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133549</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117022</xdr:rowOff>
    </xdr:from>
    <xdr:to>
      <xdr:col>20</xdr:col>
      <xdr:colOff>38100</xdr:colOff>
      <xdr:row>54</xdr:row>
      <xdr:rowOff>47172</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57349</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897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84365</xdr:rowOff>
    </xdr:from>
    <xdr:to>
      <xdr:col>15</xdr:col>
      <xdr:colOff>149225</xdr:colOff>
      <xdr:row>54</xdr:row>
      <xdr:rowOff>14515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24692</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100693</xdr:rowOff>
    </xdr:from>
    <xdr:to>
      <xdr:col>11</xdr:col>
      <xdr:colOff>60325</xdr:colOff>
      <xdr:row>54</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41020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類似団体と比較すると平均を下回っている。</a:t>
          </a:r>
          <a:endParaRPr lang="ja-JP" altLang="ja-JP" sz="1400">
            <a:effectLst/>
          </a:endParaRPr>
        </a:p>
        <a:p>
          <a:r>
            <a:rPr kumimoji="1" lang="ja-JP" altLang="ja-JP" sz="1100">
              <a:solidFill>
                <a:schemeClr val="dk1"/>
              </a:solidFill>
              <a:effectLst/>
              <a:latin typeface="+mn-lt"/>
              <a:ea typeface="+mn-ea"/>
              <a:cs typeface="+mn-cs"/>
            </a:rPr>
            <a:t>　本村は交通事業（船舶）、簡易水道事業、下水道事業（特環、漁集、農集）を経営しており、航路会計</a:t>
          </a:r>
          <a:r>
            <a:rPr kumimoji="1" lang="ja-JP" altLang="en-US" sz="1100">
              <a:solidFill>
                <a:schemeClr val="dk1"/>
              </a:solidFill>
              <a:effectLst/>
              <a:latin typeface="+mn-lt"/>
              <a:ea typeface="+mn-ea"/>
              <a:cs typeface="+mn-cs"/>
            </a:rPr>
            <a:t>含む</a:t>
          </a:r>
          <a:r>
            <a:rPr kumimoji="1" lang="ja-JP" altLang="ja-JP" sz="1100">
              <a:solidFill>
                <a:schemeClr val="dk1"/>
              </a:solidFill>
              <a:effectLst/>
              <a:latin typeface="+mn-lt"/>
              <a:ea typeface="+mn-ea"/>
              <a:cs typeface="+mn-cs"/>
            </a:rPr>
            <a:t>特別会計</a:t>
          </a:r>
          <a:r>
            <a:rPr kumimoji="1" lang="ja-JP" altLang="en-US" sz="1100">
              <a:solidFill>
                <a:schemeClr val="dk1"/>
              </a:solidFill>
              <a:effectLst/>
              <a:latin typeface="+mn-lt"/>
              <a:ea typeface="+mn-ea"/>
              <a:cs typeface="+mn-cs"/>
            </a:rPr>
            <a:t>、企業会計</a:t>
          </a:r>
          <a:r>
            <a:rPr kumimoji="1" lang="ja-JP" altLang="ja-JP" sz="1100">
              <a:solidFill>
                <a:schemeClr val="dk1"/>
              </a:solidFill>
              <a:effectLst/>
              <a:latin typeface="+mn-lt"/>
              <a:ea typeface="+mn-ea"/>
              <a:cs typeface="+mn-cs"/>
            </a:rPr>
            <a:t>への操出金が多額となっていることから引き続き各会計において独立採算の原則に基づき経営健全化に努める。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56134</xdr:rowOff>
    </xdr:from>
    <xdr:to>
      <xdr:col>82</xdr:col>
      <xdr:colOff>107950</xdr:colOff>
      <xdr:row>56</xdr:row>
      <xdr:rowOff>12700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5671800" y="9485884"/>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45991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818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147574</xdr:rowOff>
    </xdr:from>
    <xdr:to>
      <xdr:col>78</xdr:col>
      <xdr:colOff>69850</xdr:colOff>
      <xdr:row>56</xdr:row>
      <xdr:rowOff>12700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4782800" y="95773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126001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1007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147574</xdr:rowOff>
    </xdr:from>
    <xdr:to>
      <xdr:col>73</xdr:col>
      <xdr:colOff>180975</xdr:colOff>
      <xdr:row>58</xdr:row>
      <xdr:rowOff>81280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893800" y="9577324"/>
          <a:ext cx="889000" cy="44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170434</xdr:rowOff>
    </xdr:from>
    <xdr:to>
      <xdr:col>69</xdr:col>
      <xdr:colOff>92075</xdr:colOff>
      <xdr:row>58</xdr:row>
      <xdr:rowOff>81280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004800" y="994308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18559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101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85344</xdr:rowOff>
    </xdr:from>
    <xdr:to>
      <xdr:col>65</xdr:col>
      <xdr:colOff>53975</xdr:colOff>
      <xdr:row>59</xdr:row>
      <xdr:rowOff>15494</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029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271</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1011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5334</xdr:rowOff>
    </xdr:from>
    <xdr:to>
      <xdr:col>82</xdr:col>
      <xdr:colOff>158750</xdr:colOff>
      <xdr:row>55</xdr:row>
      <xdr:rowOff>106934</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943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21861</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9280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133350</xdr:rowOff>
    </xdr:from>
    <xdr:to>
      <xdr:col>78</xdr:col>
      <xdr:colOff>120650</xdr:colOff>
      <xdr:row>56</xdr:row>
      <xdr:rowOff>63500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73677</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96774</xdr:rowOff>
    </xdr:from>
    <xdr:to>
      <xdr:col>74</xdr:col>
      <xdr:colOff>31750</xdr:colOff>
      <xdr:row>56</xdr:row>
      <xdr:rowOff>26924</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37101</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30480</xdr:rowOff>
    </xdr:from>
    <xdr:to>
      <xdr:col>69</xdr:col>
      <xdr:colOff>142875</xdr:colOff>
      <xdr:row>58</xdr:row>
      <xdr:rowOff>132080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142257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974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119634</xdr:rowOff>
    </xdr:from>
    <xdr:to>
      <xdr:col>65</xdr:col>
      <xdr:colOff>53975</xdr:colOff>
      <xdr:row>58</xdr:row>
      <xdr:rowOff>49784</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59961</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966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類似団体と比較すると低い水準となっている。</a:t>
          </a:r>
          <a:endParaRPr lang="ja-JP" altLang="ja-JP" sz="1400">
            <a:effectLst/>
          </a:endParaRPr>
        </a:p>
        <a:p>
          <a:r>
            <a:rPr kumimoji="1" lang="ja-JP" altLang="ja-JP" sz="1100">
              <a:solidFill>
                <a:schemeClr val="dk1"/>
              </a:solidFill>
              <a:effectLst/>
              <a:latin typeface="+mn-lt"/>
              <a:ea typeface="+mn-ea"/>
              <a:cs typeface="+mn-cs"/>
            </a:rPr>
            <a:t>　これまでの行政改革により各種団体への補助金の見直しや削減を行っているが、引き続き補助金等の適正化に努める。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122428</xdr:rowOff>
    </xdr:from>
    <xdr:to>
      <xdr:col>82</xdr:col>
      <xdr:colOff>107950</xdr:colOff>
      <xdr:row>34</xdr:row>
      <xdr:rowOff>136144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595172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158005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330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99568</xdr:rowOff>
    </xdr:from>
    <xdr:to>
      <xdr:col>78</xdr:col>
      <xdr:colOff>69850</xdr:colOff>
      <xdr:row>34</xdr:row>
      <xdr:rowOff>136144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59288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94996</xdr:rowOff>
    </xdr:from>
    <xdr:to>
      <xdr:col>73</xdr:col>
      <xdr:colOff>180975</xdr:colOff>
      <xdr:row>34</xdr:row>
      <xdr:rowOff>99568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59242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167149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94996</xdr:rowOff>
    </xdr:from>
    <xdr:to>
      <xdr:col>69</xdr:col>
      <xdr:colOff>92075</xdr:colOff>
      <xdr:row>34</xdr:row>
      <xdr:rowOff>104140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59242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153433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71628</xdr:rowOff>
    </xdr:from>
    <xdr:to>
      <xdr:col>82</xdr:col>
      <xdr:colOff>158750</xdr:colOff>
      <xdr:row>35</xdr:row>
      <xdr:rowOff>1778</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151655</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80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85344</xdr:rowOff>
    </xdr:from>
    <xdr:to>
      <xdr:col>78</xdr:col>
      <xdr:colOff>120650</xdr:colOff>
      <xdr:row>35</xdr:row>
      <xdr:rowOff>15494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25671</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683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48768</xdr:rowOff>
    </xdr:from>
    <xdr:to>
      <xdr:col>74</xdr:col>
      <xdr:colOff>31750</xdr:colOff>
      <xdr:row>34</xdr:row>
      <xdr:rowOff>150368</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587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160545</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646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44196</xdr:rowOff>
    </xdr:from>
    <xdr:to>
      <xdr:col>69</xdr:col>
      <xdr:colOff>142875</xdr:colOff>
      <xdr:row>34</xdr:row>
      <xdr:rowOff>145796</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155973</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53340</xdr:rowOff>
    </xdr:from>
    <xdr:to>
      <xdr:col>65</xdr:col>
      <xdr:colOff>53975</xdr:colOff>
      <xdr:row>34</xdr:row>
      <xdr:rowOff>154940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165117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近年は、類似団体と比較して低い水準にあるが、今後、計画的な事業の実施に努め、新規の地方債の発行を抑制するなど適正な公債費水準になるよう努める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127000</xdr:rowOff>
    </xdr:from>
    <xdr:to>
      <xdr:col>24</xdr:col>
      <xdr:colOff>25400</xdr:colOff>
      <xdr:row>75</xdr:row>
      <xdr:rowOff>142240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987800" y="1298575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86377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3116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127000</xdr:rowOff>
    </xdr:from>
    <xdr:to>
      <xdr:col>19</xdr:col>
      <xdr:colOff>187325</xdr:colOff>
      <xdr:row>75</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2985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55897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3257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107950</xdr:rowOff>
    </xdr:from>
    <xdr:to>
      <xdr:col>15</xdr:col>
      <xdr:colOff>98425</xdr:colOff>
      <xdr:row>75</xdr:row>
      <xdr:rowOff>127000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2209800" y="12966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17797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107950</xdr:rowOff>
    </xdr:from>
    <xdr:to>
      <xdr:col>11</xdr:col>
      <xdr:colOff>9525</xdr:colOff>
      <xdr:row>76</xdr:row>
      <xdr:rowOff>12700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2966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147338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91440</xdr:rowOff>
    </xdr:from>
    <xdr:to>
      <xdr:col>24</xdr:col>
      <xdr:colOff>76200</xdr:colOff>
      <xdr:row>76</xdr:row>
      <xdr:rowOff>21589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29501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107967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76200</xdr:rowOff>
    </xdr:from>
    <xdr:to>
      <xdr:col>20</xdr:col>
      <xdr:colOff>38100</xdr:colOff>
      <xdr:row>76</xdr:row>
      <xdr:rowOff>6350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16527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270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76200</xdr:rowOff>
    </xdr:from>
    <xdr:to>
      <xdr:col>15</xdr:col>
      <xdr:colOff>149225</xdr:colOff>
      <xdr:row>76</xdr:row>
      <xdr:rowOff>6350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16527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57150</xdr:rowOff>
    </xdr:from>
    <xdr:to>
      <xdr:col>11</xdr:col>
      <xdr:colOff>60325</xdr:colOff>
      <xdr:row>75</xdr:row>
      <xdr:rowOff>158750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168927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133350</xdr:rowOff>
    </xdr:from>
    <xdr:to>
      <xdr:col>6</xdr:col>
      <xdr:colOff>171450</xdr:colOff>
      <xdr:row>76</xdr:row>
      <xdr:rowOff>63500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73677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類似団体と比較して高い水準となっている。要因として、人件費や物件費が高い水準にあることが考えられる。</a:t>
          </a:r>
          <a:endParaRPr lang="ja-JP" altLang="ja-JP" sz="1400">
            <a:effectLst/>
          </a:endParaRPr>
        </a:p>
        <a:p>
          <a:r>
            <a:rPr kumimoji="1" lang="ja-JP" altLang="ja-JP" sz="1100">
              <a:solidFill>
                <a:schemeClr val="dk1"/>
              </a:solidFill>
              <a:effectLst/>
              <a:latin typeface="+mn-lt"/>
              <a:ea typeface="+mn-ea"/>
              <a:cs typeface="+mn-cs"/>
            </a:rPr>
            <a:t>　行政サービスの低下を招くことが無いよう留意しつつ、適正な定員管理を行い、計画的な公共施設等の維持管理に努めることで物件費の抑制に努める。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58420</xdr:rowOff>
    </xdr:from>
    <xdr:to>
      <xdr:col>82</xdr:col>
      <xdr:colOff>107950</xdr:colOff>
      <xdr:row>78</xdr:row>
      <xdr:rowOff>77470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5671800" y="134315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142257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157480</xdr:rowOff>
    </xdr:from>
    <xdr:to>
      <xdr:col>78</xdr:col>
      <xdr:colOff>69850</xdr:colOff>
      <xdr:row>78</xdr:row>
      <xdr:rowOff>77470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782800" y="13187680"/>
          <a:ext cx="889000" cy="262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157480</xdr:rowOff>
    </xdr:from>
    <xdr:to>
      <xdr:col>73</xdr:col>
      <xdr:colOff>180975</xdr:colOff>
      <xdr:row>78</xdr:row>
      <xdr:rowOff>20320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3893800" y="131876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119397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20320</xdr:rowOff>
    </xdr:from>
    <xdr:to>
      <xdr:col>69</xdr:col>
      <xdr:colOff>92075</xdr:colOff>
      <xdr:row>79</xdr:row>
      <xdr:rowOff>39370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33934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39387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168927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7620</xdr:rowOff>
    </xdr:from>
    <xdr:to>
      <xdr:col>82</xdr:col>
      <xdr:colOff>158750</xdr:colOff>
      <xdr:row>78</xdr:row>
      <xdr:rowOff>109220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151147</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26670</xdr:rowOff>
    </xdr:from>
    <xdr:to>
      <xdr:col>78</xdr:col>
      <xdr:colOff>120650</xdr:colOff>
      <xdr:row>78</xdr:row>
      <xdr:rowOff>128270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399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113047</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486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106680</xdr:rowOff>
    </xdr:from>
    <xdr:to>
      <xdr:col>74</xdr:col>
      <xdr:colOff>31750</xdr:colOff>
      <xdr:row>77</xdr:row>
      <xdr:rowOff>36830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21607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140970</xdr:rowOff>
    </xdr:from>
    <xdr:to>
      <xdr:col>69</xdr:col>
      <xdr:colOff>142875</xdr:colOff>
      <xdr:row>78</xdr:row>
      <xdr:rowOff>71120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55897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160020</xdr:rowOff>
    </xdr:from>
    <xdr:to>
      <xdr:col>65</xdr:col>
      <xdr:colOff>53975</xdr:colOff>
      <xdr:row>79</xdr:row>
      <xdr:rowOff>90170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74947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61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沖縄県座間味村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33426</xdr:rowOff>
    </xdr:from>
    <xdr:to>
      <xdr:col>29</xdr:col>
      <xdr:colOff>127000</xdr:colOff>
      <xdr:row>17</xdr:row>
      <xdr:rowOff>124842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2995701"/>
          <a:ext cx="647700" cy="914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104152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66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124842</xdr:rowOff>
    </xdr:from>
    <xdr:to>
      <xdr:col>26</xdr:col>
      <xdr:colOff>50800</xdr:colOff>
      <xdr:row>17</xdr:row>
      <xdr:rowOff>126691</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087117"/>
          <a:ext cx="698500" cy="1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69544</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20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126691</xdr:rowOff>
    </xdr:from>
    <xdr:to>
      <xdr:col>22</xdr:col>
      <xdr:colOff>114300</xdr:colOff>
      <xdr:row>17</xdr:row>
      <xdr:rowOff>153226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088966"/>
          <a:ext cx="698500" cy="26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96412</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153226</xdr:rowOff>
    </xdr:from>
    <xdr:to>
      <xdr:col>18</xdr:col>
      <xdr:colOff>177800</xdr:colOff>
      <xdr:row>17</xdr:row>
      <xdr:rowOff>155157</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115501"/>
          <a:ext cx="698500" cy="1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116064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4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37114</xdr:rowOff>
    </xdr:from>
    <xdr:to>
      <xdr:col>15</xdr:col>
      <xdr:colOff>101600</xdr:colOff>
      <xdr:row>18</xdr:row>
      <xdr:rowOff>138714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70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123491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2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154076</xdr:rowOff>
    </xdr:from>
    <xdr:to>
      <xdr:col>29</xdr:col>
      <xdr:colOff>177800</xdr:colOff>
      <xdr:row>17</xdr:row>
      <xdr:rowOff>84226</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944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170603</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789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74042</xdr:rowOff>
    </xdr:from>
    <xdr:to>
      <xdr:col>26</xdr:col>
      <xdr:colOff>101600</xdr:colOff>
      <xdr:row>18</xdr:row>
      <xdr:rowOff>4192</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036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14369</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80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75891</xdr:rowOff>
    </xdr:from>
    <xdr:to>
      <xdr:col>22</xdr:col>
      <xdr:colOff>165100</xdr:colOff>
      <xdr:row>18</xdr:row>
      <xdr:rowOff>6041</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0381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16218</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80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102426</xdr:rowOff>
    </xdr:from>
    <xdr:to>
      <xdr:col>19</xdr:col>
      <xdr:colOff>38100</xdr:colOff>
      <xdr:row>18</xdr:row>
      <xdr:rowOff>32576</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064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42753</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833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104357</xdr:rowOff>
    </xdr:from>
    <xdr:to>
      <xdr:col>15</xdr:col>
      <xdr:colOff>101600</xdr:colOff>
      <xdr:row>18</xdr:row>
      <xdr:rowOff>34507</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066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44684</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83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51009</xdr:rowOff>
    </xdr:from>
    <xdr:to>
      <xdr:col>29</xdr:col>
      <xdr:colOff>127000</xdr:colOff>
      <xdr:row>35</xdr:row>
      <xdr:rowOff>162140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003800" y="6661359"/>
          <a:ext cx="647700" cy="111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279418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889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162140</xdr:rowOff>
    </xdr:from>
    <xdr:to>
      <xdr:col>26</xdr:col>
      <xdr:colOff>50800</xdr:colOff>
      <xdr:row>35</xdr:row>
      <xdr:rowOff>195485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6772490"/>
          <a:ext cx="698500" cy="33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40699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993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195485</xdr:rowOff>
    </xdr:from>
    <xdr:to>
      <xdr:col>22</xdr:col>
      <xdr:colOff>114300</xdr:colOff>
      <xdr:row>35</xdr:row>
      <xdr:rowOff>232438</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6805835"/>
          <a:ext cx="698500" cy="36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66390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701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232438</xdr:rowOff>
    </xdr:from>
    <xdr:to>
      <xdr:col>18</xdr:col>
      <xdr:colOff>177800</xdr:colOff>
      <xdr:row>35</xdr:row>
      <xdr:rowOff>234827</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2908300" y="6842788"/>
          <a:ext cx="698500" cy="23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90168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704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329478</xdr:rowOff>
    </xdr:from>
    <xdr:to>
      <xdr:col>15</xdr:col>
      <xdr:colOff>101600</xdr:colOff>
      <xdr:row>36</xdr:row>
      <xdr:rowOff>88178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398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72955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702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209</xdr:rowOff>
    </xdr:from>
    <xdr:to>
      <xdr:col>29</xdr:col>
      <xdr:colOff>177800</xdr:colOff>
      <xdr:row>35</xdr:row>
      <xdr:rowOff>101809</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610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188186</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455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111340</xdr:rowOff>
    </xdr:from>
    <xdr:to>
      <xdr:col>26</xdr:col>
      <xdr:colOff>101600</xdr:colOff>
      <xdr:row>35</xdr:row>
      <xdr:rowOff>212940</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721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223117</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490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144685</xdr:rowOff>
    </xdr:from>
    <xdr:to>
      <xdr:col>22</xdr:col>
      <xdr:colOff>165100</xdr:colOff>
      <xdr:row>35</xdr:row>
      <xdr:rowOff>246285</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755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256462</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523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181638</xdr:rowOff>
    </xdr:from>
    <xdr:to>
      <xdr:col>19</xdr:col>
      <xdr:colOff>38100</xdr:colOff>
      <xdr:row>35</xdr:row>
      <xdr:rowOff>283238</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791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293415</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560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184027</xdr:rowOff>
    </xdr:from>
    <xdr:to>
      <xdr:col>15</xdr:col>
      <xdr:colOff>101600</xdr:colOff>
      <xdr:row>35</xdr:row>
      <xdr:rowOff>285627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794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295804</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563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沖縄県座間味村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
859
16.74
2,257,978
2,120,190
103,680
1,054,645
1,225,416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11.8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165513</xdr:rowOff>
    </xdr:from>
    <xdr:to>
      <xdr:col>24</xdr:col>
      <xdr:colOff>63500</xdr:colOff>
      <xdr:row>36</xdr:row>
      <xdr:rowOff>55959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166263"/>
          <a:ext cx="838200" cy="61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118688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90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55959</xdr:rowOff>
    </xdr:from>
    <xdr:to>
      <xdr:col>19</xdr:col>
      <xdr:colOff>177800</xdr:colOff>
      <xdr:row>36</xdr:row>
      <xdr:rowOff>86501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228159"/>
          <a:ext cx="889000" cy="3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81636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425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86501</xdr:rowOff>
    </xdr:from>
    <xdr:to>
      <xdr:col>15</xdr:col>
      <xdr:colOff>50800</xdr:colOff>
      <xdr:row>36</xdr:row>
      <xdr:rowOff>103091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258701"/>
          <a:ext cx="889000" cy="16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104834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448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103091</xdr:rowOff>
    </xdr:from>
    <xdr:to>
      <xdr:col>10</xdr:col>
      <xdr:colOff>114300</xdr:colOff>
      <xdr:row>36</xdr:row>
      <xdr:rowOff>112067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275291"/>
          <a:ext cx="889000" cy="8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121058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464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31769</xdr:rowOff>
    </xdr:from>
    <xdr:to>
      <xdr:col>6</xdr:col>
      <xdr:colOff>38100</xdr:colOff>
      <xdr:row>37</xdr:row>
      <xdr:rowOff>133369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7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124496</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468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114713</xdr:rowOff>
    </xdr:from>
    <xdr:to>
      <xdr:col>24</xdr:col>
      <xdr:colOff>114300</xdr:colOff>
      <xdr:row>36</xdr:row>
      <xdr:rowOff>44863</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115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137590</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5966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5159</xdr:rowOff>
    </xdr:from>
    <xdr:to>
      <xdr:col>20</xdr:col>
      <xdr:colOff>38100</xdr:colOff>
      <xdr:row>36</xdr:row>
      <xdr:rowOff>106759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17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123286</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5952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35701</xdr:rowOff>
    </xdr:from>
    <xdr:to>
      <xdr:col>15</xdr:col>
      <xdr:colOff>101600</xdr:colOff>
      <xdr:row>36</xdr:row>
      <xdr:rowOff>137301</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20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153828</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5983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52291</xdr:rowOff>
    </xdr:from>
    <xdr:to>
      <xdr:col>10</xdr:col>
      <xdr:colOff>165100</xdr:colOff>
      <xdr:row>36</xdr:row>
      <xdr:rowOff>153891</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224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170418</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5999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61267</xdr:rowOff>
    </xdr:from>
    <xdr:to>
      <xdr:col>6</xdr:col>
      <xdr:colOff>38100</xdr:colOff>
      <xdr:row>36</xdr:row>
      <xdr:rowOff>162867</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233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7944</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008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7999</xdr:rowOff>
    </xdr:from>
    <xdr:to>
      <xdr:col>24</xdr:col>
      <xdr:colOff>63500</xdr:colOff>
      <xdr:row>57</xdr:row>
      <xdr:rowOff>19418</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780649"/>
          <a:ext cx="838200" cy="11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86879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859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19418</xdr:rowOff>
    </xdr:from>
    <xdr:to>
      <xdr:col>19</xdr:col>
      <xdr:colOff>177800</xdr:colOff>
      <xdr:row>57</xdr:row>
      <xdr:rowOff>41222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9792068"/>
          <a:ext cx="889000" cy="21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43670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987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41222</xdr:rowOff>
    </xdr:from>
    <xdr:to>
      <xdr:col>15</xdr:col>
      <xdr:colOff>50800</xdr:colOff>
      <xdr:row>57</xdr:row>
      <xdr:rowOff>89162</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813872"/>
          <a:ext cx="889000" cy="4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51497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995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59563</xdr:rowOff>
    </xdr:from>
    <xdr:to>
      <xdr:col>10</xdr:col>
      <xdr:colOff>114300</xdr:colOff>
      <xdr:row>57</xdr:row>
      <xdr:rowOff>89162</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1130300" y="9832213"/>
          <a:ext cx="889000" cy="29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67613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10011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139177</xdr:rowOff>
    </xdr:from>
    <xdr:to>
      <xdr:col>6</xdr:col>
      <xdr:colOff>38100</xdr:colOff>
      <xdr:row>58</xdr:row>
      <xdr:rowOff>69327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1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60454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10004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128649</xdr:rowOff>
    </xdr:from>
    <xdr:to>
      <xdr:col>24</xdr:col>
      <xdr:colOff>114300</xdr:colOff>
      <xdr:row>57</xdr:row>
      <xdr:rowOff>58799</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72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151526</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581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140068</xdr:rowOff>
    </xdr:from>
    <xdr:to>
      <xdr:col>20</xdr:col>
      <xdr:colOff>38100</xdr:colOff>
      <xdr:row>57</xdr:row>
      <xdr:rowOff>70218</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741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86745</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516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161872</xdr:rowOff>
    </xdr:from>
    <xdr:to>
      <xdr:col>15</xdr:col>
      <xdr:colOff>101600</xdr:colOff>
      <xdr:row>57</xdr:row>
      <xdr:rowOff>92022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76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108549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9538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38362</xdr:rowOff>
    </xdr:from>
    <xdr:to>
      <xdr:col>10</xdr:col>
      <xdr:colOff>165100</xdr:colOff>
      <xdr:row>57</xdr:row>
      <xdr:rowOff>139962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81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156489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586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8763</xdr:rowOff>
    </xdr:from>
    <xdr:to>
      <xdr:col>6</xdr:col>
      <xdr:colOff>38100</xdr:colOff>
      <xdr:row>57</xdr:row>
      <xdr:rowOff>110363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781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126890</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9556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68027</xdr:rowOff>
    </xdr:from>
    <xdr:to>
      <xdr:col>24</xdr:col>
      <xdr:colOff>63500</xdr:colOff>
      <xdr:row>77</xdr:row>
      <xdr:rowOff>109212</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098227"/>
          <a:ext cx="838200" cy="212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5216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37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109212</xdr:rowOff>
    </xdr:from>
    <xdr:to>
      <xdr:col>19</xdr:col>
      <xdr:colOff>177800</xdr:colOff>
      <xdr:row>77</xdr:row>
      <xdr:rowOff>171137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10862"/>
          <a:ext cx="889000" cy="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149017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52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171137</xdr:rowOff>
    </xdr:from>
    <xdr:to>
      <xdr:col>15</xdr:col>
      <xdr:colOff>50800</xdr:colOff>
      <xdr:row>78</xdr:row>
      <xdr:rowOff>4933</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372787"/>
          <a:ext cx="889000" cy="5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149782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522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4933</xdr:rowOff>
    </xdr:from>
    <xdr:to>
      <xdr:col>10</xdr:col>
      <xdr:colOff>114300</xdr:colOff>
      <xdr:row>78</xdr:row>
      <xdr:rowOff>37100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378033"/>
          <a:ext cx="889000" cy="3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155269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52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77733</xdr:rowOff>
    </xdr:from>
    <xdr:to>
      <xdr:col>6</xdr:col>
      <xdr:colOff>38100</xdr:colOff>
      <xdr:row>79</xdr:row>
      <xdr:rowOff>7883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5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170460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543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17227</xdr:rowOff>
    </xdr:from>
    <xdr:to>
      <xdr:col>24</xdr:col>
      <xdr:colOff>114300</xdr:colOff>
      <xdr:row>76</xdr:row>
      <xdr:rowOff>118827</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04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40103</xdr:rowOff>
    </xdr:from>
    <xdr:ext cx="599010"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898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58412</xdr:rowOff>
    </xdr:from>
    <xdr:to>
      <xdr:col>20</xdr:col>
      <xdr:colOff>38100</xdr:colOff>
      <xdr:row>77</xdr:row>
      <xdr:rowOff>160012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260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5089</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035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120337</xdr:rowOff>
    </xdr:from>
    <xdr:to>
      <xdr:col>15</xdr:col>
      <xdr:colOff>101600</xdr:colOff>
      <xdr:row>78</xdr:row>
      <xdr:rowOff>50487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21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67014</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097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125583</xdr:rowOff>
    </xdr:from>
    <xdr:to>
      <xdr:col>10</xdr:col>
      <xdr:colOff>165100</xdr:colOff>
      <xdr:row>78</xdr:row>
      <xdr:rowOff>55733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2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72260</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10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157750</xdr:rowOff>
    </xdr:from>
    <xdr:to>
      <xdr:col>6</xdr:col>
      <xdr:colOff>38100</xdr:colOff>
      <xdr:row>78</xdr:row>
      <xdr:rowOff>87900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5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104427</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13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152029</xdr:rowOff>
    </xdr:from>
    <xdr:to>
      <xdr:col>24</xdr:col>
      <xdr:colOff>63500</xdr:colOff>
      <xdr:row>95</xdr:row>
      <xdr:rowOff>156212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439779"/>
          <a:ext cx="838200" cy="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148575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09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156212</xdr:rowOff>
    </xdr:from>
    <xdr:to>
      <xdr:col>19</xdr:col>
      <xdr:colOff>177800</xdr:colOff>
      <xdr:row>96</xdr:row>
      <xdr:rowOff>18779</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443962"/>
          <a:ext cx="889000" cy="34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95138</xdr:rowOff>
    </xdr:from>
    <xdr:to>
      <xdr:col>15</xdr:col>
      <xdr:colOff>50800</xdr:colOff>
      <xdr:row>96</xdr:row>
      <xdr:rowOff>18779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019300" y="16382888"/>
          <a:ext cx="889000" cy="95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149671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09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95138</xdr:rowOff>
    </xdr:from>
    <xdr:to>
      <xdr:col>10</xdr:col>
      <xdr:colOff>114300</xdr:colOff>
      <xdr:row>96</xdr:row>
      <xdr:rowOff>160320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382888"/>
          <a:ext cx="889000" cy="236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90105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03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101229</xdr:rowOff>
    </xdr:from>
    <xdr:to>
      <xdr:col>24</xdr:col>
      <xdr:colOff>114300</xdr:colOff>
      <xdr:row>96</xdr:row>
      <xdr:rowOff>31379</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38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79656</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367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105412</xdr:rowOff>
    </xdr:from>
    <xdr:to>
      <xdr:col>20</xdr:col>
      <xdr:colOff>38100</xdr:colOff>
      <xdr:row>96</xdr:row>
      <xdr:rowOff>35562</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393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26689</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485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139429</xdr:rowOff>
    </xdr:from>
    <xdr:to>
      <xdr:col>15</xdr:col>
      <xdr:colOff>101600</xdr:colOff>
      <xdr:row>96</xdr:row>
      <xdr:rowOff>69579</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42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60706</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519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44338</xdr:rowOff>
    </xdr:from>
    <xdr:to>
      <xdr:col>10</xdr:col>
      <xdr:colOff>165100</xdr:colOff>
      <xdr:row>95</xdr:row>
      <xdr:rowOff>145938</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33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137065</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424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109520</xdr:rowOff>
    </xdr:from>
    <xdr:to>
      <xdr:col>6</xdr:col>
      <xdr:colOff>38100</xdr:colOff>
      <xdr:row>97</xdr:row>
      <xdr:rowOff>39670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56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30797</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66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63853</xdr:rowOff>
    </xdr:from>
    <xdr:to>
      <xdr:col>55</xdr:col>
      <xdr:colOff>0</xdr:colOff>
      <xdr:row>38</xdr:row>
      <xdr:rowOff>101740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236053"/>
          <a:ext cx="838200" cy="380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53117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396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101740</xdr:rowOff>
    </xdr:from>
    <xdr:to>
      <xdr:col>50</xdr:col>
      <xdr:colOff>114300</xdr:colOff>
      <xdr:row>38</xdr:row>
      <xdr:rowOff>126821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616840"/>
          <a:ext cx="889000" cy="2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74080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246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126821</xdr:rowOff>
    </xdr:from>
    <xdr:to>
      <xdr:col>45</xdr:col>
      <xdr:colOff>177800</xdr:colOff>
      <xdr:row>38</xdr:row>
      <xdr:rowOff>140645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641921"/>
          <a:ext cx="889000" cy="13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85529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257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156684</xdr:rowOff>
    </xdr:from>
    <xdr:to>
      <xdr:col>41</xdr:col>
      <xdr:colOff>50800</xdr:colOff>
      <xdr:row>38</xdr:row>
      <xdr:rowOff>140645</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500334"/>
          <a:ext cx="889000" cy="15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102793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274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35578</xdr:rowOff>
    </xdr:from>
    <xdr:to>
      <xdr:col>36</xdr:col>
      <xdr:colOff>165100</xdr:colOff>
      <xdr:row>37</xdr:row>
      <xdr:rowOff>137178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153705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54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13053</xdr:rowOff>
    </xdr:from>
    <xdr:to>
      <xdr:col>55</xdr:col>
      <xdr:colOff>50800</xdr:colOff>
      <xdr:row>36</xdr:row>
      <xdr:rowOff>114653</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185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35930</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036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504,676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50940</xdr:rowOff>
    </xdr:from>
    <xdr:to>
      <xdr:col>50</xdr:col>
      <xdr:colOff>165100</xdr:colOff>
      <xdr:row>38</xdr:row>
      <xdr:rowOff>152540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56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143667</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658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76021</xdr:rowOff>
    </xdr:from>
    <xdr:to>
      <xdr:col>46</xdr:col>
      <xdr:colOff>38100</xdr:colOff>
      <xdr:row>39</xdr:row>
      <xdr:rowOff>6171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591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168748</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683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89845</xdr:rowOff>
    </xdr:from>
    <xdr:to>
      <xdr:col>41</xdr:col>
      <xdr:colOff>101600</xdr:colOff>
      <xdr:row>39</xdr:row>
      <xdr:rowOff>19995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60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39</xdr:row>
      <xdr:rowOff>11122</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697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105884</xdr:rowOff>
    </xdr:from>
    <xdr:to>
      <xdr:col>36</xdr:col>
      <xdr:colOff>165100</xdr:colOff>
      <xdr:row>38</xdr:row>
      <xdr:rowOff>36033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4953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27161</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542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45607</xdr:rowOff>
    </xdr:from>
    <xdr:to>
      <xdr:col>55</xdr:col>
      <xdr:colOff>0</xdr:colOff>
      <xdr:row>59</xdr:row>
      <xdr:rowOff>55762</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10161157"/>
          <a:ext cx="838200" cy="10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136114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908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8545</xdr:rowOff>
    </xdr:from>
    <xdr:to>
      <xdr:col>50</xdr:col>
      <xdr:colOff>114300</xdr:colOff>
      <xdr:row>59</xdr:row>
      <xdr:rowOff>55762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952645"/>
          <a:ext cx="889000" cy="218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65408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838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8545</xdr:rowOff>
    </xdr:from>
    <xdr:to>
      <xdr:col>45</xdr:col>
      <xdr:colOff>177800</xdr:colOff>
      <xdr:row>59</xdr:row>
      <xdr:rowOff>6128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952645"/>
          <a:ext cx="889000" cy="169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44110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10159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127881</xdr:rowOff>
    </xdr:from>
    <xdr:to>
      <xdr:col>41</xdr:col>
      <xdr:colOff>50800</xdr:colOff>
      <xdr:row>59</xdr:row>
      <xdr:rowOff>6128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900531"/>
          <a:ext cx="889000" cy="22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47762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82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110992</xdr:rowOff>
    </xdr:from>
    <xdr:to>
      <xdr:col>36</xdr:col>
      <xdr:colOff>165100</xdr:colOff>
      <xdr:row>59</xdr:row>
      <xdr:rowOff>41142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32269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1014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166257</xdr:rowOff>
    </xdr:from>
    <xdr:to>
      <xdr:col>55</xdr:col>
      <xdr:colOff>50800</xdr:colOff>
      <xdr:row>59</xdr:row>
      <xdr:rowOff>96407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1011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91664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10035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4962</xdr:rowOff>
    </xdr:from>
    <xdr:to>
      <xdr:col>50</xdr:col>
      <xdr:colOff>165100</xdr:colOff>
      <xdr:row>59</xdr:row>
      <xdr:rowOff>106562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10120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97689</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10213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129195</xdr:rowOff>
    </xdr:from>
    <xdr:to>
      <xdr:col>46</xdr:col>
      <xdr:colOff>38100</xdr:colOff>
      <xdr:row>58</xdr:row>
      <xdr:rowOff>59345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90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75872</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677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126778</xdr:rowOff>
    </xdr:from>
    <xdr:to>
      <xdr:col>41</xdr:col>
      <xdr:colOff>101600</xdr:colOff>
      <xdr:row>59</xdr:row>
      <xdr:rowOff>56928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10070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48055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163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77081</xdr:rowOff>
    </xdr:from>
    <xdr:to>
      <xdr:col>36</xdr:col>
      <xdr:colOff>165100</xdr:colOff>
      <xdr:row>58</xdr:row>
      <xdr:rowOff>7231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849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23758</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624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27581</xdr:rowOff>
    </xdr:from>
    <xdr:to>
      <xdr:col>55</xdr:col>
      <xdr:colOff>0</xdr:colOff>
      <xdr:row>79</xdr:row>
      <xdr:rowOff>34627</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72131"/>
          <a:ext cx="838200" cy="7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32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149439</xdr:rowOff>
    </xdr:from>
    <xdr:to>
      <xdr:col>50</xdr:col>
      <xdr:colOff>114300</xdr:colOff>
      <xdr:row>79</xdr:row>
      <xdr:rowOff>34627</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22539"/>
          <a:ext cx="889000" cy="56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129336</xdr:rowOff>
    </xdr:from>
    <xdr:to>
      <xdr:col>45</xdr:col>
      <xdr:colOff>177800</xdr:colOff>
      <xdr:row>78</xdr:row>
      <xdr:rowOff>149439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330986"/>
          <a:ext cx="889000" cy="191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158669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8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83866</xdr:rowOff>
    </xdr:from>
    <xdr:to>
      <xdr:col>41</xdr:col>
      <xdr:colOff>50800</xdr:colOff>
      <xdr:row>77</xdr:row>
      <xdr:rowOff>129336</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114066"/>
          <a:ext cx="889000" cy="21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81627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45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16554</xdr:rowOff>
    </xdr:from>
    <xdr:to>
      <xdr:col>36</xdr:col>
      <xdr:colOff>165100</xdr:colOff>
      <xdr:row>78</xdr:row>
      <xdr:rowOff>118154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109281</xdr:rowOff>
    </xdr:from>
    <xdr:ext cx="59901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672795" y="13482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148231</xdr:rowOff>
    </xdr:from>
    <xdr:to>
      <xdr:col>55</xdr:col>
      <xdr:colOff>50800</xdr:colOff>
      <xdr:row>79</xdr:row>
      <xdr:rowOff>78381</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2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63158</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36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155277</xdr:rowOff>
    </xdr:from>
    <xdr:to>
      <xdr:col>50</xdr:col>
      <xdr:colOff>165100</xdr:colOff>
      <xdr:row>79</xdr:row>
      <xdr:rowOff>85427</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2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76554</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04428" y="13621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98639</xdr:rowOff>
    </xdr:from>
    <xdr:to>
      <xdr:col>46</xdr:col>
      <xdr:colOff>38100</xdr:colOff>
      <xdr:row>79</xdr:row>
      <xdr:rowOff>28789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7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19916</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64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78536</xdr:rowOff>
    </xdr:from>
    <xdr:to>
      <xdr:col>41</xdr:col>
      <xdr:colOff>101600</xdr:colOff>
      <xdr:row>78</xdr:row>
      <xdr:rowOff>8686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28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25213</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61795" y="13055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33066</xdr:rowOff>
    </xdr:from>
    <xdr:to>
      <xdr:col>36</xdr:col>
      <xdr:colOff>165100</xdr:colOff>
      <xdr:row>76</xdr:row>
      <xdr:rowOff>134666</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06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74</xdr:row>
      <xdr:rowOff>151192</xdr:rowOff>
    </xdr:from>
    <xdr:ext cx="59901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672795" y="12838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101330</xdr:rowOff>
    </xdr:from>
    <xdr:to>
      <xdr:col>55</xdr:col>
      <xdr:colOff>0</xdr:colOff>
      <xdr:row>98</xdr:row>
      <xdr:rowOff>130631</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903430"/>
          <a:ext cx="838200" cy="29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663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147634</xdr:rowOff>
    </xdr:from>
    <xdr:to>
      <xdr:col>50</xdr:col>
      <xdr:colOff>114300</xdr:colOff>
      <xdr:row>98</xdr:row>
      <xdr:rowOff>101330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778284"/>
          <a:ext cx="889000" cy="1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128967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588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147634</xdr:rowOff>
    </xdr:from>
    <xdr:to>
      <xdr:col>45</xdr:col>
      <xdr:colOff>177800</xdr:colOff>
      <xdr:row>98</xdr:row>
      <xdr:rowOff>103622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778284"/>
          <a:ext cx="889000" cy="127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98190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900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42707</xdr:rowOff>
    </xdr:from>
    <xdr:to>
      <xdr:col>41</xdr:col>
      <xdr:colOff>50800</xdr:colOff>
      <xdr:row>98</xdr:row>
      <xdr:rowOff>103622</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673357"/>
          <a:ext cx="889000" cy="232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121240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580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237</xdr:rowOff>
    </xdr:from>
    <xdr:to>
      <xdr:col>36</xdr:col>
      <xdr:colOff>165100</xdr:colOff>
      <xdr:row>98</xdr:row>
      <xdr:rowOff>101837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92964</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895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79831</xdr:rowOff>
    </xdr:from>
    <xdr:to>
      <xdr:col>55</xdr:col>
      <xdr:colOff>50800</xdr:colOff>
      <xdr:row>99</xdr:row>
      <xdr:rowOff>9981</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881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166208</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796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50530</xdr:rowOff>
    </xdr:from>
    <xdr:to>
      <xdr:col>50</xdr:col>
      <xdr:colOff>165100</xdr:colOff>
      <xdr:row>98</xdr:row>
      <xdr:rowOff>152130</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85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143257</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945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96834</xdr:rowOff>
    </xdr:from>
    <xdr:to>
      <xdr:col>46</xdr:col>
      <xdr:colOff>38100</xdr:colOff>
      <xdr:row>98</xdr:row>
      <xdr:rowOff>26984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72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43511</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50795" y="16502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52822</xdr:rowOff>
    </xdr:from>
    <xdr:to>
      <xdr:col>41</xdr:col>
      <xdr:colOff>101600</xdr:colOff>
      <xdr:row>98</xdr:row>
      <xdr:rowOff>154422</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854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145549</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47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163357</xdr:rowOff>
    </xdr:from>
    <xdr:to>
      <xdr:col>36</xdr:col>
      <xdr:colOff>165100</xdr:colOff>
      <xdr:row>97</xdr:row>
      <xdr:rowOff>93507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62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110034</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672795" y="1639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154308</xdr:rowOff>
    </xdr:from>
    <xdr:to>
      <xdr:col>85</xdr:col>
      <xdr:colOff>127000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669408"/>
          <a:ext cx="838200" cy="61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154308</xdr:rowOff>
    </xdr:from>
    <xdr:to>
      <xdr:col>81</xdr:col>
      <xdr:colOff>50800</xdr:colOff>
      <xdr:row>39</xdr:row>
      <xdr:rowOff>15178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669408"/>
          <a:ext cx="889000" cy="32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15178</xdr:rowOff>
    </xdr:from>
    <xdr:to>
      <xdr:col>76</xdr:col>
      <xdr:colOff>114300</xdr:colOff>
      <xdr:row>39</xdr:row>
      <xdr:rowOff>27050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701728"/>
          <a:ext cx="889000" cy="11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34899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378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15330</xdr:rowOff>
    </xdr:from>
    <xdr:to>
      <xdr:col>71</xdr:col>
      <xdr:colOff>177800</xdr:colOff>
      <xdr:row>39</xdr:row>
      <xdr:rowOff>27050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701880"/>
          <a:ext cx="889000" cy="11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66627</xdr:rowOff>
    </xdr:from>
    <xdr:to>
      <xdr:col>67</xdr:col>
      <xdr:colOff>101600</xdr:colOff>
      <xdr:row>38</xdr:row>
      <xdr:rowOff>168227</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13304</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5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103508</xdr:rowOff>
    </xdr:from>
    <xdr:to>
      <xdr:col>81</xdr:col>
      <xdr:colOff>101600</xdr:colOff>
      <xdr:row>39</xdr:row>
      <xdr:rowOff>33658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18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24785</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14111" y="6711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135828</xdr:rowOff>
    </xdr:from>
    <xdr:to>
      <xdr:col>76</xdr:col>
      <xdr:colOff>165100</xdr:colOff>
      <xdr:row>39</xdr:row>
      <xdr:rowOff>65978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57105</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74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147700</xdr:rowOff>
    </xdr:from>
    <xdr:to>
      <xdr:col>72</xdr:col>
      <xdr:colOff>38100</xdr:colOff>
      <xdr:row>39</xdr:row>
      <xdr:rowOff>77850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6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68977</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68428" y="6755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135980</xdr:rowOff>
    </xdr:from>
    <xdr:to>
      <xdr:col>67</xdr:col>
      <xdr:colOff>101600</xdr:colOff>
      <xdr:row>39</xdr:row>
      <xdr:rowOff>66130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5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57257</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743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66667</xdr:rowOff>
    </xdr:from>
    <xdr:to>
      <xdr:col>85</xdr:col>
      <xdr:colOff>127000</xdr:colOff>
      <xdr:row>77</xdr:row>
      <xdr:rowOff>105190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268317"/>
          <a:ext cx="838200" cy="38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25584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55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105190</xdr:rowOff>
    </xdr:from>
    <xdr:to>
      <xdr:col>81</xdr:col>
      <xdr:colOff>50800</xdr:colOff>
      <xdr:row>77</xdr:row>
      <xdr:rowOff>106721</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06840"/>
          <a:ext cx="889000" cy="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109619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296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106721</xdr:rowOff>
    </xdr:from>
    <xdr:to>
      <xdr:col>76</xdr:col>
      <xdr:colOff>114300</xdr:colOff>
      <xdr:row>77</xdr:row>
      <xdr:rowOff>130780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308371"/>
          <a:ext cx="889000" cy="24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142332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001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129183</xdr:rowOff>
    </xdr:from>
    <xdr:to>
      <xdr:col>71</xdr:col>
      <xdr:colOff>177800</xdr:colOff>
      <xdr:row>77</xdr:row>
      <xdr:rowOff>130780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330833"/>
          <a:ext cx="889000" cy="1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169333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02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164273</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023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15867</xdr:rowOff>
    </xdr:from>
    <xdr:to>
      <xdr:col>85</xdr:col>
      <xdr:colOff>177800</xdr:colOff>
      <xdr:row>77</xdr:row>
      <xdr:rowOff>117467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21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165744</xdr:rowOff>
    </xdr:from>
    <xdr:ext cx="599010"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195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54390</xdr:rowOff>
    </xdr:from>
    <xdr:to>
      <xdr:col>81</xdr:col>
      <xdr:colOff>101600</xdr:colOff>
      <xdr:row>77</xdr:row>
      <xdr:rowOff>155990</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5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147117</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181795" y="13348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55921</xdr:rowOff>
    </xdr:from>
    <xdr:to>
      <xdr:col>76</xdr:col>
      <xdr:colOff>165100</xdr:colOff>
      <xdr:row>77</xdr:row>
      <xdr:rowOff>157521</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5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148648</xdr:rowOff>
    </xdr:from>
    <xdr:ext cx="59901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292795" y="13350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79980</xdr:rowOff>
    </xdr:from>
    <xdr:to>
      <xdr:col>72</xdr:col>
      <xdr:colOff>38100</xdr:colOff>
      <xdr:row>78</xdr:row>
      <xdr:rowOff>10130</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8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78</xdr:row>
      <xdr:rowOff>1257</xdr:rowOff>
    </xdr:from>
    <xdr:ext cx="59901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03795" y="13374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78383</xdr:rowOff>
    </xdr:from>
    <xdr:to>
      <xdr:col>67</xdr:col>
      <xdr:colOff>101600</xdr:colOff>
      <xdr:row>78</xdr:row>
      <xdr:rowOff>8533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80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171110</xdr:rowOff>
    </xdr:from>
    <xdr:ext cx="59901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14795" y="13372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145448</xdr:rowOff>
    </xdr:from>
    <xdr:to>
      <xdr:col>85</xdr:col>
      <xdr:colOff>127000</xdr:colOff>
      <xdr:row>98</xdr:row>
      <xdr:rowOff>49234</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776098"/>
          <a:ext cx="838200" cy="75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133951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764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46738</xdr:rowOff>
    </xdr:from>
    <xdr:to>
      <xdr:col>81</xdr:col>
      <xdr:colOff>50800</xdr:colOff>
      <xdr:row>98</xdr:row>
      <xdr:rowOff>49234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677388"/>
          <a:ext cx="889000" cy="173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107343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56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46738</xdr:rowOff>
    </xdr:from>
    <xdr:to>
      <xdr:col>76</xdr:col>
      <xdr:colOff>114300</xdr:colOff>
      <xdr:row>97</xdr:row>
      <xdr:rowOff>53591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677388"/>
          <a:ext cx="889000" cy="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39177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841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53591</xdr:rowOff>
    </xdr:from>
    <xdr:to>
      <xdr:col>71</xdr:col>
      <xdr:colOff>177800</xdr:colOff>
      <xdr:row>98</xdr:row>
      <xdr:rowOff>82810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684241"/>
          <a:ext cx="889000" cy="200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147059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77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137867</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97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94648</xdr:rowOff>
    </xdr:from>
    <xdr:to>
      <xdr:col>85</xdr:col>
      <xdr:colOff>177800</xdr:colOff>
      <xdr:row>98</xdr:row>
      <xdr:rowOff>24798</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25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117525</xdr:rowOff>
    </xdr:from>
    <xdr:ext cx="599010"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576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169884</xdr:rowOff>
    </xdr:from>
    <xdr:to>
      <xdr:col>81</xdr:col>
      <xdr:colOff>101600</xdr:colOff>
      <xdr:row>98</xdr:row>
      <xdr:rowOff>100034</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00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91161</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893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167388</xdr:rowOff>
    </xdr:from>
    <xdr:to>
      <xdr:col>76</xdr:col>
      <xdr:colOff>165100</xdr:colOff>
      <xdr:row>97</xdr:row>
      <xdr:rowOff>97538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626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114065</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292795" y="1640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2791</xdr:rowOff>
    </xdr:from>
    <xdr:to>
      <xdr:col>72</xdr:col>
      <xdr:colOff>38100</xdr:colOff>
      <xdr:row>97</xdr:row>
      <xdr:rowOff>104391</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63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120918</xdr:rowOff>
    </xdr:from>
    <xdr:ext cx="59901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03795" y="16408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32010</xdr:rowOff>
    </xdr:from>
    <xdr:to>
      <xdr:col>67</xdr:col>
      <xdr:colOff>101600</xdr:colOff>
      <xdr:row>98</xdr:row>
      <xdr:rowOff>133610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3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124737</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2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72953</xdr:rowOff>
    </xdr:from>
    <xdr:to>
      <xdr:col>98</xdr:col>
      <xdr:colOff>38100</xdr:colOff>
      <xdr:row>39</xdr:row>
      <xdr:rowOff>3103</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8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19630</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63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20419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9964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73459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98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95029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9867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9878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111401</xdr:rowOff>
    </xdr:from>
    <xdr:to>
      <xdr:col>98</xdr:col>
      <xdr:colOff>38100</xdr:colOff>
      <xdr:row>59</xdr:row>
      <xdr:rowOff>41551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5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58078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9830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147418</xdr:rowOff>
    </xdr:from>
    <xdr:ext cx="249299"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10091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32643</xdr:rowOff>
    </xdr:from>
    <xdr:to>
      <xdr:col>116</xdr:col>
      <xdr:colOff>63500</xdr:colOff>
      <xdr:row>77</xdr:row>
      <xdr:rowOff>10739</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1323300" y="12034143"/>
          <a:ext cx="838200" cy="117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151609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181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32643</xdr:rowOff>
    </xdr:from>
    <xdr:to>
      <xdr:col>111</xdr:col>
      <xdr:colOff>177800</xdr:colOff>
      <xdr:row>74</xdr:row>
      <xdr:rowOff>29968</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0434300" y="12034143"/>
          <a:ext cx="889000" cy="68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100085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3130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147579</xdr:rowOff>
    </xdr:from>
    <xdr:to>
      <xdr:col>107</xdr:col>
      <xdr:colOff>50800</xdr:colOff>
      <xdr:row>74</xdr:row>
      <xdr:rowOff>29968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9545300" y="12663429"/>
          <a:ext cx="889000" cy="5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71849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3102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147579</xdr:rowOff>
    </xdr:from>
    <xdr:to>
      <xdr:col>102</xdr:col>
      <xdr:colOff>114300</xdr:colOff>
      <xdr:row>74</xdr:row>
      <xdr:rowOff>86497</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8656300" y="12663429"/>
          <a:ext cx="889000" cy="110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99110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3129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36029</xdr:rowOff>
    </xdr:from>
    <xdr:to>
      <xdr:col>98</xdr:col>
      <xdr:colOff>38100</xdr:colOff>
      <xdr:row>76</xdr:row>
      <xdr:rowOff>137629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066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128756</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3158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131389</xdr:rowOff>
    </xdr:from>
    <xdr:to>
      <xdr:col>116</xdr:col>
      <xdr:colOff>114300</xdr:colOff>
      <xdr:row>77</xdr:row>
      <xdr:rowOff>61539</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161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154266</xdr:rowOff>
    </xdr:from>
    <xdr:ext cx="534377"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3013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69</xdr:row>
      <xdr:rowOff>153293</xdr:rowOff>
    </xdr:from>
    <xdr:to>
      <xdr:col>112</xdr:col>
      <xdr:colOff>38100</xdr:colOff>
      <xdr:row>70</xdr:row>
      <xdr:rowOff>83443</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198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68</xdr:row>
      <xdr:rowOff>99970</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23795" y="11758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150618</xdr:rowOff>
    </xdr:from>
    <xdr:to>
      <xdr:col>107</xdr:col>
      <xdr:colOff>101600</xdr:colOff>
      <xdr:row>74</xdr:row>
      <xdr:rowOff>80768</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2666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72</xdr:row>
      <xdr:rowOff>97295</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34795" y="12441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96779</xdr:rowOff>
    </xdr:from>
    <xdr:to>
      <xdr:col>102</xdr:col>
      <xdr:colOff>165100</xdr:colOff>
      <xdr:row>74</xdr:row>
      <xdr:rowOff>26929</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261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72</xdr:row>
      <xdr:rowOff>43456</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45795" y="12387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35697</xdr:rowOff>
    </xdr:from>
    <xdr:to>
      <xdr:col>98</xdr:col>
      <xdr:colOff>38100</xdr:colOff>
      <xdr:row>74</xdr:row>
      <xdr:rowOff>137297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272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72</xdr:row>
      <xdr:rowOff>153824</xdr:rowOff>
    </xdr:from>
    <xdr:ext cx="59901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56795" y="1249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歳出決算総額は、住民一人当たり</a:t>
          </a:r>
          <a:r>
            <a:rPr kumimoji="1" lang="en-US" altLang="ja-JP" sz="1100">
              <a:solidFill>
                <a:schemeClr val="dk1"/>
              </a:solidFill>
              <a:effectLst/>
              <a:latin typeface="+mn-lt"/>
              <a:ea typeface="+mn-ea"/>
              <a:cs typeface="+mn-cs"/>
            </a:rPr>
            <a:t>2,428,633</a:t>
          </a:r>
          <a:r>
            <a:rPr kumimoji="1" lang="ja-JP" altLang="ja-JP" sz="1100">
              <a:solidFill>
                <a:schemeClr val="dk1"/>
              </a:solidFill>
              <a:effectLst/>
              <a:latin typeface="+mn-lt"/>
              <a:ea typeface="+mn-ea"/>
              <a:cs typeface="+mn-cs"/>
            </a:rPr>
            <a:t>円となって</a:t>
          </a:r>
          <a:r>
            <a:rPr kumimoji="1" lang="ja-JP" altLang="en-US" sz="1100">
              <a:solidFill>
                <a:schemeClr val="dk1"/>
              </a:solidFill>
              <a:effectLst/>
              <a:latin typeface="+mn-lt"/>
              <a:ea typeface="+mn-ea"/>
              <a:cs typeface="+mn-cs"/>
            </a:rPr>
            <a:t>おり、前年度比で増加している</a:t>
          </a:r>
          <a:r>
            <a:rPr kumimoji="1" lang="ja-JP" altLang="ja-JP" sz="1100">
              <a:solidFill>
                <a:schemeClr val="dk1"/>
              </a:solidFill>
              <a:effectLst/>
              <a:latin typeface="+mn-lt"/>
              <a:ea typeface="+mn-ea"/>
              <a:cs typeface="+mn-cs"/>
            </a:rPr>
            <a:t>。主な構成項目である人件費は、住民一人当たり</a:t>
          </a:r>
          <a:r>
            <a:rPr kumimoji="1" lang="en-US" altLang="ja-JP" sz="1100">
              <a:solidFill>
                <a:schemeClr val="dk1"/>
              </a:solidFill>
              <a:effectLst/>
              <a:latin typeface="+mn-lt"/>
              <a:ea typeface="+mn-ea"/>
              <a:cs typeface="+mn-cs"/>
            </a:rPr>
            <a:t>444,675</a:t>
          </a:r>
          <a:r>
            <a:rPr kumimoji="1" lang="ja-JP" altLang="ja-JP" sz="1100">
              <a:solidFill>
                <a:schemeClr val="dk1"/>
              </a:solidFill>
              <a:effectLst/>
              <a:latin typeface="+mn-lt"/>
              <a:ea typeface="+mn-ea"/>
              <a:cs typeface="+mn-cs"/>
            </a:rPr>
            <a:t>円となっており、類似団体と比較してかなり高い水準にある。要因としては、離島村であるため村営で船舶航路事業を運営しており当該事業に係る職員等の人件費の影響が考えらる。</a:t>
          </a:r>
          <a:endParaRPr lang="ja-JP" altLang="ja-JP" sz="1400">
            <a:effectLst/>
          </a:endParaRPr>
        </a:p>
        <a:p>
          <a:r>
            <a:rPr kumimoji="1" lang="ja-JP" altLang="ja-JP" sz="1100">
              <a:solidFill>
                <a:schemeClr val="dk1"/>
              </a:solidFill>
              <a:effectLst/>
              <a:latin typeface="+mn-lt"/>
              <a:ea typeface="+mn-ea"/>
              <a:cs typeface="+mn-cs"/>
            </a:rPr>
            <a:t>　物件費、普通建設事業費及び維持補修費の住民一人当たりのコストは類似団体と比較して高い水準にある。本村は１村３島の有人島を抱えており、それぞれの島に学校、ごみ処理施設、水道施設及び下水道施設等を抱えているため各施設の整備費用等に多額の経費がかかるのが現状でありそれらが他団体と比較して高い水準となっている要因である。今後、コストを抑制していくためには、公共施設等総合管理計画に基づき、事業の取捨選択を徹底していくことで事業費の減少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沖縄県座間味村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873
859
16.74
2,257,978
2,120,190
103,680
1,054,645
1,225,416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11.8
67.4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49589</xdr:rowOff>
    </xdr:from>
    <xdr:to>
      <xdr:col>24</xdr:col>
      <xdr:colOff>63500</xdr:colOff>
      <xdr:row>36</xdr:row>
      <xdr:rowOff>75564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3797300" y="6221789"/>
          <a:ext cx="838200" cy="25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101631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445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75564</xdr:rowOff>
    </xdr:from>
    <xdr:to>
      <xdr:col>19</xdr:col>
      <xdr:colOff>177800</xdr:colOff>
      <xdr:row>36</xdr:row>
      <xdr:rowOff>137985</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247764"/>
          <a:ext cx="889000" cy="62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40467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55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137985</xdr:rowOff>
    </xdr:from>
    <xdr:to>
      <xdr:col>15</xdr:col>
      <xdr:colOff>50800</xdr:colOff>
      <xdr:row>36</xdr:row>
      <xdr:rowOff>166032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310185"/>
          <a:ext cx="889000" cy="28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57097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572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120040</xdr:rowOff>
    </xdr:from>
    <xdr:to>
      <xdr:col>10</xdr:col>
      <xdr:colOff>114300</xdr:colOff>
      <xdr:row>36</xdr:row>
      <xdr:rowOff>166032</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a:off x="1130300" y="6292240"/>
          <a:ext cx="889000" cy="45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78657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593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157109</xdr:rowOff>
    </xdr:from>
    <xdr:to>
      <xdr:col>6</xdr:col>
      <xdr:colOff>38100</xdr:colOff>
      <xdr:row>38</xdr:row>
      <xdr:rowOff>87258</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78385</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59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170239</xdr:rowOff>
    </xdr:from>
    <xdr:to>
      <xdr:col>24</xdr:col>
      <xdr:colOff>114300</xdr:colOff>
      <xdr:row>36</xdr:row>
      <xdr:rowOff>100389</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17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21666</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022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24764</xdr:rowOff>
    </xdr:from>
    <xdr:to>
      <xdr:col>20</xdr:col>
      <xdr:colOff>38100</xdr:colOff>
      <xdr:row>36</xdr:row>
      <xdr:rowOff>126364</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19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142891</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5972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87185</xdr:rowOff>
    </xdr:from>
    <xdr:to>
      <xdr:col>15</xdr:col>
      <xdr:colOff>101600</xdr:colOff>
      <xdr:row>37</xdr:row>
      <xdr:rowOff>17335</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2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33862</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034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115232</xdr:rowOff>
    </xdr:from>
    <xdr:to>
      <xdr:col>10</xdr:col>
      <xdr:colOff>165100</xdr:colOff>
      <xdr:row>37</xdr:row>
      <xdr:rowOff>45382</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287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61909</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062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69240</xdr:rowOff>
    </xdr:from>
    <xdr:to>
      <xdr:col>6</xdr:col>
      <xdr:colOff>38100</xdr:colOff>
      <xdr:row>36</xdr:row>
      <xdr:rowOff>170840</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24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15917</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016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21960</xdr:rowOff>
    </xdr:from>
    <xdr:to>
      <xdr:col>24</xdr:col>
      <xdr:colOff>63500</xdr:colOff>
      <xdr:row>57</xdr:row>
      <xdr:rowOff>82607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794610"/>
          <a:ext cx="838200" cy="60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26637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99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162825</xdr:rowOff>
    </xdr:from>
    <xdr:to>
      <xdr:col>19</xdr:col>
      <xdr:colOff>177800</xdr:colOff>
      <xdr:row>57</xdr:row>
      <xdr:rowOff>82607</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764025"/>
          <a:ext cx="889000" cy="9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153593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926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162825</xdr:rowOff>
    </xdr:from>
    <xdr:to>
      <xdr:col>15</xdr:col>
      <xdr:colOff>50800</xdr:colOff>
      <xdr:row>57</xdr:row>
      <xdr:rowOff>13262</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764025"/>
          <a:ext cx="889000" cy="21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142754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915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13262</xdr:rowOff>
    </xdr:from>
    <xdr:to>
      <xdr:col>10</xdr:col>
      <xdr:colOff>114300</xdr:colOff>
      <xdr:row>57</xdr:row>
      <xdr:rowOff>67048</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flipV="1">
          <a:off x="1130300" y="9785912"/>
          <a:ext cx="889000" cy="53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110234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882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142133</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142610</xdr:rowOff>
    </xdr:from>
    <xdr:to>
      <xdr:col>24</xdr:col>
      <xdr:colOff>114300</xdr:colOff>
      <xdr:row>57</xdr:row>
      <xdr:rowOff>72760</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74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165487</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595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31807</xdr:rowOff>
    </xdr:from>
    <xdr:to>
      <xdr:col>20</xdr:col>
      <xdr:colOff>38100</xdr:colOff>
      <xdr:row>57</xdr:row>
      <xdr:rowOff>133407</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804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149934</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9579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112025</xdr:rowOff>
    </xdr:from>
    <xdr:to>
      <xdr:col>15</xdr:col>
      <xdr:colOff>101600</xdr:colOff>
      <xdr:row>57</xdr:row>
      <xdr:rowOff>42175</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71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58702</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488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133912</xdr:rowOff>
    </xdr:from>
    <xdr:to>
      <xdr:col>10</xdr:col>
      <xdr:colOff>165100</xdr:colOff>
      <xdr:row>57</xdr:row>
      <xdr:rowOff>64062</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73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80589</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9510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16248</xdr:rowOff>
    </xdr:from>
    <xdr:to>
      <xdr:col>6</xdr:col>
      <xdr:colOff>38100</xdr:colOff>
      <xdr:row>57</xdr:row>
      <xdr:rowOff>117848</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788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134375</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564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162320</xdr:rowOff>
    </xdr:from>
    <xdr:to>
      <xdr:col>24</xdr:col>
      <xdr:colOff>63500</xdr:colOff>
      <xdr:row>78</xdr:row>
      <xdr:rowOff>91543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363970"/>
          <a:ext cx="838200" cy="10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102037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132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91543</xdr:rowOff>
    </xdr:from>
    <xdr:to>
      <xdr:col>19</xdr:col>
      <xdr:colOff>177800</xdr:colOff>
      <xdr:row>78</xdr:row>
      <xdr:rowOff>140601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464643"/>
          <a:ext cx="889000" cy="49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23530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53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140601</xdr:rowOff>
    </xdr:from>
    <xdr:to>
      <xdr:col>15</xdr:col>
      <xdr:colOff>50800</xdr:colOff>
      <xdr:row>78</xdr:row>
      <xdr:rowOff>160249</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3513701"/>
          <a:ext cx="889000" cy="19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74060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0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160249</xdr:rowOff>
    </xdr:from>
    <xdr:to>
      <xdr:col>10</xdr:col>
      <xdr:colOff>114300</xdr:colOff>
      <xdr:row>78</xdr:row>
      <xdr:rowOff>164547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533349"/>
          <a:ext cx="889000" cy="4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75959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06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151957</xdr:rowOff>
    </xdr:from>
    <xdr:to>
      <xdr:col>6</xdr:col>
      <xdr:colOff>38100</xdr:colOff>
      <xdr:row>78</xdr:row>
      <xdr:rowOff>82107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98634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12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111520</xdr:rowOff>
    </xdr:from>
    <xdr:to>
      <xdr:col>24</xdr:col>
      <xdr:colOff>114300</xdr:colOff>
      <xdr:row>78</xdr:row>
      <xdr:rowOff>41670</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313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89947</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291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265,105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40743</xdr:rowOff>
    </xdr:from>
    <xdr:to>
      <xdr:col>20</xdr:col>
      <xdr:colOff>38100</xdr:colOff>
      <xdr:row>78</xdr:row>
      <xdr:rowOff>142343</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41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133470</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506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89801</xdr:rowOff>
    </xdr:from>
    <xdr:to>
      <xdr:col>15</xdr:col>
      <xdr:colOff>101600</xdr:colOff>
      <xdr:row>79</xdr:row>
      <xdr:rowOff>19951</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462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79</xdr:row>
      <xdr:rowOff>11078</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555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109449</xdr:rowOff>
    </xdr:from>
    <xdr:to>
      <xdr:col>10</xdr:col>
      <xdr:colOff>165100</xdr:colOff>
      <xdr:row>79</xdr:row>
      <xdr:rowOff>39599</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48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79</xdr:row>
      <xdr:rowOff>30726</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575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113747</xdr:rowOff>
    </xdr:from>
    <xdr:to>
      <xdr:col>6</xdr:col>
      <xdr:colOff>38100</xdr:colOff>
      <xdr:row>79</xdr:row>
      <xdr:rowOff>43897</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48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35024</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579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5066</xdr:rowOff>
    </xdr:from>
    <xdr:to>
      <xdr:col>24</xdr:col>
      <xdr:colOff>63500</xdr:colOff>
      <xdr:row>97</xdr:row>
      <xdr:rowOff>15270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635716"/>
          <a:ext cx="838200" cy="10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25264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55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111141</xdr:rowOff>
    </xdr:from>
    <xdr:to>
      <xdr:col>19</xdr:col>
      <xdr:colOff>177800</xdr:colOff>
      <xdr:row>97</xdr:row>
      <xdr:rowOff>15270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5884541"/>
          <a:ext cx="889000" cy="76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131677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62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111141</xdr:rowOff>
    </xdr:from>
    <xdr:to>
      <xdr:col>15</xdr:col>
      <xdr:colOff>50800</xdr:colOff>
      <xdr:row>96</xdr:row>
      <xdr:rowOff>148979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5884541"/>
          <a:ext cx="889000" cy="723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143879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774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71515</xdr:rowOff>
    </xdr:from>
    <xdr:to>
      <xdr:col>10</xdr:col>
      <xdr:colOff>114300</xdr:colOff>
      <xdr:row>96</xdr:row>
      <xdr:rowOff>148979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5844915"/>
          <a:ext cx="889000" cy="76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152557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78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426</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02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125716</xdr:rowOff>
    </xdr:from>
    <xdr:to>
      <xdr:col>24</xdr:col>
      <xdr:colOff>114300</xdr:colOff>
      <xdr:row>97</xdr:row>
      <xdr:rowOff>55866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8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148593</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436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135920</xdr:rowOff>
    </xdr:from>
    <xdr:to>
      <xdr:col>20</xdr:col>
      <xdr:colOff>38100</xdr:colOff>
      <xdr:row>97</xdr:row>
      <xdr:rowOff>66070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59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82597</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70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60341</xdr:rowOff>
    </xdr:from>
    <xdr:to>
      <xdr:col>15</xdr:col>
      <xdr:colOff>101600</xdr:colOff>
      <xdr:row>92</xdr:row>
      <xdr:rowOff>161941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5833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7018</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5608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98179</xdr:rowOff>
    </xdr:from>
    <xdr:to>
      <xdr:col>10</xdr:col>
      <xdr:colOff>165100</xdr:colOff>
      <xdr:row>97</xdr:row>
      <xdr:rowOff>28329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55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44856</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332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92</xdr:row>
      <xdr:rowOff>20715</xdr:rowOff>
    </xdr:from>
    <xdr:to>
      <xdr:col>6</xdr:col>
      <xdr:colOff>38100</xdr:colOff>
      <xdr:row>92</xdr:row>
      <xdr:rowOff>122315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579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90</xdr:row>
      <xdr:rowOff>138842</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5569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139533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8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65162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40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66590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4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63904</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40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104425</xdr:rowOff>
    </xdr:from>
    <xdr:to>
      <xdr:col>36</xdr:col>
      <xdr:colOff>165100</xdr:colOff>
      <xdr:row>39</xdr:row>
      <xdr:rowOff>34575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51103</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39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95083</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610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84434</xdr:rowOff>
    </xdr:from>
    <xdr:to>
      <xdr:col>55</xdr:col>
      <xdr:colOff>0</xdr:colOff>
      <xdr:row>58</xdr:row>
      <xdr:rowOff>85804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10028534"/>
          <a:ext cx="838200" cy="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134104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35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84434</xdr:rowOff>
    </xdr:from>
    <xdr:to>
      <xdr:col>50</xdr:col>
      <xdr:colOff>114300</xdr:colOff>
      <xdr:row>58</xdr:row>
      <xdr:rowOff>110158</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10028534"/>
          <a:ext cx="889000" cy="25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70128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71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110158</xdr:rowOff>
    </xdr:from>
    <xdr:to>
      <xdr:col>45</xdr:col>
      <xdr:colOff>177800</xdr:colOff>
      <xdr:row>58</xdr:row>
      <xdr:rowOff>113394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10054258"/>
          <a:ext cx="889000" cy="3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77319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678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113394</xdr:rowOff>
    </xdr:from>
    <xdr:to>
      <xdr:col>41</xdr:col>
      <xdr:colOff>50800</xdr:colOff>
      <xdr:row>58</xdr:row>
      <xdr:rowOff>115899</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10057494"/>
          <a:ext cx="889000" cy="2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73574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74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90618</xdr:rowOff>
    </xdr:from>
    <xdr:to>
      <xdr:col>36</xdr:col>
      <xdr:colOff>165100</xdr:colOff>
      <xdr:row>58</xdr:row>
      <xdr:rowOff>20768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37295</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38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35004</xdr:rowOff>
    </xdr:from>
    <xdr:to>
      <xdr:col>55</xdr:col>
      <xdr:colOff>50800</xdr:colOff>
      <xdr:row>58</xdr:row>
      <xdr:rowOff>136604</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979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13431</xdr:rowOff>
    </xdr:from>
    <xdr:ext cx="534377"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957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33634</xdr:rowOff>
    </xdr:from>
    <xdr:to>
      <xdr:col>50</xdr:col>
      <xdr:colOff>165100</xdr:colOff>
      <xdr:row>58</xdr:row>
      <xdr:rowOff>135234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97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126361</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72111" y="1007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59358</xdr:rowOff>
    </xdr:from>
    <xdr:to>
      <xdr:col>46</xdr:col>
      <xdr:colOff>38100</xdr:colOff>
      <xdr:row>58</xdr:row>
      <xdr:rowOff>160958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100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152085</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83111" y="10096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62594</xdr:rowOff>
    </xdr:from>
    <xdr:to>
      <xdr:col>41</xdr:col>
      <xdr:colOff>101600</xdr:colOff>
      <xdr:row>58</xdr:row>
      <xdr:rowOff>164194</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1000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155321</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94111" y="10099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65099</xdr:rowOff>
    </xdr:from>
    <xdr:to>
      <xdr:col>36</xdr:col>
      <xdr:colOff>165100</xdr:colOff>
      <xdr:row>58</xdr:row>
      <xdr:rowOff>166699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10009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157826</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705111" y="10101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74757</xdr:rowOff>
    </xdr:from>
    <xdr:to>
      <xdr:col>55</xdr:col>
      <xdr:colOff>0</xdr:colOff>
      <xdr:row>78</xdr:row>
      <xdr:rowOff>97076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447857"/>
          <a:ext cx="838200" cy="22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98575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471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71729</xdr:rowOff>
    </xdr:from>
    <xdr:to>
      <xdr:col>50</xdr:col>
      <xdr:colOff>114300</xdr:colOff>
      <xdr:row>78</xdr:row>
      <xdr:rowOff>97076</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444829"/>
          <a:ext cx="889000" cy="25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43429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587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71729</xdr:rowOff>
    </xdr:from>
    <xdr:to>
      <xdr:col>45</xdr:col>
      <xdr:colOff>177800</xdr:colOff>
      <xdr:row>78</xdr:row>
      <xdr:rowOff>157632</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444829"/>
          <a:ext cx="889000" cy="85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42091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86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121092</xdr:rowOff>
    </xdr:from>
    <xdr:to>
      <xdr:col>41</xdr:col>
      <xdr:colOff>50800</xdr:colOff>
      <xdr:row>78</xdr:row>
      <xdr:rowOff>157632</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494192"/>
          <a:ext cx="889000" cy="3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42894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8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106184</xdr:rowOff>
    </xdr:from>
    <xdr:to>
      <xdr:col>36</xdr:col>
      <xdr:colOff>165100</xdr:colOff>
      <xdr:row>79</xdr:row>
      <xdr:rowOff>36334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7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79</xdr:row>
      <xdr:rowOff>27461</xdr:rowOff>
    </xdr:from>
    <xdr:ext cx="59901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672795" y="13572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23957</xdr:rowOff>
    </xdr:from>
    <xdr:to>
      <xdr:col>55</xdr:col>
      <xdr:colOff>50800</xdr:colOff>
      <xdr:row>78</xdr:row>
      <xdr:rowOff>125557</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9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46834</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248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46276</xdr:rowOff>
    </xdr:from>
    <xdr:to>
      <xdr:col>50</xdr:col>
      <xdr:colOff>165100</xdr:colOff>
      <xdr:row>78</xdr:row>
      <xdr:rowOff>147876</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419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164403</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3194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20929</xdr:rowOff>
    </xdr:from>
    <xdr:to>
      <xdr:col>46</xdr:col>
      <xdr:colOff>38100</xdr:colOff>
      <xdr:row>78</xdr:row>
      <xdr:rowOff>122529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94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139056</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50795" y="13169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106832</xdr:rowOff>
    </xdr:from>
    <xdr:to>
      <xdr:col>41</xdr:col>
      <xdr:colOff>101600</xdr:colOff>
      <xdr:row>79</xdr:row>
      <xdr:rowOff>36982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7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77</xdr:row>
      <xdr:rowOff>53509</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255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70292</xdr:rowOff>
    </xdr:from>
    <xdr:to>
      <xdr:col>36</xdr:col>
      <xdr:colOff>165100</xdr:colOff>
      <xdr:row>79</xdr:row>
      <xdr:rowOff>442</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43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77</xdr:row>
      <xdr:rowOff>16969</xdr:rowOff>
    </xdr:from>
    <xdr:ext cx="59901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672795" y="13218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38255</xdr:rowOff>
    </xdr:from>
    <xdr:to>
      <xdr:col>55</xdr:col>
      <xdr:colOff>0</xdr:colOff>
      <xdr:row>98</xdr:row>
      <xdr:rowOff>72610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840355"/>
          <a:ext cx="838200" cy="34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147795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778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65633</xdr:rowOff>
    </xdr:from>
    <xdr:to>
      <xdr:col>50</xdr:col>
      <xdr:colOff>114300</xdr:colOff>
      <xdr:row>98</xdr:row>
      <xdr:rowOff>72610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867733"/>
          <a:ext cx="889000" cy="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131615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590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145413</xdr:rowOff>
    </xdr:from>
    <xdr:to>
      <xdr:col>45</xdr:col>
      <xdr:colOff>177800</xdr:colOff>
      <xdr:row>98</xdr:row>
      <xdr:rowOff>65633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776063"/>
          <a:ext cx="889000" cy="91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129010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58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42208</xdr:rowOff>
    </xdr:from>
    <xdr:to>
      <xdr:col>41</xdr:col>
      <xdr:colOff>50800</xdr:colOff>
      <xdr:row>97</xdr:row>
      <xdr:rowOff>145413</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672858"/>
          <a:ext cx="889000" cy="103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95046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897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14436</xdr:rowOff>
    </xdr:from>
    <xdr:to>
      <xdr:col>36</xdr:col>
      <xdr:colOff>165100</xdr:colOff>
      <xdr:row>98</xdr:row>
      <xdr:rowOff>116036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107163</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909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158905</xdr:rowOff>
    </xdr:from>
    <xdr:to>
      <xdr:col>55</xdr:col>
      <xdr:colOff>50800</xdr:colOff>
      <xdr:row>98</xdr:row>
      <xdr:rowOff>89055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78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118282</xdr:rowOff>
    </xdr:from>
    <xdr:ext cx="599010"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577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21810</xdr:rowOff>
    </xdr:from>
    <xdr:to>
      <xdr:col>50</xdr:col>
      <xdr:colOff>165100</xdr:colOff>
      <xdr:row>98</xdr:row>
      <xdr:rowOff>123410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2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114537</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39795" y="16916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14833</xdr:rowOff>
    </xdr:from>
    <xdr:to>
      <xdr:col>46</xdr:col>
      <xdr:colOff>38100</xdr:colOff>
      <xdr:row>98</xdr:row>
      <xdr:rowOff>116433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16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107560</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50795" y="16909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94613</xdr:rowOff>
    </xdr:from>
    <xdr:to>
      <xdr:col>41</xdr:col>
      <xdr:colOff>101600</xdr:colOff>
      <xdr:row>98</xdr:row>
      <xdr:rowOff>24763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725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41290</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61795" y="16500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162858</xdr:rowOff>
    </xdr:from>
    <xdr:to>
      <xdr:col>36</xdr:col>
      <xdr:colOff>165100</xdr:colOff>
      <xdr:row>97</xdr:row>
      <xdr:rowOff>93008</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622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109535</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672795" y="16397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113110</xdr:rowOff>
    </xdr:from>
    <xdr:to>
      <xdr:col>85</xdr:col>
      <xdr:colOff>127000</xdr:colOff>
      <xdr:row>38</xdr:row>
      <xdr:rowOff>92087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6456760"/>
          <a:ext cx="838200" cy="150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72233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44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113110</xdr:rowOff>
    </xdr:from>
    <xdr:to>
      <xdr:col>81</xdr:col>
      <xdr:colOff>50800</xdr:colOff>
      <xdr:row>38</xdr:row>
      <xdr:rowOff>151225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456760"/>
          <a:ext cx="889000" cy="209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6439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521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103913</xdr:rowOff>
    </xdr:from>
    <xdr:to>
      <xdr:col>76</xdr:col>
      <xdr:colOff>114300</xdr:colOff>
      <xdr:row>38</xdr:row>
      <xdr:rowOff>151225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619013"/>
          <a:ext cx="889000" cy="47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51865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22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103913</xdr:rowOff>
    </xdr:from>
    <xdr:to>
      <xdr:col>71</xdr:col>
      <xdr:colOff>177800</xdr:colOff>
      <xdr:row>38</xdr:row>
      <xdr:rowOff>117873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6619013"/>
          <a:ext cx="889000" cy="13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34613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2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166782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7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41287</xdr:rowOff>
    </xdr:from>
    <xdr:to>
      <xdr:col>85</xdr:col>
      <xdr:colOff>177800</xdr:colOff>
      <xdr:row>38</xdr:row>
      <xdr:rowOff>142887</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55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127664</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47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62310</xdr:rowOff>
    </xdr:from>
    <xdr:to>
      <xdr:col>81</xdr:col>
      <xdr:colOff>101600</xdr:colOff>
      <xdr:row>37</xdr:row>
      <xdr:rowOff>163910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40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8987</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181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100425</xdr:rowOff>
    </xdr:from>
    <xdr:to>
      <xdr:col>76</xdr:col>
      <xdr:colOff>165100</xdr:colOff>
      <xdr:row>39</xdr:row>
      <xdr:rowOff>30575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61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21702</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708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53113</xdr:rowOff>
    </xdr:from>
    <xdr:to>
      <xdr:col>72</xdr:col>
      <xdr:colOff>38100</xdr:colOff>
      <xdr:row>38</xdr:row>
      <xdr:rowOff>154713</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568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145840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660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67073</xdr:rowOff>
    </xdr:from>
    <xdr:to>
      <xdr:col>67</xdr:col>
      <xdr:colOff>101600</xdr:colOff>
      <xdr:row>38</xdr:row>
      <xdr:rowOff>168673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58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159800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67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163426</xdr:rowOff>
    </xdr:from>
    <xdr:to>
      <xdr:col>85</xdr:col>
      <xdr:colOff>127000</xdr:colOff>
      <xdr:row>55</xdr:row>
      <xdr:rowOff>55379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421726"/>
          <a:ext cx="838200" cy="63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154788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755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47536</xdr:rowOff>
    </xdr:from>
    <xdr:to>
      <xdr:col>81</xdr:col>
      <xdr:colOff>50800</xdr:colOff>
      <xdr:row>55</xdr:row>
      <xdr:rowOff>55379</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4592300" y="9134386"/>
          <a:ext cx="889000" cy="350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116438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889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47536</xdr:rowOff>
    </xdr:from>
    <xdr:to>
      <xdr:col>76</xdr:col>
      <xdr:colOff>114300</xdr:colOff>
      <xdr:row>56</xdr:row>
      <xdr:rowOff>44924</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134386"/>
          <a:ext cx="889000" cy="51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128258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90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119183</xdr:rowOff>
    </xdr:from>
    <xdr:to>
      <xdr:col>71</xdr:col>
      <xdr:colOff>177800</xdr:colOff>
      <xdr:row>56</xdr:row>
      <xdr:rowOff>44924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548933"/>
          <a:ext cx="889000" cy="97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161424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934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85899</xdr:rowOff>
    </xdr:from>
    <xdr:to>
      <xdr:col>67</xdr:col>
      <xdr:colOff>101600</xdr:colOff>
      <xdr:row>58</xdr:row>
      <xdr:rowOff>16049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5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7176</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951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112626</xdr:rowOff>
    </xdr:from>
    <xdr:to>
      <xdr:col>85</xdr:col>
      <xdr:colOff>177800</xdr:colOff>
      <xdr:row>55</xdr:row>
      <xdr:rowOff>42776</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37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135503</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222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4579</xdr:rowOff>
    </xdr:from>
    <xdr:to>
      <xdr:col>81</xdr:col>
      <xdr:colOff>101600</xdr:colOff>
      <xdr:row>55</xdr:row>
      <xdr:rowOff>106179</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434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122706</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9209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52</xdr:row>
      <xdr:rowOff>168186</xdr:rowOff>
    </xdr:from>
    <xdr:to>
      <xdr:col>76</xdr:col>
      <xdr:colOff>165100</xdr:colOff>
      <xdr:row>53</xdr:row>
      <xdr:rowOff>98336</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08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51</xdr:row>
      <xdr:rowOff>114863</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8858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165574</xdr:rowOff>
    </xdr:from>
    <xdr:to>
      <xdr:col>72</xdr:col>
      <xdr:colOff>38100</xdr:colOff>
      <xdr:row>56</xdr:row>
      <xdr:rowOff>95724</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59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112251</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03795" y="93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68383</xdr:rowOff>
    </xdr:from>
    <xdr:to>
      <xdr:col>67</xdr:col>
      <xdr:colOff>101600</xdr:colOff>
      <xdr:row>55</xdr:row>
      <xdr:rowOff>169983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49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15060</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14795" y="9273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154307</xdr:rowOff>
    </xdr:from>
    <xdr:to>
      <xdr:col>85</xdr:col>
      <xdr:colOff>127000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27407"/>
          <a:ext cx="838200" cy="6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154307</xdr:rowOff>
    </xdr:from>
    <xdr:to>
      <xdr:col>81</xdr:col>
      <xdr:colOff>50800</xdr:colOff>
      <xdr:row>79</xdr:row>
      <xdr:rowOff>15177</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4592300" y="13527407"/>
          <a:ext cx="889000" cy="32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15177</xdr:rowOff>
    </xdr:from>
    <xdr:to>
      <xdr:col>76</xdr:col>
      <xdr:colOff>114300</xdr:colOff>
      <xdr:row>79</xdr:row>
      <xdr:rowOff>27050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703300" y="13559727"/>
          <a:ext cx="889000" cy="11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34822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23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15331</xdr:rowOff>
    </xdr:from>
    <xdr:to>
      <xdr:col>71</xdr:col>
      <xdr:colOff>177800</xdr:colOff>
      <xdr:row>79</xdr:row>
      <xdr:rowOff>27050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59881"/>
          <a:ext cx="889000" cy="11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66539</xdr:rowOff>
    </xdr:from>
    <xdr:to>
      <xdr:col>67</xdr:col>
      <xdr:colOff>101600</xdr:colOff>
      <xdr:row>78</xdr:row>
      <xdr:rowOff>168139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3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13216</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21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103507</xdr:rowOff>
    </xdr:from>
    <xdr:to>
      <xdr:col>81</xdr:col>
      <xdr:colOff>101600</xdr:colOff>
      <xdr:row>79</xdr:row>
      <xdr:rowOff>33657</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476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24784</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214111" y="13569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135827</xdr:rowOff>
    </xdr:from>
    <xdr:to>
      <xdr:col>76</xdr:col>
      <xdr:colOff>165100</xdr:colOff>
      <xdr:row>79</xdr:row>
      <xdr:rowOff>65977</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0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57104</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3601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147700</xdr:rowOff>
    </xdr:from>
    <xdr:to>
      <xdr:col>72</xdr:col>
      <xdr:colOff>38100</xdr:colOff>
      <xdr:row>79</xdr:row>
      <xdr:rowOff>77850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2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68977</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68428" y="1361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135981</xdr:rowOff>
    </xdr:from>
    <xdr:to>
      <xdr:col>67</xdr:col>
      <xdr:colOff>101600</xdr:colOff>
      <xdr:row>79</xdr:row>
      <xdr:rowOff>66131</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50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57258</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79428" y="13601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66667</xdr:rowOff>
    </xdr:from>
    <xdr:to>
      <xdr:col>85</xdr:col>
      <xdr:colOff>127000</xdr:colOff>
      <xdr:row>97</xdr:row>
      <xdr:rowOff>105190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697317"/>
          <a:ext cx="838200" cy="38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25551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84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105190</xdr:rowOff>
    </xdr:from>
    <xdr:to>
      <xdr:col>81</xdr:col>
      <xdr:colOff>50800</xdr:colOff>
      <xdr:row>97</xdr:row>
      <xdr:rowOff>106721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735840"/>
          <a:ext cx="889000" cy="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109579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9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106721</xdr:rowOff>
    </xdr:from>
    <xdr:to>
      <xdr:col>76</xdr:col>
      <xdr:colOff>114300</xdr:colOff>
      <xdr:row>97</xdr:row>
      <xdr:rowOff>130780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703300" y="16737371"/>
          <a:ext cx="889000" cy="24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142332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430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129183</xdr:rowOff>
    </xdr:from>
    <xdr:to>
      <xdr:col>71</xdr:col>
      <xdr:colOff>177800</xdr:colOff>
      <xdr:row>97</xdr:row>
      <xdr:rowOff>130780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814300" y="16759833"/>
          <a:ext cx="889000" cy="1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169332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45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164273</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45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15867</xdr:rowOff>
    </xdr:from>
    <xdr:to>
      <xdr:col>85</xdr:col>
      <xdr:colOff>177800</xdr:colOff>
      <xdr:row>97</xdr:row>
      <xdr:rowOff>117467</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646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165744</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624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54390</xdr:rowOff>
    </xdr:from>
    <xdr:to>
      <xdr:col>81</xdr:col>
      <xdr:colOff>101600</xdr:colOff>
      <xdr:row>97</xdr:row>
      <xdr:rowOff>155990</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68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147117</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777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55921</xdr:rowOff>
    </xdr:from>
    <xdr:to>
      <xdr:col>76</xdr:col>
      <xdr:colOff>165100</xdr:colOff>
      <xdr:row>97</xdr:row>
      <xdr:rowOff>157521</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68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148648</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779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79980</xdr:rowOff>
    </xdr:from>
    <xdr:to>
      <xdr:col>72</xdr:col>
      <xdr:colOff>38100</xdr:colOff>
      <xdr:row>98</xdr:row>
      <xdr:rowOff>10130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71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1257</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803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78383</xdr:rowOff>
    </xdr:from>
    <xdr:to>
      <xdr:col>67</xdr:col>
      <xdr:colOff>101600</xdr:colOff>
      <xdr:row>98</xdr:row>
      <xdr:rowOff>8533</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709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171110</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14795" y="1680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30</xdr:row>
      <xdr:rowOff>83687</xdr:rowOff>
    </xdr:from>
    <xdr:to>
      <xdr:col>116</xdr:col>
      <xdr:colOff>63500</xdr:colOff>
      <xdr:row>30</xdr:row>
      <xdr:rowOff>148918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1323300" y="5227187"/>
          <a:ext cx="838200" cy="65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109995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453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30</xdr:row>
      <xdr:rowOff>148918</xdr:rowOff>
    </xdr:from>
    <xdr:to>
      <xdr:col>111</xdr:col>
      <xdr:colOff>177800</xdr:colOff>
      <xdr:row>36</xdr:row>
      <xdr:rowOff>49026</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0434300" y="5292418"/>
          <a:ext cx="889000" cy="928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52194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567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49026</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flipV="1">
          <a:off x="19545300" y="6221226"/>
          <a:ext cx="889000" cy="319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56908</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572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83452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25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139249</xdr:rowOff>
    </xdr:from>
    <xdr:to>
      <xdr:col>98</xdr:col>
      <xdr:colOff>38100</xdr:colOff>
      <xdr:row>38</xdr:row>
      <xdr:rowOff>69399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85926</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25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30</xdr:row>
      <xdr:rowOff>32887</xdr:rowOff>
    </xdr:from>
    <xdr:to>
      <xdr:col>116</xdr:col>
      <xdr:colOff>114300</xdr:colOff>
      <xdr:row>30</xdr:row>
      <xdr:rowOff>134487</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517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29</xdr:row>
      <xdr:rowOff>157364</xdr:rowOff>
    </xdr:from>
    <xdr:ext cx="599010"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5129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30</xdr:row>
      <xdr:rowOff>98118</xdr:rowOff>
    </xdr:from>
    <xdr:to>
      <xdr:col>112</xdr:col>
      <xdr:colOff>38100</xdr:colOff>
      <xdr:row>31</xdr:row>
      <xdr:rowOff>28268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524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29</xdr:row>
      <xdr:rowOff>44795</xdr:rowOff>
    </xdr:from>
    <xdr:ext cx="59901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023795" y="5016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169676</xdr:rowOff>
    </xdr:from>
    <xdr:to>
      <xdr:col>107</xdr:col>
      <xdr:colOff>101600</xdr:colOff>
      <xdr:row>36</xdr:row>
      <xdr:rowOff>99826</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17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34</xdr:row>
      <xdr:rowOff>116353</xdr:rowOff>
    </xdr:from>
    <xdr:ext cx="534377"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167111" y="594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諸支出金においては、公営企業会計への繰出金となっている。引き続き公営企業においては、独立採算の原則に基づき更なる経営健全化に努める。</a:t>
          </a:r>
          <a:endParaRPr lang="ja-JP" altLang="ja-JP" sz="1400">
            <a:effectLst/>
          </a:endParaRPr>
        </a:p>
        <a:p>
          <a:r>
            <a:rPr kumimoji="1" lang="ja-JP" altLang="ja-JP" sz="1100">
              <a:solidFill>
                <a:schemeClr val="dk1"/>
              </a:solidFill>
              <a:effectLst/>
              <a:latin typeface="+mn-lt"/>
              <a:ea typeface="+mn-ea"/>
              <a:cs typeface="+mn-cs"/>
            </a:rPr>
            <a:t>　教育費は、住民一人当たり</a:t>
          </a:r>
          <a:r>
            <a:rPr kumimoji="1" lang="en-US" altLang="ja-JP" sz="1100">
              <a:solidFill>
                <a:schemeClr val="dk1"/>
              </a:solidFill>
              <a:effectLst/>
              <a:latin typeface="+mn-lt"/>
              <a:ea typeface="+mn-ea"/>
              <a:cs typeface="+mn-cs"/>
            </a:rPr>
            <a:t>387,545</a:t>
          </a:r>
          <a:r>
            <a:rPr kumimoji="1" lang="ja-JP" altLang="ja-JP" sz="1100">
              <a:solidFill>
                <a:schemeClr val="dk1"/>
              </a:solidFill>
              <a:effectLst/>
              <a:latin typeface="+mn-lt"/>
              <a:ea typeface="+mn-ea"/>
              <a:cs typeface="+mn-cs"/>
            </a:rPr>
            <a:t>円となっており、類似団体平均より大幅に高い水準になっている。１村３島を抱える本村はそれぞれの島に幼稚園、小学校、中学校を抱えておりその分の人件費や維持管理費等の経費がかかることが要因であると考えられる。</a:t>
          </a:r>
          <a:endParaRPr lang="ja-JP" altLang="ja-JP" sz="1400">
            <a:effectLst/>
          </a:endParaRPr>
        </a:p>
        <a:p>
          <a:r>
            <a:rPr lang="ja-JP" altLang="ja-JP" sz="1100">
              <a:solidFill>
                <a:schemeClr val="dk1"/>
              </a:solidFill>
              <a:effectLst/>
              <a:latin typeface="+mn-lt"/>
              <a:ea typeface="+mn-ea"/>
              <a:cs typeface="+mn-cs"/>
            </a:rPr>
            <a:t>　衛生費</a:t>
          </a:r>
          <a:r>
            <a:rPr lang="ja-JP" altLang="en-US" sz="1100">
              <a:solidFill>
                <a:schemeClr val="dk1"/>
              </a:solidFill>
              <a:effectLst/>
              <a:latin typeface="+mn-lt"/>
              <a:ea typeface="+mn-ea"/>
              <a:cs typeface="+mn-cs"/>
            </a:rPr>
            <a:t>においても、高い水準となっており</a:t>
          </a:r>
          <a:r>
            <a:rPr kumimoji="1" lang="ja-JP" altLang="ja-JP" sz="1100">
              <a:solidFill>
                <a:schemeClr val="dk1"/>
              </a:solidFill>
              <a:effectLst/>
              <a:latin typeface="+mn-lt"/>
              <a:ea typeface="+mn-ea"/>
              <a:cs typeface="+mn-cs"/>
            </a:rPr>
            <a:t>１村で２つの塵芥処理施設を抱えていることや、島外へ持ち出し処理している費用も高騰していることが主な要因である。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財政調整基金残高は、前年度まで決算余剰金を基に積み立てることができていたが、</a:t>
          </a:r>
          <a:r>
            <a:rPr kumimoji="1" lang="ja-JP" altLang="en-US" sz="1100">
              <a:solidFill>
                <a:schemeClr val="dk1"/>
              </a:solidFill>
              <a:effectLst/>
              <a:latin typeface="+mn-lt"/>
              <a:ea typeface="+mn-ea"/>
              <a:cs typeface="+mn-cs"/>
            </a:rPr>
            <a:t>前年度に引き続き、</a:t>
          </a:r>
          <a:r>
            <a:rPr kumimoji="1" lang="ja-JP" altLang="ja-JP" sz="1100">
              <a:solidFill>
                <a:schemeClr val="dk1"/>
              </a:solidFill>
              <a:effectLst/>
              <a:latin typeface="+mn-lt"/>
              <a:ea typeface="+mn-ea"/>
              <a:cs typeface="+mn-cs"/>
            </a:rPr>
            <a:t>公営企業会計への繰出金の増がみられ、実質収支額、実質単年度収支がともに悪化している。</a:t>
          </a:r>
          <a:endParaRPr lang="ja-JP" altLang="ja-JP" sz="1400">
            <a:effectLst/>
          </a:endParaRPr>
        </a:p>
        <a:p>
          <a:r>
            <a:rPr kumimoji="1" lang="ja-JP" altLang="ja-JP" sz="1100">
              <a:solidFill>
                <a:schemeClr val="dk1"/>
              </a:solidFill>
              <a:effectLst/>
              <a:latin typeface="+mn-lt"/>
              <a:ea typeface="+mn-ea"/>
              <a:cs typeface="+mn-cs"/>
            </a:rPr>
            <a:t>　今後も、事務事業の見直し</a:t>
          </a:r>
          <a:r>
            <a:rPr kumimoji="1" lang="ja-JP" altLang="en-US" sz="1100">
              <a:solidFill>
                <a:schemeClr val="dk1"/>
              </a:solidFill>
              <a:effectLst/>
              <a:latin typeface="+mn-lt"/>
              <a:ea typeface="+mn-ea"/>
              <a:cs typeface="+mn-cs"/>
            </a:rPr>
            <a:t>、歳入における料金体制の見直し、</a:t>
          </a:r>
          <a:r>
            <a:rPr kumimoji="1" lang="ja-JP" altLang="ja-JP" sz="1100">
              <a:solidFill>
                <a:schemeClr val="dk1"/>
              </a:solidFill>
              <a:effectLst/>
              <a:latin typeface="+mn-lt"/>
              <a:ea typeface="+mn-ea"/>
              <a:cs typeface="+mn-cs"/>
            </a:rPr>
            <a:t>統廃合など歳出の合理化等行財政改革を推進し、公営企企業会計の適切な運営、繰出金の縮減ができるよう努め、健全な行財政運営に努めていく。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一般会計における料金収入が減少、公営企業会計への繰出金が増となったことから黒字額が全体として減少した。</a:t>
          </a:r>
          <a:endParaRPr lang="ja-JP" altLang="ja-JP" sz="1400">
            <a:effectLst/>
          </a:endParaRPr>
        </a:p>
        <a:p>
          <a:r>
            <a:rPr kumimoji="1" lang="ja-JP" altLang="ja-JP" sz="1100">
              <a:solidFill>
                <a:schemeClr val="dk1"/>
              </a:solidFill>
              <a:effectLst/>
              <a:latin typeface="+mn-lt"/>
              <a:ea typeface="+mn-ea"/>
              <a:cs typeface="+mn-cs"/>
            </a:rPr>
            <a:t>　各施設の長寿命化及び維持管理費等の負担が多額にあることから、緊縮財政に努め公営企業においては、独立採算の原則に基づき</a:t>
          </a:r>
          <a:r>
            <a:rPr kumimoji="1" lang="ja-JP" altLang="en-US" sz="1100">
              <a:solidFill>
                <a:schemeClr val="dk1"/>
              </a:solidFill>
              <a:effectLst/>
              <a:latin typeface="+mn-lt"/>
              <a:ea typeface="+mn-ea"/>
              <a:cs typeface="+mn-cs"/>
            </a:rPr>
            <a:t>、料金体制の見直し等、</a:t>
          </a:r>
          <a:r>
            <a:rPr kumimoji="1" lang="ja-JP" altLang="ja-JP" sz="1100">
              <a:solidFill>
                <a:schemeClr val="dk1"/>
              </a:solidFill>
              <a:effectLst/>
              <a:latin typeface="+mn-lt"/>
              <a:ea typeface="+mn-ea"/>
              <a:cs typeface="+mn-cs"/>
            </a:rPr>
            <a:t>更なる経営健全化に努める。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2257978</v>
      </c>
      <c r="BO4" s="358"/>
      <c r="BP4" s="358"/>
      <c r="BQ4" s="358"/>
      <c r="BR4" s="358"/>
      <c r="BS4" s="358"/>
      <c r="BT4" s="358"/>
      <c r="BU4" s="359"/>
      <c r="BV4" s="357">
        <v>2026259</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9.8000000000000007</v>
      </c>
      <c r="CU4" s="364"/>
      <c r="CV4" s="364"/>
      <c r="CW4" s="364"/>
      <c r="CX4" s="364"/>
      <c r="CY4" s="364"/>
      <c r="CZ4" s="364"/>
      <c r="DA4" s="365"/>
      <c r="DB4" s="363">
        <v>13.7</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2120190</v>
      </c>
      <c r="BO5" s="395"/>
      <c r="BP5" s="395"/>
      <c r="BQ5" s="395"/>
      <c r="BR5" s="395"/>
      <c r="BS5" s="395"/>
      <c r="BT5" s="395"/>
      <c r="BU5" s="396"/>
      <c r="BV5" s="394">
        <v>1862294</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87.1</v>
      </c>
      <c r="CU5" s="392"/>
      <c r="CV5" s="392"/>
      <c r="CW5" s="392"/>
      <c r="CX5" s="392"/>
      <c r="CY5" s="392"/>
      <c r="CZ5" s="392"/>
      <c r="DA5" s="393"/>
      <c r="DB5" s="391">
        <v>87.2</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137788</v>
      </c>
      <c r="BO6" s="395"/>
      <c r="BP6" s="395"/>
      <c r="BQ6" s="395"/>
      <c r="BR6" s="395"/>
      <c r="BS6" s="395"/>
      <c r="BT6" s="395"/>
      <c r="BU6" s="396"/>
      <c r="BV6" s="394">
        <v>163965</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87.3</v>
      </c>
      <c r="CU6" s="432"/>
      <c r="CV6" s="432"/>
      <c r="CW6" s="432"/>
      <c r="CX6" s="432"/>
      <c r="CY6" s="432"/>
      <c r="CZ6" s="432"/>
      <c r="DA6" s="433"/>
      <c r="DB6" s="431">
        <v>87.5</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34108</v>
      </c>
      <c r="BO7" s="395"/>
      <c r="BP7" s="395"/>
      <c r="BQ7" s="395"/>
      <c r="BR7" s="395"/>
      <c r="BS7" s="395"/>
      <c r="BT7" s="395"/>
      <c r="BU7" s="396"/>
      <c r="BV7" s="394">
        <v>30421</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1054645</v>
      </c>
      <c r="CU7" s="395"/>
      <c r="CV7" s="395"/>
      <c r="CW7" s="395"/>
      <c r="CX7" s="395"/>
      <c r="CY7" s="395"/>
      <c r="CZ7" s="395"/>
      <c r="DA7" s="396"/>
      <c r="DB7" s="394">
        <v>974965</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103680</v>
      </c>
      <c r="BO8" s="395"/>
      <c r="BP8" s="395"/>
      <c r="BQ8" s="395"/>
      <c r="BR8" s="395"/>
      <c r="BS8" s="395"/>
      <c r="BT8" s="395"/>
      <c r="BU8" s="396"/>
      <c r="BV8" s="394">
        <v>133544</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0.1</v>
      </c>
      <c r="CU8" s="435"/>
      <c r="CV8" s="435"/>
      <c r="CW8" s="435"/>
      <c r="CX8" s="435"/>
      <c r="CY8" s="435"/>
      <c r="CZ8" s="435"/>
      <c r="DA8" s="436"/>
      <c r="DB8" s="434">
        <v>0.09</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892</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-29864</v>
      </c>
      <c r="BO9" s="395"/>
      <c r="BP9" s="395"/>
      <c r="BQ9" s="395"/>
      <c r="BR9" s="395"/>
      <c r="BS9" s="395"/>
      <c r="BT9" s="395"/>
      <c r="BU9" s="396"/>
      <c r="BV9" s="394">
        <v>-19949</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7.7</v>
      </c>
      <c r="CU9" s="392"/>
      <c r="CV9" s="392"/>
      <c r="CW9" s="392"/>
      <c r="CX9" s="392"/>
      <c r="CY9" s="392"/>
      <c r="CZ9" s="392"/>
      <c r="DA9" s="393"/>
      <c r="DB9" s="391">
        <v>7.6</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870</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142232</v>
      </c>
      <c r="BO10" s="395"/>
      <c r="BP10" s="395"/>
      <c r="BQ10" s="395"/>
      <c r="BR10" s="395"/>
      <c r="BS10" s="395"/>
      <c r="BT10" s="395"/>
      <c r="BU10" s="396"/>
      <c r="BV10" s="394">
        <v>77000</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873</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188268</v>
      </c>
      <c r="BO12" s="395"/>
      <c r="BP12" s="395"/>
      <c r="BQ12" s="395"/>
      <c r="BR12" s="395"/>
      <c r="BS12" s="395"/>
      <c r="BT12" s="395"/>
      <c r="BU12" s="396"/>
      <c r="BV12" s="394">
        <v>109748</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859</v>
      </c>
      <c r="S13" s="479"/>
      <c r="T13" s="479"/>
      <c r="U13" s="479"/>
      <c r="V13" s="480"/>
      <c r="W13" s="410" t="s">
        <v>131</v>
      </c>
      <c r="X13" s="411"/>
      <c r="Y13" s="411"/>
      <c r="Z13" s="411"/>
      <c r="AA13" s="411"/>
      <c r="AB13" s="401"/>
      <c r="AC13" s="445">
        <v>9</v>
      </c>
      <c r="AD13" s="446"/>
      <c r="AE13" s="446"/>
      <c r="AF13" s="446"/>
      <c r="AG13" s="488"/>
      <c r="AH13" s="445">
        <v>11</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-75900</v>
      </c>
      <c r="BO13" s="395"/>
      <c r="BP13" s="395"/>
      <c r="BQ13" s="395"/>
      <c r="BR13" s="395"/>
      <c r="BS13" s="395"/>
      <c r="BT13" s="395"/>
      <c r="BU13" s="396"/>
      <c r="BV13" s="394">
        <v>-52697</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11.8</v>
      </c>
      <c r="CU13" s="392"/>
      <c r="CV13" s="392"/>
      <c r="CW13" s="392"/>
      <c r="CX13" s="392"/>
      <c r="CY13" s="392"/>
      <c r="CZ13" s="392"/>
      <c r="DA13" s="393"/>
      <c r="DB13" s="391">
        <v>10.3</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870</v>
      </c>
      <c r="S14" s="479"/>
      <c r="T14" s="479"/>
      <c r="U14" s="479"/>
      <c r="V14" s="480"/>
      <c r="W14" s="384"/>
      <c r="X14" s="385"/>
      <c r="Y14" s="385"/>
      <c r="Z14" s="385"/>
      <c r="AA14" s="385"/>
      <c r="AB14" s="374"/>
      <c r="AC14" s="481">
        <v>1.6</v>
      </c>
      <c r="AD14" s="482"/>
      <c r="AE14" s="482"/>
      <c r="AF14" s="482"/>
      <c r="AG14" s="483"/>
      <c r="AH14" s="481">
        <v>2.1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67.400000000000006</v>
      </c>
      <c r="CU14" s="493"/>
      <c r="CV14" s="493"/>
      <c r="CW14" s="493"/>
      <c r="CX14" s="493"/>
      <c r="CY14" s="493"/>
      <c r="CZ14" s="493"/>
      <c r="DA14" s="494"/>
      <c r="DB14" s="492">
        <v>42.8</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860</v>
      </c>
      <c r="S15" s="479"/>
      <c r="T15" s="479"/>
      <c r="U15" s="479"/>
      <c r="V15" s="480"/>
      <c r="W15" s="410" t="s">
        <v>137</v>
      </c>
      <c r="X15" s="411"/>
      <c r="Y15" s="411"/>
      <c r="Z15" s="411"/>
      <c r="AA15" s="411"/>
      <c r="AB15" s="401"/>
      <c r="AC15" s="445">
        <v>39</v>
      </c>
      <c r="AD15" s="446"/>
      <c r="AE15" s="446"/>
      <c r="AF15" s="446"/>
      <c r="AG15" s="488"/>
      <c r="AH15" s="445">
        <v>29</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100989</v>
      </c>
      <c r="BO15" s="358"/>
      <c r="BP15" s="358"/>
      <c r="BQ15" s="358"/>
      <c r="BR15" s="358"/>
      <c r="BS15" s="358"/>
      <c r="BT15" s="358"/>
      <c r="BU15" s="359"/>
      <c r="BV15" s="357">
        <v>97003</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6.8</v>
      </c>
      <c r="AD16" s="482"/>
      <c r="AE16" s="482"/>
      <c r="AF16" s="482"/>
      <c r="AG16" s="483"/>
      <c r="AH16" s="481">
        <v>5.5</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1028037</v>
      </c>
      <c r="BO16" s="395"/>
      <c r="BP16" s="395"/>
      <c r="BQ16" s="395"/>
      <c r="BR16" s="395"/>
      <c r="BS16" s="395"/>
      <c r="BT16" s="395"/>
      <c r="BU16" s="396"/>
      <c r="BV16" s="394">
        <v>969763</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528</v>
      </c>
      <c r="AD17" s="446"/>
      <c r="AE17" s="446"/>
      <c r="AF17" s="446"/>
      <c r="AG17" s="488"/>
      <c r="AH17" s="445">
        <v>488</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125941</v>
      </c>
      <c r="BO17" s="395"/>
      <c r="BP17" s="395"/>
      <c r="BQ17" s="395"/>
      <c r="BR17" s="395"/>
      <c r="BS17" s="395"/>
      <c r="BT17" s="395"/>
      <c r="BU17" s="396"/>
      <c r="BV17" s="394">
        <v>120599</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9" t="s">
        <v>147</v>
      </c>
      <c r="C18" s="437"/>
      <c r="D18" s="437"/>
      <c r="E18" s="520"/>
      <c r="F18" s="520"/>
      <c r="G18" s="520"/>
      <c r="H18" s="520"/>
      <c r="I18" s="520"/>
      <c r="J18" s="520"/>
      <c r="K18" s="520"/>
      <c r="L18" s="521">
        <v>16.739999999999998</v>
      </c>
      <c r="M18" s="521"/>
      <c r="N18" s="521"/>
      <c r="O18" s="521"/>
      <c r="P18" s="521"/>
      <c r="Q18" s="521"/>
      <c r="R18" s="522"/>
      <c r="S18" s="522"/>
      <c r="T18" s="522"/>
      <c r="U18" s="522"/>
      <c r="V18" s="523"/>
      <c r="W18" s="412"/>
      <c r="X18" s="413"/>
      <c r="Y18" s="413"/>
      <c r="Z18" s="413"/>
      <c r="AA18" s="413"/>
      <c r="AB18" s="404"/>
      <c r="AC18" s="524">
        <v>91.7</v>
      </c>
      <c r="AD18" s="525"/>
      <c r="AE18" s="525"/>
      <c r="AF18" s="525"/>
      <c r="AG18" s="526"/>
      <c r="AH18" s="524">
        <v>92.4</v>
      </c>
      <c r="AI18" s="525"/>
      <c r="AJ18" s="525"/>
      <c r="AK18" s="525"/>
      <c r="AL18" s="527"/>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932743</v>
      </c>
      <c r="BO18" s="395"/>
      <c r="BP18" s="395"/>
      <c r="BQ18" s="395"/>
      <c r="BR18" s="395"/>
      <c r="BS18" s="395"/>
      <c r="BT18" s="395"/>
      <c r="BU18" s="396"/>
      <c r="BV18" s="394">
        <v>854700</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9" t="s">
        <v>149</v>
      </c>
      <c r="C19" s="437"/>
      <c r="D19" s="437"/>
      <c r="E19" s="520"/>
      <c r="F19" s="520"/>
      <c r="G19" s="520"/>
      <c r="H19" s="520"/>
      <c r="I19" s="520"/>
      <c r="J19" s="520"/>
      <c r="K19" s="520"/>
      <c r="L19" s="528">
        <v>53</v>
      </c>
      <c r="M19" s="528"/>
      <c r="N19" s="528"/>
      <c r="O19" s="528"/>
      <c r="P19" s="528"/>
      <c r="Q19" s="528"/>
      <c r="R19" s="529"/>
      <c r="S19" s="529"/>
      <c r="T19" s="529"/>
      <c r="U19" s="529"/>
      <c r="V19" s="530"/>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1789424</v>
      </c>
      <c r="BO19" s="395"/>
      <c r="BP19" s="395"/>
      <c r="BQ19" s="395"/>
      <c r="BR19" s="395"/>
      <c r="BS19" s="395"/>
      <c r="BT19" s="395"/>
      <c r="BU19" s="396"/>
      <c r="BV19" s="394">
        <v>1601317</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9" t="s">
        <v>151</v>
      </c>
      <c r="C20" s="437"/>
      <c r="D20" s="437"/>
      <c r="E20" s="520"/>
      <c r="F20" s="520"/>
      <c r="G20" s="520"/>
      <c r="H20" s="520"/>
      <c r="I20" s="520"/>
      <c r="J20" s="520"/>
      <c r="K20" s="520"/>
      <c r="L20" s="528">
        <v>501</v>
      </c>
      <c r="M20" s="528"/>
      <c r="N20" s="528"/>
      <c r="O20" s="528"/>
      <c r="P20" s="528"/>
      <c r="Q20" s="528"/>
      <c r="R20" s="529"/>
      <c r="S20" s="529"/>
      <c r="T20" s="529"/>
      <c r="U20" s="529"/>
      <c r="V20" s="530"/>
      <c r="W20" s="412"/>
      <c r="X20" s="413"/>
      <c r="Y20" s="413"/>
      <c r="Z20" s="413"/>
      <c r="AA20" s="413"/>
      <c r="AB20" s="413"/>
      <c r="AC20" s="531"/>
      <c r="AD20" s="531"/>
      <c r="AE20" s="531"/>
      <c r="AF20" s="531"/>
      <c r="AG20" s="531"/>
      <c r="AH20" s="531"/>
      <c r="AI20" s="531"/>
      <c r="AJ20" s="531"/>
      <c r="AK20" s="531"/>
      <c r="AL20" s="532"/>
      <c r="AM20" s="533"/>
      <c r="AN20" s="449"/>
      <c r="AO20" s="449"/>
      <c r="AP20" s="449"/>
      <c r="AQ20" s="449"/>
      <c r="AR20" s="449"/>
      <c r="AS20" s="449"/>
      <c r="AT20" s="450"/>
      <c r="AU20" s="534"/>
      <c r="AV20" s="535"/>
      <c r="AW20" s="535"/>
      <c r="AX20" s="536"/>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10" t="s">
        <v>152</v>
      </c>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2"/>
      <c r="AY21" s="513"/>
      <c r="AZ21" s="514"/>
      <c r="BA21" s="514"/>
      <c r="BB21" s="514"/>
      <c r="BC21" s="514"/>
      <c r="BD21" s="514"/>
      <c r="BE21" s="514"/>
      <c r="BF21" s="514"/>
      <c r="BG21" s="514"/>
      <c r="BH21" s="514"/>
      <c r="BI21" s="514"/>
      <c r="BJ21" s="514"/>
      <c r="BK21" s="514"/>
      <c r="BL21" s="514"/>
      <c r="BM21" s="515"/>
      <c r="BN21" s="516"/>
      <c r="BO21" s="517"/>
      <c r="BP21" s="517"/>
      <c r="BQ21" s="517"/>
      <c r="BR21" s="517"/>
      <c r="BS21" s="517"/>
      <c r="BT21" s="517"/>
      <c r="BU21" s="518"/>
      <c r="BV21" s="516"/>
      <c r="BW21" s="517"/>
      <c r="BX21" s="517"/>
      <c r="BY21" s="517"/>
      <c r="BZ21" s="517"/>
      <c r="CA21" s="517"/>
      <c r="CB21" s="517"/>
      <c r="CC21" s="518"/>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1225416</v>
      </c>
      <c r="BO22" s="358"/>
      <c r="BP22" s="358"/>
      <c r="BQ22" s="358"/>
      <c r="BR22" s="358"/>
      <c r="BS22" s="358"/>
      <c r="BT22" s="358"/>
      <c r="BU22" s="359"/>
      <c r="BV22" s="357">
        <v>1361797</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1130560</v>
      </c>
      <c r="BO23" s="395"/>
      <c r="BP23" s="395"/>
      <c r="BQ23" s="395"/>
      <c r="BR23" s="395"/>
      <c r="BS23" s="395"/>
      <c r="BT23" s="395"/>
      <c r="BU23" s="396"/>
      <c r="BV23" s="394">
        <v>1254543</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6730</v>
      </c>
      <c r="R24" s="446"/>
      <c r="S24" s="446"/>
      <c r="T24" s="446"/>
      <c r="U24" s="446"/>
      <c r="V24" s="488"/>
      <c r="W24" s="540"/>
      <c r="X24" s="541"/>
      <c r="Y24" s="542"/>
      <c r="Z24" s="444" t="s">
        <v>162</v>
      </c>
      <c r="AA24" s="424"/>
      <c r="AB24" s="424"/>
      <c r="AC24" s="424"/>
      <c r="AD24" s="424"/>
      <c r="AE24" s="424"/>
      <c r="AF24" s="424"/>
      <c r="AG24" s="425"/>
      <c r="AH24" s="445">
        <v>26</v>
      </c>
      <c r="AI24" s="446"/>
      <c r="AJ24" s="446"/>
      <c r="AK24" s="446"/>
      <c r="AL24" s="488"/>
      <c r="AM24" s="445">
        <v>73580</v>
      </c>
      <c r="AN24" s="446"/>
      <c r="AO24" s="446"/>
      <c r="AP24" s="446"/>
      <c r="AQ24" s="446"/>
      <c r="AR24" s="488"/>
      <c r="AS24" s="445">
        <v>2830</v>
      </c>
      <c r="AT24" s="446"/>
      <c r="AU24" s="446"/>
      <c r="AV24" s="446"/>
      <c r="AW24" s="446"/>
      <c r="AX24" s="447"/>
      <c r="AY24" s="513" t="s">
        <v>163</v>
      </c>
      <c r="AZ24" s="514"/>
      <c r="BA24" s="514"/>
      <c r="BB24" s="514"/>
      <c r="BC24" s="514"/>
      <c r="BD24" s="514"/>
      <c r="BE24" s="514"/>
      <c r="BF24" s="514"/>
      <c r="BG24" s="514"/>
      <c r="BH24" s="514"/>
      <c r="BI24" s="514"/>
      <c r="BJ24" s="514"/>
      <c r="BK24" s="514"/>
      <c r="BL24" s="514"/>
      <c r="BM24" s="515"/>
      <c r="BN24" s="394">
        <v>954437</v>
      </c>
      <c r="BO24" s="395"/>
      <c r="BP24" s="395"/>
      <c r="BQ24" s="395"/>
      <c r="BR24" s="395"/>
      <c r="BS24" s="395"/>
      <c r="BT24" s="395"/>
      <c r="BU24" s="396"/>
      <c r="BV24" s="394">
        <v>1064322</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5480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628141</v>
      </c>
      <c r="BO25" s="358"/>
      <c r="BP25" s="358"/>
      <c r="BQ25" s="358"/>
      <c r="BR25" s="358"/>
      <c r="BS25" s="358"/>
      <c r="BT25" s="358"/>
      <c r="BU25" s="359"/>
      <c r="BV25" s="357">
        <v>545060</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5100</v>
      </c>
      <c r="R26" s="446"/>
      <c r="S26" s="446"/>
      <c r="T26" s="446"/>
      <c r="U26" s="446"/>
      <c r="V26" s="488"/>
      <c r="W26" s="540"/>
      <c r="X26" s="541"/>
      <c r="Y26" s="542"/>
      <c r="Z26" s="444" t="s">
        <v>168</v>
      </c>
      <c r="AA26" s="546"/>
      <c r="AB26" s="546"/>
      <c r="AC26" s="546"/>
      <c r="AD26" s="546"/>
      <c r="AE26" s="546"/>
      <c r="AF26" s="546"/>
      <c r="AG26" s="547"/>
      <c r="AH26" s="445">
        <v>1</v>
      </c>
      <c r="AI26" s="446"/>
      <c r="AJ26" s="446"/>
      <c r="AK26" s="446"/>
      <c r="AL26" s="488"/>
      <c r="AM26" s="445" t="s">
        <v>169</v>
      </c>
      <c r="AN26" s="446"/>
      <c r="AO26" s="446"/>
      <c r="AP26" s="446"/>
      <c r="AQ26" s="446"/>
      <c r="AR26" s="488"/>
      <c r="AS26" s="445" t="s">
        <v>169</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171</v>
      </c>
      <c r="F27" s="424"/>
      <c r="G27" s="424"/>
      <c r="H27" s="424"/>
      <c r="I27" s="424"/>
      <c r="J27" s="424"/>
      <c r="K27" s="425"/>
      <c r="L27" s="445">
        <v>1</v>
      </c>
      <c r="M27" s="446"/>
      <c r="N27" s="446"/>
      <c r="O27" s="446"/>
      <c r="P27" s="488"/>
      <c r="Q27" s="445">
        <v>2470</v>
      </c>
      <c r="R27" s="446"/>
      <c r="S27" s="446"/>
      <c r="T27" s="446"/>
      <c r="U27" s="446"/>
      <c r="V27" s="488"/>
      <c r="W27" s="540"/>
      <c r="X27" s="541"/>
      <c r="Y27" s="542"/>
      <c r="Z27" s="444" t="s">
        <v>172</v>
      </c>
      <c r="AA27" s="424"/>
      <c r="AB27" s="424"/>
      <c r="AC27" s="424"/>
      <c r="AD27" s="424"/>
      <c r="AE27" s="424"/>
      <c r="AF27" s="424"/>
      <c r="AG27" s="425"/>
      <c r="AH27" s="445">
        <v>3</v>
      </c>
      <c r="AI27" s="446"/>
      <c r="AJ27" s="446"/>
      <c r="AK27" s="446"/>
      <c r="AL27" s="488"/>
      <c r="AM27" s="445">
        <v>8211</v>
      </c>
      <c r="AN27" s="446"/>
      <c r="AO27" s="446"/>
      <c r="AP27" s="446"/>
      <c r="AQ27" s="446"/>
      <c r="AR27" s="488"/>
      <c r="AS27" s="445">
        <v>2737</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6" t="s">
        <v>122</v>
      </c>
      <c r="BO27" s="517"/>
      <c r="BP27" s="517"/>
      <c r="BQ27" s="517"/>
      <c r="BR27" s="517"/>
      <c r="BS27" s="517"/>
      <c r="BT27" s="517"/>
      <c r="BU27" s="518"/>
      <c r="BV27" s="516" t="s">
        <v>122</v>
      </c>
      <c r="BW27" s="517"/>
      <c r="BX27" s="517"/>
      <c r="BY27" s="517"/>
      <c r="BZ27" s="517"/>
      <c r="CA27" s="517"/>
      <c r="CB27" s="517"/>
      <c r="CC27" s="518"/>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2060</v>
      </c>
      <c r="R28" s="446"/>
      <c r="S28" s="446"/>
      <c r="T28" s="446"/>
      <c r="U28" s="446"/>
      <c r="V28" s="488"/>
      <c r="W28" s="540"/>
      <c r="X28" s="541"/>
      <c r="Y28" s="542"/>
      <c r="Z28" s="444" t="s">
        <v>175</v>
      </c>
      <c r="AA28" s="424"/>
      <c r="AB28" s="424"/>
      <c r="AC28" s="424"/>
      <c r="AD28" s="424"/>
      <c r="AE28" s="424"/>
      <c r="AF28" s="424"/>
      <c r="AG28" s="425"/>
      <c r="AH28" s="445">
        <v>1</v>
      </c>
      <c r="AI28" s="446"/>
      <c r="AJ28" s="446"/>
      <c r="AK28" s="446"/>
      <c r="AL28" s="488"/>
      <c r="AM28" s="445" t="s">
        <v>169</v>
      </c>
      <c r="AN28" s="446"/>
      <c r="AO28" s="446"/>
      <c r="AP28" s="446"/>
      <c r="AQ28" s="446"/>
      <c r="AR28" s="488"/>
      <c r="AS28" s="445" t="s">
        <v>169</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470514</v>
      </c>
      <c r="BO28" s="358"/>
      <c r="BP28" s="358"/>
      <c r="BQ28" s="358"/>
      <c r="BR28" s="358"/>
      <c r="BS28" s="358"/>
      <c r="BT28" s="358"/>
      <c r="BU28" s="359"/>
      <c r="BV28" s="357">
        <v>516550</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4</v>
      </c>
      <c r="M29" s="446"/>
      <c r="N29" s="446"/>
      <c r="O29" s="446"/>
      <c r="P29" s="488"/>
      <c r="Q29" s="445">
        <v>1920</v>
      </c>
      <c r="R29" s="446"/>
      <c r="S29" s="446"/>
      <c r="T29" s="446"/>
      <c r="U29" s="446"/>
      <c r="V29" s="488"/>
      <c r="W29" s="543"/>
      <c r="X29" s="544"/>
      <c r="Y29" s="545"/>
      <c r="Z29" s="444" t="s">
        <v>178</v>
      </c>
      <c r="AA29" s="424"/>
      <c r="AB29" s="424"/>
      <c r="AC29" s="424"/>
      <c r="AD29" s="424"/>
      <c r="AE29" s="424"/>
      <c r="AF29" s="424"/>
      <c r="AG29" s="425"/>
      <c r="AH29" s="445">
        <v>30</v>
      </c>
      <c r="AI29" s="446"/>
      <c r="AJ29" s="446"/>
      <c r="AK29" s="446"/>
      <c r="AL29" s="488"/>
      <c r="AM29" s="445">
        <v>84279</v>
      </c>
      <c r="AN29" s="446"/>
      <c r="AO29" s="446"/>
      <c r="AP29" s="446"/>
      <c r="AQ29" s="446"/>
      <c r="AR29" s="488"/>
      <c r="AS29" s="445">
        <v>2809</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11474</v>
      </c>
      <c r="BO29" s="395"/>
      <c r="BP29" s="395"/>
      <c r="BQ29" s="395"/>
      <c r="BR29" s="395"/>
      <c r="BS29" s="395"/>
      <c r="BT29" s="395"/>
      <c r="BU29" s="396"/>
      <c r="BV29" s="394">
        <v>7919</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4">
        <v>96.2</v>
      </c>
      <c r="AI30" s="525"/>
      <c r="AJ30" s="525"/>
      <c r="AK30" s="525"/>
      <c r="AL30" s="525"/>
      <c r="AM30" s="525"/>
      <c r="AN30" s="525"/>
      <c r="AO30" s="525"/>
      <c r="AP30" s="525"/>
      <c r="AQ30" s="525"/>
      <c r="AR30" s="525"/>
      <c r="AS30" s="525"/>
      <c r="AT30" s="525"/>
      <c r="AU30" s="525"/>
      <c r="AV30" s="525"/>
      <c r="AW30" s="525"/>
      <c r="AX30" s="527"/>
      <c r="AY30" s="554"/>
      <c r="AZ30" s="555"/>
      <c r="BA30" s="555"/>
      <c r="BB30" s="556"/>
      <c r="BC30" s="513" t="s">
        <v>48</v>
      </c>
      <c r="BD30" s="514"/>
      <c r="BE30" s="514"/>
      <c r="BF30" s="514"/>
      <c r="BG30" s="514"/>
      <c r="BH30" s="514"/>
      <c r="BI30" s="514"/>
      <c r="BJ30" s="514"/>
      <c r="BK30" s="514"/>
      <c r="BL30" s="514"/>
      <c r="BM30" s="515"/>
      <c r="BN30" s="516">
        <v>102965</v>
      </c>
      <c r="BO30" s="517"/>
      <c r="BP30" s="517"/>
      <c r="BQ30" s="517"/>
      <c r="BR30" s="517"/>
      <c r="BS30" s="517"/>
      <c r="BT30" s="517"/>
      <c r="BU30" s="518"/>
      <c r="BV30" s="516">
        <v>98494</v>
      </c>
      <c r="BW30" s="517"/>
      <c r="BX30" s="517"/>
      <c r="BY30" s="517"/>
      <c r="BZ30" s="517"/>
      <c r="CA30" s="517"/>
      <c r="CB30" s="517"/>
      <c r="CC30" s="518"/>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187</v>
      </c>
      <c r="D33" s="418"/>
      <c r="E33" s="383" t="s">
        <v>188</v>
      </c>
      <c r="F33" s="383"/>
      <c r="G33" s="383"/>
      <c r="H33" s="383"/>
      <c r="I33" s="383"/>
      <c r="J33" s="383"/>
      <c r="K33" s="383"/>
      <c r="L33" s="383"/>
      <c r="M33" s="383"/>
      <c r="N33" s="383"/>
      <c r="O33" s="383"/>
      <c r="P33" s="383"/>
      <c r="Q33" s="383"/>
      <c r="R33" s="383"/>
      <c r="S33" s="383"/>
      <c r="T33" s="167"/>
      <c r="U33" s="418" t="s">
        <v>187</v>
      </c>
      <c r="V33" s="418"/>
      <c r="W33" s="383" t="s">
        <v>188</v>
      </c>
      <c r="X33" s="383"/>
      <c r="Y33" s="383"/>
      <c r="Z33" s="383"/>
      <c r="AA33" s="383"/>
      <c r="AB33" s="383"/>
      <c r="AC33" s="383"/>
      <c r="AD33" s="383"/>
      <c r="AE33" s="383"/>
      <c r="AF33" s="383"/>
      <c r="AG33" s="383"/>
      <c r="AH33" s="383"/>
      <c r="AI33" s="383"/>
      <c r="AJ33" s="383"/>
      <c r="AK33" s="383"/>
      <c r="AL33" s="167"/>
      <c r="AM33" s="418" t="s">
        <v>187</v>
      </c>
      <c r="AN33" s="418"/>
      <c r="AO33" s="383" t="s">
        <v>188</v>
      </c>
      <c r="AP33" s="383"/>
      <c r="AQ33" s="383"/>
      <c r="AR33" s="383"/>
      <c r="AS33" s="383"/>
      <c r="AT33" s="383"/>
      <c r="AU33" s="383"/>
      <c r="AV33" s="383"/>
      <c r="AW33" s="383"/>
      <c r="AX33" s="383"/>
      <c r="AY33" s="383"/>
      <c r="AZ33" s="383"/>
      <c r="BA33" s="383"/>
      <c r="BB33" s="383"/>
      <c r="BC33" s="383"/>
      <c r="BD33" s="173"/>
      <c r="BE33" s="383" t="s">
        <v>189</v>
      </c>
      <c r="BF33" s="383"/>
      <c r="BG33" s="383" t="s">
        <v>190</v>
      </c>
      <c r="BH33" s="383"/>
      <c r="BI33" s="383"/>
      <c r="BJ33" s="383"/>
      <c r="BK33" s="383"/>
      <c r="BL33" s="383"/>
      <c r="BM33" s="383"/>
      <c r="BN33" s="383"/>
      <c r="BO33" s="383"/>
      <c r="BP33" s="383"/>
      <c r="BQ33" s="383"/>
      <c r="BR33" s="383"/>
      <c r="BS33" s="383"/>
      <c r="BT33" s="383"/>
      <c r="BU33" s="383"/>
      <c r="BV33" s="173"/>
      <c r="BW33" s="418" t="s">
        <v>189</v>
      </c>
      <c r="BX33" s="418"/>
      <c r="BY33" s="383" t="s">
        <v>191</v>
      </c>
      <c r="BZ33" s="383"/>
      <c r="CA33" s="383"/>
      <c r="CB33" s="383"/>
      <c r="CC33" s="383"/>
      <c r="CD33" s="383"/>
      <c r="CE33" s="383"/>
      <c r="CF33" s="383"/>
      <c r="CG33" s="383"/>
      <c r="CH33" s="383"/>
      <c r="CI33" s="383"/>
      <c r="CJ33" s="383"/>
      <c r="CK33" s="383"/>
      <c r="CL33" s="383"/>
      <c r="CM33" s="383"/>
      <c r="CN33" s="167"/>
      <c r="CO33" s="418" t="s">
        <v>187</v>
      </c>
      <c r="CP33" s="418"/>
      <c r="CQ33" s="383" t="s">
        <v>192</v>
      </c>
      <c r="CR33" s="383"/>
      <c r="CS33" s="383"/>
      <c r="CT33" s="383"/>
      <c r="CU33" s="383"/>
      <c r="CV33" s="383"/>
      <c r="CW33" s="383"/>
      <c r="CX33" s="383"/>
      <c r="CY33" s="383"/>
      <c r="CZ33" s="383"/>
      <c r="DA33" s="383"/>
      <c r="DB33" s="383"/>
      <c r="DC33" s="383"/>
      <c r="DD33" s="383"/>
      <c r="DE33" s="383"/>
      <c r="DF33" s="167"/>
      <c r="DG33" s="583" t="s">
        <v>193</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f>IF(AO34="","",MAX(C34:D43,U34:V43)+1)</f>
        <v>4</v>
      </c>
      <c r="AN34" s="584"/>
      <c r="AO34" s="585" t="str">
        <f>IF('各会計、関係団体の財政状況及び健全化判断比率'!B30="","",'各会計、関係団体の財政状況及び健全化判断比率'!B30)</f>
        <v>簡易水道事業会計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9</v>
      </c>
      <c r="BX34" s="584"/>
      <c r="BY34" s="585" t="str">
        <f>IF('各会計、関係団体の財政状況及び健全化判断比率'!B68="","",'各会計、関係団体の財政状況及び健全化判断比率'!B68)</f>
        <v>沖縄県市町村総合事務組合</v>
      </c>
      <c r="BZ34" s="585"/>
      <c r="CA34" s="585"/>
      <c r="CB34" s="585"/>
      <c r="CC34" s="585"/>
      <c r="CD34" s="585"/>
      <c r="CE34" s="585"/>
      <c r="CF34" s="585"/>
      <c r="CG34" s="585"/>
      <c r="CH34" s="585"/>
      <c r="CI34" s="585"/>
      <c r="CJ34" s="585"/>
      <c r="CK34" s="585"/>
      <c r="CL34" s="585"/>
      <c r="CM34" s="585"/>
      <c r="CN34" s="163"/>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後期高齢者医療特別会計</v>
      </c>
      <c r="X35" s="585"/>
      <c r="Y35" s="585"/>
      <c r="Z35" s="585"/>
      <c r="AA35" s="585"/>
      <c r="AB35" s="585"/>
      <c r="AC35" s="585"/>
      <c r="AD35" s="585"/>
      <c r="AE35" s="585"/>
      <c r="AF35" s="585"/>
      <c r="AG35" s="585"/>
      <c r="AH35" s="585"/>
      <c r="AI35" s="585"/>
      <c r="AJ35" s="585"/>
      <c r="AK35" s="585"/>
      <c r="AL35" s="163"/>
      <c r="AM35" s="584">
        <f t="shared" ref="AM35:AM43" si="0">IF(AO35="","",AM34+1)</f>
        <v>5</v>
      </c>
      <c r="AN35" s="584"/>
      <c r="AO35" s="585" t="str">
        <f>IF('各会計、関係団体の財政状況及び健全化判断比率'!B31="","",'各会計、関係団体の財政状況及び健全化判断比率'!B31)</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10</v>
      </c>
      <c r="BX35" s="584"/>
      <c r="BY35" s="585" t="str">
        <f>IF('各会計、関係団体の財政状況及び健全化判断比率'!B69="","",'各会計、関係団体の財政状況及び健全化判断比率'!B69)</f>
        <v>沖縄県介護保険広域連合（一般会計）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t="str">
        <f t="shared" ref="U36:U43" si="4">IF(W36="","",U35+1)</f>
        <v/>
      </c>
      <c r="V36" s="584"/>
      <c r="W36" s="585"/>
      <c r="X36" s="585"/>
      <c r="Y36" s="585"/>
      <c r="Z36" s="585"/>
      <c r="AA36" s="585"/>
      <c r="AB36" s="585"/>
      <c r="AC36" s="585"/>
      <c r="AD36" s="585"/>
      <c r="AE36" s="585"/>
      <c r="AF36" s="585"/>
      <c r="AG36" s="585"/>
      <c r="AH36" s="585"/>
      <c r="AI36" s="585"/>
      <c r="AJ36" s="585"/>
      <c r="AK36" s="585"/>
      <c r="AL36" s="163"/>
      <c r="AM36" s="584">
        <f t="shared" si="0"/>
        <v>6</v>
      </c>
      <c r="AN36" s="584"/>
      <c r="AO36" s="585" t="str">
        <f>IF('各会計、関係団体の財政状況及び健全化判断比率'!B32="","",'各会計、関係団体の財政状況及び健全化判断比率'!B32)</f>
        <v>漁業集落排水事業会計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11</v>
      </c>
      <c r="BX36" s="584"/>
      <c r="BY36" s="585" t="str">
        <f>IF('各会計、関係団体の財政状況及び健全化判断比率'!B70="","",'各会計、関係団体の財政状況及び健全化判断比率'!B70)</f>
        <v>沖縄県介護保険広域連合（特別会計）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f t="shared" si="0"/>
        <v>7</v>
      </c>
      <c r="AN37" s="584"/>
      <c r="AO37" s="585" t="str">
        <f>IF('各会計、関係団体の財政状況及び健全化判断比率'!B33="","",'各会計、関係団体の財政状況及び健全化判断比率'!B33)</f>
        <v>農業集落排水事業会計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12</v>
      </c>
      <c r="BX37" s="584"/>
      <c r="BY37" s="585" t="str">
        <f>IF('各会計、関係団体の財政状況及び健全化判断比率'!B71="","",'各会計、関係団体の財政状況及び健全化判断比率'!B71)</f>
        <v>沖縄県後期高齢者医療広域連合（一般会計）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f t="shared" si="0"/>
        <v>8</v>
      </c>
      <c r="AN38" s="584"/>
      <c r="AO38" s="585" t="str">
        <f>IF('各会計、関係団体の財政状況及び健全化判断比率'!B34="","",'各会計、関係団体の財政状況及び健全化判断比率'!B34)</f>
        <v>航路事業会計</v>
      </c>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13</v>
      </c>
      <c r="BX38" s="584"/>
      <c r="BY38" s="585" t="str">
        <f>IF('各会計、関係団体の財政状況及び健全化判断比率'!B72="","",'各会計、関係団体の財政状況及び健全化判断比率'!B72)</f>
        <v>沖縄県後期高齢者医療広域連合（特別会計）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14</v>
      </c>
      <c r="BX39" s="584"/>
      <c r="BY39" s="585" t="str">
        <f>IF('各会計、関係団体の財政状況及び健全化判断比率'!B73="","",'各会計、関係団体の財政状況及び健全化判断比率'!B73)</f>
        <v>沖縄県市町村自治会館管理組合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15</v>
      </c>
      <c r="BX40" s="584"/>
      <c r="BY40" s="585" t="str">
        <f>IF('各会計、関係団体の財政状況及び健全化判断比率'!B74="","",'各会計、関係団体の財政状況及び健全化判断比率'!B74)</f>
        <v>南部広域市町村圏事務組合（一般会計）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16</v>
      </c>
      <c r="BX41" s="584"/>
      <c r="BY41" s="585" t="str">
        <f>IF('各会計、関係団体の財政状況及び健全化判断比率'!B75="","",'各会計、関係団体の財政状況及び健全化判断比率'!B75)</f>
        <v>南部広域市町村圏事務組合（いなんせ斎苑特別会計）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17</v>
      </c>
      <c r="BX42" s="584"/>
      <c r="BY42" s="585" t="str">
        <f>IF('各会計、関係団体の財政状況及び健全化判断比率'!B76="","",'各会計、関係団体の財政状況及び健全化判断比率'!B76)</f>
        <v>南部広域市町村圏事務組合（南斎場特別会計）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f t="shared" si="2"/>
        <v>18</v>
      </c>
      <c r="BX43" s="584"/>
      <c r="BY43" s="585" t="str">
        <f>IF('各会計、関係団体の財政状況及び健全化判断比率'!B77="","",'各会計、関係団体の財政状況及び健全化判断比率'!B77)</f>
        <v>南部広域行政組合一般会計</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qSmOfoER6gFdpSYQCaLjbSzUTJqYeluHpfG//syHlBBZ1T782cc0SpfKAXiJWuQRgMHfv4yg+uexxMYHOGVkng==" saltValue="gM46S3WZ224rl9ItSaIfK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election activeCell="J35" sqref="J35"/>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535</v>
      </c>
      <c r="D34" s="1136"/>
      <c r="E34" s="1137"/>
      <c r="F34" s="32">
        <v>10.1</v>
      </c>
      <c r="G34" s="33">
        <v>15.18</v>
      </c>
      <c r="H34" s="33">
        <v>15.18</v>
      </c>
      <c r="I34" s="33">
        <v>13.69</v>
      </c>
      <c r="J34" s="34">
        <v>9.83</v>
      </c>
      <c r="K34" s="22"/>
      <c r="L34" s="22"/>
      <c r="M34" s="22"/>
      <c r="N34" s="22"/>
      <c r="O34" s="22"/>
      <c r="P34" s="22"/>
    </row>
    <row r="35" spans="1:16" ht="39" customHeight="1" x14ac:dyDescent="0.15">
      <c r="A35" s="22"/>
      <c r="B35" s="35"/>
      <c r="C35" s="1132" t="s">
        <v>536</v>
      </c>
      <c r="D35" s="1132"/>
      <c r="E35" s="1133"/>
      <c r="F35" s="36">
        <v>5.2</v>
      </c>
      <c r="G35" s="37">
        <v>3.64</v>
      </c>
      <c r="H35" s="37">
        <v>2.63</v>
      </c>
      <c r="I35" s="37">
        <v>0.3</v>
      </c>
      <c r="J35" s="38">
        <v>2.48</v>
      </c>
      <c r="K35" s="22"/>
      <c r="L35" s="22"/>
      <c r="M35" s="22"/>
      <c r="N35" s="22"/>
      <c r="O35" s="22"/>
      <c r="P35" s="22"/>
    </row>
    <row r="36" spans="1:16" ht="39" customHeight="1" x14ac:dyDescent="0.15">
      <c r="A36" s="22"/>
      <c r="B36" s="35"/>
      <c r="C36" s="1132" t="s">
        <v>537</v>
      </c>
      <c r="D36" s="1132"/>
      <c r="E36" s="1133"/>
      <c r="F36" s="36" t="s">
        <v>490</v>
      </c>
      <c r="G36" s="37" t="s">
        <v>490</v>
      </c>
      <c r="H36" s="37" t="s">
        <v>490</v>
      </c>
      <c r="I36" s="37" t="s">
        <v>490</v>
      </c>
      <c r="J36" s="38">
        <v>1.47</v>
      </c>
      <c r="K36" s="22"/>
      <c r="L36" s="22"/>
      <c r="M36" s="22"/>
      <c r="N36" s="22"/>
      <c r="O36" s="22"/>
      <c r="P36" s="22"/>
    </row>
    <row r="37" spans="1:16" ht="39" customHeight="1" x14ac:dyDescent="0.15">
      <c r="A37" s="22"/>
      <c r="B37" s="35"/>
      <c r="C37" s="1132" t="s">
        <v>538</v>
      </c>
      <c r="D37" s="1132"/>
      <c r="E37" s="1133"/>
      <c r="F37" s="36" t="s">
        <v>490</v>
      </c>
      <c r="G37" s="37" t="s">
        <v>490</v>
      </c>
      <c r="H37" s="37" t="s">
        <v>490</v>
      </c>
      <c r="I37" s="37" t="s">
        <v>490</v>
      </c>
      <c r="J37" s="38">
        <v>0.56999999999999995</v>
      </c>
      <c r="K37" s="22"/>
      <c r="L37" s="22"/>
      <c r="M37" s="22"/>
      <c r="N37" s="22"/>
      <c r="O37" s="22"/>
      <c r="P37" s="22"/>
    </row>
    <row r="38" spans="1:16" ht="39" customHeight="1" x14ac:dyDescent="0.15">
      <c r="A38" s="22"/>
      <c r="B38" s="35"/>
      <c r="C38" s="1132" t="s">
        <v>539</v>
      </c>
      <c r="D38" s="1132"/>
      <c r="E38" s="1133"/>
      <c r="F38" s="36">
        <v>0.08</v>
      </c>
      <c r="G38" s="37">
        <v>0.26</v>
      </c>
      <c r="H38" s="37">
        <v>0.44</v>
      </c>
      <c r="I38" s="37">
        <v>0.04</v>
      </c>
      <c r="J38" s="38">
        <v>0.08</v>
      </c>
      <c r="K38" s="22"/>
      <c r="L38" s="22"/>
      <c r="M38" s="22"/>
      <c r="N38" s="22"/>
      <c r="O38" s="22"/>
      <c r="P38" s="22"/>
    </row>
    <row r="39" spans="1:16" ht="39" customHeight="1" x14ac:dyDescent="0.15">
      <c r="A39" s="22"/>
      <c r="B39" s="35"/>
      <c r="C39" s="1132" t="s">
        <v>540</v>
      </c>
      <c r="D39" s="1132"/>
      <c r="E39" s="1133"/>
      <c r="F39" s="36" t="s">
        <v>490</v>
      </c>
      <c r="G39" s="37" t="s">
        <v>490</v>
      </c>
      <c r="H39" s="37" t="s">
        <v>490</v>
      </c>
      <c r="I39" s="37" t="s">
        <v>490</v>
      </c>
      <c r="J39" s="38">
        <v>7.0000000000000007E-2</v>
      </c>
      <c r="K39" s="22"/>
      <c r="L39" s="22"/>
      <c r="M39" s="22"/>
      <c r="N39" s="22"/>
      <c r="O39" s="22"/>
      <c r="P39" s="22"/>
    </row>
    <row r="40" spans="1:16" ht="39" customHeight="1" x14ac:dyDescent="0.15">
      <c r="A40" s="22"/>
      <c r="B40" s="35"/>
      <c r="C40" s="1132" t="s">
        <v>541</v>
      </c>
      <c r="D40" s="1132"/>
      <c r="E40" s="1133"/>
      <c r="F40" s="36" t="s">
        <v>490</v>
      </c>
      <c r="G40" s="37" t="s">
        <v>490</v>
      </c>
      <c r="H40" s="37" t="s">
        <v>490</v>
      </c>
      <c r="I40" s="37" t="s">
        <v>490</v>
      </c>
      <c r="J40" s="38">
        <v>0.04</v>
      </c>
      <c r="K40" s="22"/>
      <c r="L40" s="22"/>
      <c r="M40" s="22"/>
      <c r="N40" s="22"/>
      <c r="O40" s="22"/>
      <c r="P40" s="22"/>
    </row>
    <row r="41" spans="1:16" ht="39" customHeight="1" x14ac:dyDescent="0.15">
      <c r="A41" s="22"/>
      <c r="B41" s="35"/>
      <c r="C41" s="1132" t="s">
        <v>542</v>
      </c>
      <c r="D41" s="1132"/>
      <c r="E41" s="1133"/>
      <c r="F41" s="36" t="s">
        <v>490</v>
      </c>
      <c r="G41" s="37" t="s">
        <v>490</v>
      </c>
      <c r="H41" s="37" t="s">
        <v>490</v>
      </c>
      <c r="I41" s="37" t="s">
        <v>490</v>
      </c>
      <c r="J41" s="38">
        <v>0</v>
      </c>
      <c r="K41" s="22"/>
      <c r="L41" s="22"/>
      <c r="M41" s="22"/>
      <c r="N41" s="22"/>
      <c r="O41" s="22"/>
      <c r="P41" s="22"/>
    </row>
    <row r="42" spans="1:16" ht="39" customHeight="1" x14ac:dyDescent="0.15">
      <c r="A42" s="22"/>
      <c r="B42" s="39"/>
      <c r="C42" s="1132" t="s">
        <v>543</v>
      </c>
      <c r="D42" s="1132"/>
      <c r="E42" s="1133"/>
      <c r="F42" s="36" t="s">
        <v>544</v>
      </c>
      <c r="G42" s="37" t="s">
        <v>490</v>
      </c>
      <c r="H42" s="37" t="s">
        <v>490</v>
      </c>
      <c r="I42" s="37" t="s">
        <v>490</v>
      </c>
      <c r="J42" s="38" t="s">
        <v>490</v>
      </c>
      <c r="K42" s="22"/>
      <c r="L42" s="22"/>
      <c r="M42" s="22"/>
      <c r="N42" s="22"/>
      <c r="O42" s="22"/>
      <c r="P42" s="22"/>
    </row>
    <row r="43" spans="1:16" ht="39" customHeight="1" thickBot="1" x14ac:dyDescent="0.2">
      <c r="A43" s="22"/>
      <c r="B43" s="40"/>
      <c r="C43" s="1134" t="s">
        <v>545</v>
      </c>
      <c r="D43" s="1134"/>
      <c r="E43" s="1135"/>
      <c r="F43" s="41">
        <v>3.8</v>
      </c>
      <c r="G43" s="42">
        <v>0.7</v>
      </c>
      <c r="H43" s="42">
        <v>0.89</v>
      </c>
      <c r="I43" s="42">
        <v>2.76</v>
      </c>
      <c r="J43" s="43" t="s">
        <v>490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vIWFAqrZBn0oT3lWYWQOwMdsp8fxYwCdurumdvNqmsJgGHz7+Mqb0Up039B1e7QGbYodS+NxdDWDem1OKo6SyQ==" saltValue="81Cc3l5y3p47t9iU/Y0+z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43" zoomScaleSheetLayoutView="55" workbookViewId="0">
      <selection activeCell="N47" sqref="N47"/>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124</v>
      </c>
      <c r="L45" s="58">
        <v>124</v>
      </c>
      <c r="M45" s="58">
        <v>128</v>
      </c>
      <c r="N45" s="58">
        <v>123</v>
      </c>
      <c r="O45" s="59">
        <v>142</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490</v>
      </c>
      <c r="L46" s="62" t="s">
        <v>490</v>
      </c>
      <c r="M46" s="62" t="s">
        <v>490</v>
      </c>
      <c r="N46" s="62" t="s">
        <v>490</v>
      </c>
      <c r="O46" s="63" t="s">
        <v>490</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490</v>
      </c>
      <c r="L47" s="62" t="s">
        <v>490</v>
      </c>
      <c r="M47" s="62" t="s">
        <v>490</v>
      </c>
      <c r="N47" s="62" t="s">
        <v>490</v>
      </c>
      <c r="O47" s="63" t="s">
        <v>490</v>
      </c>
      <c r="P47" s="46"/>
      <c r="Q47" s="46"/>
      <c r="R47" s="46"/>
      <c r="S47" s="46"/>
      <c r="T47" s="46"/>
      <c r="U47" s="46"/>
    </row>
    <row r="48" spans="1:21" ht="30.75" customHeight="1" x14ac:dyDescent="0.15">
      <c r="A48" s="46"/>
      <c r="B48" s="1140"/>
      <c r="C48" s="1141"/>
      <c r="D48" s="60"/>
      <c r="E48" s="1146" t="s">
        <v>13</v>
      </c>
      <c r="F48" s="1146"/>
      <c r="G48" s="1146"/>
      <c r="H48" s="1146"/>
      <c r="I48" s="1146"/>
      <c r="J48" s="1147"/>
      <c r="K48" s="61">
        <v>62</v>
      </c>
      <c r="L48" s="62">
        <v>65</v>
      </c>
      <c r="M48" s="62">
        <v>68</v>
      </c>
      <c r="N48" s="62">
        <v>78</v>
      </c>
      <c r="O48" s="63">
        <v>89</v>
      </c>
      <c r="P48" s="46"/>
      <c r="Q48" s="46"/>
      <c r="R48" s="46"/>
      <c r="S48" s="46"/>
      <c r="T48" s="46"/>
      <c r="U48" s="46"/>
    </row>
    <row r="49" spans="1:21" ht="30.75" customHeight="1" x14ac:dyDescent="0.15">
      <c r="A49" s="46"/>
      <c r="B49" s="1140"/>
      <c r="C49" s="1141"/>
      <c r="D49" s="60"/>
      <c r="E49" s="1146" t="s">
        <v>14</v>
      </c>
      <c r="F49" s="1146"/>
      <c r="G49" s="1146"/>
      <c r="H49" s="1146"/>
      <c r="I49" s="1146"/>
      <c r="J49" s="1147"/>
      <c r="K49" s="61">
        <v>0</v>
      </c>
      <c r="L49" s="62">
        <v>1</v>
      </c>
      <c r="M49" s="62">
        <v>0</v>
      </c>
      <c r="N49" s="62">
        <v>0</v>
      </c>
      <c r="O49" s="63">
        <v>0</v>
      </c>
      <c r="P49" s="46"/>
      <c r="Q49" s="46"/>
      <c r="R49" s="46"/>
      <c r="S49" s="46"/>
      <c r="T49" s="46"/>
      <c r="U49" s="46"/>
    </row>
    <row r="50" spans="1:21" ht="30.75" customHeight="1" x14ac:dyDescent="0.15">
      <c r="A50" s="46"/>
      <c r="B50" s="1140"/>
      <c r="C50" s="1141"/>
      <c r="D50" s="60"/>
      <c r="E50" s="1146" t="s">
        <v>15</v>
      </c>
      <c r="F50" s="1146"/>
      <c r="G50" s="1146"/>
      <c r="H50" s="1146"/>
      <c r="I50" s="1146"/>
      <c r="J50" s="1147"/>
      <c r="K50" s="61">
        <v>52</v>
      </c>
      <c r="L50" s="62">
        <v>51</v>
      </c>
      <c r="M50" s="62">
        <v>51</v>
      </c>
      <c r="N50" s="62">
        <v>51</v>
      </c>
      <c r="O50" s="63">
        <v>72</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490</v>
      </c>
      <c r="L51" s="62" t="s">
        <v>490</v>
      </c>
      <c r="M51" s="62" t="s">
        <v>490</v>
      </c>
      <c r="N51" s="62" t="s">
        <v>490</v>
      </c>
      <c r="O51" s="63" t="s">
        <v>490</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159</v>
      </c>
      <c r="L52" s="62">
        <v>161</v>
      </c>
      <c r="M52" s="62">
        <v>161</v>
      </c>
      <c r="N52" s="62">
        <v>162</v>
      </c>
      <c r="O52" s="63">
        <v>185</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79</v>
      </c>
      <c r="L53" s="67">
        <v>80</v>
      </c>
      <c r="M53" s="67">
        <v>86</v>
      </c>
      <c r="N53" s="67">
        <v>90</v>
      </c>
      <c r="O53" s="68">
        <v>118</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546</v>
      </c>
      <c r="L57" s="79" t="s">
        <v>547</v>
      </c>
      <c r="M57" s="79" t="s">
        <v>548</v>
      </c>
      <c r="N57" s="79" t="s">
        <v>549</v>
      </c>
      <c r="O57" s="80" t="s">
        <v>550</v>
      </c>
      <c r="P57" s="46"/>
      <c r="Q57" s="46"/>
      <c r="R57" s="46"/>
      <c r="S57" s="46"/>
      <c r="T57" s="46"/>
      <c r="U57" s="46"/>
    </row>
    <row r="58" spans="1:21" ht="31.5" customHeight="1" x14ac:dyDescent="0.15">
      <c r="B58" s="1154" t="s">
        <v>24</v>
      </c>
      <c r="C58" s="1155"/>
      <c r="D58" s="1160" t="s">
        <v>25</v>
      </c>
      <c r="E58" s="1161"/>
      <c r="F58" s="1161"/>
      <c r="G58" s="1161"/>
      <c r="H58" s="1161"/>
      <c r="I58" s="1161"/>
      <c r="J58" s="1162"/>
      <c r="K58" s="81"/>
      <c r="L58" s="82"/>
      <c r="M58" s="82"/>
      <c r="N58" s="82"/>
      <c r="O58" s="83"/>
    </row>
    <row r="59" spans="1:21" ht="31.5" customHeight="1" x14ac:dyDescent="0.15">
      <c r="B59" s="1156"/>
      <c r="C59" s="1157"/>
      <c r="D59" s="1163" t="s">
        <v>26</v>
      </c>
      <c r="E59" s="1164"/>
      <c r="F59" s="1164"/>
      <c r="G59" s="1164"/>
      <c r="H59" s="1164"/>
      <c r="I59" s="1164"/>
      <c r="J59" s="1165"/>
      <c r="K59" s="84"/>
      <c r="L59" s="85"/>
      <c r="M59" s="85"/>
      <c r="N59" s="85"/>
      <c r="O59" s="86"/>
    </row>
    <row r="60" spans="1:21" ht="31.5" customHeight="1" thickBot="1" x14ac:dyDescent="0.2">
      <c r="B60" s="1158"/>
      <c r="C60" s="1159"/>
      <c r="D60" s="1166" t="s">
        <v>27</v>
      </c>
      <c r="E60" s="1167"/>
      <c r="F60" s="1167"/>
      <c r="G60" s="1167"/>
      <c r="H60" s="1167"/>
      <c r="I60" s="1167"/>
      <c r="J60" s="1168"/>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es2AxZJ5lS5YM5fWiHtI+++ziH3L54WQTuwCjeM5yEr6oIx5Oe4L8nl7g/Rj4nGVvdkAfNxBLBA1T4Uf2G5VYg==" saltValue="orFAF1phHzGVTo9svBxSV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40" zoomScaleSheetLayoutView="100" workbookViewId="0">
      <selection activeCell="E49" sqref="E49:H49"/>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69" t="s">
        <v>30</v>
      </c>
      <c r="C41" s="1170"/>
      <c r="D41" s="103"/>
      <c r="E41" s="1175" t="s">
        <v>31</v>
      </c>
      <c r="F41" s="1175"/>
      <c r="G41" s="1175"/>
      <c r="H41" s="1176"/>
      <c r="I41" s="330">
        <v>1258</v>
      </c>
      <c r="J41" s="331">
        <v>1211</v>
      </c>
      <c r="K41" s="331">
        <v>1482</v>
      </c>
      <c r="L41" s="331">
        <v>1362</v>
      </c>
      <c r="M41" s="332">
        <v>1225</v>
      </c>
    </row>
    <row r="42" spans="2:13" ht="27.75" customHeight="1" x14ac:dyDescent="0.15">
      <c r="B42" s="1171"/>
      <c r="C42" s="1172"/>
      <c r="D42" s="104"/>
      <c r="E42" s="1177" t="s">
        <v>32</v>
      </c>
      <c r="F42" s="1177"/>
      <c r="G42" s="1177"/>
      <c r="H42" s="1178"/>
      <c r="I42" s="333">
        <v>685</v>
      </c>
      <c r="J42" s="334">
        <v>626</v>
      </c>
      <c r="K42" s="334">
        <v>628</v>
      </c>
      <c r="L42" s="334">
        <v>729</v>
      </c>
      <c r="M42" s="335">
        <v>574</v>
      </c>
    </row>
    <row r="43" spans="2:13" ht="27.75" customHeight="1" x14ac:dyDescent="0.15">
      <c r="B43" s="1171"/>
      <c r="C43" s="1172"/>
      <c r="D43" s="104"/>
      <c r="E43" s="1177" t="s">
        <v>33</v>
      </c>
      <c r="F43" s="1177"/>
      <c r="G43" s="1177"/>
      <c r="H43" s="1178"/>
      <c r="I43" s="333">
        <v>558</v>
      </c>
      <c r="J43" s="334">
        <v>499</v>
      </c>
      <c r="K43" s="334">
        <v>388</v>
      </c>
      <c r="L43" s="334">
        <v>443</v>
      </c>
      <c r="M43" s="335">
        <v>613</v>
      </c>
    </row>
    <row r="44" spans="2:13" ht="27.75" customHeight="1" x14ac:dyDescent="0.15">
      <c r="B44" s="1171"/>
      <c r="C44" s="1172"/>
      <c r="D44" s="104"/>
      <c r="E44" s="1177" t="s">
        <v>34</v>
      </c>
      <c r="F44" s="1177"/>
      <c r="G44" s="1177"/>
      <c r="H44" s="1178"/>
      <c r="I44" s="333" t="s">
        <v>490</v>
      </c>
      <c r="J44" s="334" t="s">
        <v>490</v>
      </c>
      <c r="K44" s="334" t="s">
        <v>490</v>
      </c>
      <c r="L44" s="334" t="s">
        <v>490</v>
      </c>
      <c r="M44" s="335" t="s">
        <v>490</v>
      </c>
    </row>
    <row r="45" spans="2:13" ht="27.75" customHeight="1" x14ac:dyDescent="0.15">
      <c r="B45" s="1171"/>
      <c r="C45" s="1172"/>
      <c r="D45" s="104"/>
      <c r="E45" s="1177" t="s">
        <v>35</v>
      </c>
      <c r="F45" s="1177"/>
      <c r="G45" s="1177"/>
      <c r="H45" s="1178"/>
      <c r="I45" s="333" t="s">
        <v>490</v>
      </c>
      <c r="J45" s="334" t="s">
        <v>490</v>
      </c>
      <c r="K45" s="334" t="s">
        <v>490</v>
      </c>
      <c r="L45" s="334" t="s">
        <v>490</v>
      </c>
      <c r="M45" s="335">
        <v>6</v>
      </c>
    </row>
    <row r="46" spans="2:13" ht="27.75" customHeight="1" x14ac:dyDescent="0.15">
      <c r="B46" s="1171"/>
      <c r="C46" s="1172"/>
      <c r="D46" s="105"/>
      <c r="E46" s="1177" t="s">
        <v>36</v>
      </c>
      <c r="F46" s="1177"/>
      <c r="G46" s="1177"/>
      <c r="H46" s="1178"/>
      <c r="I46" s="333" t="s">
        <v>490</v>
      </c>
      <c r="J46" s="334" t="s">
        <v>490</v>
      </c>
      <c r="K46" s="334" t="s">
        <v>490</v>
      </c>
      <c r="L46" s="334" t="s">
        <v>490</v>
      </c>
      <c r="M46" s="335" t="s">
        <v>490</v>
      </c>
    </row>
    <row r="47" spans="2:13" ht="27.75" customHeight="1" x14ac:dyDescent="0.15">
      <c r="B47" s="1171"/>
      <c r="C47" s="1172"/>
      <c r="D47" s="106"/>
      <c r="E47" s="1179" t="s">
        <v>37</v>
      </c>
      <c r="F47" s="1180"/>
      <c r="G47" s="1180"/>
      <c r="H47" s="1181"/>
      <c r="I47" s="333" t="s">
        <v>490</v>
      </c>
      <c r="J47" s="334" t="s">
        <v>490</v>
      </c>
      <c r="K47" s="334" t="s">
        <v>490</v>
      </c>
      <c r="L47" s="334" t="s">
        <v>490</v>
      </c>
      <c r="M47" s="335" t="s">
        <v>490</v>
      </c>
    </row>
    <row r="48" spans="2:13" ht="27.75" customHeight="1" x14ac:dyDescent="0.15">
      <c r="B48" s="1171"/>
      <c r="C48" s="1172"/>
      <c r="D48" s="104"/>
      <c r="E48" s="1177" t="s">
        <v>38</v>
      </c>
      <c r="F48" s="1177"/>
      <c r="G48" s="1177"/>
      <c r="H48" s="1178"/>
      <c r="I48" s="333" t="s">
        <v>490</v>
      </c>
      <c r="J48" s="334" t="s">
        <v>490</v>
      </c>
      <c r="K48" s="334" t="s">
        <v>490</v>
      </c>
      <c r="L48" s="334" t="s">
        <v>490</v>
      </c>
      <c r="M48" s="335" t="s">
        <v>490</v>
      </c>
    </row>
    <row r="49" spans="2:13" ht="27.75" customHeight="1" x14ac:dyDescent="0.15">
      <c r="B49" s="1173"/>
      <c r="C49" s="1174"/>
      <c r="D49" s="104"/>
      <c r="E49" s="1177" t="s">
        <v>39</v>
      </c>
      <c r="F49" s="1177"/>
      <c r="G49" s="1177"/>
      <c r="H49" s="1178"/>
      <c r="I49" s="333" t="s">
        <v>490</v>
      </c>
      <c r="J49" s="334" t="s">
        <v>490</v>
      </c>
      <c r="K49" s="334" t="s">
        <v>490</v>
      </c>
      <c r="L49" s="334" t="s">
        <v>490</v>
      </c>
      <c r="M49" s="335" t="s">
        <v>490</v>
      </c>
    </row>
    <row r="50" spans="2:13" ht="27.75" customHeight="1" x14ac:dyDescent="0.15">
      <c r="B50" s="1182" t="s">
        <v>40</v>
      </c>
      <c r="C50" s="1183"/>
      <c r="D50" s="107"/>
      <c r="E50" s="1177" t="s">
        <v>41</v>
      </c>
      <c r="F50" s="1177"/>
      <c r="G50" s="1177"/>
      <c r="H50" s="1178"/>
      <c r="I50" s="333">
        <v>294</v>
      </c>
      <c r="J50" s="334">
        <v>390</v>
      </c>
      <c r="K50" s="334">
        <v>564</v>
      </c>
      <c r="L50" s="334">
        <v>532</v>
      </c>
      <c r="M50" s="335">
        <v>492</v>
      </c>
    </row>
    <row r="51" spans="2:13" ht="27.75" customHeight="1" x14ac:dyDescent="0.15">
      <c r="B51" s="1171"/>
      <c r="C51" s="1172"/>
      <c r="D51" s="104"/>
      <c r="E51" s="1177" t="s">
        <v>42</v>
      </c>
      <c r="F51" s="1177"/>
      <c r="G51" s="1177"/>
      <c r="H51" s="1178"/>
      <c r="I51" s="333">
        <v>5</v>
      </c>
      <c r="J51" s="334">
        <v>18</v>
      </c>
      <c r="K51" s="334">
        <v>16</v>
      </c>
      <c r="L51" s="334">
        <v>17</v>
      </c>
      <c r="M51" s="335">
        <v>15</v>
      </c>
    </row>
    <row r="52" spans="2:13" ht="27.75" customHeight="1" x14ac:dyDescent="0.15">
      <c r="B52" s="1173"/>
      <c r="C52" s="1174"/>
      <c r="D52" s="104"/>
      <c r="E52" s="1177" t="s">
        <v>43</v>
      </c>
      <c r="F52" s="1177"/>
      <c r="G52" s="1177"/>
      <c r="H52" s="1178"/>
      <c r="I52" s="333">
        <v>1151</v>
      </c>
      <c r="J52" s="334">
        <v>1094</v>
      </c>
      <c r="K52" s="334">
        <v>1267</v>
      </c>
      <c r="L52" s="334">
        <v>1634</v>
      </c>
      <c r="M52" s="335">
        <v>1322</v>
      </c>
    </row>
    <row r="53" spans="2:13" ht="27.75" customHeight="1" thickBot="1" x14ac:dyDescent="0.2">
      <c r="B53" s="1184" t="s">
        <v>19</v>
      </c>
      <c r="C53" s="1185"/>
      <c r="D53" s="108"/>
      <c r="E53" s="1186" t="s">
        <v>44</v>
      </c>
      <c r="F53" s="1186"/>
      <c r="G53" s="1186"/>
      <c r="H53" s="1187"/>
      <c r="I53" s="336">
        <v>1050</v>
      </c>
      <c r="J53" s="337">
        <v>835</v>
      </c>
      <c r="K53" s="337">
        <v>650</v>
      </c>
      <c r="L53" s="337">
        <v>351</v>
      </c>
      <c r="M53" s="338">
        <v>590</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nS0/+tZ7HNSXIVtWHP9AB3aQwlsOozLC3NMp+UYaJ4FNh4Pyyh4wu5mU11nTGgBc3ba0I3/PGM5laZVcAUcbQ==" saltValue="KMqvFKbAstu3VbS6nc6mT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13" zoomScale="70" zoomScaleNormal="70" zoomScaleSheetLayoutView="100" workbookViewId="0">
      <selection activeCell="H60" sqref="H60"/>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549</v>
      </c>
      <c r="G55" s="339">
        <v>517</v>
      </c>
      <c r="H55" s="340">
        <v>471</v>
      </c>
    </row>
    <row r="56" spans="2:8" ht="52.5" customHeight="1" x14ac:dyDescent="0.15">
      <c r="B56" s="120"/>
      <c r="C56" s="1198" t="s">
        <v>47</v>
      </c>
      <c r="D56" s="1198"/>
      <c r="E56" s="1199"/>
      <c r="F56" s="341">
        <v>8</v>
      </c>
      <c r="G56" s="341">
        <v>8</v>
      </c>
      <c r="H56" s="342">
        <v>11</v>
      </c>
    </row>
    <row r="57" spans="2:8" ht="53.25" customHeight="1" x14ac:dyDescent="0.15">
      <c r="B57" s="120"/>
      <c r="C57" s="1200" t="s">
        <v>48</v>
      </c>
      <c r="D57" s="1200"/>
      <c r="E57" s="1201"/>
      <c r="F57" s="343">
        <v>97</v>
      </c>
      <c r="G57" s="343">
        <v>98</v>
      </c>
      <c r="H57" s="344">
        <v>103</v>
      </c>
    </row>
    <row r="58" spans="2:8" ht="45.75" customHeight="1" x14ac:dyDescent="0.15">
      <c r="B58" s="121"/>
      <c r="C58" s="1188" t="s">
        <v>551</v>
      </c>
      <c r="D58" s="1189"/>
      <c r="E58" s="1190"/>
      <c r="F58" s="345">
        <v>30</v>
      </c>
      <c r="G58" s="345">
        <v>30</v>
      </c>
      <c r="H58" s="346">
        <v>30</v>
      </c>
    </row>
    <row r="59" spans="2:8" ht="45.75" customHeight="1" x14ac:dyDescent="0.15">
      <c r="B59" s="121"/>
      <c r="C59" s="1188" t="s">
        <v>552</v>
      </c>
      <c r="D59" s="1189"/>
      <c r="E59" s="1190"/>
      <c r="F59" s="345">
        <v>25</v>
      </c>
      <c r="G59" s="345">
        <v>24</v>
      </c>
      <c r="H59" s="346">
        <v>23</v>
      </c>
    </row>
    <row r="60" spans="2:8" ht="45.75" customHeight="1" x14ac:dyDescent="0.15">
      <c r="B60" s="121"/>
      <c r="C60" s="1188" t="s">
        <v>553</v>
      </c>
      <c r="D60" s="1189"/>
      <c r="E60" s="1190"/>
      <c r="F60" s="345">
        <v>0</v>
      </c>
      <c r="G60" s="345">
        <v>7</v>
      </c>
      <c r="H60" s="346">
        <v>10</v>
      </c>
    </row>
    <row r="61" spans="2:8" ht="45.75" customHeight="1" x14ac:dyDescent="0.15">
      <c r="B61" s="121"/>
      <c r="C61" s="1188" t="s">
        <v>554</v>
      </c>
      <c r="D61" s="1189"/>
      <c r="E61" s="1190"/>
      <c r="F61" s="345">
        <v>7</v>
      </c>
      <c r="G61" s="345">
        <v>8</v>
      </c>
      <c r="H61" s="346">
        <v>9</v>
      </c>
    </row>
    <row r="62" spans="2:8" ht="45.75" customHeight="1" thickBot="1" x14ac:dyDescent="0.2">
      <c r="B62" s="122"/>
      <c r="C62" s="1191" t="s">
        <v>555</v>
      </c>
      <c r="D62" s="1192"/>
      <c r="E62" s="1193"/>
      <c r="F62" s="347">
        <v>5</v>
      </c>
      <c r="G62" s="347">
        <v>5</v>
      </c>
      <c r="H62" s="348">
        <v>5</v>
      </c>
    </row>
    <row r="63" spans="2:8" ht="52.5" customHeight="1" thickBot="1" x14ac:dyDescent="0.2">
      <c r="B63" s="123"/>
      <c r="C63" s="1194" t="s">
        <v>49</v>
      </c>
      <c r="D63" s="1194"/>
      <c r="E63" s="1195"/>
      <c r="F63" s="349">
        <v>655</v>
      </c>
      <c r="G63" s="349">
        <v>623</v>
      </c>
      <c r="H63" s="350">
        <v>585</v>
      </c>
    </row>
    <row r="64" spans="2:8" x14ac:dyDescent="0.15"/>
  </sheetData>
  <sheetProtection algorithmName="SHA-512" hashValue="kitug2YRLUacMKYxqnkE5ITUo6XewaRGKXfJp1+BZA/hvOiYu2F0+g9LuAAt21dJ2S2iKK/8IVfbXS7g5z9q7Q==" saltValue="+HBm+5JocEKesCK2+YSqE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961192</v>
      </c>
      <c r="E3" s="142"/>
      <c r="F3" s="143">
        <v>332350</v>
      </c>
      <c r="G3" s="144"/>
      <c r="H3" s="145"/>
    </row>
    <row r="4" spans="1:8" x14ac:dyDescent="0.15">
      <c r="A4" s="146"/>
      <c r="B4" s="147"/>
      <c r="C4" s="148"/>
      <c r="D4" s="149">
        <v>57626</v>
      </c>
      <c r="E4" s="150"/>
      <c r="F4" s="151">
        <v>200453</v>
      </c>
      <c r="G4" s="152"/>
      <c r="H4" s="153"/>
    </row>
    <row r="5" spans="1:8" x14ac:dyDescent="0.15">
      <c r="A5" s="134" t="s">
        <v>522</v>
      </c>
      <c r="B5" s="139"/>
      <c r="C5" s="140"/>
      <c r="D5" s="141">
        <v>284014</v>
      </c>
      <c r="E5" s="142"/>
      <c r="F5" s="143">
        <v>362690</v>
      </c>
      <c r="G5" s="144"/>
      <c r="H5" s="145"/>
    </row>
    <row r="6" spans="1:8" x14ac:dyDescent="0.15">
      <c r="A6" s="146"/>
      <c r="B6" s="147"/>
      <c r="C6" s="148"/>
      <c r="D6" s="149">
        <v>5660</v>
      </c>
      <c r="E6" s="150"/>
      <c r="F6" s="151">
        <v>172580</v>
      </c>
      <c r="G6" s="152"/>
      <c r="H6" s="153"/>
    </row>
    <row r="7" spans="1:8" x14ac:dyDescent="0.15">
      <c r="A7" s="134" t="s">
        <v>523</v>
      </c>
      <c r="B7" s="139"/>
      <c r="C7" s="140"/>
      <c r="D7" s="141">
        <v>801611</v>
      </c>
      <c r="E7" s="142"/>
      <c r="F7" s="143">
        <v>296093</v>
      </c>
      <c r="G7" s="144"/>
      <c r="H7" s="145"/>
    </row>
    <row r="8" spans="1:8" x14ac:dyDescent="0.15">
      <c r="A8" s="146"/>
      <c r="B8" s="147"/>
      <c r="C8" s="148"/>
      <c r="D8" s="149">
        <v>23623</v>
      </c>
      <c r="E8" s="150"/>
      <c r="F8" s="151">
        <v>140545</v>
      </c>
      <c r="G8" s="152"/>
      <c r="H8" s="153"/>
    </row>
    <row r="9" spans="1:8" x14ac:dyDescent="0.15">
      <c r="A9" s="134" t="s">
        <v>524</v>
      </c>
      <c r="B9" s="139"/>
      <c r="C9" s="140"/>
      <c r="D9" s="141">
        <v>132026</v>
      </c>
      <c r="E9" s="142"/>
      <c r="F9" s="143">
        <v>308655</v>
      </c>
      <c r="G9" s="144"/>
      <c r="H9" s="145"/>
    </row>
    <row r="10" spans="1:8" x14ac:dyDescent="0.15">
      <c r="A10" s="146"/>
      <c r="B10" s="147"/>
      <c r="C10" s="148"/>
      <c r="D10" s="149">
        <v>17144</v>
      </c>
      <c r="E10" s="150"/>
      <c r="F10" s="151">
        <v>169887</v>
      </c>
      <c r="G10" s="152"/>
      <c r="H10" s="153"/>
    </row>
    <row r="11" spans="1:8" x14ac:dyDescent="0.15">
      <c r="A11" s="134" t="s">
        <v>525</v>
      </c>
      <c r="B11" s="139"/>
      <c r="C11" s="140"/>
      <c r="D11" s="141">
        <v>163123</v>
      </c>
      <c r="E11" s="142"/>
      <c r="F11" s="143">
        <v>325476</v>
      </c>
      <c r="G11" s="144"/>
      <c r="H11" s="145"/>
    </row>
    <row r="12" spans="1:8" x14ac:dyDescent="0.15">
      <c r="A12" s="146"/>
      <c r="B12" s="147"/>
      <c r="C12" s="154"/>
      <c r="D12" s="149">
        <v>39223</v>
      </c>
      <c r="E12" s="150"/>
      <c r="F12" s="151">
        <v>190204</v>
      </c>
      <c r="G12" s="152"/>
      <c r="H12" s="153"/>
    </row>
    <row r="13" spans="1:8" x14ac:dyDescent="0.15">
      <c r="A13" s="134"/>
      <c r="B13" s="139"/>
      <c r="C13" s="140"/>
      <c r="D13" s="141">
        <v>468393</v>
      </c>
      <c r="E13" s="142"/>
      <c r="F13" s="143">
        <v>325053</v>
      </c>
      <c r="G13" s="155"/>
      <c r="H13" s="145"/>
    </row>
    <row r="14" spans="1:8" x14ac:dyDescent="0.15">
      <c r="A14" s="146"/>
      <c r="B14" s="147"/>
      <c r="C14" s="148"/>
      <c r="D14" s="149">
        <v>28655</v>
      </c>
      <c r="E14" s="150"/>
      <c r="F14" s="151">
        <v>174734</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10.11</v>
      </c>
      <c r="C19" s="156">
        <f>ROUND(VALUE(SUBSTITUTE(実質収支比率等に係る経年分析!G$48,"▲","-")),2)</f>
        <v>15.18</v>
      </c>
      <c r="D19" s="156">
        <f>ROUND(VALUE(SUBSTITUTE(実質収支比率等に係る経年分析!H$48,"▲","-")),2)</f>
        <v>15.18</v>
      </c>
      <c r="E19" s="156">
        <f>ROUND(VALUE(SUBSTITUTE(実質収支比率等に係る経年分析!I$48,"▲","-")),2)</f>
        <v>13.7</v>
      </c>
      <c r="F19" s="156">
        <f>ROUND(VALUE(SUBSTITUTE(実質収支比率等に係る経年分析!J$48,"▲","-")),2)</f>
        <v>9.83</v>
      </c>
    </row>
    <row r="20" spans="1:11" x14ac:dyDescent="0.15">
      <c r="A20" s="156" t="s">
        <v>53</v>
      </c>
      <c r="B20" s="156">
        <f>ROUND(VALUE(SUBSTITUTE(実質収支比率等に係る経年分析!F$47,"▲","-")),2)</f>
        <v>32.729999999999997</v>
      </c>
      <c r="C20" s="156">
        <f>ROUND(VALUE(SUBSTITUTE(実質収支比率等に係る経年分析!G$47,"▲","-")),2)</f>
        <v>37.61</v>
      </c>
      <c r="D20" s="156">
        <f>ROUND(VALUE(SUBSTITUTE(実質収支比率等に係る経年分析!H$47,"▲","-")),2)</f>
        <v>54.33</v>
      </c>
      <c r="E20" s="156">
        <f>ROUND(VALUE(SUBSTITUTE(実質収支比率等に係る経年分析!I$47,"▲","-")),2)</f>
        <v>52.98</v>
      </c>
      <c r="F20" s="156">
        <f>ROUND(VALUE(SUBSTITUTE(実質収支比率等に係る経年分析!J$47,"▲","-")),2)</f>
        <v>44.61</v>
      </c>
    </row>
    <row r="21" spans="1:11" x14ac:dyDescent="0.15">
      <c r="A21" s="156" t="s">
        <v>54</v>
      </c>
      <c r="B21" s="156">
        <f>IF(ISNUMBER(VALUE(SUBSTITUTE(実質収支比率等に係る経年分析!F$49,"▲","-"))),ROUND(VALUE(SUBSTITUTE(実質収支比率等に係る経年分析!F$49,"▲","-")),2),NA())</f>
        <v>8.0399999999999991</v>
      </c>
      <c r="C21" s="156">
        <f>IF(ISNUMBER(VALUE(SUBSTITUTE(実質収支比率等に係る経年分析!G$49,"▲","-"))),ROUND(VALUE(SUBSTITUTE(実質収支比率等に係る経年分析!G$49,"▲","-")),2),NA())</f>
        <v>15.61</v>
      </c>
      <c r="D21" s="156">
        <f>IF(ISNUMBER(VALUE(SUBSTITUTE(実質収支比率等に係る経年分析!H$49,"▲","-"))),ROUND(VALUE(SUBSTITUTE(実質収支比率等に係る経年分析!H$49,"▲","-")),2),NA())</f>
        <v>17.329999999999998</v>
      </c>
      <c r="E21" s="156">
        <f>IF(ISNUMBER(VALUE(SUBSTITUTE(実質収支比率等に係る経年分析!I$49,"▲","-"))),ROUND(VALUE(SUBSTITUTE(実質収支比率等に係る経年分析!I$49,"▲","-")),2),NA())</f>
        <v>-5.41</v>
      </c>
      <c r="F21" s="156">
        <f>IF(ISNUMBER(VALUE(SUBSTITUTE(実質収支比率等に係る経年分析!J$49,"▲","-"))),ROUND(VALUE(SUBSTITUTE(実質収支比率等に係る経年分析!J$49,"▲","-")),2),NA())</f>
        <v>-7.2</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3.8</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0.7</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0.89</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2.76</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f>IF(ROUND(VALUE(SUBSTITUTE(連結実質赤字比率に係る赤字・黒字の構成分析!F$42,"▲", "-")), 2) &lt; 0, ABS(ROUND(VALUE(SUBSTITUTE(連結実質赤字比率に係る赤字・黒字の構成分析!F$42,"▲", "-")), 2)), NA())</f>
        <v>0.95</v>
      </c>
      <c r="C28" s="157" t="e">
        <f>IF(ROUND(VALUE(SUBSTITUTE(連結実質赤字比率に係る赤字・黒字の構成分析!F$42,"▲", "-")), 2) &gt;= 0, ABS(ROUND(VALUE(SUBSTITUTE(連結実質赤字比率に係る赤字・黒字の構成分析!F$42,"▲", "-")), 2)), NA())</f>
        <v>#N/A</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航路事業会計</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漁業集落排水事業会計</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0.04</v>
      </c>
    </row>
    <row r="31" spans="1:11" x14ac:dyDescent="0.15">
      <c r="A31" s="157" t="str">
        <f>IF(連結実質赤字比率に係る赤字・黒字の構成分析!C$39="",NA(),連結実質赤字比率に係る赤字・黒字の構成分析!C$39)</f>
        <v>農業集落排水事業会計</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7.0000000000000007E-2</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0.26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0.44</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0.08</v>
      </c>
    </row>
    <row r="33" spans="1:16" x14ac:dyDescent="0.15">
      <c r="A33" s="157" t="str">
        <f>IF(連結実質赤字比率に係る赤字・黒字の構成分析!C$37="",NA(),連結実質赤字比率に係る赤字・黒字の構成分析!C$37)</f>
        <v>下水道事業会計</v>
      </c>
      <c r="B33" s="157" t="e">
        <f>IF(ROUND(VALUE(SUBSTITUTE(連結実質赤字比率に係る赤字・黒字の構成分析!F$37,"▲", "-")), 2) &lt; 0, ABS(ROUND(VALUE(SUBSTITUTE(連結実質赤字比率に係る赤字・黒字の構成分析!F$37,"▲", "-")), 2)), NA())</f>
        <v>#VALUE!</v>
      </c>
      <c r="C33" s="157" t="e">
        <f>IF(ROUND(VALUE(SUBSTITUTE(連結実質赤字比率に係る赤字・黒字の構成分析!F$37,"▲", "-")), 2) &gt;= 0, ABS(ROUND(VALUE(SUBSTITUTE(連結実質赤字比率に係る赤字・黒字の構成分析!F$37,"▲", "-")), 2)), NA())</f>
        <v>#VALUE!</v>
      </c>
      <c r="D33" s="157" t="e">
        <f>IF(ROUND(VALUE(SUBSTITUTE(連結実質赤字比率に係る赤字・黒字の構成分析!G$37,"▲", "-")), 2) &lt; 0, ABS(ROUND(VALUE(SUBSTITUTE(連結実質赤字比率に係る赤字・黒字の構成分析!G$37,"▲", "-")), 2)), NA())</f>
        <v>#VALUE!</v>
      </c>
      <c r="E33" s="157" t="e">
        <f>IF(ROUND(VALUE(SUBSTITUTE(連結実質赤字比率に係る赤字・黒字の構成分析!G$37,"▲", "-")), 2) &gt;= 0, ABS(ROUND(VALUE(SUBSTITUTE(連結実質赤字比率に係る赤字・黒字の構成分析!G$37,"▲", "-")), 2)), NA())</f>
        <v>#VALUE!</v>
      </c>
      <c r="F33" s="157" t="e">
        <f>IF(ROUND(VALUE(SUBSTITUTE(連結実質赤字比率に係る赤字・黒字の構成分析!H$37,"▲", "-")), 2) &lt; 0, ABS(ROUND(VALUE(SUBSTITUTE(連結実質赤字比率に係る赤字・黒字の構成分析!H$37,"▲", "-")), 2)), NA())</f>
        <v>#VALUE!</v>
      </c>
      <c r="G33" s="157" t="e">
        <f>IF(ROUND(VALUE(SUBSTITUTE(連結実質赤字比率に係る赤字・黒字の構成分析!H$37,"▲", "-")), 2) &gt;= 0, ABS(ROUND(VALUE(SUBSTITUTE(連結実質赤字比率に係る赤字・黒字の構成分析!H$37,"▲", "-")), 2)), NA())</f>
        <v>#VALUE!</v>
      </c>
      <c r="H33" s="157" t="e">
        <f>IF(ROUND(VALUE(SUBSTITUTE(連結実質赤字比率に係る赤字・黒字の構成分析!I$37,"▲", "-")), 2) &lt; 0, ABS(ROUND(VALUE(SUBSTITUTE(連結実質赤字比率に係る赤字・黒字の構成分析!I$37,"▲", "-")), 2)), NA())</f>
        <v>#VALUE!</v>
      </c>
      <c r="I33" s="157" t="e">
        <f>IF(ROUND(VALUE(SUBSTITUTE(連結実質赤字比率に係る赤字・黒字の構成分析!I$37,"▲", "-")), 2) &gt;= 0, ABS(ROUND(VALUE(SUBSTITUTE(連結実質赤字比率に係る赤字・黒字の構成分析!I$37,"▲", "-")), 2)), NA())</f>
        <v>#VALUE!</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0.56999999999999995</v>
      </c>
    </row>
    <row r="34" spans="1:16" x14ac:dyDescent="0.15">
      <c r="A34" s="157" t="str">
        <f>IF(連結実質赤字比率に係る赤字・黒字の構成分析!C$36="",NA(),連結実質赤字比率に係る赤字・黒字の構成分析!C$36)</f>
        <v>簡易水道事業会計</v>
      </c>
      <c r="B34" s="157" t="e">
        <f>IF(ROUND(VALUE(SUBSTITUTE(連結実質赤字比率に係る赤字・黒字の構成分析!F$36,"▲", "-")), 2) &lt; 0, ABS(ROUND(VALUE(SUBSTITUTE(連結実質赤字比率に係る赤字・黒字の構成分析!F$36,"▲", "-")), 2)), NA())</f>
        <v>#VALUE!</v>
      </c>
      <c r="C34" s="157" t="e">
        <f>IF(ROUND(VALUE(SUBSTITUTE(連結実質赤字比率に係る赤字・黒字の構成分析!F$36,"▲", "-")), 2) &gt;= 0, ABS(ROUND(VALUE(SUBSTITUTE(連結実質赤字比率に係る赤字・黒字の構成分析!F$36,"▲", "-")), 2)), NA())</f>
        <v>#VALUE!</v>
      </c>
      <c r="D34" s="157" t="e">
        <f>IF(ROUND(VALUE(SUBSTITUTE(連結実質赤字比率に係る赤字・黒字の構成分析!G$36,"▲", "-")), 2) &lt; 0, ABS(ROUND(VALUE(SUBSTITUTE(連結実質赤字比率に係る赤字・黒字の構成分析!G$36,"▲", "-")), 2)), NA())</f>
        <v>#VALUE!</v>
      </c>
      <c r="E34" s="157" t="e">
        <f>IF(ROUND(VALUE(SUBSTITUTE(連結実質赤字比率に係る赤字・黒字の構成分析!G$36,"▲", "-")), 2) &gt;= 0, ABS(ROUND(VALUE(SUBSTITUTE(連結実質赤字比率に係る赤字・黒字の構成分析!G$36,"▲", "-")), 2)), NA())</f>
        <v>#VALUE!</v>
      </c>
      <c r="F34" s="157" t="e">
        <f>IF(ROUND(VALUE(SUBSTITUTE(連結実質赤字比率に係る赤字・黒字の構成分析!H$36,"▲", "-")), 2) &lt; 0, ABS(ROUND(VALUE(SUBSTITUTE(連結実質赤字比率に係る赤字・黒字の構成分析!H$36,"▲", "-")), 2)), NA())</f>
        <v>#VALUE!</v>
      </c>
      <c r="G34" s="157" t="e">
        <f>IF(ROUND(VALUE(SUBSTITUTE(連結実質赤字比率に係る赤字・黒字の構成分析!H$36,"▲", "-")), 2) &gt;= 0, ABS(ROUND(VALUE(SUBSTITUTE(連結実質赤字比率に係る赤字・黒字の構成分析!H$36,"▲", "-")), 2)), NA())</f>
        <v>#VALUE!</v>
      </c>
      <c r="H34" s="157" t="e">
        <f>IF(ROUND(VALUE(SUBSTITUTE(連結実質赤字比率に係る赤字・黒字の構成分析!I$36,"▲", "-")), 2) &lt; 0, ABS(ROUND(VALUE(SUBSTITUTE(連結実質赤字比率に係る赤字・黒字の構成分析!I$36,"▲", "-")), 2)), NA())</f>
        <v>#VALUE!</v>
      </c>
      <c r="I34" s="157" t="e">
        <f>IF(ROUND(VALUE(SUBSTITUTE(連結実質赤字比率に係る赤字・黒字の構成分析!I$36,"▲", "-")), 2) &gt;= 0, ABS(ROUND(VALUE(SUBSTITUTE(連結実質赤字比率に係る赤字・黒字の構成分析!I$36,"▲", "-")), 2)), NA())</f>
        <v>#VALUE!</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1.47</v>
      </c>
    </row>
    <row r="35" spans="1:16" x14ac:dyDescent="0.15">
      <c r="A35" s="157" t="str">
        <f>IF(連結実質赤字比率に係る赤字・黒字の構成分析!C$35="",NA(),連結実質赤字比率に係る赤字・黒字の構成分析!C$35)</f>
        <v>国民健康保険事業特別会計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5.2</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3.64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2.63</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0.3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2.48</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10.1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15.18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15.18</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13.69</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9.83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159</v>
      </c>
      <c r="E42" s="158"/>
      <c r="F42" s="158"/>
      <c r="G42" s="158">
        <f>'実質公債費比率（分子）の構造'!L$52</f>
        <v>161</v>
      </c>
      <c r="H42" s="158"/>
      <c r="I42" s="158"/>
      <c r="J42" s="158">
        <f>'実質公債費比率（分子）の構造'!M$52</f>
        <v>161</v>
      </c>
      <c r="K42" s="158"/>
      <c r="L42" s="158"/>
      <c r="M42" s="158">
        <f>'実質公債費比率（分子）の構造'!N$52</f>
        <v>162</v>
      </c>
      <c r="N42" s="158"/>
      <c r="O42" s="158"/>
      <c r="P42" s="158">
        <f>'実質公債費比率（分子）の構造'!O$52</f>
        <v>185</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52</v>
      </c>
      <c r="C44" s="158"/>
      <c r="D44" s="158"/>
      <c r="E44" s="158">
        <f>'実質公債費比率（分子）の構造'!L$50</f>
        <v>51</v>
      </c>
      <c r="F44" s="158"/>
      <c r="G44" s="158"/>
      <c r="H44" s="158">
        <f>'実質公債費比率（分子）の構造'!M$50</f>
        <v>51</v>
      </c>
      <c r="I44" s="158"/>
      <c r="J44" s="158"/>
      <c r="K44" s="158">
        <f>'実質公債費比率（分子）の構造'!N$50</f>
        <v>51</v>
      </c>
      <c r="L44" s="158"/>
      <c r="M44" s="158"/>
      <c r="N44" s="158">
        <f>'実質公債費比率（分子）の構造'!O$50</f>
        <v>72</v>
      </c>
      <c r="O44" s="158"/>
      <c r="P44" s="158"/>
    </row>
    <row r="45" spans="1:16" x14ac:dyDescent="0.15">
      <c r="A45" s="158" t="s">
        <v>63</v>
      </c>
      <c r="B45" s="158">
        <f>'実質公債費比率（分子）の構造'!K$49</f>
        <v>0</v>
      </c>
      <c r="C45" s="158"/>
      <c r="D45" s="158"/>
      <c r="E45" s="158">
        <f>'実質公債費比率（分子）の構造'!L$49</f>
        <v>1</v>
      </c>
      <c r="F45" s="158"/>
      <c r="G45" s="158"/>
      <c r="H45" s="158">
        <f>'実質公債費比率（分子）の構造'!M$49</f>
        <v>0</v>
      </c>
      <c r="I45" s="158"/>
      <c r="J45" s="158"/>
      <c r="K45" s="158">
        <f>'実質公債費比率（分子）の構造'!N$49</f>
        <v>0</v>
      </c>
      <c r="L45" s="158"/>
      <c r="M45" s="158"/>
      <c r="N45" s="158">
        <f>'実質公債費比率（分子）の構造'!O$49</f>
        <v>0</v>
      </c>
      <c r="O45" s="158"/>
      <c r="P45" s="158"/>
    </row>
    <row r="46" spans="1:16" x14ac:dyDescent="0.15">
      <c r="A46" s="158" t="s">
        <v>64</v>
      </c>
      <c r="B46" s="158">
        <f>'実質公債費比率（分子）の構造'!K$48</f>
        <v>62</v>
      </c>
      <c r="C46" s="158"/>
      <c r="D46" s="158"/>
      <c r="E46" s="158">
        <f>'実質公債費比率（分子）の構造'!L$48</f>
        <v>65</v>
      </c>
      <c r="F46" s="158"/>
      <c r="G46" s="158"/>
      <c r="H46" s="158">
        <f>'実質公債費比率（分子）の構造'!M$48</f>
        <v>68</v>
      </c>
      <c r="I46" s="158"/>
      <c r="J46" s="158"/>
      <c r="K46" s="158">
        <f>'実質公債費比率（分子）の構造'!N$48</f>
        <v>78</v>
      </c>
      <c r="L46" s="158"/>
      <c r="M46" s="158"/>
      <c r="N46" s="158">
        <f>'実質公債費比率（分子）の構造'!O$48</f>
        <v>89</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124</v>
      </c>
      <c r="C49" s="158"/>
      <c r="D49" s="158"/>
      <c r="E49" s="158">
        <f>'実質公債費比率（分子）の構造'!L$45</f>
        <v>124</v>
      </c>
      <c r="F49" s="158"/>
      <c r="G49" s="158"/>
      <c r="H49" s="158">
        <f>'実質公債費比率（分子）の構造'!M$45</f>
        <v>128</v>
      </c>
      <c r="I49" s="158"/>
      <c r="J49" s="158"/>
      <c r="K49" s="158">
        <f>'実質公債費比率（分子）の構造'!N$45</f>
        <v>123</v>
      </c>
      <c r="L49" s="158"/>
      <c r="M49" s="158"/>
      <c r="N49" s="158">
        <f>'実質公債費比率（分子）の構造'!O$45</f>
        <v>142</v>
      </c>
      <c r="O49" s="158"/>
      <c r="P49" s="158"/>
    </row>
    <row r="50" spans="1:16" x14ac:dyDescent="0.15">
      <c r="A50" s="158" t="s">
        <v>67</v>
      </c>
      <c r="B50" s="158" t="e">
        <f>NA()</f>
        <v>#N/A</v>
      </c>
      <c r="C50" s="158">
        <f>IF(ISNUMBER('実質公債費比率（分子）の構造'!K$53),'実質公債費比率（分子）の構造'!K$53,NA())</f>
        <v>79</v>
      </c>
      <c r="D50" s="158" t="e">
        <f>NA()</f>
        <v>#N/A</v>
      </c>
      <c r="E50" s="158" t="e">
        <f>NA()</f>
        <v>#N/A</v>
      </c>
      <c r="F50" s="158">
        <f>IF(ISNUMBER('実質公債費比率（分子）の構造'!L$53),'実質公債費比率（分子）の構造'!L$53,NA())</f>
        <v>80</v>
      </c>
      <c r="G50" s="158" t="e">
        <f>NA()</f>
        <v>#N/A</v>
      </c>
      <c r="H50" s="158" t="e">
        <f>NA()</f>
        <v>#N/A</v>
      </c>
      <c r="I50" s="158">
        <f>IF(ISNUMBER('実質公債費比率（分子）の構造'!M$53),'実質公債費比率（分子）の構造'!M$53,NA())</f>
        <v>86</v>
      </c>
      <c r="J50" s="158" t="e">
        <f>NA()</f>
        <v>#N/A</v>
      </c>
      <c r="K50" s="158" t="e">
        <f>NA()</f>
        <v>#N/A</v>
      </c>
      <c r="L50" s="158">
        <f>IF(ISNUMBER('実質公債費比率（分子）の構造'!N$53),'実質公債費比率（分子）の構造'!N$53,NA())</f>
        <v>90</v>
      </c>
      <c r="M50" s="158" t="e">
        <f>NA()</f>
        <v>#N/A</v>
      </c>
      <c r="N50" s="158" t="e">
        <f>NA()</f>
        <v>#N/A</v>
      </c>
      <c r="O50" s="158">
        <f>IF(ISNUMBER('実質公債費比率（分子）の構造'!O$53),'実質公債費比率（分子）の構造'!O$53,NA())</f>
        <v>118</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1151</v>
      </c>
      <c r="E56" s="157"/>
      <c r="F56" s="157"/>
      <c r="G56" s="157">
        <f>'将来負担比率（分子）の構造'!J$52</f>
        <v>1094</v>
      </c>
      <c r="H56" s="157"/>
      <c r="I56" s="157"/>
      <c r="J56" s="157">
        <f>'将来負担比率（分子）の構造'!K$52</f>
        <v>1267</v>
      </c>
      <c r="K56" s="157"/>
      <c r="L56" s="157"/>
      <c r="M56" s="157">
        <f>'将来負担比率（分子）の構造'!L$52</f>
        <v>1634</v>
      </c>
      <c r="N56" s="157"/>
      <c r="O56" s="157"/>
      <c r="P56" s="157">
        <f>'将来負担比率（分子）の構造'!M$52</f>
        <v>1322</v>
      </c>
    </row>
    <row r="57" spans="1:16" x14ac:dyDescent="0.15">
      <c r="A57" s="157" t="s">
        <v>42</v>
      </c>
      <c r="B57" s="157"/>
      <c r="C57" s="157"/>
      <c r="D57" s="157">
        <f>'将来負担比率（分子）の構造'!I$51</f>
        <v>5</v>
      </c>
      <c r="E57" s="157"/>
      <c r="F57" s="157"/>
      <c r="G57" s="157">
        <f>'将来負担比率（分子）の構造'!J$51</f>
        <v>18</v>
      </c>
      <c r="H57" s="157"/>
      <c r="I57" s="157"/>
      <c r="J57" s="157">
        <f>'将来負担比率（分子）の構造'!K$51</f>
        <v>16</v>
      </c>
      <c r="K57" s="157"/>
      <c r="L57" s="157"/>
      <c r="M57" s="157">
        <f>'将来負担比率（分子）の構造'!L$51</f>
        <v>17</v>
      </c>
      <c r="N57" s="157"/>
      <c r="O57" s="157"/>
      <c r="P57" s="157">
        <f>'将来負担比率（分子）の構造'!M$51</f>
        <v>15</v>
      </c>
    </row>
    <row r="58" spans="1:16" x14ac:dyDescent="0.15">
      <c r="A58" s="157" t="s">
        <v>41</v>
      </c>
      <c r="B58" s="157"/>
      <c r="C58" s="157"/>
      <c r="D58" s="157">
        <f>'将来負担比率（分子）の構造'!I$50</f>
        <v>294</v>
      </c>
      <c r="E58" s="157"/>
      <c r="F58" s="157"/>
      <c r="G58" s="157">
        <f>'将来負担比率（分子）の構造'!J$50</f>
        <v>390</v>
      </c>
      <c r="H58" s="157"/>
      <c r="I58" s="157"/>
      <c r="J58" s="157">
        <f>'将来負担比率（分子）の構造'!K$50</f>
        <v>564</v>
      </c>
      <c r="K58" s="157"/>
      <c r="L58" s="157"/>
      <c r="M58" s="157">
        <f>'将来負担比率（分子）の構造'!L$50</f>
        <v>532</v>
      </c>
      <c r="N58" s="157"/>
      <c r="O58" s="157"/>
      <c r="P58" s="157">
        <f>'将来負担比率（分子）の構造'!M$50</f>
        <v>492</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t="str">
        <f>'将来負担比率（分子）の構造'!I$45</f>
        <v>-</v>
      </c>
      <c r="C62" s="157"/>
      <c r="D62" s="157"/>
      <c r="E62" s="157" t="str">
        <f>'将来負担比率（分子）の構造'!J$45</f>
        <v>-</v>
      </c>
      <c r="F62" s="157"/>
      <c r="G62" s="157"/>
      <c r="H62" s="157" t="str">
        <f>'将来負担比率（分子）の構造'!K$45</f>
        <v>-</v>
      </c>
      <c r="I62" s="157"/>
      <c r="J62" s="157"/>
      <c r="K62" s="157" t="str">
        <f>'将来負担比率（分子）の構造'!L$45</f>
        <v>-</v>
      </c>
      <c r="L62" s="157"/>
      <c r="M62" s="157"/>
      <c r="N62" s="157">
        <f>'将来負担比率（分子）の構造'!M$45</f>
        <v>6</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558</v>
      </c>
      <c r="C64" s="157"/>
      <c r="D64" s="157"/>
      <c r="E64" s="157">
        <f>'将来負担比率（分子）の構造'!J$43</f>
        <v>499</v>
      </c>
      <c r="F64" s="157"/>
      <c r="G64" s="157"/>
      <c r="H64" s="157">
        <f>'将来負担比率（分子）の構造'!K$43</f>
        <v>388</v>
      </c>
      <c r="I64" s="157"/>
      <c r="J64" s="157"/>
      <c r="K64" s="157">
        <f>'将来負担比率（分子）の構造'!L$43</f>
        <v>443</v>
      </c>
      <c r="L64" s="157"/>
      <c r="M64" s="157"/>
      <c r="N64" s="157">
        <f>'将来負担比率（分子）の構造'!M$43</f>
        <v>613</v>
      </c>
      <c r="O64" s="157"/>
      <c r="P64" s="157"/>
    </row>
    <row r="65" spans="1:16" x14ac:dyDescent="0.15">
      <c r="A65" s="157" t="s">
        <v>32</v>
      </c>
      <c r="B65" s="157">
        <f>'将来負担比率（分子）の構造'!I$42</f>
        <v>685</v>
      </c>
      <c r="C65" s="157"/>
      <c r="D65" s="157"/>
      <c r="E65" s="157">
        <f>'将来負担比率（分子）の構造'!J$42</f>
        <v>626</v>
      </c>
      <c r="F65" s="157"/>
      <c r="G65" s="157"/>
      <c r="H65" s="157">
        <f>'将来負担比率（分子）の構造'!K$42</f>
        <v>628</v>
      </c>
      <c r="I65" s="157"/>
      <c r="J65" s="157"/>
      <c r="K65" s="157">
        <f>'将来負担比率（分子）の構造'!L$42</f>
        <v>729</v>
      </c>
      <c r="L65" s="157"/>
      <c r="M65" s="157"/>
      <c r="N65" s="157">
        <f>'将来負担比率（分子）の構造'!M$42</f>
        <v>574</v>
      </c>
      <c r="O65" s="157"/>
      <c r="P65" s="157"/>
    </row>
    <row r="66" spans="1:16" x14ac:dyDescent="0.15">
      <c r="A66" s="157" t="s">
        <v>31</v>
      </c>
      <c r="B66" s="157">
        <f>'将来負担比率（分子）の構造'!I$41</f>
        <v>1258</v>
      </c>
      <c r="C66" s="157"/>
      <c r="D66" s="157"/>
      <c r="E66" s="157">
        <f>'将来負担比率（分子）の構造'!J$41</f>
        <v>1211</v>
      </c>
      <c r="F66" s="157"/>
      <c r="G66" s="157"/>
      <c r="H66" s="157">
        <f>'将来負担比率（分子）の構造'!K$41</f>
        <v>1482</v>
      </c>
      <c r="I66" s="157"/>
      <c r="J66" s="157"/>
      <c r="K66" s="157">
        <f>'将来負担比率（分子）の構造'!L$41</f>
        <v>1362</v>
      </c>
      <c r="L66" s="157"/>
      <c r="M66" s="157"/>
      <c r="N66" s="157">
        <f>'将来負担比率（分子）の構造'!M$41</f>
        <v>1225</v>
      </c>
      <c r="O66" s="157"/>
      <c r="P66" s="157"/>
    </row>
    <row r="67" spans="1:16" x14ac:dyDescent="0.15">
      <c r="A67" s="157" t="s">
        <v>71</v>
      </c>
      <c r="B67" s="157" t="e">
        <f>NA()</f>
        <v>#N/A</v>
      </c>
      <c r="C67" s="157">
        <f>IF(ISNUMBER('将来負担比率（分子）の構造'!I$53), IF('将来負担比率（分子）の構造'!I$53 &lt; 0, 0, '将来負担比率（分子）の構造'!I$53), NA())</f>
        <v>1050</v>
      </c>
      <c r="D67" s="157" t="e">
        <f>NA()</f>
        <v>#N/A</v>
      </c>
      <c r="E67" s="157" t="e">
        <f>NA()</f>
        <v>#N/A</v>
      </c>
      <c r="F67" s="157">
        <f>IF(ISNUMBER('将来負担比率（分子）の構造'!J$53), IF('将来負担比率（分子）の構造'!J$53 &lt; 0, 0, '将来負担比率（分子）の構造'!J$53), NA())</f>
        <v>835</v>
      </c>
      <c r="G67" s="157" t="e">
        <f>NA()</f>
        <v>#N/A</v>
      </c>
      <c r="H67" s="157" t="e">
        <f>NA()</f>
        <v>#N/A</v>
      </c>
      <c r="I67" s="157">
        <f>IF(ISNUMBER('将来負担比率（分子）の構造'!K$53), IF('将来負担比率（分子）の構造'!K$53 &lt; 0, 0, '将来負担比率（分子）の構造'!K$53), NA())</f>
        <v>650</v>
      </c>
      <c r="J67" s="157" t="e">
        <f>NA()</f>
        <v>#N/A</v>
      </c>
      <c r="K67" s="157" t="e">
        <f>NA()</f>
        <v>#N/A</v>
      </c>
      <c r="L67" s="157">
        <f>IF(ISNUMBER('将来負担比率（分子）の構造'!L$53), IF('将来負担比率（分子）の構造'!L$53 &lt; 0, 0, '将来負担比率（分子）の構造'!L$53), NA())</f>
        <v>351</v>
      </c>
      <c r="M67" s="157" t="e">
        <f>NA()</f>
        <v>#N/A</v>
      </c>
      <c r="N67" s="157" t="e">
        <f>NA()</f>
        <v>#N/A</v>
      </c>
      <c r="O67" s="157">
        <f>IF(ISNUMBER('将来負担比率（分子）の構造'!M$53), IF('将来負担比率（分子）の構造'!M$53 &lt; 0, 0, '将来負担比率（分子）の構造'!M$53), NA())</f>
        <v>590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549</v>
      </c>
      <c r="C72" s="161">
        <f>基金残高に係る経年分析!G55</f>
        <v>517</v>
      </c>
      <c r="D72" s="161">
        <f>基金残高に係る経年分析!H55</f>
        <v>471</v>
      </c>
    </row>
    <row r="73" spans="1:16" x14ac:dyDescent="0.15">
      <c r="A73" s="160" t="s">
        <v>74</v>
      </c>
      <c r="B73" s="161">
        <f>基金残高に係る経年分析!F56</f>
        <v>8</v>
      </c>
      <c r="C73" s="161">
        <f>基金残高に係る経年分析!G56</f>
        <v>8</v>
      </c>
      <c r="D73" s="161">
        <f>基金残高に係る経年分析!H56</f>
        <v>11</v>
      </c>
    </row>
    <row r="74" spans="1:16" x14ac:dyDescent="0.15">
      <c r="A74" s="160" t="s">
        <v>75</v>
      </c>
      <c r="B74" s="161">
        <f>基金残高に係る経年分析!F57</f>
        <v>97</v>
      </c>
      <c r="C74" s="161">
        <f>基金残高に係る経年分析!G57</f>
        <v>98</v>
      </c>
      <c r="D74" s="161">
        <f>基金残高に係る経年分析!H57</f>
        <v>103</v>
      </c>
    </row>
  </sheetData>
  <sheetProtection algorithmName="SHA-512" hashValue="vmj/afPqcfgBsY8ch9Y5qaoiWsrfCgvGguSaNLAkNtDaYQmUoRDs2e2iirkeg4gHoQH+6qigOg6yJiyZ+UuNig==" saltValue="cIRBBIFvss96huE9jcdlZ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G1"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111440</v>
      </c>
      <c r="S5" s="600"/>
      <c r="T5" s="600"/>
      <c r="U5" s="600"/>
      <c r="V5" s="600"/>
      <c r="W5" s="600"/>
      <c r="X5" s="600"/>
      <c r="Y5" s="601"/>
      <c r="Z5" s="602">
        <v>4.9000000000000004</v>
      </c>
      <c r="AA5" s="602"/>
      <c r="AB5" s="602"/>
      <c r="AC5" s="602"/>
      <c r="AD5" s="603">
        <v>100327</v>
      </c>
      <c r="AE5" s="603"/>
      <c r="AF5" s="603"/>
      <c r="AG5" s="603"/>
      <c r="AH5" s="603"/>
      <c r="AI5" s="603"/>
      <c r="AJ5" s="603"/>
      <c r="AK5" s="603"/>
      <c r="AL5" s="604">
        <v>9.4</v>
      </c>
      <c r="AM5" s="605"/>
      <c r="AN5" s="605"/>
      <c r="AO5" s="606"/>
      <c r="AP5" s="596" t="s">
        <v>217</v>
      </c>
      <c r="AQ5" s="597"/>
      <c r="AR5" s="597"/>
      <c r="AS5" s="597"/>
      <c r="AT5" s="597"/>
      <c r="AU5" s="597"/>
      <c r="AV5" s="597"/>
      <c r="AW5" s="597"/>
      <c r="AX5" s="597"/>
      <c r="AY5" s="597"/>
      <c r="AZ5" s="597"/>
      <c r="BA5" s="597"/>
      <c r="BB5" s="597"/>
      <c r="BC5" s="597"/>
      <c r="BD5" s="597"/>
      <c r="BE5" s="597"/>
      <c r="BF5" s="598"/>
      <c r="BG5" s="610">
        <v>100327</v>
      </c>
      <c r="BH5" s="611"/>
      <c r="BI5" s="611"/>
      <c r="BJ5" s="611"/>
      <c r="BK5" s="611"/>
      <c r="BL5" s="611"/>
      <c r="BM5" s="611"/>
      <c r="BN5" s="612"/>
      <c r="BO5" s="613">
        <v>90</v>
      </c>
      <c r="BP5" s="613"/>
      <c r="BQ5" s="613"/>
      <c r="BR5" s="613"/>
      <c r="BS5" s="614" t="s">
        <v>122</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7889</v>
      </c>
      <c r="S6" s="611"/>
      <c r="T6" s="611"/>
      <c r="U6" s="611"/>
      <c r="V6" s="611"/>
      <c r="W6" s="611"/>
      <c r="X6" s="611"/>
      <c r="Y6" s="612"/>
      <c r="Z6" s="613">
        <v>0.3</v>
      </c>
      <c r="AA6" s="613"/>
      <c r="AB6" s="613"/>
      <c r="AC6" s="613"/>
      <c r="AD6" s="614">
        <v>7889</v>
      </c>
      <c r="AE6" s="614"/>
      <c r="AF6" s="614"/>
      <c r="AG6" s="614"/>
      <c r="AH6" s="614"/>
      <c r="AI6" s="614"/>
      <c r="AJ6" s="614"/>
      <c r="AK6" s="614"/>
      <c r="AL6" s="615">
        <v>0.7</v>
      </c>
      <c r="AM6" s="616"/>
      <c r="AN6" s="616"/>
      <c r="AO6" s="617"/>
      <c r="AP6" s="607" t="s">
        <v>222</v>
      </c>
      <c r="AQ6" s="608"/>
      <c r="AR6" s="608"/>
      <c r="AS6" s="608"/>
      <c r="AT6" s="608"/>
      <c r="AU6" s="608"/>
      <c r="AV6" s="608"/>
      <c r="AW6" s="608"/>
      <c r="AX6" s="608"/>
      <c r="AY6" s="608"/>
      <c r="AZ6" s="608"/>
      <c r="BA6" s="608"/>
      <c r="BB6" s="608"/>
      <c r="BC6" s="608"/>
      <c r="BD6" s="608"/>
      <c r="BE6" s="608"/>
      <c r="BF6" s="609"/>
      <c r="BG6" s="610">
        <v>100327</v>
      </c>
      <c r="BH6" s="611"/>
      <c r="BI6" s="611"/>
      <c r="BJ6" s="611"/>
      <c r="BK6" s="611"/>
      <c r="BL6" s="611"/>
      <c r="BM6" s="611"/>
      <c r="BN6" s="612"/>
      <c r="BO6" s="613">
        <v>90</v>
      </c>
      <c r="BP6" s="613"/>
      <c r="BQ6" s="613"/>
      <c r="BR6" s="613"/>
      <c r="BS6" s="614" t="s">
        <v>122</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36934</v>
      </c>
      <c r="CS6" s="611"/>
      <c r="CT6" s="611"/>
      <c r="CU6" s="611"/>
      <c r="CV6" s="611"/>
      <c r="CW6" s="611"/>
      <c r="CX6" s="611"/>
      <c r="CY6" s="612"/>
      <c r="CZ6" s="604">
        <v>1.7</v>
      </c>
      <c r="DA6" s="605"/>
      <c r="DB6" s="605"/>
      <c r="DC6" s="621"/>
      <c r="DD6" s="619" t="s">
        <v>122</v>
      </c>
      <c r="DE6" s="611"/>
      <c r="DF6" s="611"/>
      <c r="DG6" s="611"/>
      <c r="DH6" s="611"/>
      <c r="DI6" s="611"/>
      <c r="DJ6" s="611"/>
      <c r="DK6" s="611"/>
      <c r="DL6" s="611"/>
      <c r="DM6" s="611"/>
      <c r="DN6" s="611"/>
      <c r="DO6" s="611"/>
      <c r="DP6" s="612"/>
      <c r="DQ6" s="619">
        <v>36934</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22</v>
      </c>
      <c r="S7" s="611"/>
      <c r="T7" s="611"/>
      <c r="U7" s="611"/>
      <c r="V7" s="611"/>
      <c r="W7" s="611"/>
      <c r="X7" s="611"/>
      <c r="Y7" s="612"/>
      <c r="Z7" s="613">
        <v>0</v>
      </c>
      <c r="AA7" s="613"/>
      <c r="AB7" s="613"/>
      <c r="AC7" s="613"/>
      <c r="AD7" s="614">
        <v>22</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52037</v>
      </c>
      <c r="BH7" s="611"/>
      <c r="BI7" s="611"/>
      <c r="BJ7" s="611"/>
      <c r="BK7" s="611"/>
      <c r="BL7" s="611"/>
      <c r="BM7" s="611"/>
      <c r="BN7" s="612"/>
      <c r="BO7" s="613">
        <v>46.7</v>
      </c>
      <c r="BP7" s="613"/>
      <c r="BQ7" s="613"/>
      <c r="BR7" s="613"/>
      <c r="BS7" s="614" t="s">
        <v>122</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552194</v>
      </c>
      <c r="CS7" s="611"/>
      <c r="CT7" s="611"/>
      <c r="CU7" s="611"/>
      <c r="CV7" s="611"/>
      <c r="CW7" s="611"/>
      <c r="CX7" s="611"/>
      <c r="CY7" s="612"/>
      <c r="CZ7" s="613">
        <v>26</v>
      </c>
      <c r="DA7" s="613"/>
      <c r="DB7" s="613"/>
      <c r="DC7" s="613"/>
      <c r="DD7" s="619">
        <v>6622</v>
      </c>
      <c r="DE7" s="611"/>
      <c r="DF7" s="611"/>
      <c r="DG7" s="611"/>
      <c r="DH7" s="611"/>
      <c r="DI7" s="611"/>
      <c r="DJ7" s="611"/>
      <c r="DK7" s="611"/>
      <c r="DL7" s="611"/>
      <c r="DM7" s="611"/>
      <c r="DN7" s="611"/>
      <c r="DO7" s="611"/>
      <c r="DP7" s="612"/>
      <c r="DQ7" s="619">
        <v>500910</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229</v>
      </c>
      <c r="S8" s="611"/>
      <c r="T8" s="611"/>
      <c r="U8" s="611"/>
      <c r="V8" s="611"/>
      <c r="W8" s="611"/>
      <c r="X8" s="611"/>
      <c r="Y8" s="612"/>
      <c r="Z8" s="613">
        <v>0</v>
      </c>
      <c r="AA8" s="613"/>
      <c r="AB8" s="613"/>
      <c r="AC8" s="613"/>
      <c r="AD8" s="614">
        <v>229</v>
      </c>
      <c r="AE8" s="614"/>
      <c r="AF8" s="614"/>
      <c r="AG8" s="614"/>
      <c r="AH8" s="614"/>
      <c r="AI8" s="614"/>
      <c r="AJ8" s="614"/>
      <c r="AK8" s="614"/>
      <c r="AL8" s="615">
        <v>0</v>
      </c>
      <c r="AM8" s="616"/>
      <c r="AN8" s="616"/>
      <c r="AO8" s="617"/>
      <c r="AP8" s="607" t="s">
        <v>228</v>
      </c>
      <c r="AQ8" s="608"/>
      <c r="AR8" s="608"/>
      <c r="AS8" s="608"/>
      <c r="AT8" s="608"/>
      <c r="AU8" s="608"/>
      <c r="AV8" s="608"/>
      <c r="AW8" s="608"/>
      <c r="AX8" s="608"/>
      <c r="AY8" s="608"/>
      <c r="AZ8" s="608"/>
      <c r="BA8" s="608"/>
      <c r="BB8" s="608"/>
      <c r="BC8" s="608"/>
      <c r="BD8" s="608"/>
      <c r="BE8" s="608"/>
      <c r="BF8" s="609"/>
      <c r="BG8" s="610">
        <v>1347</v>
      </c>
      <c r="BH8" s="611"/>
      <c r="BI8" s="611"/>
      <c r="BJ8" s="611"/>
      <c r="BK8" s="611"/>
      <c r="BL8" s="611"/>
      <c r="BM8" s="611"/>
      <c r="BN8" s="612"/>
      <c r="BO8" s="613">
        <v>1.2</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231437</v>
      </c>
      <c r="CS8" s="611"/>
      <c r="CT8" s="611"/>
      <c r="CU8" s="611"/>
      <c r="CV8" s="611"/>
      <c r="CW8" s="611"/>
      <c r="CX8" s="611"/>
      <c r="CY8" s="612"/>
      <c r="CZ8" s="613">
        <v>10.9</v>
      </c>
      <c r="DA8" s="613"/>
      <c r="DB8" s="613"/>
      <c r="DC8" s="613"/>
      <c r="DD8" s="619" t="s">
        <v>122</v>
      </c>
      <c r="DE8" s="611"/>
      <c r="DF8" s="611"/>
      <c r="DG8" s="611"/>
      <c r="DH8" s="611"/>
      <c r="DI8" s="611"/>
      <c r="DJ8" s="611"/>
      <c r="DK8" s="611"/>
      <c r="DL8" s="611"/>
      <c r="DM8" s="611"/>
      <c r="DN8" s="611"/>
      <c r="DO8" s="611"/>
      <c r="DP8" s="612"/>
      <c r="DQ8" s="619">
        <v>134616</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516</v>
      </c>
      <c r="S9" s="611"/>
      <c r="T9" s="611"/>
      <c r="U9" s="611"/>
      <c r="V9" s="611"/>
      <c r="W9" s="611"/>
      <c r="X9" s="611"/>
      <c r="Y9" s="612"/>
      <c r="Z9" s="613">
        <v>0</v>
      </c>
      <c r="AA9" s="613"/>
      <c r="AB9" s="613"/>
      <c r="AC9" s="613"/>
      <c r="AD9" s="614">
        <v>516</v>
      </c>
      <c r="AE9" s="614"/>
      <c r="AF9" s="614"/>
      <c r="AG9" s="614"/>
      <c r="AH9" s="614"/>
      <c r="AI9" s="614"/>
      <c r="AJ9" s="614"/>
      <c r="AK9" s="614"/>
      <c r="AL9" s="615">
        <v>0</v>
      </c>
      <c r="AM9" s="616"/>
      <c r="AN9" s="616"/>
      <c r="AO9" s="617"/>
      <c r="AP9" s="607" t="s">
        <v>231</v>
      </c>
      <c r="AQ9" s="608"/>
      <c r="AR9" s="608"/>
      <c r="AS9" s="608"/>
      <c r="AT9" s="608"/>
      <c r="AU9" s="608"/>
      <c r="AV9" s="608"/>
      <c r="AW9" s="608"/>
      <c r="AX9" s="608"/>
      <c r="AY9" s="608"/>
      <c r="AZ9" s="608"/>
      <c r="BA9" s="608"/>
      <c r="BB9" s="608"/>
      <c r="BC9" s="608"/>
      <c r="BD9" s="608"/>
      <c r="BE9" s="608"/>
      <c r="BF9" s="609"/>
      <c r="BG9" s="610">
        <v>31824</v>
      </c>
      <c r="BH9" s="611"/>
      <c r="BI9" s="611"/>
      <c r="BJ9" s="611"/>
      <c r="BK9" s="611"/>
      <c r="BL9" s="611"/>
      <c r="BM9" s="611"/>
      <c r="BN9" s="612"/>
      <c r="BO9" s="613">
        <v>28.6</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175188</v>
      </c>
      <c r="CS9" s="611"/>
      <c r="CT9" s="611"/>
      <c r="CU9" s="611"/>
      <c r="CV9" s="611"/>
      <c r="CW9" s="611"/>
      <c r="CX9" s="611"/>
      <c r="CY9" s="612"/>
      <c r="CZ9" s="613">
        <v>8.3000000000000007</v>
      </c>
      <c r="DA9" s="613"/>
      <c r="DB9" s="613"/>
      <c r="DC9" s="613"/>
      <c r="DD9" s="619">
        <v>1831</v>
      </c>
      <c r="DE9" s="611"/>
      <c r="DF9" s="611"/>
      <c r="DG9" s="611"/>
      <c r="DH9" s="611"/>
      <c r="DI9" s="611"/>
      <c r="DJ9" s="611"/>
      <c r="DK9" s="611"/>
      <c r="DL9" s="611"/>
      <c r="DM9" s="611"/>
      <c r="DN9" s="611"/>
      <c r="DO9" s="611"/>
      <c r="DP9" s="612"/>
      <c r="DQ9" s="619">
        <v>158621</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2931</v>
      </c>
      <c r="BH10" s="611"/>
      <c r="BI10" s="611"/>
      <c r="BJ10" s="611"/>
      <c r="BK10" s="611"/>
      <c r="BL10" s="611"/>
      <c r="BM10" s="611"/>
      <c r="BN10" s="612"/>
      <c r="BO10" s="613">
        <v>2.6</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t="s">
        <v>122</v>
      </c>
      <c r="CS10" s="611"/>
      <c r="CT10" s="611"/>
      <c r="CU10" s="611"/>
      <c r="CV10" s="611"/>
      <c r="CW10" s="611"/>
      <c r="CX10" s="611"/>
      <c r="CY10" s="612"/>
      <c r="CZ10" s="613" t="s">
        <v>122</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25677</v>
      </c>
      <c r="S11" s="611"/>
      <c r="T11" s="611"/>
      <c r="U11" s="611"/>
      <c r="V11" s="611"/>
      <c r="W11" s="611"/>
      <c r="X11" s="611"/>
      <c r="Y11" s="612"/>
      <c r="Z11" s="615">
        <v>1.1000000000000001</v>
      </c>
      <c r="AA11" s="616"/>
      <c r="AB11" s="616"/>
      <c r="AC11" s="622"/>
      <c r="AD11" s="619">
        <v>25677</v>
      </c>
      <c r="AE11" s="611"/>
      <c r="AF11" s="611"/>
      <c r="AG11" s="611"/>
      <c r="AH11" s="611"/>
      <c r="AI11" s="611"/>
      <c r="AJ11" s="611"/>
      <c r="AK11" s="612"/>
      <c r="AL11" s="615">
        <v>2.4</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15935</v>
      </c>
      <c r="BH11" s="611"/>
      <c r="BI11" s="611"/>
      <c r="BJ11" s="611"/>
      <c r="BK11" s="611"/>
      <c r="BL11" s="611"/>
      <c r="BM11" s="611"/>
      <c r="BN11" s="612"/>
      <c r="BO11" s="613">
        <v>14.3</v>
      </c>
      <c r="BP11" s="613"/>
      <c r="BQ11" s="613"/>
      <c r="BR11" s="613"/>
      <c r="BS11" s="614" t="s">
        <v>122</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59619</v>
      </c>
      <c r="CS11" s="611"/>
      <c r="CT11" s="611"/>
      <c r="CU11" s="611"/>
      <c r="CV11" s="611"/>
      <c r="CW11" s="611"/>
      <c r="CX11" s="611"/>
      <c r="CY11" s="612"/>
      <c r="CZ11" s="613">
        <v>2.8</v>
      </c>
      <c r="DA11" s="613"/>
      <c r="DB11" s="613"/>
      <c r="DC11" s="613"/>
      <c r="DD11" s="619">
        <v>15137</v>
      </c>
      <c r="DE11" s="611"/>
      <c r="DF11" s="611"/>
      <c r="DG11" s="611"/>
      <c r="DH11" s="611"/>
      <c r="DI11" s="611"/>
      <c r="DJ11" s="611"/>
      <c r="DK11" s="611"/>
      <c r="DL11" s="611"/>
      <c r="DM11" s="611"/>
      <c r="DN11" s="611"/>
      <c r="DO11" s="611"/>
      <c r="DP11" s="612"/>
      <c r="DQ11" s="619">
        <v>47780</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40446</v>
      </c>
      <c r="BH12" s="611"/>
      <c r="BI12" s="611"/>
      <c r="BJ12" s="611"/>
      <c r="BK12" s="611"/>
      <c r="BL12" s="611"/>
      <c r="BM12" s="611"/>
      <c r="BN12" s="612"/>
      <c r="BO12" s="613">
        <v>36.299999999999997</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156842</v>
      </c>
      <c r="CS12" s="611"/>
      <c r="CT12" s="611"/>
      <c r="CU12" s="611"/>
      <c r="CV12" s="611"/>
      <c r="CW12" s="611"/>
      <c r="CX12" s="611"/>
      <c r="CY12" s="612"/>
      <c r="CZ12" s="613">
        <v>7.4</v>
      </c>
      <c r="DA12" s="613"/>
      <c r="DB12" s="613"/>
      <c r="DC12" s="613"/>
      <c r="DD12" s="619">
        <v>9764</v>
      </c>
      <c r="DE12" s="611"/>
      <c r="DF12" s="611"/>
      <c r="DG12" s="611"/>
      <c r="DH12" s="611"/>
      <c r="DI12" s="611"/>
      <c r="DJ12" s="611"/>
      <c r="DK12" s="611"/>
      <c r="DL12" s="611"/>
      <c r="DM12" s="611"/>
      <c r="DN12" s="611"/>
      <c r="DO12" s="611"/>
      <c r="DP12" s="612"/>
      <c r="DQ12" s="619">
        <v>54307</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39851</v>
      </c>
      <c r="BH13" s="611"/>
      <c r="BI13" s="611"/>
      <c r="BJ13" s="611"/>
      <c r="BK13" s="611"/>
      <c r="BL13" s="611"/>
      <c r="BM13" s="611"/>
      <c r="BN13" s="612"/>
      <c r="BO13" s="613">
        <v>35.799999999999997</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193705</v>
      </c>
      <c r="CS13" s="611"/>
      <c r="CT13" s="611"/>
      <c r="CU13" s="611"/>
      <c r="CV13" s="611"/>
      <c r="CW13" s="611"/>
      <c r="CX13" s="611"/>
      <c r="CY13" s="612"/>
      <c r="CZ13" s="613">
        <v>9.1</v>
      </c>
      <c r="DA13" s="613"/>
      <c r="DB13" s="613"/>
      <c r="DC13" s="613"/>
      <c r="DD13" s="619" t="s">
        <v>122</v>
      </c>
      <c r="DE13" s="611"/>
      <c r="DF13" s="611"/>
      <c r="DG13" s="611"/>
      <c r="DH13" s="611"/>
      <c r="DI13" s="611"/>
      <c r="DJ13" s="611"/>
      <c r="DK13" s="611"/>
      <c r="DL13" s="611"/>
      <c r="DM13" s="611"/>
      <c r="DN13" s="611"/>
      <c r="DO13" s="611"/>
      <c r="DP13" s="612"/>
      <c r="DQ13" s="619">
        <v>127414</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4125</v>
      </c>
      <c r="BH14" s="611"/>
      <c r="BI14" s="611"/>
      <c r="BJ14" s="611"/>
      <c r="BK14" s="611"/>
      <c r="BL14" s="611"/>
      <c r="BM14" s="611"/>
      <c r="BN14" s="612"/>
      <c r="BO14" s="613">
        <v>3.7</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28370</v>
      </c>
      <c r="CS14" s="611"/>
      <c r="CT14" s="611"/>
      <c r="CU14" s="611"/>
      <c r="CV14" s="611"/>
      <c r="CW14" s="611"/>
      <c r="CX14" s="611"/>
      <c r="CY14" s="612"/>
      <c r="CZ14" s="613">
        <v>1.3</v>
      </c>
      <c r="DA14" s="613"/>
      <c r="DB14" s="613"/>
      <c r="DC14" s="613"/>
      <c r="DD14" s="619">
        <v>898</v>
      </c>
      <c r="DE14" s="611"/>
      <c r="DF14" s="611"/>
      <c r="DG14" s="611"/>
      <c r="DH14" s="611"/>
      <c r="DI14" s="611"/>
      <c r="DJ14" s="611"/>
      <c r="DK14" s="611"/>
      <c r="DL14" s="611"/>
      <c r="DM14" s="611"/>
      <c r="DN14" s="611"/>
      <c r="DO14" s="611"/>
      <c r="DP14" s="612"/>
      <c r="DQ14" s="619">
        <v>18928</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885</v>
      </c>
      <c r="S15" s="611"/>
      <c r="T15" s="611"/>
      <c r="U15" s="611"/>
      <c r="V15" s="611"/>
      <c r="W15" s="611"/>
      <c r="X15" s="611"/>
      <c r="Y15" s="612"/>
      <c r="Z15" s="613">
        <v>0</v>
      </c>
      <c r="AA15" s="613"/>
      <c r="AB15" s="613"/>
      <c r="AC15" s="613"/>
      <c r="AD15" s="614">
        <v>885</v>
      </c>
      <c r="AE15" s="614"/>
      <c r="AF15" s="614"/>
      <c r="AG15" s="614"/>
      <c r="AH15" s="614"/>
      <c r="AI15" s="614"/>
      <c r="AJ15" s="614"/>
      <c r="AK15" s="614"/>
      <c r="AL15" s="615">
        <v>0.1</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3719</v>
      </c>
      <c r="BH15" s="611"/>
      <c r="BI15" s="611"/>
      <c r="BJ15" s="611"/>
      <c r="BK15" s="611"/>
      <c r="BL15" s="611"/>
      <c r="BM15" s="611"/>
      <c r="BN15" s="612"/>
      <c r="BO15" s="613">
        <v>3.3</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338327</v>
      </c>
      <c r="CS15" s="611"/>
      <c r="CT15" s="611"/>
      <c r="CU15" s="611"/>
      <c r="CV15" s="611"/>
      <c r="CW15" s="611"/>
      <c r="CX15" s="611"/>
      <c r="CY15" s="612"/>
      <c r="CZ15" s="613">
        <v>16</v>
      </c>
      <c r="DA15" s="613"/>
      <c r="DB15" s="613"/>
      <c r="DC15" s="613"/>
      <c r="DD15" s="619">
        <v>108154</v>
      </c>
      <c r="DE15" s="611"/>
      <c r="DF15" s="611"/>
      <c r="DG15" s="611"/>
      <c r="DH15" s="611"/>
      <c r="DI15" s="611"/>
      <c r="DJ15" s="611"/>
      <c r="DK15" s="611"/>
      <c r="DL15" s="611"/>
      <c r="DM15" s="611"/>
      <c r="DN15" s="611"/>
      <c r="DO15" s="611"/>
      <c r="DP15" s="612"/>
      <c r="DQ15" s="619">
        <v>233830</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2920</v>
      </c>
      <c r="S16" s="611"/>
      <c r="T16" s="611"/>
      <c r="U16" s="611"/>
      <c r="V16" s="611"/>
      <c r="W16" s="611"/>
      <c r="X16" s="611"/>
      <c r="Y16" s="612"/>
      <c r="Z16" s="613">
        <v>0.1</v>
      </c>
      <c r="AA16" s="613"/>
      <c r="AB16" s="613"/>
      <c r="AC16" s="613"/>
      <c r="AD16" s="614">
        <v>2920</v>
      </c>
      <c r="AE16" s="614"/>
      <c r="AF16" s="614"/>
      <c r="AG16" s="614"/>
      <c r="AH16" s="614"/>
      <c r="AI16" s="614"/>
      <c r="AJ16" s="614"/>
      <c r="AK16" s="614"/>
      <c r="AL16" s="615">
        <v>0.3</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3234</v>
      </c>
      <c r="S17" s="611"/>
      <c r="T17" s="611"/>
      <c r="U17" s="611"/>
      <c r="V17" s="611"/>
      <c r="W17" s="611"/>
      <c r="X17" s="611"/>
      <c r="Y17" s="612"/>
      <c r="Z17" s="613">
        <v>0.1</v>
      </c>
      <c r="AA17" s="613"/>
      <c r="AB17" s="613"/>
      <c r="AC17" s="613"/>
      <c r="AD17" s="614">
        <v>3234</v>
      </c>
      <c r="AE17" s="614"/>
      <c r="AF17" s="614"/>
      <c r="AG17" s="614"/>
      <c r="AH17" s="614"/>
      <c r="AI17" s="614"/>
      <c r="AJ17" s="614"/>
      <c r="AK17" s="614"/>
      <c r="AL17" s="615">
        <v>0.3</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146958</v>
      </c>
      <c r="CS17" s="611"/>
      <c r="CT17" s="611"/>
      <c r="CU17" s="611"/>
      <c r="CV17" s="611"/>
      <c r="CW17" s="611"/>
      <c r="CX17" s="611"/>
      <c r="CY17" s="612"/>
      <c r="CZ17" s="613">
        <v>6.9</v>
      </c>
      <c r="DA17" s="613"/>
      <c r="DB17" s="613"/>
      <c r="DC17" s="613"/>
      <c r="DD17" s="619" t="s">
        <v>122</v>
      </c>
      <c r="DE17" s="611"/>
      <c r="DF17" s="611"/>
      <c r="DG17" s="611"/>
      <c r="DH17" s="611"/>
      <c r="DI17" s="611"/>
      <c r="DJ17" s="611"/>
      <c r="DK17" s="611"/>
      <c r="DL17" s="611"/>
      <c r="DM17" s="611"/>
      <c r="DN17" s="611"/>
      <c r="DO17" s="611"/>
      <c r="DP17" s="612"/>
      <c r="DQ17" s="619">
        <v>137680</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124</v>
      </c>
      <c r="S18" s="611"/>
      <c r="T18" s="611"/>
      <c r="U18" s="611"/>
      <c r="V18" s="611"/>
      <c r="W18" s="611"/>
      <c r="X18" s="611"/>
      <c r="Y18" s="612"/>
      <c r="Z18" s="613">
        <v>0</v>
      </c>
      <c r="AA18" s="613"/>
      <c r="AB18" s="613"/>
      <c r="AC18" s="613"/>
      <c r="AD18" s="614">
        <v>124</v>
      </c>
      <c r="AE18" s="614"/>
      <c r="AF18" s="614"/>
      <c r="AG18" s="614"/>
      <c r="AH18" s="614"/>
      <c r="AI18" s="614"/>
      <c r="AJ18" s="614"/>
      <c r="AK18" s="614"/>
      <c r="AL18" s="615">
        <v>0</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v>200616</v>
      </c>
      <c r="CS18" s="611"/>
      <c r="CT18" s="611"/>
      <c r="CU18" s="611"/>
      <c r="CV18" s="611"/>
      <c r="CW18" s="611"/>
      <c r="CX18" s="611"/>
      <c r="CY18" s="612"/>
      <c r="CZ18" s="613">
        <v>9.5</v>
      </c>
      <c r="DA18" s="613"/>
      <c r="DB18" s="613"/>
      <c r="DC18" s="613"/>
      <c r="DD18" s="619" t="s">
        <v>122</v>
      </c>
      <c r="DE18" s="611"/>
      <c r="DF18" s="611"/>
      <c r="DG18" s="611"/>
      <c r="DH18" s="611"/>
      <c r="DI18" s="611"/>
      <c r="DJ18" s="611"/>
      <c r="DK18" s="611"/>
      <c r="DL18" s="611"/>
      <c r="DM18" s="611"/>
      <c r="DN18" s="611"/>
      <c r="DO18" s="611"/>
      <c r="DP18" s="612"/>
      <c r="DQ18" s="619">
        <v>200616</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3110</v>
      </c>
      <c r="S19" s="611"/>
      <c r="T19" s="611"/>
      <c r="U19" s="611"/>
      <c r="V19" s="611"/>
      <c r="W19" s="611"/>
      <c r="X19" s="611"/>
      <c r="Y19" s="612"/>
      <c r="Z19" s="613">
        <v>0.1</v>
      </c>
      <c r="AA19" s="613"/>
      <c r="AB19" s="613"/>
      <c r="AC19" s="613"/>
      <c r="AD19" s="614">
        <v>3110</v>
      </c>
      <c r="AE19" s="614"/>
      <c r="AF19" s="614"/>
      <c r="AG19" s="614"/>
      <c r="AH19" s="614"/>
      <c r="AI19" s="614"/>
      <c r="AJ19" s="614"/>
      <c r="AK19" s="614"/>
      <c r="AL19" s="615">
        <v>0.3</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v>11113</v>
      </c>
      <c r="BH19" s="611"/>
      <c r="BI19" s="611"/>
      <c r="BJ19" s="611"/>
      <c r="BK19" s="611"/>
      <c r="BL19" s="611"/>
      <c r="BM19" s="611"/>
      <c r="BN19" s="612"/>
      <c r="BO19" s="613">
        <v>10</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2120190</v>
      </c>
      <c r="CS20" s="611"/>
      <c r="CT20" s="611"/>
      <c r="CU20" s="611"/>
      <c r="CV20" s="611"/>
      <c r="CW20" s="611"/>
      <c r="CX20" s="611"/>
      <c r="CY20" s="612"/>
      <c r="CZ20" s="613">
        <v>100</v>
      </c>
      <c r="DA20" s="613"/>
      <c r="DB20" s="613"/>
      <c r="DC20" s="613"/>
      <c r="DD20" s="619">
        <v>142406</v>
      </c>
      <c r="DE20" s="611"/>
      <c r="DF20" s="611"/>
      <c r="DG20" s="611"/>
      <c r="DH20" s="611"/>
      <c r="DI20" s="611"/>
      <c r="DJ20" s="611"/>
      <c r="DK20" s="611"/>
      <c r="DL20" s="611"/>
      <c r="DM20" s="611"/>
      <c r="DN20" s="611"/>
      <c r="DO20" s="611"/>
      <c r="DP20" s="612"/>
      <c r="DQ20" s="619">
        <v>1651636</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1160880</v>
      </c>
      <c r="S21" s="611"/>
      <c r="T21" s="611"/>
      <c r="U21" s="611"/>
      <c r="V21" s="611"/>
      <c r="W21" s="611"/>
      <c r="X21" s="611"/>
      <c r="Y21" s="612"/>
      <c r="Z21" s="613">
        <v>51.4</v>
      </c>
      <c r="AA21" s="613"/>
      <c r="AB21" s="613"/>
      <c r="AC21" s="613"/>
      <c r="AD21" s="614">
        <v>927048</v>
      </c>
      <c r="AE21" s="614"/>
      <c r="AF21" s="614"/>
      <c r="AG21" s="614"/>
      <c r="AH21" s="614"/>
      <c r="AI21" s="614"/>
      <c r="AJ21" s="614"/>
      <c r="AK21" s="614"/>
      <c r="AL21" s="615">
        <v>86.7</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927048</v>
      </c>
      <c r="S22" s="611"/>
      <c r="T22" s="611"/>
      <c r="U22" s="611"/>
      <c r="V22" s="611"/>
      <c r="W22" s="611"/>
      <c r="X22" s="611"/>
      <c r="Y22" s="612"/>
      <c r="Z22" s="613">
        <v>41.1</v>
      </c>
      <c r="AA22" s="613"/>
      <c r="AB22" s="613"/>
      <c r="AC22" s="613"/>
      <c r="AD22" s="614">
        <v>927048</v>
      </c>
      <c r="AE22" s="614"/>
      <c r="AF22" s="614"/>
      <c r="AG22" s="614"/>
      <c r="AH22" s="614"/>
      <c r="AI22" s="614"/>
      <c r="AJ22" s="614"/>
      <c r="AK22" s="614"/>
      <c r="AL22" s="615">
        <v>86.7</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233832</v>
      </c>
      <c r="S23" s="611"/>
      <c r="T23" s="611"/>
      <c r="U23" s="611"/>
      <c r="V23" s="611"/>
      <c r="W23" s="611"/>
      <c r="X23" s="611"/>
      <c r="Y23" s="612"/>
      <c r="Z23" s="613">
        <v>10.4</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601404</v>
      </c>
      <c r="CS24" s="600"/>
      <c r="CT24" s="600"/>
      <c r="CU24" s="600"/>
      <c r="CV24" s="600"/>
      <c r="CW24" s="600"/>
      <c r="CX24" s="600"/>
      <c r="CY24" s="601"/>
      <c r="CZ24" s="604">
        <v>28.4</v>
      </c>
      <c r="DA24" s="605"/>
      <c r="DB24" s="605"/>
      <c r="DC24" s="621"/>
      <c r="DD24" s="644">
        <v>511930</v>
      </c>
      <c r="DE24" s="600"/>
      <c r="DF24" s="600"/>
      <c r="DG24" s="600"/>
      <c r="DH24" s="600"/>
      <c r="DI24" s="600"/>
      <c r="DJ24" s="600"/>
      <c r="DK24" s="601"/>
      <c r="DL24" s="644">
        <v>503807</v>
      </c>
      <c r="DM24" s="600"/>
      <c r="DN24" s="600"/>
      <c r="DO24" s="600"/>
      <c r="DP24" s="600"/>
      <c r="DQ24" s="600"/>
      <c r="DR24" s="600"/>
      <c r="DS24" s="600"/>
      <c r="DT24" s="600"/>
      <c r="DU24" s="600"/>
      <c r="DV24" s="601"/>
      <c r="DW24" s="604">
        <v>47.1</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1313692</v>
      </c>
      <c r="S25" s="611"/>
      <c r="T25" s="611"/>
      <c r="U25" s="611"/>
      <c r="V25" s="611"/>
      <c r="W25" s="611"/>
      <c r="X25" s="611"/>
      <c r="Y25" s="612"/>
      <c r="Z25" s="613">
        <v>58.2</v>
      </c>
      <c r="AA25" s="613"/>
      <c r="AB25" s="613"/>
      <c r="AC25" s="613"/>
      <c r="AD25" s="614">
        <v>1068747</v>
      </c>
      <c r="AE25" s="614"/>
      <c r="AF25" s="614"/>
      <c r="AG25" s="614"/>
      <c r="AH25" s="614"/>
      <c r="AI25" s="614"/>
      <c r="AJ25" s="614"/>
      <c r="AK25" s="614"/>
      <c r="AL25" s="615">
        <v>100</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v>11113</v>
      </c>
      <c r="BH25" s="611"/>
      <c r="BI25" s="611"/>
      <c r="BJ25" s="611"/>
      <c r="BK25" s="611"/>
      <c r="BL25" s="611"/>
      <c r="BM25" s="611"/>
      <c r="BN25" s="612"/>
      <c r="BO25" s="613">
        <v>10</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388201</v>
      </c>
      <c r="CS25" s="640"/>
      <c r="CT25" s="640"/>
      <c r="CU25" s="640"/>
      <c r="CV25" s="640"/>
      <c r="CW25" s="640"/>
      <c r="CX25" s="640"/>
      <c r="CY25" s="641"/>
      <c r="CZ25" s="615">
        <v>18.3</v>
      </c>
      <c r="DA25" s="642"/>
      <c r="DB25" s="642"/>
      <c r="DC25" s="645"/>
      <c r="DD25" s="619">
        <v>356956</v>
      </c>
      <c r="DE25" s="640"/>
      <c r="DF25" s="640"/>
      <c r="DG25" s="640"/>
      <c r="DH25" s="640"/>
      <c r="DI25" s="640"/>
      <c r="DJ25" s="640"/>
      <c r="DK25" s="641"/>
      <c r="DL25" s="619">
        <v>351460</v>
      </c>
      <c r="DM25" s="640"/>
      <c r="DN25" s="640"/>
      <c r="DO25" s="640"/>
      <c r="DP25" s="640"/>
      <c r="DQ25" s="640"/>
      <c r="DR25" s="640"/>
      <c r="DS25" s="640"/>
      <c r="DT25" s="640"/>
      <c r="DU25" s="640"/>
      <c r="DV25" s="641"/>
      <c r="DW25" s="615">
        <v>32.799999999999997</v>
      </c>
      <c r="DX25" s="642"/>
      <c r="DY25" s="642"/>
      <c r="DZ25" s="642"/>
      <c r="EA25" s="642"/>
      <c r="EB25" s="642"/>
      <c r="EC25" s="643"/>
    </row>
    <row r="26" spans="2:133" ht="11.25" customHeight="1" x14ac:dyDescent="0.15">
      <c r="B26" s="607" t="s">
        <v>284</v>
      </c>
      <c r="C26" s="608"/>
      <c r="D26" s="608"/>
      <c r="E26" s="608"/>
      <c r="F26" s="608"/>
      <c r="G26" s="608"/>
      <c r="H26" s="608"/>
      <c r="I26" s="608"/>
      <c r="J26" s="608"/>
      <c r="K26" s="608"/>
      <c r="L26" s="608"/>
      <c r="M26" s="608"/>
      <c r="N26" s="608"/>
      <c r="O26" s="608"/>
      <c r="P26" s="608"/>
      <c r="Q26" s="609"/>
      <c r="R26" s="610" t="s">
        <v>122</v>
      </c>
      <c r="S26" s="611"/>
      <c r="T26" s="611"/>
      <c r="U26" s="611"/>
      <c r="V26" s="611"/>
      <c r="W26" s="611"/>
      <c r="X26" s="611"/>
      <c r="Y26" s="612"/>
      <c r="Z26" s="613" t="s">
        <v>122</v>
      </c>
      <c r="AA26" s="613"/>
      <c r="AB26" s="613"/>
      <c r="AC26" s="613"/>
      <c r="AD26" s="614" t="s">
        <v>122</v>
      </c>
      <c r="AE26" s="614"/>
      <c r="AF26" s="614"/>
      <c r="AG26" s="614"/>
      <c r="AH26" s="614"/>
      <c r="AI26" s="614"/>
      <c r="AJ26" s="614"/>
      <c r="AK26" s="614"/>
      <c r="AL26" s="615" t="s">
        <v>122</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180859</v>
      </c>
      <c r="CS26" s="611"/>
      <c r="CT26" s="611"/>
      <c r="CU26" s="611"/>
      <c r="CV26" s="611"/>
      <c r="CW26" s="611"/>
      <c r="CX26" s="611"/>
      <c r="CY26" s="612"/>
      <c r="CZ26" s="615">
        <v>8.5</v>
      </c>
      <c r="DA26" s="642"/>
      <c r="DB26" s="642"/>
      <c r="DC26" s="645"/>
      <c r="DD26" s="619">
        <v>160775</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2"/>
      <c r="DY26" s="642"/>
      <c r="DZ26" s="642"/>
      <c r="EA26" s="642"/>
      <c r="EB26" s="642"/>
      <c r="EC26" s="643"/>
    </row>
    <row r="27" spans="2:133" ht="11.25" customHeight="1" x14ac:dyDescent="0.15">
      <c r="B27" s="607" t="s">
        <v>287</v>
      </c>
      <c r="C27" s="608"/>
      <c r="D27" s="608"/>
      <c r="E27" s="608"/>
      <c r="F27" s="608"/>
      <c r="G27" s="608"/>
      <c r="H27" s="608"/>
      <c r="I27" s="608"/>
      <c r="J27" s="608"/>
      <c r="K27" s="608"/>
      <c r="L27" s="608"/>
      <c r="M27" s="608"/>
      <c r="N27" s="608"/>
      <c r="O27" s="608"/>
      <c r="P27" s="608"/>
      <c r="Q27" s="609"/>
      <c r="R27" s="610" t="s">
        <v>122</v>
      </c>
      <c r="S27" s="611"/>
      <c r="T27" s="611"/>
      <c r="U27" s="611"/>
      <c r="V27" s="611"/>
      <c r="W27" s="611"/>
      <c r="X27" s="611"/>
      <c r="Y27" s="612"/>
      <c r="Z27" s="613" t="s">
        <v>122</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111440</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66245</v>
      </c>
      <c r="CS27" s="640"/>
      <c r="CT27" s="640"/>
      <c r="CU27" s="640"/>
      <c r="CV27" s="640"/>
      <c r="CW27" s="640"/>
      <c r="CX27" s="640"/>
      <c r="CY27" s="641"/>
      <c r="CZ27" s="615">
        <v>3.1</v>
      </c>
      <c r="DA27" s="642"/>
      <c r="DB27" s="642"/>
      <c r="DC27" s="645"/>
      <c r="DD27" s="619">
        <v>17294</v>
      </c>
      <c r="DE27" s="640"/>
      <c r="DF27" s="640"/>
      <c r="DG27" s="640"/>
      <c r="DH27" s="640"/>
      <c r="DI27" s="640"/>
      <c r="DJ27" s="640"/>
      <c r="DK27" s="641"/>
      <c r="DL27" s="619">
        <v>14667</v>
      </c>
      <c r="DM27" s="640"/>
      <c r="DN27" s="640"/>
      <c r="DO27" s="640"/>
      <c r="DP27" s="640"/>
      <c r="DQ27" s="640"/>
      <c r="DR27" s="640"/>
      <c r="DS27" s="640"/>
      <c r="DT27" s="640"/>
      <c r="DU27" s="640"/>
      <c r="DV27" s="641"/>
      <c r="DW27" s="615">
        <v>1.4</v>
      </c>
      <c r="DX27" s="642"/>
      <c r="DY27" s="642"/>
      <c r="DZ27" s="642"/>
      <c r="EA27" s="642"/>
      <c r="EB27" s="642"/>
      <c r="EC27" s="643"/>
    </row>
    <row r="28" spans="2:133" ht="11.25" customHeight="1" x14ac:dyDescent="0.15">
      <c r="B28" s="607" t="s">
        <v>290</v>
      </c>
      <c r="C28" s="608"/>
      <c r="D28" s="608"/>
      <c r="E28" s="608"/>
      <c r="F28" s="608"/>
      <c r="G28" s="608"/>
      <c r="H28" s="608"/>
      <c r="I28" s="608"/>
      <c r="J28" s="608"/>
      <c r="K28" s="608"/>
      <c r="L28" s="608"/>
      <c r="M28" s="608"/>
      <c r="N28" s="608"/>
      <c r="O28" s="608"/>
      <c r="P28" s="608"/>
      <c r="Q28" s="609"/>
      <c r="R28" s="610">
        <v>80218</v>
      </c>
      <c r="S28" s="611"/>
      <c r="T28" s="611"/>
      <c r="U28" s="611"/>
      <c r="V28" s="611"/>
      <c r="W28" s="611"/>
      <c r="X28" s="611"/>
      <c r="Y28" s="612"/>
      <c r="Z28" s="613">
        <v>3.6</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146958</v>
      </c>
      <c r="CS28" s="611"/>
      <c r="CT28" s="611"/>
      <c r="CU28" s="611"/>
      <c r="CV28" s="611"/>
      <c r="CW28" s="611"/>
      <c r="CX28" s="611"/>
      <c r="CY28" s="612"/>
      <c r="CZ28" s="615">
        <v>6.9</v>
      </c>
      <c r="DA28" s="642"/>
      <c r="DB28" s="642"/>
      <c r="DC28" s="645"/>
      <c r="DD28" s="619">
        <v>137680</v>
      </c>
      <c r="DE28" s="611"/>
      <c r="DF28" s="611"/>
      <c r="DG28" s="611"/>
      <c r="DH28" s="611"/>
      <c r="DI28" s="611"/>
      <c r="DJ28" s="611"/>
      <c r="DK28" s="612"/>
      <c r="DL28" s="619">
        <v>137680</v>
      </c>
      <c r="DM28" s="611"/>
      <c r="DN28" s="611"/>
      <c r="DO28" s="611"/>
      <c r="DP28" s="611"/>
      <c r="DQ28" s="611"/>
      <c r="DR28" s="611"/>
      <c r="DS28" s="611"/>
      <c r="DT28" s="611"/>
      <c r="DU28" s="611"/>
      <c r="DV28" s="612"/>
      <c r="DW28" s="615">
        <v>12.9</v>
      </c>
      <c r="DX28" s="642"/>
      <c r="DY28" s="642"/>
      <c r="DZ28" s="642"/>
      <c r="EA28" s="642"/>
      <c r="EB28" s="642"/>
      <c r="EC28" s="643"/>
    </row>
    <row r="29" spans="2:133" ht="11.25" customHeight="1" x14ac:dyDescent="0.15">
      <c r="B29" s="607" t="s">
        <v>292</v>
      </c>
      <c r="C29" s="608"/>
      <c r="D29" s="608"/>
      <c r="E29" s="608"/>
      <c r="F29" s="608"/>
      <c r="G29" s="608"/>
      <c r="H29" s="608"/>
      <c r="I29" s="608"/>
      <c r="J29" s="608"/>
      <c r="K29" s="608"/>
      <c r="L29" s="608"/>
      <c r="M29" s="608"/>
      <c r="N29" s="608"/>
      <c r="O29" s="608"/>
      <c r="P29" s="608"/>
      <c r="Q29" s="609"/>
      <c r="R29" s="610">
        <v>5603</v>
      </c>
      <c r="S29" s="611"/>
      <c r="T29" s="611"/>
      <c r="U29" s="611"/>
      <c r="V29" s="611"/>
      <c r="W29" s="611"/>
      <c r="X29" s="611"/>
      <c r="Y29" s="612"/>
      <c r="Z29" s="613">
        <v>0.2</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293</v>
      </c>
      <c r="CE29" s="649"/>
      <c r="CF29" s="607" t="s">
        <v>66</v>
      </c>
      <c r="CG29" s="608"/>
      <c r="CH29" s="608"/>
      <c r="CI29" s="608"/>
      <c r="CJ29" s="608"/>
      <c r="CK29" s="608"/>
      <c r="CL29" s="608"/>
      <c r="CM29" s="608"/>
      <c r="CN29" s="608"/>
      <c r="CO29" s="608"/>
      <c r="CP29" s="608"/>
      <c r="CQ29" s="609"/>
      <c r="CR29" s="610">
        <v>146958</v>
      </c>
      <c r="CS29" s="640"/>
      <c r="CT29" s="640"/>
      <c r="CU29" s="640"/>
      <c r="CV29" s="640"/>
      <c r="CW29" s="640"/>
      <c r="CX29" s="640"/>
      <c r="CY29" s="641"/>
      <c r="CZ29" s="615">
        <v>6.9</v>
      </c>
      <c r="DA29" s="642"/>
      <c r="DB29" s="642"/>
      <c r="DC29" s="645"/>
      <c r="DD29" s="619">
        <v>137680</v>
      </c>
      <c r="DE29" s="640"/>
      <c r="DF29" s="640"/>
      <c r="DG29" s="640"/>
      <c r="DH29" s="640"/>
      <c r="DI29" s="640"/>
      <c r="DJ29" s="640"/>
      <c r="DK29" s="641"/>
      <c r="DL29" s="619">
        <v>137680</v>
      </c>
      <c r="DM29" s="640"/>
      <c r="DN29" s="640"/>
      <c r="DO29" s="640"/>
      <c r="DP29" s="640"/>
      <c r="DQ29" s="640"/>
      <c r="DR29" s="640"/>
      <c r="DS29" s="640"/>
      <c r="DT29" s="640"/>
      <c r="DU29" s="640"/>
      <c r="DV29" s="641"/>
      <c r="DW29" s="615">
        <v>12.9</v>
      </c>
      <c r="DX29" s="642"/>
      <c r="DY29" s="642"/>
      <c r="DZ29" s="642"/>
      <c r="EA29" s="642"/>
      <c r="EB29" s="642"/>
      <c r="EC29" s="643"/>
    </row>
    <row r="30" spans="2:133" ht="11.25" customHeight="1" x14ac:dyDescent="0.15">
      <c r="B30" s="607" t="s">
        <v>294</v>
      </c>
      <c r="C30" s="608"/>
      <c r="D30" s="608"/>
      <c r="E30" s="608"/>
      <c r="F30" s="608"/>
      <c r="G30" s="608"/>
      <c r="H30" s="608"/>
      <c r="I30" s="608"/>
      <c r="J30" s="608"/>
      <c r="K30" s="608"/>
      <c r="L30" s="608"/>
      <c r="M30" s="608"/>
      <c r="N30" s="608"/>
      <c r="O30" s="608"/>
      <c r="P30" s="608"/>
      <c r="Q30" s="609"/>
      <c r="R30" s="610">
        <v>100609</v>
      </c>
      <c r="S30" s="611"/>
      <c r="T30" s="611"/>
      <c r="U30" s="611"/>
      <c r="V30" s="611"/>
      <c r="W30" s="611"/>
      <c r="X30" s="611"/>
      <c r="Y30" s="612"/>
      <c r="Z30" s="613">
        <v>4.5</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46"/>
      <c r="BI30" s="646"/>
      <c r="BJ30" s="646"/>
      <c r="BK30" s="646"/>
      <c r="BL30" s="646"/>
      <c r="BM30" s="646"/>
      <c r="BN30" s="646"/>
      <c r="BO30" s="646"/>
      <c r="BP30" s="646"/>
      <c r="BQ30" s="647"/>
      <c r="BR30" s="592" t="s">
        <v>296</v>
      </c>
      <c r="BS30" s="646"/>
      <c r="BT30" s="646"/>
      <c r="BU30" s="646"/>
      <c r="BV30" s="646"/>
      <c r="BW30" s="646"/>
      <c r="BX30" s="646"/>
      <c r="BY30" s="646"/>
      <c r="BZ30" s="646"/>
      <c r="CA30" s="646"/>
      <c r="CB30" s="647"/>
      <c r="CD30" s="650"/>
      <c r="CE30" s="651"/>
      <c r="CF30" s="607" t="s">
        <v>297</v>
      </c>
      <c r="CG30" s="608"/>
      <c r="CH30" s="608"/>
      <c r="CI30" s="608"/>
      <c r="CJ30" s="608"/>
      <c r="CK30" s="608"/>
      <c r="CL30" s="608"/>
      <c r="CM30" s="608"/>
      <c r="CN30" s="608"/>
      <c r="CO30" s="608"/>
      <c r="CP30" s="608"/>
      <c r="CQ30" s="609"/>
      <c r="CR30" s="610">
        <v>141537</v>
      </c>
      <c r="CS30" s="611"/>
      <c r="CT30" s="611"/>
      <c r="CU30" s="611"/>
      <c r="CV30" s="611"/>
      <c r="CW30" s="611"/>
      <c r="CX30" s="611"/>
      <c r="CY30" s="612"/>
      <c r="CZ30" s="615">
        <v>6.7</v>
      </c>
      <c r="DA30" s="642"/>
      <c r="DB30" s="642"/>
      <c r="DC30" s="645"/>
      <c r="DD30" s="619">
        <v>133409</v>
      </c>
      <c r="DE30" s="611"/>
      <c r="DF30" s="611"/>
      <c r="DG30" s="611"/>
      <c r="DH30" s="611"/>
      <c r="DI30" s="611"/>
      <c r="DJ30" s="611"/>
      <c r="DK30" s="612"/>
      <c r="DL30" s="619">
        <v>133409</v>
      </c>
      <c r="DM30" s="611"/>
      <c r="DN30" s="611"/>
      <c r="DO30" s="611"/>
      <c r="DP30" s="611"/>
      <c r="DQ30" s="611"/>
      <c r="DR30" s="611"/>
      <c r="DS30" s="611"/>
      <c r="DT30" s="611"/>
      <c r="DU30" s="611"/>
      <c r="DV30" s="612"/>
      <c r="DW30" s="615">
        <v>12.5</v>
      </c>
      <c r="DX30" s="642"/>
      <c r="DY30" s="642"/>
      <c r="DZ30" s="642"/>
      <c r="EA30" s="642"/>
      <c r="EB30" s="642"/>
      <c r="EC30" s="643"/>
    </row>
    <row r="31" spans="2:133" ht="11.25" customHeight="1" x14ac:dyDescent="0.15">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299</v>
      </c>
      <c r="AQ31" s="659"/>
      <c r="AR31" s="659"/>
      <c r="AS31" s="659"/>
      <c r="AT31" s="664" t="s">
        <v>300</v>
      </c>
      <c r="AU31" s="200"/>
      <c r="AV31" s="200"/>
      <c r="AW31" s="200"/>
      <c r="AX31" s="596" t="s">
        <v>178</v>
      </c>
      <c r="AY31" s="597"/>
      <c r="AZ31" s="597"/>
      <c r="BA31" s="597"/>
      <c r="BB31" s="597"/>
      <c r="BC31" s="597"/>
      <c r="BD31" s="597"/>
      <c r="BE31" s="597"/>
      <c r="BF31" s="598"/>
      <c r="BG31" s="657">
        <v>96.6</v>
      </c>
      <c r="BH31" s="654"/>
      <c r="BI31" s="654"/>
      <c r="BJ31" s="654"/>
      <c r="BK31" s="654"/>
      <c r="BL31" s="654"/>
      <c r="BM31" s="605">
        <v>92</v>
      </c>
      <c r="BN31" s="654"/>
      <c r="BO31" s="654"/>
      <c r="BP31" s="654"/>
      <c r="BQ31" s="655"/>
      <c r="BR31" s="657">
        <v>97</v>
      </c>
      <c r="BS31" s="654"/>
      <c r="BT31" s="654"/>
      <c r="BU31" s="654"/>
      <c r="BV31" s="654"/>
      <c r="BW31" s="654"/>
      <c r="BX31" s="605">
        <v>91.8</v>
      </c>
      <c r="BY31" s="654"/>
      <c r="BZ31" s="654"/>
      <c r="CA31" s="654"/>
      <c r="CB31" s="655"/>
      <c r="CD31" s="650"/>
      <c r="CE31" s="651"/>
      <c r="CF31" s="607" t="s">
        <v>301</v>
      </c>
      <c r="CG31" s="608"/>
      <c r="CH31" s="608"/>
      <c r="CI31" s="608"/>
      <c r="CJ31" s="608"/>
      <c r="CK31" s="608"/>
      <c r="CL31" s="608"/>
      <c r="CM31" s="608"/>
      <c r="CN31" s="608"/>
      <c r="CO31" s="608"/>
      <c r="CP31" s="608"/>
      <c r="CQ31" s="609"/>
      <c r="CR31" s="610">
        <v>5421</v>
      </c>
      <c r="CS31" s="640"/>
      <c r="CT31" s="640"/>
      <c r="CU31" s="640"/>
      <c r="CV31" s="640"/>
      <c r="CW31" s="640"/>
      <c r="CX31" s="640"/>
      <c r="CY31" s="641"/>
      <c r="CZ31" s="615">
        <v>0.3</v>
      </c>
      <c r="DA31" s="642"/>
      <c r="DB31" s="642"/>
      <c r="DC31" s="645"/>
      <c r="DD31" s="619">
        <v>4271</v>
      </c>
      <c r="DE31" s="640"/>
      <c r="DF31" s="640"/>
      <c r="DG31" s="640"/>
      <c r="DH31" s="640"/>
      <c r="DI31" s="640"/>
      <c r="DJ31" s="640"/>
      <c r="DK31" s="641"/>
      <c r="DL31" s="619">
        <v>4271</v>
      </c>
      <c r="DM31" s="640"/>
      <c r="DN31" s="640"/>
      <c r="DO31" s="640"/>
      <c r="DP31" s="640"/>
      <c r="DQ31" s="640"/>
      <c r="DR31" s="640"/>
      <c r="DS31" s="640"/>
      <c r="DT31" s="640"/>
      <c r="DU31" s="640"/>
      <c r="DV31" s="641"/>
      <c r="DW31" s="615">
        <v>0.4</v>
      </c>
      <c r="DX31" s="642"/>
      <c r="DY31" s="642"/>
      <c r="DZ31" s="642"/>
      <c r="EA31" s="642"/>
      <c r="EB31" s="642"/>
      <c r="EC31" s="643"/>
    </row>
    <row r="32" spans="2:133" ht="11.25" customHeight="1" x14ac:dyDescent="0.15">
      <c r="B32" s="607" t="s">
        <v>302</v>
      </c>
      <c r="C32" s="608"/>
      <c r="D32" s="608"/>
      <c r="E32" s="608"/>
      <c r="F32" s="608"/>
      <c r="G32" s="608"/>
      <c r="H32" s="608"/>
      <c r="I32" s="608"/>
      <c r="J32" s="608"/>
      <c r="K32" s="608"/>
      <c r="L32" s="608"/>
      <c r="M32" s="608"/>
      <c r="N32" s="608"/>
      <c r="O32" s="608"/>
      <c r="P32" s="608"/>
      <c r="Q32" s="609"/>
      <c r="R32" s="610">
        <v>242347</v>
      </c>
      <c r="S32" s="611"/>
      <c r="T32" s="611"/>
      <c r="U32" s="611"/>
      <c r="V32" s="611"/>
      <c r="W32" s="611"/>
      <c r="X32" s="611"/>
      <c r="Y32" s="612"/>
      <c r="Z32" s="613">
        <v>10.7</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303</v>
      </c>
      <c r="AX32" s="607" t="s">
        <v>304</v>
      </c>
      <c r="AY32" s="608"/>
      <c r="AZ32" s="608"/>
      <c r="BA32" s="608"/>
      <c r="BB32" s="608"/>
      <c r="BC32" s="608"/>
      <c r="BD32" s="608"/>
      <c r="BE32" s="608"/>
      <c r="BF32" s="609"/>
      <c r="BG32" s="667">
        <v>96.2</v>
      </c>
      <c r="BH32" s="640"/>
      <c r="BI32" s="640"/>
      <c r="BJ32" s="640"/>
      <c r="BK32" s="640"/>
      <c r="BL32" s="640"/>
      <c r="BM32" s="616">
        <v>94.3</v>
      </c>
      <c r="BN32" s="640"/>
      <c r="BO32" s="640"/>
      <c r="BP32" s="640"/>
      <c r="BQ32" s="656"/>
      <c r="BR32" s="667">
        <v>98.3</v>
      </c>
      <c r="BS32" s="640"/>
      <c r="BT32" s="640"/>
      <c r="BU32" s="640"/>
      <c r="BV32" s="640"/>
      <c r="BW32" s="640"/>
      <c r="BX32" s="616">
        <v>96.5</v>
      </c>
      <c r="BY32" s="640"/>
      <c r="BZ32" s="640"/>
      <c r="CA32" s="640"/>
      <c r="CB32" s="656"/>
      <c r="CD32" s="652"/>
      <c r="CE32" s="653"/>
      <c r="CF32" s="607" t="s">
        <v>305</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2"/>
      <c r="DB32" s="642"/>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2"/>
      <c r="DY32" s="642"/>
      <c r="DZ32" s="642"/>
      <c r="EA32" s="642"/>
      <c r="EB32" s="642"/>
      <c r="EC32" s="643"/>
    </row>
    <row r="33" spans="2:133" ht="11.25" customHeight="1" x14ac:dyDescent="0.15">
      <c r="B33" s="607" t="s">
        <v>306</v>
      </c>
      <c r="C33" s="608"/>
      <c r="D33" s="608"/>
      <c r="E33" s="608"/>
      <c r="F33" s="608"/>
      <c r="G33" s="608"/>
      <c r="H33" s="608"/>
      <c r="I33" s="608"/>
      <c r="J33" s="608"/>
      <c r="K33" s="608"/>
      <c r="L33" s="608"/>
      <c r="M33" s="608"/>
      <c r="N33" s="608"/>
      <c r="O33" s="608"/>
      <c r="P33" s="608"/>
      <c r="Q33" s="609"/>
      <c r="R33" s="610">
        <v>1265</v>
      </c>
      <c r="S33" s="611"/>
      <c r="T33" s="611"/>
      <c r="U33" s="611"/>
      <c r="V33" s="611"/>
      <c r="W33" s="611"/>
      <c r="X33" s="611"/>
      <c r="Y33" s="612"/>
      <c r="Z33" s="613">
        <v>0.1</v>
      </c>
      <c r="AA33" s="613"/>
      <c r="AB33" s="613"/>
      <c r="AC33" s="613"/>
      <c r="AD33" s="614" t="s">
        <v>122</v>
      </c>
      <c r="AE33" s="614"/>
      <c r="AF33" s="614"/>
      <c r="AG33" s="614"/>
      <c r="AH33" s="614"/>
      <c r="AI33" s="614"/>
      <c r="AJ33" s="614"/>
      <c r="AK33" s="614"/>
      <c r="AL33" s="615" t="s">
        <v>122</v>
      </c>
      <c r="AM33" s="616"/>
      <c r="AN33" s="616"/>
      <c r="AO33" s="617"/>
      <c r="AP33" s="662"/>
      <c r="AQ33" s="663"/>
      <c r="AR33" s="663"/>
      <c r="AS33" s="663"/>
      <c r="AT33" s="666"/>
      <c r="AU33" s="201"/>
      <c r="AV33" s="201"/>
      <c r="AW33" s="201"/>
      <c r="AX33" s="631" t="s">
        <v>307</v>
      </c>
      <c r="AY33" s="632"/>
      <c r="AZ33" s="632"/>
      <c r="BA33" s="632"/>
      <c r="BB33" s="632"/>
      <c r="BC33" s="632"/>
      <c r="BD33" s="632"/>
      <c r="BE33" s="632"/>
      <c r="BF33" s="633"/>
      <c r="BG33" s="668">
        <v>95.7</v>
      </c>
      <c r="BH33" s="669"/>
      <c r="BI33" s="669"/>
      <c r="BJ33" s="669"/>
      <c r="BK33" s="669"/>
      <c r="BL33" s="669"/>
      <c r="BM33" s="670">
        <v>86.2</v>
      </c>
      <c r="BN33" s="669"/>
      <c r="BO33" s="669"/>
      <c r="BP33" s="669"/>
      <c r="BQ33" s="671"/>
      <c r="BR33" s="668">
        <v>94.4</v>
      </c>
      <c r="BS33" s="669"/>
      <c r="BT33" s="669"/>
      <c r="BU33" s="669"/>
      <c r="BV33" s="669"/>
      <c r="BW33" s="669"/>
      <c r="BX33" s="670">
        <v>84.4</v>
      </c>
      <c r="BY33" s="669"/>
      <c r="BZ33" s="669"/>
      <c r="CA33" s="669"/>
      <c r="CB33" s="671"/>
      <c r="CD33" s="607" t="s">
        <v>308</v>
      </c>
      <c r="CE33" s="608"/>
      <c r="CF33" s="608"/>
      <c r="CG33" s="608"/>
      <c r="CH33" s="608"/>
      <c r="CI33" s="608"/>
      <c r="CJ33" s="608"/>
      <c r="CK33" s="608"/>
      <c r="CL33" s="608"/>
      <c r="CM33" s="608"/>
      <c r="CN33" s="608"/>
      <c r="CO33" s="608"/>
      <c r="CP33" s="608"/>
      <c r="CQ33" s="609"/>
      <c r="CR33" s="610">
        <v>1376380</v>
      </c>
      <c r="CS33" s="640"/>
      <c r="CT33" s="640"/>
      <c r="CU33" s="640"/>
      <c r="CV33" s="640"/>
      <c r="CW33" s="640"/>
      <c r="CX33" s="640"/>
      <c r="CY33" s="641"/>
      <c r="CZ33" s="615">
        <v>64.900000000000006</v>
      </c>
      <c r="DA33" s="642"/>
      <c r="DB33" s="642"/>
      <c r="DC33" s="645"/>
      <c r="DD33" s="619">
        <v>1083540</v>
      </c>
      <c r="DE33" s="640"/>
      <c r="DF33" s="640"/>
      <c r="DG33" s="640"/>
      <c r="DH33" s="640"/>
      <c r="DI33" s="640"/>
      <c r="DJ33" s="640"/>
      <c r="DK33" s="641"/>
      <c r="DL33" s="619">
        <v>428936</v>
      </c>
      <c r="DM33" s="640"/>
      <c r="DN33" s="640"/>
      <c r="DO33" s="640"/>
      <c r="DP33" s="640"/>
      <c r="DQ33" s="640"/>
      <c r="DR33" s="640"/>
      <c r="DS33" s="640"/>
      <c r="DT33" s="640"/>
      <c r="DU33" s="640"/>
      <c r="DV33" s="641"/>
      <c r="DW33" s="615">
        <v>40.1</v>
      </c>
      <c r="DX33" s="642"/>
      <c r="DY33" s="642"/>
      <c r="DZ33" s="642"/>
      <c r="EA33" s="642"/>
      <c r="EB33" s="642"/>
      <c r="EC33" s="643"/>
    </row>
    <row r="34" spans="2:133" ht="11.25" customHeight="1" x14ac:dyDescent="0.15">
      <c r="B34" s="607" t="s">
        <v>309</v>
      </c>
      <c r="C34" s="608"/>
      <c r="D34" s="608"/>
      <c r="E34" s="608"/>
      <c r="F34" s="608"/>
      <c r="G34" s="608"/>
      <c r="H34" s="608"/>
      <c r="I34" s="608"/>
      <c r="J34" s="608"/>
      <c r="K34" s="608"/>
      <c r="L34" s="608"/>
      <c r="M34" s="608"/>
      <c r="N34" s="608"/>
      <c r="O34" s="608"/>
      <c r="P34" s="608"/>
      <c r="Q34" s="609"/>
      <c r="R34" s="610">
        <v>10179</v>
      </c>
      <c r="S34" s="611"/>
      <c r="T34" s="611"/>
      <c r="U34" s="611"/>
      <c r="V34" s="611"/>
      <c r="W34" s="611"/>
      <c r="X34" s="611"/>
      <c r="Y34" s="612"/>
      <c r="Z34" s="613">
        <v>0.5</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310</v>
      </c>
      <c r="CE34" s="608"/>
      <c r="CF34" s="608"/>
      <c r="CG34" s="608"/>
      <c r="CH34" s="608"/>
      <c r="CI34" s="608"/>
      <c r="CJ34" s="608"/>
      <c r="CK34" s="608"/>
      <c r="CL34" s="608"/>
      <c r="CM34" s="608"/>
      <c r="CN34" s="608"/>
      <c r="CO34" s="608"/>
      <c r="CP34" s="608"/>
      <c r="CQ34" s="609"/>
      <c r="CR34" s="610">
        <v>578851</v>
      </c>
      <c r="CS34" s="611"/>
      <c r="CT34" s="611"/>
      <c r="CU34" s="611"/>
      <c r="CV34" s="611"/>
      <c r="CW34" s="611"/>
      <c r="CX34" s="611"/>
      <c r="CY34" s="612"/>
      <c r="CZ34" s="615">
        <v>27.3</v>
      </c>
      <c r="DA34" s="642"/>
      <c r="DB34" s="642"/>
      <c r="DC34" s="645"/>
      <c r="DD34" s="619">
        <v>392399</v>
      </c>
      <c r="DE34" s="611"/>
      <c r="DF34" s="611"/>
      <c r="DG34" s="611"/>
      <c r="DH34" s="611"/>
      <c r="DI34" s="611"/>
      <c r="DJ34" s="611"/>
      <c r="DK34" s="612"/>
      <c r="DL34" s="619">
        <v>337188</v>
      </c>
      <c r="DM34" s="611"/>
      <c r="DN34" s="611"/>
      <c r="DO34" s="611"/>
      <c r="DP34" s="611"/>
      <c r="DQ34" s="611"/>
      <c r="DR34" s="611"/>
      <c r="DS34" s="611"/>
      <c r="DT34" s="611"/>
      <c r="DU34" s="611"/>
      <c r="DV34" s="612"/>
      <c r="DW34" s="615">
        <v>31.5</v>
      </c>
      <c r="DX34" s="642"/>
      <c r="DY34" s="642"/>
      <c r="DZ34" s="642"/>
      <c r="EA34" s="642"/>
      <c r="EB34" s="642"/>
      <c r="EC34" s="643"/>
    </row>
    <row r="35" spans="2:133" ht="11.25" customHeight="1" x14ac:dyDescent="0.15">
      <c r="B35" s="607" t="s">
        <v>311</v>
      </c>
      <c r="C35" s="608"/>
      <c r="D35" s="608"/>
      <c r="E35" s="608"/>
      <c r="F35" s="608"/>
      <c r="G35" s="608"/>
      <c r="H35" s="608"/>
      <c r="I35" s="608"/>
      <c r="J35" s="608"/>
      <c r="K35" s="608"/>
      <c r="L35" s="608"/>
      <c r="M35" s="608"/>
      <c r="N35" s="608"/>
      <c r="O35" s="608"/>
      <c r="P35" s="608"/>
      <c r="Q35" s="609"/>
      <c r="R35" s="610">
        <v>310302</v>
      </c>
      <c r="S35" s="611"/>
      <c r="T35" s="611"/>
      <c r="U35" s="611"/>
      <c r="V35" s="611"/>
      <c r="W35" s="611"/>
      <c r="X35" s="611"/>
      <c r="Y35" s="612"/>
      <c r="Z35" s="613">
        <v>13.7</v>
      </c>
      <c r="AA35" s="613"/>
      <c r="AB35" s="613"/>
      <c r="AC35" s="613"/>
      <c r="AD35" s="614" t="s">
        <v>122</v>
      </c>
      <c r="AE35" s="614"/>
      <c r="AF35" s="614"/>
      <c r="AG35" s="614"/>
      <c r="AH35" s="614"/>
      <c r="AI35" s="614"/>
      <c r="AJ35" s="614"/>
      <c r="AK35" s="614"/>
      <c r="AL35" s="615" t="s">
        <v>122</v>
      </c>
      <c r="AM35" s="616"/>
      <c r="AN35" s="616"/>
      <c r="AO35" s="617"/>
      <c r="AP35" s="206"/>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112453</v>
      </c>
      <c r="CS35" s="640"/>
      <c r="CT35" s="640"/>
      <c r="CU35" s="640"/>
      <c r="CV35" s="640"/>
      <c r="CW35" s="640"/>
      <c r="CX35" s="640"/>
      <c r="CY35" s="641"/>
      <c r="CZ35" s="615">
        <v>5.3</v>
      </c>
      <c r="DA35" s="642"/>
      <c r="DB35" s="642"/>
      <c r="DC35" s="645"/>
      <c r="DD35" s="619">
        <v>85084</v>
      </c>
      <c r="DE35" s="640"/>
      <c r="DF35" s="640"/>
      <c r="DG35" s="640"/>
      <c r="DH35" s="640"/>
      <c r="DI35" s="640"/>
      <c r="DJ35" s="640"/>
      <c r="DK35" s="641"/>
      <c r="DL35" s="619">
        <v>10917</v>
      </c>
      <c r="DM35" s="640"/>
      <c r="DN35" s="640"/>
      <c r="DO35" s="640"/>
      <c r="DP35" s="640"/>
      <c r="DQ35" s="640"/>
      <c r="DR35" s="640"/>
      <c r="DS35" s="640"/>
      <c r="DT35" s="640"/>
      <c r="DU35" s="640"/>
      <c r="DV35" s="641"/>
      <c r="DW35" s="615">
        <v>1</v>
      </c>
      <c r="DX35" s="642"/>
      <c r="DY35" s="642"/>
      <c r="DZ35" s="642"/>
      <c r="EA35" s="642"/>
      <c r="EB35" s="642"/>
      <c r="EC35" s="643"/>
    </row>
    <row r="36" spans="2:133" ht="11.25" customHeight="1" x14ac:dyDescent="0.15">
      <c r="B36" s="607" t="s">
        <v>315</v>
      </c>
      <c r="C36" s="608"/>
      <c r="D36" s="608"/>
      <c r="E36" s="608"/>
      <c r="F36" s="608"/>
      <c r="G36" s="608"/>
      <c r="H36" s="608"/>
      <c r="I36" s="608"/>
      <c r="J36" s="608"/>
      <c r="K36" s="608"/>
      <c r="L36" s="608"/>
      <c r="M36" s="608"/>
      <c r="N36" s="608"/>
      <c r="O36" s="608"/>
      <c r="P36" s="608"/>
      <c r="Q36" s="609"/>
      <c r="R36" s="610">
        <v>163965</v>
      </c>
      <c r="S36" s="611"/>
      <c r="T36" s="611"/>
      <c r="U36" s="611"/>
      <c r="V36" s="611"/>
      <c r="W36" s="611"/>
      <c r="X36" s="611"/>
      <c r="Y36" s="612"/>
      <c r="Z36" s="613">
        <v>7.3</v>
      </c>
      <c r="AA36" s="613"/>
      <c r="AB36" s="613"/>
      <c r="AC36" s="613"/>
      <c r="AD36" s="614" t="s">
        <v>122</v>
      </c>
      <c r="AE36" s="614"/>
      <c r="AF36" s="614"/>
      <c r="AG36" s="614"/>
      <c r="AH36" s="614"/>
      <c r="AI36" s="614"/>
      <c r="AJ36" s="614"/>
      <c r="AK36" s="614"/>
      <c r="AL36" s="615" t="s">
        <v>122</v>
      </c>
      <c r="AM36" s="616"/>
      <c r="AN36" s="616"/>
      <c r="AO36" s="617"/>
      <c r="AP36" s="206"/>
      <c r="AQ36" s="672" t="s">
        <v>316</v>
      </c>
      <c r="AR36" s="673"/>
      <c r="AS36" s="673"/>
      <c r="AT36" s="673"/>
      <c r="AU36" s="673"/>
      <c r="AV36" s="673"/>
      <c r="AW36" s="673"/>
      <c r="AX36" s="673"/>
      <c r="AY36" s="674"/>
      <c r="AZ36" s="599">
        <v>400872</v>
      </c>
      <c r="BA36" s="600"/>
      <c r="BB36" s="600"/>
      <c r="BC36" s="600"/>
      <c r="BD36" s="600"/>
      <c r="BE36" s="600"/>
      <c r="BF36" s="675"/>
      <c r="BG36" s="596" t="s">
        <v>317</v>
      </c>
      <c r="BH36" s="597"/>
      <c r="BI36" s="597"/>
      <c r="BJ36" s="597"/>
      <c r="BK36" s="597"/>
      <c r="BL36" s="597"/>
      <c r="BM36" s="597"/>
      <c r="BN36" s="597"/>
      <c r="BO36" s="597"/>
      <c r="BP36" s="597"/>
      <c r="BQ36" s="597"/>
      <c r="BR36" s="597"/>
      <c r="BS36" s="597"/>
      <c r="BT36" s="597"/>
      <c r="BU36" s="598"/>
      <c r="BV36" s="599">
        <v>26242</v>
      </c>
      <c r="BW36" s="600"/>
      <c r="BX36" s="600"/>
      <c r="BY36" s="600"/>
      <c r="BZ36" s="600"/>
      <c r="CA36" s="600"/>
      <c r="CB36" s="675"/>
      <c r="CD36" s="607" t="s">
        <v>318</v>
      </c>
      <c r="CE36" s="608"/>
      <c r="CF36" s="608"/>
      <c r="CG36" s="608"/>
      <c r="CH36" s="608"/>
      <c r="CI36" s="608"/>
      <c r="CJ36" s="608"/>
      <c r="CK36" s="608"/>
      <c r="CL36" s="608"/>
      <c r="CM36" s="608"/>
      <c r="CN36" s="608"/>
      <c r="CO36" s="608"/>
      <c r="CP36" s="608"/>
      <c r="CQ36" s="609"/>
      <c r="CR36" s="610">
        <v>440582</v>
      </c>
      <c r="CS36" s="611"/>
      <c r="CT36" s="611"/>
      <c r="CU36" s="611"/>
      <c r="CV36" s="611"/>
      <c r="CW36" s="611"/>
      <c r="CX36" s="611"/>
      <c r="CY36" s="612"/>
      <c r="CZ36" s="615">
        <v>20.8</v>
      </c>
      <c r="DA36" s="642"/>
      <c r="DB36" s="642"/>
      <c r="DC36" s="645"/>
      <c r="DD36" s="619">
        <v>389801</v>
      </c>
      <c r="DE36" s="611"/>
      <c r="DF36" s="611"/>
      <c r="DG36" s="611"/>
      <c r="DH36" s="611"/>
      <c r="DI36" s="611"/>
      <c r="DJ36" s="611"/>
      <c r="DK36" s="612"/>
      <c r="DL36" s="619">
        <v>52362</v>
      </c>
      <c r="DM36" s="611"/>
      <c r="DN36" s="611"/>
      <c r="DO36" s="611"/>
      <c r="DP36" s="611"/>
      <c r="DQ36" s="611"/>
      <c r="DR36" s="611"/>
      <c r="DS36" s="611"/>
      <c r="DT36" s="611"/>
      <c r="DU36" s="611"/>
      <c r="DV36" s="612"/>
      <c r="DW36" s="615">
        <v>4.9000000000000004</v>
      </c>
      <c r="DX36" s="642"/>
      <c r="DY36" s="642"/>
      <c r="DZ36" s="642"/>
      <c r="EA36" s="642"/>
      <c r="EB36" s="642"/>
      <c r="EC36" s="643"/>
    </row>
    <row r="37" spans="2:133" ht="11.25" customHeight="1" x14ac:dyDescent="0.15">
      <c r="B37" s="607" t="s">
        <v>319</v>
      </c>
      <c r="C37" s="608"/>
      <c r="D37" s="608"/>
      <c r="E37" s="608"/>
      <c r="F37" s="608"/>
      <c r="G37" s="608"/>
      <c r="H37" s="608"/>
      <c r="I37" s="608"/>
      <c r="J37" s="608"/>
      <c r="K37" s="608"/>
      <c r="L37" s="608"/>
      <c r="M37" s="608"/>
      <c r="N37" s="608"/>
      <c r="O37" s="608"/>
      <c r="P37" s="608"/>
      <c r="Q37" s="609"/>
      <c r="R37" s="610">
        <v>24642</v>
      </c>
      <c r="S37" s="611"/>
      <c r="T37" s="611"/>
      <c r="U37" s="611"/>
      <c r="V37" s="611"/>
      <c r="W37" s="611"/>
      <c r="X37" s="611"/>
      <c r="Y37" s="612"/>
      <c r="Z37" s="613">
        <v>1.1000000000000001</v>
      </c>
      <c r="AA37" s="613"/>
      <c r="AB37" s="613"/>
      <c r="AC37" s="613"/>
      <c r="AD37" s="614">
        <v>139</v>
      </c>
      <c r="AE37" s="614"/>
      <c r="AF37" s="614"/>
      <c r="AG37" s="614"/>
      <c r="AH37" s="614"/>
      <c r="AI37" s="614"/>
      <c r="AJ37" s="614"/>
      <c r="AK37" s="614"/>
      <c r="AL37" s="615">
        <v>0</v>
      </c>
      <c r="AM37" s="616"/>
      <c r="AN37" s="616"/>
      <c r="AO37" s="617"/>
      <c r="AQ37" s="676" t="s">
        <v>320</v>
      </c>
      <c r="AR37" s="677"/>
      <c r="AS37" s="677"/>
      <c r="AT37" s="677"/>
      <c r="AU37" s="677"/>
      <c r="AV37" s="677"/>
      <c r="AW37" s="677"/>
      <c r="AX37" s="677"/>
      <c r="AY37" s="678"/>
      <c r="AZ37" s="610">
        <v>200616</v>
      </c>
      <c r="BA37" s="611"/>
      <c r="BB37" s="611"/>
      <c r="BC37" s="611"/>
      <c r="BD37" s="640"/>
      <c r="BE37" s="640"/>
      <c r="BF37" s="656"/>
      <c r="BG37" s="607" t="s">
        <v>321</v>
      </c>
      <c r="BH37" s="608"/>
      <c r="BI37" s="608"/>
      <c r="BJ37" s="608"/>
      <c r="BK37" s="608"/>
      <c r="BL37" s="608"/>
      <c r="BM37" s="608"/>
      <c r="BN37" s="608"/>
      <c r="BO37" s="608"/>
      <c r="BP37" s="608"/>
      <c r="BQ37" s="608"/>
      <c r="BR37" s="608"/>
      <c r="BS37" s="608"/>
      <c r="BT37" s="608"/>
      <c r="BU37" s="609"/>
      <c r="BV37" s="610">
        <v>-16377</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8187</v>
      </c>
      <c r="CS37" s="640"/>
      <c r="CT37" s="640"/>
      <c r="CU37" s="640"/>
      <c r="CV37" s="640"/>
      <c r="CW37" s="640"/>
      <c r="CX37" s="640"/>
      <c r="CY37" s="641"/>
      <c r="CZ37" s="615">
        <v>0.4</v>
      </c>
      <c r="DA37" s="642"/>
      <c r="DB37" s="642"/>
      <c r="DC37" s="645"/>
      <c r="DD37" s="619">
        <v>8187</v>
      </c>
      <c r="DE37" s="640"/>
      <c r="DF37" s="640"/>
      <c r="DG37" s="640"/>
      <c r="DH37" s="640"/>
      <c r="DI37" s="640"/>
      <c r="DJ37" s="640"/>
      <c r="DK37" s="641"/>
      <c r="DL37" s="619">
        <v>8187</v>
      </c>
      <c r="DM37" s="640"/>
      <c r="DN37" s="640"/>
      <c r="DO37" s="640"/>
      <c r="DP37" s="640"/>
      <c r="DQ37" s="640"/>
      <c r="DR37" s="640"/>
      <c r="DS37" s="640"/>
      <c r="DT37" s="640"/>
      <c r="DU37" s="640"/>
      <c r="DV37" s="641"/>
      <c r="DW37" s="615">
        <v>0.8</v>
      </c>
      <c r="DX37" s="642"/>
      <c r="DY37" s="642"/>
      <c r="DZ37" s="642"/>
      <c r="EA37" s="642"/>
      <c r="EB37" s="642"/>
      <c r="EC37" s="643"/>
    </row>
    <row r="38" spans="2:133" ht="11.25" customHeight="1" x14ac:dyDescent="0.15">
      <c r="B38" s="607" t="s">
        <v>323</v>
      </c>
      <c r="C38" s="608"/>
      <c r="D38" s="608"/>
      <c r="E38" s="608"/>
      <c r="F38" s="608"/>
      <c r="G38" s="608"/>
      <c r="H38" s="608"/>
      <c r="I38" s="608"/>
      <c r="J38" s="608"/>
      <c r="K38" s="608"/>
      <c r="L38" s="608"/>
      <c r="M38" s="608"/>
      <c r="N38" s="608"/>
      <c r="O38" s="608"/>
      <c r="P38" s="608"/>
      <c r="Q38" s="609"/>
      <c r="R38" s="610">
        <v>5156</v>
      </c>
      <c r="S38" s="611"/>
      <c r="T38" s="611"/>
      <c r="U38" s="611"/>
      <c r="V38" s="611"/>
      <c r="W38" s="611"/>
      <c r="X38" s="611"/>
      <c r="Y38" s="612"/>
      <c r="Z38" s="613">
        <v>0.2</v>
      </c>
      <c r="AA38" s="613"/>
      <c r="AB38" s="613"/>
      <c r="AC38" s="613"/>
      <c r="AD38" s="614" t="s">
        <v>122</v>
      </c>
      <c r="AE38" s="614"/>
      <c r="AF38" s="614"/>
      <c r="AG38" s="614"/>
      <c r="AH38" s="614"/>
      <c r="AI38" s="614"/>
      <c r="AJ38" s="614"/>
      <c r="AK38" s="614"/>
      <c r="AL38" s="615" t="s">
        <v>122</v>
      </c>
      <c r="AM38" s="616"/>
      <c r="AN38" s="616"/>
      <c r="AO38" s="617"/>
      <c r="AQ38" s="676" t="s">
        <v>324</v>
      </c>
      <c r="AR38" s="677"/>
      <c r="AS38" s="677"/>
      <c r="AT38" s="677"/>
      <c r="AU38" s="677"/>
      <c r="AV38" s="677"/>
      <c r="AW38" s="677"/>
      <c r="AX38" s="677"/>
      <c r="AY38" s="678"/>
      <c r="AZ38" s="610">
        <v>65429</v>
      </c>
      <c r="BA38" s="611"/>
      <c r="BB38" s="611"/>
      <c r="BC38" s="611"/>
      <c r="BD38" s="640"/>
      <c r="BE38" s="640"/>
      <c r="BF38" s="656"/>
      <c r="BG38" s="607" t="s">
        <v>325</v>
      </c>
      <c r="BH38" s="608"/>
      <c r="BI38" s="608"/>
      <c r="BJ38" s="608"/>
      <c r="BK38" s="608"/>
      <c r="BL38" s="608"/>
      <c r="BM38" s="608"/>
      <c r="BN38" s="608"/>
      <c r="BO38" s="608"/>
      <c r="BP38" s="608"/>
      <c r="BQ38" s="608"/>
      <c r="BR38" s="608"/>
      <c r="BS38" s="608"/>
      <c r="BT38" s="608"/>
      <c r="BU38" s="609"/>
      <c r="BV38" s="610">
        <v>260</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86294</v>
      </c>
      <c r="CS38" s="611"/>
      <c r="CT38" s="611"/>
      <c r="CU38" s="611"/>
      <c r="CV38" s="611"/>
      <c r="CW38" s="611"/>
      <c r="CX38" s="611"/>
      <c r="CY38" s="612"/>
      <c r="CZ38" s="615">
        <v>4.0999999999999996</v>
      </c>
      <c r="DA38" s="642"/>
      <c r="DB38" s="642"/>
      <c r="DC38" s="645"/>
      <c r="DD38" s="619">
        <v>68920</v>
      </c>
      <c r="DE38" s="611"/>
      <c r="DF38" s="611"/>
      <c r="DG38" s="611"/>
      <c r="DH38" s="611"/>
      <c r="DI38" s="611"/>
      <c r="DJ38" s="611"/>
      <c r="DK38" s="612"/>
      <c r="DL38" s="619">
        <v>28469</v>
      </c>
      <c r="DM38" s="611"/>
      <c r="DN38" s="611"/>
      <c r="DO38" s="611"/>
      <c r="DP38" s="611"/>
      <c r="DQ38" s="611"/>
      <c r="DR38" s="611"/>
      <c r="DS38" s="611"/>
      <c r="DT38" s="611"/>
      <c r="DU38" s="611"/>
      <c r="DV38" s="612"/>
      <c r="DW38" s="615">
        <v>2.7</v>
      </c>
      <c r="DX38" s="642"/>
      <c r="DY38" s="642"/>
      <c r="DZ38" s="642"/>
      <c r="EA38" s="642"/>
      <c r="EB38" s="642"/>
      <c r="EC38" s="643"/>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6" t="s">
        <v>328</v>
      </c>
      <c r="AR39" s="677"/>
      <c r="AS39" s="677"/>
      <c r="AT39" s="677"/>
      <c r="AU39" s="677"/>
      <c r="AV39" s="677"/>
      <c r="AW39" s="677"/>
      <c r="AX39" s="677"/>
      <c r="AY39" s="678"/>
      <c r="AZ39" s="610">
        <v>48533</v>
      </c>
      <c r="BA39" s="611"/>
      <c r="BB39" s="611"/>
      <c r="BC39" s="611"/>
      <c r="BD39" s="640"/>
      <c r="BE39" s="640"/>
      <c r="BF39" s="656"/>
      <c r="BG39" s="607" t="s">
        <v>329</v>
      </c>
      <c r="BH39" s="608"/>
      <c r="BI39" s="608"/>
      <c r="BJ39" s="608"/>
      <c r="BK39" s="608"/>
      <c r="BL39" s="608"/>
      <c r="BM39" s="608"/>
      <c r="BN39" s="608"/>
      <c r="BO39" s="608"/>
      <c r="BP39" s="608"/>
      <c r="BQ39" s="608"/>
      <c r="BR39" s="608"/>
      <c r="BS39" s="608"/>
      <c r="BT39" s="608"/>
      <c r="BU39" s="609"/>
      <c r="BV39" s="610">
        <v>426</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158200</v>
      </c>
      <c r="CS39" s="640"/>
      <c r="CT39" s="640"/>
      <c r="CU39" s="640"/>
      <c r="CV39" s="640"/>
      <c r="CW39" s="640"/>
      <c r="CX39" s="640"/>
      <c r="CY39" s="641"/>
      <c r="CZ39" s="615">
        <v>7.5</v>
      </c>
      <c r="DA39" s="642"/>
      <c r="DB39" s="642"/>
      <c r="DC39" s="645"/>
      <c r="DD39" s="619">
        <v>147336</v>
      </c>
      <c r="DE39" s="640"/>
      <c r="DF39" s="640"/>
      <c r="DG39" s="640"/>
      <c r="DH39" s="640"/>
      <c r="DI39" s="640"/>
      <c r="DJ39" s="640"/>
      <c r="DK39" s="641"/>
      <c r="DL39" s="619" t="s">
        <v>122</v>
      </c>
      <c r="DM39" s="640"/>
      <c r="DN39" s="640"/>
      <c r="DO39" s="640"/>
      <c r="DP39" s="640"/>
      <c r="DQ39" s="640"/>
      <c r="DR39" s="640"/>
      <c r="DS39" s="640"/>
      <c r="DT39" s="640"/>
      <c r="DU39" s="640"/>
      <c r="DV39" s="641"/>
      <c r="DW39" s="615" t="s">
        <v>122</v>
      </c>
      <c r="DX39" s="642"/>
      <c r="DY39" s="642"/>
      <c r="DZ39" s="642"/>
      <c r="EA39" s="642"/>
      <c r="EB39" s="642"/>
      <c r="EC39" s="643"/>
    </row>
    <row r="40" spans="2:133" ht="11.25" customHeight="1" x14ac:dyDescent="0.15">
      <c r="B40" s="607" t="s">
        <v>331</v>
      </c>
      <c r="C40" s="608"/>
      <c r="D40" s="608"/>
      <c r="E40" s="608"/>
      <c r="F40" s="608"/>
      <c r="G40" s="608"/>
      <c r="H40" s="608"/>
      <c r="I40" s="608"/>
      <c r="J40" s="608"/>
      <c r="K40" s="608"/>
      <c r="L40" s="608"/>
      <c r="M40" s="608"/>
      <c r="N40" s="608"/>
      <c r="O40" s="608"/>
      <c r="P40" s="608"/>
      <c r="Q40" s="609"/>
      <c r="R40" s="610">
        <v>1656</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6" t="s">
        <v>332</v>
      </c>
      <c r="AR40" s="677"/>
      <c r="AS40" s="677"/>
      <c r="AT40" s="677"/>
      <c r="AU40" s="677"/>
      <c r="AV40" s="677"/>
      <c r="AW40" s="677"/>
      <c r="AX40" s="677"/>
      <c r="AY40" s="678"/>
      <c r="AZ40" s="610" t="s">
        <v>122</v>
      </c>
      <c r="BA40" s="611"/>
      <c r="BB40" s="611"/>
      <c r="BC40" s="611"/>
      <c r="BD40" s="640"/>
      <c r="BE40" s="640"/>
      <c r="BF40" s="656"/>
      <c r="BG40" s="660" t="s">
        <v>333</v>
      </c>
      <c r="BH40" s="661"/>
      <c r="BI40" s="661"/>
      <c r="BJ40" s="661"/>
      <c r="BK40" s="661"/>
      <c r="BL40" s="202"/>
      <c r="BM40" s="608" t="s">
        <v>334</v>
      </c>
      <c r="BN40" s="608"/>
      <c r="BO40" s="608"/>
      <c r="BP40" s="608"/>
      <c r="BQ40" s="608"/>
      <c r="BR40" s="608"/>
      <c r="BS40" s="608"/>
      <c r="BT40" s="608"/>
      <c r="BU40" s="609"/>
      <c r="BV40" s="610">
        <v>73</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t="s">
        <v>122</v>
      </c>
      <c r="CS40" s="611"/>
      <c r="CT40" s="611"/>
      <c r="CU40" s="611"/>
      <c r="CV40" s="611"/>
      <c r="CW40" s="611"/>
      <c r="CX40" s="611"/>
      <c r="CY40" s="612"/>
      <c r="CZ40" s="615" t="s">
        <v>122</v>
      </c>
      <c r="DA40" s="642"/>
      <c r="DB40" s="642"/>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2"/>
      <c r="DY40" s="642"/>
      <c r="DZ40" s="642"/>
      <c r="EA40" s="642"/>
      <c r="EB40" s="642"/>
      <c r="EC40" s="643"/>
    </row>
    <row r="41" spans="2:133" ht="11.25" customHeight="1" x14ac:dyDescent="0.15">
      <c r="B41" s="631" t="s">
        <v>336</v>
      </c>
      <c r="C41" s="632"/>
      <c r="D41" s="632"/>
      <c r="E41" s="632"/>
      <c r="F41" s="632"/>
      <c r="G41" s="632"/>
      <c r="H41" s="632"/>
      <c r="I41" s="632"/>
      <c r="J41" s="632"/>
      <c r="K41" s="632"/>
      <c r="L41" s="632"/>
      <c r="M41" s="632"/>
      <c r="N41" s="632"/>
      <c r="O41" s="632"/>
      <c r="P41" s="632"/>
      <c r="Q41" s="633"/>
      <c r="R41" s="685">
        <v>2257978</v>
      </c>
      <c r="S41" s="686"/>
      <c r="T41" s="686"/>
      <c r="U41" s="686"/>
      <c r="V41" s="686"/>
      <c r="W41" s="686"/>
      <c r="X41" s="686"/>
      <c r="Y41" s="687"/>
      <c r="Z41" s="688">
        <v>100</v>
      </c>
      <c r="AA41" s="688"/>
      <c r="AB41" s="688"/>
      <c r="AC41" s="688"/>
      <c r="AD41" s="689">
        <v>1068886</v>
      </c>
      <c r="AE41" s="689"/>
      <c r="AF41" s="689"/>
      <c r="AG41" s="689"/>
      <c r="AH41" s="689"/>
      <c r="AI41" s="689"/>
      <c r="AJ41" s="689"/>
      <c r="AK41" s="689"/>
      <c r="AL41" s="690">
        <v>100</v>
      </c>
      <c r="AM41" s="670"/>
      <c r="AN41" s="670"/>
      <c r="AO41" s="691"/>
      <c r="AQ41" s="676" t="s">
        <v>337</v>
      </c>
      <c r="AR41" s="677"/>
      <c r="AS41" s="677"/>
      <c r="AT41" s="677"/>
      <c r="AU41" s="677"/>
      <c r="AV41" s="677"/>
      <c r="AW41" s="677"/>
      <c r="AX41" s="677"/>
      <c r="AY41" s="678"/>
      <c r="AZ41" s="610">
        <v>55262</v>
      </c>
      <c r="BA41" s="611"/>
      <c r="BB41" s="611"/>
      <c r="BC41" s="611"/>
      <c r="BD41" s="640"/>
      <c r="BE41" s="640"/>
      <c r="BF41" s="656"/>
      <c r="BG41" s="660"/>
      <c r="BH41" s="661"/>
      <c r="BI41" s="661"/>
      <c r="BJ41" s="661"/>
      <c r="BK41" s="661"/>
      <c r="BL41" s="202"/>
      <c r="BM41" s="608" t="s">
        <v>338</v>
      </c>
      <c r="BN41" s="608"/>
      <c r="BO41" s="608"/>
      <c r="BP41" s="608"/>
      <c r="BQ41" s="608"/>
      <c r="BR41" s="608"/>
      <c r="BS41" s="608"/>
      <c r="BT41" s="608"/>
      <c r="BU41" s="609"/>
      <c r="BV41" s="610">
        <v>8</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0"/>
      <c r="CT41" s="640"/>
      <c r="CU41" s="640"/>
      <c r="CV41" s="640"/>
      <c r="CW41" s="640"/>
      <c r="CX41" s="640"/>
      <c r="CY41" s="641"/>
      <c r="CZ41" s="615" t="s">
        <v>122</v>
      </c>
      <c r="DA41" s="642"/>
      <c r="DB41" s="642"/>
      <c r="DC41" s="645"/>
      <c r="DD41" s="619" t="s">
        <v>122</v>
      </c>
      <c r="DE41" s="640"/>
      <c r="DF41" s="640"/>
      <c r="DG41" s="640"/>
      <c r="DH41" s="640"/>
      <c r="DI41" s="640"/>
      <c r="DJ41" s="640"/>
      <c r="DK41" s="641"/>
      <c r="DL41" s="679"/>
      <c r="DM41" s="680"/>
      <c r="DN41" s="680"/>
      <c r="DO41" s="680"/>
      <c r="DP41" s="680"/>
      <c r="DQ41" s="680"/>
      <c r="DR41" s="680"/>
      <c r="DS41" s="680"/>
      <c r="DT41" s="680"/>
      <c r="DU41" s="680"/>
      <c r="DV41" s="681"/>
      <c r="DW41" s="682"/>
      <c r="DX41" s="683"/>
      <c r="DY41" s="683"/>
      <c r="DZ41" s="683"/>
      <c r="EA41" s="683"/>
      <c r="EB41" s="683"/>
      <c r="EC41" s="684"/>
    </row>
    <row r="42" spans="2:133" ht="11.25" customHeight="1" x14ac:dyDescent="0.15">
      <c r="AQ42" s="692" t="s">
        <v>340</v>
      </c>
      <c r="AR42" s="693"/>
      <c r="AS42" s="693"/>
      <c r="AT42" s="693"/>
      <c r="AU42" s="693"/>
      <c r="AV42" s="693"/>
      <c r="AW42" s="693"/>
      <c r="AX42" s="693"/>
      <c r="AY42" s="694"/>
      <c r="AZ42" s="685">
        <v>31032</v>
      </c>
      <c r="BA42" s="686"/>
      <c r="BB42" s="686"/>
      <c r="BC42" s="686"/>
      <c r="BD42" s="669"/>
      <c r="BE42" s="669"/>
      <c r="BF42" s="671"/>
      <c r="BG42" s="662"/>
      <c r="BH42" s="663"/>
      <c r="BI42" s="663"/>
      <c r="BJ42" s="663"/>
      <c r="BK42" s="663"/>
      <c r="BL42" s="203"/>
      <c r="BM42" s="632" t="s">
        <v>341</v>
      </c>
      <c r="BN42" s="632"/>
      <c r="BO42" s="632"/>
      <c r="BP42" s="632"/>
      <c r="BQ42" s="632"/>
      <c r="BR42" s="632"/>
      <c r="BS42" s="632"/>
      <c r="BT42" s="632"/>
      <c r="BU42" s="633"/>
      <c r="BV42" s="685">
        <v>314</v>
      </c>
      <c r="BW42" s="686"/>
      <c r="BX42" s="686"/>
      <c r="BY42" s="686"/>
      <c r="BZ42" s="686"/>
      <c r="CA42" s="686"/>
      <c r="CB42" s="695"/>
      <c r="CD42" s="607" t="s">
        <v>342</v>
      </c>
      <c r="CE42" s="608"/>
      <c r="CF42" s="608"/>
      <c r="CG42" s="608"/>
      <c r="CH42" s="608"/>
      <c r="CI42" s="608"/>
      <c r="CJ42" s="608"/>
      <c r="CK42" s="608"/>
      <c r="CL42" s="608"/>
      <c r="CM42" s="608"/>
      <c r="CN42" s="608"/>
      <c r="CO42" s="608"/>
      <c r="CP42" s="608"/>
      <c r="CQ42" s="609"/>
      <c r="CR42" s="610">
        <v>142406</v>
      </c>
      <c r="CS42" s="640"/>
      <c r="CT42" s="640"/>
      <c r="CU42" s="640"/>
      <c r="CV42" s="640"/>
      <c r="CW42" s="640"/>
      <c r="CX42" s="640"/>
      <c r="CY42" s="641"/>
      <c r="CZ42" s="615">
        <v>6.7</v>
      </c>
      <c r="DA42" s="642"/>
      <c r="DB42" s="642"/>
      <c r="DC42" s="645"/>
      <c r="DD42" s="619">
        <v>56166</v>
      </c>
      <c r="DE42" s="640"/>
      <c r="DF42" s="640"/>
      <c r="DG42" s="640"/>
      <c r="DH42" s="640"/>
      <c r="DI42" s="640"/>
      <c r="DJ42" s="640"/>
      <c r="DK42" s="641"/>
      <c r="DL42" s="679"/>
      <c r="DM42" s="680"/>
      <c r="DN42" s="680"/>
      <c r="DO42" s="680"/>
      <c r="DP42" s="680"/>
      <c r="DQ42" s="680"/>
      <c r="DR42" s="680"/>
      <c r="DS42" s="680"/>
      <c r="DT42" s="680"/>
      <c r="DU42" s="680"/>
      <c r="DV42" s="681"/>
      <c r="DW42" s="682"/>
      <c r="DX42" s="683"/>
      <c r="DY42" s="683"/>
      <c r="DZ42" s="683"/>
      <c r="EA42" s="683"/>
      <c r="EB42" s="683"/>
      <c r="EC42" s="684"/>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t="s">
        <v>122</v>
      </c>
      <c r="CS43" s="640"/>
      <c r="CT43" s="640"/>
      <c r="CU43" s="640"/>
      <c r="CV43" s="640"/>
      <c r="CW43" s="640"/>
      <c r="CX43" s="640"/>
      <c r="CY43" s="641"/>
      <c r="CZ43" s="615" t="s">
        <v>122</v>
      </c>
      <c r="DA43" s="642"/>
      <c r="DB43" s="642"/>
      <c r="DC43" s="645"/>
      <c r="DD43" s="619" t="s">
        <v>122</v>
      </c>
      <c r="DE43" s="640"/>
      <c r="DF43" s="640"/>
      <c r="DG43" s="640"/>
      <c r="DH43" s="640"/>
      <c r="DI43" s="640"/>
      <c r="DJ43" s="640"/>
      <c r="DK43" s="641"/>
      <c r="DL43" s="679"/>
      <c r="DM43" s="680"/>
      <c r="DN43" s="680"/>
      <c r="DO43" s="680"/>
      <c r="DP43" s="680"/>
      <c r="DQ43" s="680"/>
      <c r="DR43" s="680"/>
      <c r="DS43" s="680"/>
      <c r="DT43" s="680"/>
      <c r="DU43" s="680"/>
      <c r="DV43" s="681"/>
      <c r="DW43" s="682"/>
      <c r="DX43" s="683"/>
      <c r="DY43" s="683"/>
      <c r="DZ43" s="683"/>
      <c r="EA43" s="683"/>
      <c r="EB43" s="683"/>
      <c r="EC43" s="684"/>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293</v>
      </c>
      <c r="CE44" s="649"/>
      <c r="CF44" s="607" t="s">
        <v>346</v>
      </c>
      <c r="CG44" s="608"/>
      <c r="CH44" s="608"/>
      <c r="CI44" s="608"/>
      <c r="CJ44" s="608"/>
      <c r="CK44" s="608"/>
      <c r="CL44" s="608"/>
      <c r="CM44" s="608"/>
      <c r="CN44" s="608"/>
      <c r="CO44" s="608"/>
      <c r="CP44" s="608"/>
      <c r="CQ44" s="609"/>
      <c r="CR44" s="610">
        <v>142406</v>
      </c>
      <c r="CS44" s="611"/>
      <c r="CT44" s="611"/>
      <c r="CU44" s="611"/>
      <c r="CV44" s="611"/>
      <c r="CW44" s="611"/>
      <c r="CX44" s="611"/>
      <c r="CY44" s="612"/>
      <c r="CZ44" s="615">
        <v>6.7</v>
      </c>
      <c r="DA44" s="616"/>
      <c r="DB44" s="616"/>
      <c r="DC44" s="622"/>
      <c r="DD44" s="619">
        <v>56166</v>
      </c>
      <c r="DE44" s="611"/>
      <c r="DF44" s="611"/>
      <c r="DG44" s="611"/>
      <c r="DH44" s="611"/>
      <c r="DI44" s="611"/>
      <c r="DJ44" s="611"/>
      <c r="DK44" s="612"/>
      <c r="DL44" s="679"/>
      <c r="DM44" s="680"/>
      <c r="DN44" s="680"/>
      <c r="DO44" s="680"/>
      <c r="DP44" s="680"/>
      <c r="DQ44" s="680"/>
      <c r="DR44" s="680"/>
      <c r="DS44" s="680"/>
      <c r="DT44" s="680"/>
      <c r="DU44" s="680"/>
      <c r="DV44" s="681"/>
      <c r="DW44" s="682"/>
      <c r="DX44" s="683"/>
      <c r="DY44" s="683"/>
      <c r="DZ44" s="683"/>
      <c r="EA44" s="683"/>
      <c r="EB44" s="683"/>
      <c r="EC44" s="684"/>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348</v>
      </c>
      <c r="CG45" s="608"/>
      <c r="CH45" s="608"/>
      <c r="CI45" s="608"/>
      <c r="CJ45" s="608"/>
      <c r="CK45" s="608"/>
      <c r="CL45" s="608"/>
      <c r="CM45" s="608"/>
      <c r="CN45" s="608"/>
      <c r="CO45" s="608"/>
      <c r="CP45" s="608"/>
      <c r="CQ45" s="609"/>
      <c r="CR45" s="610">
        <v>108164</v>
      </c>
      <c r="CS45" s="640"/>
      <c r="CT45" s="640"/>
      <c r="CU45" s="640"/>
      <c r="CV45" s="640"/>
      <c r="CW45" s="640"/>
      <c r="CX45" s="640"/>
      <c r="CY45" s="641"/>
      <c r="CZ45" s="615">
        <v>5.0999999999999996</v>
      </c>
      <c r="DA45" s="642"/>
      <c r="DB45" s="642"/>
      <c r="DC45" s="645"/>
      <c r="DD45" s="619">
        <v>21924</v>
      </c>
      <c r="DE45" s="640"/>
      <c r="DF45" s="640"/>
      <c r="DG45" s="640"/>
      <c r="DH45" s="640"/>
      <c r="DI45" s="640"/>
      <c r="DJ45" s="640"/>
      <c r="DK45" s="641"/>
      <c r="DL45" s="679"/>
      <c r="DM45" s="680"/>
      <c r="DN45" s="680"/>
      <c r="DO45" s="680"/>
      <c r="DP45" s="680"/>
      <c r="DQ45" s="680"/>
      <c r="DR45" s="680"/>
      <c r="DS45" s="680"/>
      <c r="DT45" s="680"/>
      <c r="DU45" s="680"/>
      <c r="DV45" s="681"/>
      <c r="DW45" s="682"/>
      <c r="DX45" s="683"/>
      <c r="DY45" s="683"/>
      <c r="DZ45" s="683"/>
      <c r="EA45" s="683"/>
      <c r="EB45" s="683"/>
      <c r="EC45" s="684"/>
    </row>
    <row r="46" spans="2:133" ht="11.25" customHeight="1" x14ac:dyDescent="0.15">
      <c r="B46" s="207"/>
      <c r="CD46" s="650"/>
      <c r="CE46" s="651"/>
      <c r="CF46" s="607" t="s">
        <v>349</v>
      </c>
      <c r="CG46" s="608"/>
      <c r="CH46" s="608"/>
      <c r="CI46" s="608"/>
      <c r="CJ46" s="608"/>
      <c r="CK46" s="608"/>
      <c r="CL46" s="608"/>
      <c r="CM46" s="608"/>
      <c r="CN46" s="608"/>
      <c r="CO46" s="608"/>
      <c r="CP46" s="608"/>
      <c r="CQ46" s="609"/>
      <c r="CR46" s="610">
        <v>34242</v>
      </c>
      <c r="CS46" s="611"/>
      <c r="CT46" s="611"/>
      <c r="CU46" s="611"/>
      <c r="CV46" s="611"/>
      <c r="CW46" s="611"/>
      <c r="CX46" s="611"/>
      <c r="CY46" s="612"/>
      <c r="CZ46" s="615">
        <v>1.6</v>
      </c>
      <c r="DA46" s="616"/>
      <c r="DB46" s="616"/>
      <c r="DC46" s="622"/>
      <c r="DD46" s="619">
        <v>34242</v>
      </c>
      <c r="DE46" s="611"/>
      <c r="DF46" s="611"/>
      <c r="DG46" s="611"/>
      <c r="DH46" s="611"/>
      <c r="DI46" s="611"/>
      <c r="DJ46" s="611"/>
      <c r="DK46" s="612"/>
      <c r="DL46" s="679"/>
      <c r="DM46" s="680"/>
      <c r="DN46" s="680"/>
      <c r="DO46" s="680"/>
      <c r="DP46" s="680"/>
      <c r="DQ46" s="680"/>
      <c r="DR46" s="680"/>
      <c r="DS46" s="680"/>
      <c r="DT46" s="680"/>
      <c r="DU46" s="680"/>
      <c r="DV46" s="681"/>
      <c r="DW46" s="682"/>
      <c r="DX46" s="683"/>
      <c r="DY46" s="683"/>
      <c r="DZ46" s="683"/>
      <c r="EA46" s="683"/>
      <c r="EB46" s="683"/>
      <c r="EC46" s="684"/>
    </row>
    <row r="47" spans="2:133" ht="11.25" customHeight="1" x14ac:dyDescent="0.15">
      <c r="B47" s="207"/>
      <c r="CD47" s="650"/>
      <c r="CE47" s="651"/>
      <c r="CF47" s="607" t="s">
        <v>350</v>
      </c>
      <c r="CG47" s="608"/>
      <c r="CH47" s="608"/>
      <c r="CI47" s="608"/>
      <c r="CJ47" s="608"/>
      <c r="CK47" s="608"/>
      <c r="CL47" s="608"/>
      <c r="CM47" s="608"/>
      <c r="CN47" s="608"/>
      <c r="CO47" s="608"/>
      <c r="CP47" s="608"/>
      <c r="CQ47" s="609"/>
      <c r="CR47" s="610" t="s">
        <v>122</v>
      </c>
      <c r="CS47" s="640"/>
      <c r="CT47" s="640"/>
      <c r="CU47" s="640"/>
      <c r="CV47" s="640"/>
      <c r="CW47" s="640"/>
      <c r="CX47" s="640"/>
      <c r="CY47" s="641"/>
      <c r="CZ47" s="615" t="s">
        <v>122</v>
      </c>
      <c r="DA47" s="642"/>
      <c r="DB47" s="642"/>
      <c r="DC47" s="645"/>
      <c r="DD47" s="619" t="s">
        <v>122</v>
      </c>
      <c r="DE47" s="640"/>
      <c r="DF47" s="640"/>
      <c r="DG47" s="640"/>
      <c r="DH47" s="640"/>
      <c r="DI47" s="640"/>
      <c r="DJ47" s="640"/>
      <c r="DK47" s="641"/>
      <c r="DL47" s="679"/>
      <c r="DM47" s="680"/>
      <c r="DN47" s="680"/>
      <c r="DO47" s="680"/>
      <c r="DP47" s="680"/>
      <c r="DQ47" s="680"/>
      <c r="DR47" s="680"/>
      <c r="DS47" s="680"/>
      <c r="DT47" s="680"/>
      <c r="DU47" s="680"/>
      <c r="DV47" s="681"/>
      <c r="DW47" s="682"/>
      <c r="DX47" s="683"/>
      <c r="DY47" s="683"/>
      <c r="DZ47" s="683"/>
      <c r="EA47" s="683"/>
      <c r="EB47" s="683"/>
      <c r="EC47" s="684"/>
    </row>
    <row r="48" spans="2:133" x14ac:dyDescent="0.15">
      <c r="B48" s="207"/>
      <c r="CD48" s="652"/>
      <c r="CE48" s="653"/>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79"/>
      <c r="DM48" s="680"/>
      <c r="DN48" s="680"/>
      <c r="DO48" s="680"/>
      <c r="DP48" s="680"/>
      <c r="DQ48" s="680"/>
      <c r="DR48" s="680"/>
      <c r="DS48" s="680"/>
      <c r="DT48" s="680"/>
      <c r="DU48" s="680"/>
      <c r="DV48" s="681"/>
      <c r="DW48" s="682"/>
      <c r="DX48" s="683"/>
      <c r="DY48" s="683"/>
      <c r="DZ48" s="683"/>
      <c r="EA48" s="683"/>
      <c r="EB48" s="683"/>
      <c r="EC48" s="684"/>
    </row>
    <row r="49" spans="2:133" ht="11.25" customHeight="1" x14ac:dyDescent="0.15">
      <c r="B49" s="207"/>
      <c r="CD49" s="631" t="s">
        <v>352</v>
      </c>
      <c r="CE49" s="632"/>
      <c r="CF49" s="632"/>
      <c r="CG49" s="632"/>
      <c r="CH49" s="632"/>
      <c r="CI49" s="632"/>
      <c r="CJ49" s="632"/>
      <c r="CK49" s="632"/>
      <c r="CL49" s="632"/>
      <c r="CM49" s="632"/>
      <c r="CN49" s="632"/>
      <c r="CO49" s="632"/>
      <c r="CP49" s="632"/>
      <c r="CQ49" s="633"/>
      <c r="CR49" s="685">
        <v>2120190</v>
      </c>
      <c r="CS49" s="669"/>
      <c r="CT49" s="669"/>
      <c r="CU49" s="669"/>
      <c r="CV49" s="669"/>
      <c r="CW49" s="669"/>
      <c r="CX49" s="669"/>
      <c r="CY49" s="698"/>
      <c r="CZ49" s="690">
        <v>100</v>
      </c>
      <c r="DA49" s="699"/>
      <c r="DB49" s="699"/>
      <c r="DC49" s="700"/>
      <c r="DD49" s="701">
        <v>1651636</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gPfJ8seEcPyc/Qulc1M9CY4z4v+Amuy0qUOqompDOm0YRnTZGkZ74S3ldtdwB1/tkUtJp0AV3jZvA/E0MMWaUA==" saltValue="OwHVff68Tri386Ti6AXSb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election activeCell="BF86" sqref="BE86:BF86"/>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375</v>
      </c>
      <c r="C7" s="737"/>
      <c r="D7" s="737"/>
      <c r="E7" s="737"/>
      <c r="F7" s="737"/>
      <c r="G7" s="737"/>
      <c r="H7" s="737"/>
      <c r="I7" s="737"/>
      <c r="J7" s="737"/>
      <c r="K7" s="737"/>
      <c r="L7" s="737"/>
      <c r="M7" s="737"/>
      <c r="N7" s="737"/>
      <c r="O7" s="737"/>
      <c r="P7" s="738"/>
      <c r="Q7" s="739">
        <v>2258</v>
      </c>
      <c r="R7" s="740"/>
      <c r="S7" s="740"/>
      <c r="T7" s="740"/>
      <c r="U7" s="740"/>
      <c r="V7" s="740">
        <v>2120</v>
      </c>
      <c r="W7" s="740"/>
      <c r="X7" s="740"/>
      <c r="Y7" s="740"/>
      <c r="Z7" s="740"/>
      <c r="AA7" s="740">
        <v>138</v>
      </c>
      <c r="AB7" s="740"/>
      <c r="AC7" s="740"/>
      <c r="AD7" s="740"/>
      <c r="AE7" s="741"/>
      <c r="AF7" s="742">
        <v>104</v>
      </c>
      <c r="AG7" s="743"/>
      <c r="AH7" s="743"/>
      <c r="AI7" s="743"/>
      <c r="AJ7" s="744"/>
      <c r="AK7" s="745">
        <v>302</v>
      </c>
      <c r="AL7" s="746"/>
      <c r="AM7" s="746"/>
      <c r="AN7" s="746"/>
      <c r="AO7" s="746"/>
      <c r="AP7" s="746">
        <v>1225</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c r="BT7" s="734"/>
      <c r="BU7" s="734"/>
      <c r="BV7" s="734"/>
      <c r="BW7" s="734"/>
      <c r="BX7" s="734"/>
      <c r="BY7" s="734"/>
      <c r="BZ7" s="734"/>
      <c r="CA7" s="734"/>
      <c r="CB7" s="734"/>
      <c r="CC7" s="734"/>
      <c r="CD7" s="734"/>
      <c r="CE7" s="734"/>
      <c r="CF7" s="734"/>
      <c r="CG7" s="749"/>
      <c r="CH7" s="730"/>
      <c r="CI7" s="731"/>
      <c r="CJ7" s="731"/>
      <c r="CK7" s="731"/>
      <c r="CL7" s="732"/>
      <c r="CM7" s="730"/>
      <c r="CN7" s="731"/>
      <c r="CO7" s="731"/>
      <c r="CP7" s="731"/>
      <c r="CQ7" s="732"/>
      <c r="CR7" s="730"/>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377</v>
      </c>
      <c r="B23" s="776" t="s">
        <v>378</v>
      </c>
      <c r="C23" s="777"/>
      <c r="D23" s="777"/>
      <c r="E23" s="777"/>
      <c r="F23" s="777"/>
      <c r="G23" s="777"/>
      <c r="H23" s="777"/>
      <c r="I23" s="777"/>
      <c r="J23" s="777"/>
      <c r="K23" s="777"/>
      <c r="L23" s="777"/>
      <c r="M23" s="777"/>
      <c r="N23" s="777"/>
      <c r="O23" s="777"/>
      <c r="P23" s="778"/>
      <c r="Q23" s="779">
        <v>2258</v>
      </c>
      <c r="R23" s="780"/>
      <c r="S23" s="780"/>
      <c r="T23" s="780"/>
      <c r="U23" s="780"/>
      <c r="V23" s="780">
        <v>2120</v>
      </c>
      <c r="W23" s="780"/>
      <c r="X23" s="780"/>
      <c r="Y23" s="780"/>
      <c r="Z23" s="780"/>
      <c r="AA23" s="780">
        <v>138</v>
      </c>
      <c r="AB23" s="780"/>
      <c r="AC23" s="780"/>
      <c r="AD23" s="780"/>
      <c r="AE23" s="781"/>
      <c r="AF23" s="782">
        <v>104</v>
      </c>
      <c r="AG23" s="780"/>
      <c r="AH23" s="780"/>
      <c r="AI23" s="780"/>
      <c r="AJ23" s="783"/>
      <c r="AK23" s="784"/>
      <c r="AL23" s="785"/>
      <c r="AM23" s="785"/>
      <c r="AN23" s="785"/>
      <c r="AO23" s="785"/>
      <c r="AP23" s="780">
        <v>1225</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389</v>
      </c>
      <c r="C28" s="737"/>
      <c r="D28" s="737"/>
      <c r="E28" s="737"/>
      <c r="F28" s="737"/>
      <c r="G28" s="737"/>
      <c r="H28" s="737"/>
      <c r="I28" s="737"/>
      <c r="J28" s="737"/>
      <c r="K28" s="737"/>
      <c r="L28" s="737"/>
      <c r="M28" s="737"/>
      <c r="N28" s="737"/>
      <c r="O28" s="737"/>
      <c r="P28" s="738"/>
      <c r="Q28" s="809">
        <v>238</v>
      </c>
      <c r="R28" s="810"/>
      <c r="S28" s="810"/>
      <c r="T28" s="810"/>
      <c r="U28" s="810"/>
      <c r="V28" s="810">
        <v>212</v>
      </c>
      <c r="W28" s="810"/>
      <c r="X28" s="810"/>
      <c r="Y28" s="810"/>
      <c r="Z28" s="810"/>
      <c r="AA28" s="810">
        <v>26</v>
      </c>
      <c r="AB28" s="810"/>
      <c r="AC28" s="810"/>
      <c r="AD28" s="810"/>
      <c r="AE28" s="811"/>
      <c r="AF28" s="812">
        <v>26</v>
      </c>
      <c r="AG28" s="810"/>
      <c r="AH28" s="810"/>
      <c r="AI28" s="810"/>
      <c r="AJ28" s="813"/>
      <c r="AK28" s="814">
        <v>55</v>
      </c>
      <c r="AL28" s="815"/>
      <c r="AM28" s="815"/>
      <c r="AN28" s="815"/>
      <c r="AO28" s="815"/>
      <c r="AP28" s="815">
        <v>0</v>
      </c>
      <c r="AQ28" s="815"/>
      <c r="AR28" s="815"/>
      <c r="AS28" s="815"/>
      <c r="AT28" s="815"/>
      <c r="AU28" s="815">
        <v>0</v>
      </c>
      <c r="AV28" s="815"/>
      <c r="AW28" s="815"/>
      <c r="AX28" s="815"/>
      <c r="AY28" s="815"/>
      <c r="AZ28" s="816"/>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390</v>
      </c>
      <c r="C29" s="768"/>
      <c r="D29" s="768"/>
      <c r="E29" s="768"/>
      <c r="F29" s="768"/>
      <c r="G29" s="768"/>
      <c r="H29" s="768"/>
      <c r="I29" s="768"/>
      <c r="J29" s="768"/>
      <c r="K29" s="768"/>
      <c r="L29" s="768"/>
      <c r="M29" s="768"/>
      <c r="N29" s="768"/>
      <c r="O29" s="768"/>
      <c r="P29" s="769"/>
      <c r="Q29" s="770">
        <v>8</v>
      </c>
      <c r="R29" s="771"/>
      <c r="S29" s="771"/>
      <c r="T29" s="771"/>
      <c r="U29" s="771"/>
      <c r="V29" s="771">
        <v>7</v>
      </c>
      <c r="W29" s="771"/>
      <c r="X29" s="771"/>
      <c r="Y29" s="771"/>
      <c r="Z29" s="771"/>
      <c r="AA29" s="771">
        <v>1</v>
      </c>
      <c r="AB29" s="771"/>
      <c r="AC29" s="771"/>
      <c r="AD29" s="771"/>
      <c r="AE29" s="772"/>
      <c r="AF29" s="773">
        <v>1</v>
      </c>
      <c r="AG29" s="774"/>
      <c r="AH29" s="774"/>
      <c r="AI29" s="774"/>
      <c r="AJ29" s="775"/>
      <c r="AK29" s="821">
        <v>3</v>
      </c>
      <c r="AL29" s="817"/>
      <c r="AM29" s="817"/>
      <c r="AN29" s="817"/>
      <c r="AO29" s="817"/>
      <c r="AP29" s="817">
        <v>0</v>
      </c>
      <c r="AQ29" s="817"/>
      <c r="AR29" s="817"/>
      <c r="AS29" s="817"/>
      <c r="AT29" s="817"/>
      <c r="AU29" s="817">
        <v>0</v>
      </c>
      <c r="AV29" s="817"/>
      <c r="AW29" s="817"/>
      <c r="AX29" s="817"/>
      <c r="AY29" s="817"/>
      <c r="AZ29" s="818"/>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391</v>
      </c>
      <c r="C30" s="768"/>
      <c r="D30" s="768"/>
      <c r="E30" s="768"/>
      <c r="F30" s="768"/>
      <c r="G30" s="768"/>
      <c r="H30" s="768"/>
      <c r="I30" s="768"/>
      <c r="J30" s="768"/>
      <c r="K30" s="768"/>
      <c r="L30" s="768"/>
      <c r="M30" s="768"/>
      <c r="N30" s="768"/>
      <c r="O30" s="768"/>
      <c r="P30" s="769"/>
      <c r="Q30" s="770">
        <v>163</v>
      </c>
      <c r="R30" s="771"/>
      <c r="S30" s="771"/>
      <c r="T30" s="771"/>
      <c r="U30" s="771"/>
      <c r="V30" s="771">
        <v>161</v>
      </c>
      <c r="W30" s="771"/>
      <c r="X30" s="771"/>
      <c r="Y30" s="771"/>
      <c r="Z30" s="771"/>
      <c r="AA30" s="771">
        <v>2</v>
      </c>
      <c r="AB30" s="771"/>
      <c r="AC30" s="771"/>
      <c r="AD30" s="771"/>
      <c r="AE30" s="772"/>
      <c r="AF30" s="773">
        <v>16</v>
      </c>
      <c r="AG30" s="774"/>
      <c r="AH30" s="774"/>
      <c r="AI30" s="774"/>
      <c r="AJ30" s="775"/>
      <c r="AK30" s="821">
        <v>65</v>
      </c>
      <c r="AL30" s="817"/>
      <c r="AM30" s="817"/>
      <c r="AN30" s="817"/>
      <c r="AO30" s="817"/>
      <c r="AP30" s="817">
        <v>344</v>
      </c>
      <c r="AQ30" s="817"/>
      <c r="AR30" s="817"/>
      <c r="AS30" s="817"/>
      <c r="AT30" s="817"/>
      <c r="AU30" s="817">
        <v>218</v>
      </c>
      <c r="AV30" s="817"/>
      <c r="AW30" s="817"/>
      <c r="AX30" s="817"/>
      <c r="AY30" s="817"/>
      <c r="AZ30" s="818" t="s">
        <v>566</v>
      </c>
      <c r="BA30" s="818"/>
      <c r="BB30" s="818"/>
      <c r="BC30" s="818"/>
      <c r="BD30" s="818"/>
      <c r="BE30" s="819" t="s">
        <v>392</v>
      </c>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393</v>
      </c>
      <c r="C31" s="768"/>
      <c r="D31" s="768"/>
      <c r="E31" s="768"/>
      <c r="F31" s="768"/>
      <c r="G31" s="768"/>
      <c r="H31" s="768"/>
      <c r="I31" s="768"/>
      <c r="J31" s="768"/>
      <c r="K31" s="768"/>
      <c r="L31" s="768"/>
      <c r="M31" s="768"/>
      <c r="N31" s="768"/>
      <c r="O31" s="768"/>
      <c r="P31" s="769"/>
      <c r="Q31" s="770">
        <v>91</v>
      </c>
      <c r="R31" s="771"/>
      <c r="S31" s="771"/>
      <c r="T31" s="771"/>
      <c r="U31" s="771"/>
      <c r="V31" s="771">
        <v>89</v>
      </c>
      <c r="W31" s="771"/>
      <c r="X31" s="771"/>
      <c r="Y31" s="771"/>
      <c r="Z31" s="771"/>
      <c r="AA31" s="771">
        <v>2</v>
      </c>
      <c r="AB31" s="771"/>
      <c r="AC31" s="771"/>
      <c r="AD31" s="771"/>
      <c r="AE31" s="772"/>
      <c r="AF31" s="773">
        <v>6</v>
      </c>
      <c r="AG31" s="774"/>
      <c r="AH31" s="774"/>
      <c r="AI31" s="774"/>
      <c r="AJ31" s="775"/>
      <c r="AK31" s="821">
        <v>36</v>
      </c>
      <c r="AL31" s="817"/>
      <c r="AM31" s="817"/>
      <c r="AN31" s="817"/>
      <c r="AO31" s="817"/>
      <c r="AP31" s="817">
        <v>182</v>
      </c>
      <c r="AQ31" s="817"/>
      <c r="AR31" s="817"/>
      <c r="AS31" s="817"/>
      <c r="AT31" s="817"/>
      <c r="AU31" s="817">
        <v>176</v>
      </c>
      <c r="AV31" s="817"/>
      <c r="AW31" s="817"/>
      <c r="AX31" s="817"/>
      <c r="AY31" s="817"/>
      <c r="AZ31" s="818" t="s">
        <v>566</v>
      </c>
      <c r="BA31" s="818"/>
      <c r="BB31" s="818"/>
      <c r="BC31" s="818"/>
      <c r="BD31" s="818"/>
      <c r="BE31" s="819" t="s">
        <v>392</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394</v>
      </c>
      <c r="C32" s="768"/>
      <c r="D32" s="768"/>
      <c r="E32" s="768"/>
      <c r="F32" s="768"/>
      <c r="G32" s="768"/>
      <c r="H32" s="768"/>
      <c r="I32" s="768"/>
      <c r="J32" s="768"/>
      <c r="K32" s="768"/>
      <c r="L32" s="768"/>
      <c r="M32" s="768"/>
      <c r="N32" s="768"/>
      <c r="O32" s="768"/>
      <c r="P32" s="769"/>
      <c r="Q32" s="770">
        <v>33</v>
      </c>
      <c r="R32" s="771"/>
      <c r="S32" s="771"/>
      <c r="T32" s="771"/>
      <c r="U32" s="771"/>
      <c r="V32" s="771">
        <v>31</v>
      </c>
      <c r="W32" s="771"/>
      <c r="X32" s="771"/>
      <c r="Y32" s="771"/>
      <c r="Z32" s="771"/>
      <c r="AA32" s="771">
        <v>2</v>
      </c>
      <c r="AB32" s="771"/>
      <c r="AC32" s="771"/>
      <c r="AD32" s="771"/>
      <c r="AE32" s="772"/>
      <c r="AF32" s="773">
        <v>0</v>
      </c>
      <c r="AG32" s="774"/>
      <c r="AH32" s="774"/>
      <c r="AI32" s="774"/>
      <c r="AJ32" s="775"/>
      <c r="AK32" s="821">
        <v>9</v>
      </c>
      <c r="AL32" s="817"/>
      <c r="AM32" s="817"/>
      <c r="AN32" s="817"/>
      <c r="AO32" s="817"/>
      <c r="AP32" s="817">
        <v>58</v>
      </c>
      <c r="AQ32" s="817"/>
      <c r="AR32" s="817"/>
      <c r="AS32" s="817"/>
      <c r="AT32" s="817"/>
      <c r="AU32" s="817">
        <v>58</v>
      </c>
      <c r="AV32" s="817"/>
      <c r="AW32" s="817"/>
      <c r="AX32" s="817"/>
      <c r="AY32" s="817"/>
      <c r="AZ32" s="818" t="s">
        <v>566</v>
      </c>
      <c r="BA32" s="818"/>
      <c r="BB32" s="818"/>
      <c r="BC32" s="818"/>
      <c r="BD32" s="818"/>
      <c r="BE32" s="819" t="s">
        <v>392</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t="s">
        <v>395</v>
      </c>
      <c r="C33" s="768"/>
      <c r="D33" s="768"/>
      <c r="E33" s="768"/>
      <c r="F33" s="768"/>
      <c r="G33" s="768"/>
      <c r="H33" s="768"/>
      <c r="I33" s="768"/>
      <c r="J33" s="768"/>
      <c r="K33" s="768"/>
      <c r="L33" s="768"/>
      <c r="M33" s="768"/>
      <c r="N33" s="768"/>
      <c r="O33" s="768"/>
      <c r="P33" s="769"/>
      <c r="Q33" s="770">
        <v>13</v>
      </c>
      <c r="R33" s="771"/>
      <c r="S33" s="771"/>
      <c r="T33" s="771"/>
      <c r="U33" s="771"/>
      <c r="V33" s="771">
        <v>12</v>
      </c>
      <c r="W33" s="771"/>
      <c r="X33" s="771"/>
      <c r="Y33" s="771"/>
      <c r="Z33" s="771"/>
      <c r="AA33" s="771">
        <v>1</v>
      </c>
      <c r="AB33" s="771"/>
      <c r="AC33" s="771"/>
      <c r="AD33" s="771"/>
      <c r="AE33" s="772"/>
      <c r="AF33" s="773">
        <v>1</v>
      </c>
      <c r="AG33" s="774"/>
      <c r="AH33" s="774"/>
      <c r="AI33" s="774"/>
      <c r="AJ33" s="775"/>
      <c r="AK33" s="821">
        <v>4</v>
      </c>
      <c r="AL33" s="817"/>
      <c r="AM33" s="817"/>
      <c r="AN33" s="817"/>
      <c r="AO33" s="817"/>
      <c r="AP33" s="817">
        <v>17</v>
      </c>
      <c r="AQ33" s="817"/>
      <c r="AR33" s="817"/>
      <c r="AS33" s="817"/>
      <c r="AT33" s="817"/>
      <c r="AU33" s="817">
        <v>16</v>
      </c>
      <c r="AV33" s="817"/>
      <c r="AW33" s="817"/>
      <c r="AX33" s="817"/>
      <c r="AY33" s="817"/>
      <c r="AZ33" s="818" t="s">
        <v>566</v>
      </c>
      <c r="BA33" s="818"/>
      <c r="BB33" s="818"/>
      <c r="BC33" s="818"/>
      <c r="BD33" s="818"/>
      <c r="BE33" s="819" t="s">
        <v>392</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t="s">
        <v>396</v>
      </c>
      <c r="C34" s="768"/>
      <c r="D34" s="768"/>
      <c r="E34" s="768"/>
      <c r="F34" s="768"/>
      <c r="G34" s="768"/>
      <c r="H34" s="768"/>
      <c r="I34" s="768"/>
      <c r="J34" s="768"/>
      <c r="K34" s="768"/>
      <c r="L34" s="768"/>
      <c r="M34" s="768"/>
      <c r="N34" s="768"/>
      <c r="O34" s="768"/>
      <c r="P34" s="769"/>
      <c r="Q34" s="770">
        <v>1046</v>
      </c>
      <c r="R34" s="771"/>
      <c r="S34" s="771"/>
      <c r="T34" s="771"/>
      <c r="U34" s="771"/>
      <c r="V34" s="771">
        <v>997</v>
      </c>
      <c r="W34" s="771"/>
      <c r="X34" s="771"/>
      <c r="Y34" s="771"/>
      <c r="Z34" s="771"/>
      <c r="AA34" s="771">
        <v>49</v>
      </c>
      <c r="AB34" s="771"/>
      <c r="AC34" s="771"/>
      <c r="AD34" s="771"/>
      <c r="AE34" s="772"/>
      <c r="AF34" s="773" t="s">
        <v>122</v>
      </c>
      <c r="AG34" s="774"/>
      <c r="AH34" s="774"/>
      <c r="AI34" s="774"/>
      <c r="AJ34" s="775"/>
      <c r="AK34" s="821">
        <v>200</v>
      </c>
      <c r="AL34" s="817"/>
      <c r="AM34" s="817"/>
      <c r="AN34" s="817"/>
      <c r="AO34" s="817"/>
      <c r="AP34" s="817">
        <v>577</v>
      </c>
      <c r="AQ34" s="817"/>
      <c r="AR34" s="817"/>
      <c r="AS34" s="817"/>
      <c r="AT34" s="817"/>
      <c r="AU34" s="817">
        <v>145</v>
      </c>
      <c r="AV34" s="817"/>
      <c r="AW34" s="817"/>
      <c r="AX34" s="817"/>
      <c r="AY34" s="817"/>
      <c r="AZ34" s="818" t="s">
        <v>566</v>
      </c>
      <c r="BA34" s="818"/>
      <c r="BB34" s="818"/>
      <c r="BC34" s="818"/>
      <c r="BD34" s="818"/>
      <c r="BE34" s="819" t="s">
        <v>392</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397</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377</v>
      </c>
      <c r="B63" s="776" t="s">
        <v>398</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50</v>
      </c>
      <c r="AG63" s="831"/>
      <c r="AH63" s="831"/>
      <c r="AI63" s="831"/>
      <c r="AJ63" s="832"/>
      <c r="AK63" s="833"/>
      <c r="AL63" s="828"/>
      <c r="AM63" s="828"/>
      <c r="AN63" s="828"/>
      <c r="AO63" s="828"/>
      <c r="AP63" s="831">
        <v>1178</v>
      </c>
      <c r="AQ63" s="831"/>
      <c r="AR63" s="831"/>
      <c r="AS63" s="831"/>
      <c r="AT63" s="831"/>
      <c r="AU63" s="831">
        <v>613</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400</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401</v>
      </c>
      <c r="AV66" s="721"/>
      <c r="AW66" s="721"/>
      <c r="AX66" s="721"/>
      <c r="AY66" s="722"/>
      <c r="AZ66" s="720" t="s">
        <v>365</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556</v>
      </c>
      <c r="C68" s="857"/>
      <c r="D68" s="857"/>
      <c r="E68" s="857"/>
      <c r="F68" s="857"/>
      <c r="G68" s="857"/>
      <c r="H68" s="857"/>
      <c r="I68" s="857"/>
      <c r="J68" s="857"/>
      <c r="K68" s="857"/>
      <c r="L68" s="857"/>
      <c r="M68" s="857"/>
      <c r="N68" s="857"/>
      <c r="O68" s="857"/>
      <c r="P68" s="858"/>
      <c r="Q68" s="859">
        <v>5657</v>
      </c>
      <c r="R68" s="853"/>
      <c r="S68" s="853"/>
      <c r="T68" s="853"/>
      <c r="U68" s="853"/>
      <c r="V68" s="853">
        <v>5482</v>
      </c>
      <c r="W68" s="853"/>
      <c r="X68" s="853"/>
      <c r="Y68" s="853"/>
      <c r="Z68" s="853"/>
      <c r="AA68" s="853">
        <v>175</v>
      </c>
      <c r="AB68" s="853"/>
      <c r="AC68" s="853"/>
      <c r="AD68" s="853"/>
      <c r="AE68" s="853"/>
      <c r="AF68" s="853">
        <v>175</v>
      </c>
      <c r="AG68" s="853"/>
      <c r="AH68" s="853"/>
      <c r="AI68" s="853"/>
      <c r="AJ68" s="853"/>
      <c r="AK68" s="853"/>
      <c r="AL68" s="853"/>
      <c r="AM68" s="853"/>
      <c r="AN68" s="853"/>
      <c r="AO68" s="853"/>
      <c r="AP68" s="853"/>
      <c r="AQ68" s="853"/>
      <c r="AR68" s="853"/>
      <c r="AS68" s="853"/>
      <c r="AT68" s="853"/>
      <c r="AU68" s="853"/>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557</v>
      </c>
      <c r="C69" s="861"/>
      <c r="D69" s="861"/>
      <c r="E69" s="861"/>
      <c r="F69" s="861"/>
      <c r="G69" s="861"/>
      <c r="H69" s="861"/>
      <c r="I69" s="861"/>
      <c r="J69" s="861"/>
      <c r="K69" s="861"/>
      <c r="L69" s="861"/>
      <c r="M69" s="861"/>
      <c r="N69" s="861"/>
      <c r="O69" s="861"/>
      <c r="P69" s="862"/>
      <c r="Q69" s="863">
        <v>1548</v>
      </c>
      <c r="R69" s="817"/>
      <c r="S69" s="817"/>
      <c r="T69" s="817"/>
      <c r="U69" s="817"/>
      <c r="V69" s="817">
        <v>1509</v>
      </c>
      <c r="W69" s="817"/>
      <c r="X69" s="817"/>
      <c r="Y69" s="817"/>
      <c r="Z69" s="817"/>
      <c r="AA69" s="817">
        <v>39</v>
      </c>
      <c r="AB69" s="817"/>
      <c r="AC69" s="817"/>
      <c r="AD69" s="817"/>
      <c r="AE69" s="817"/>
      <c r="AF69" s="817">
        <v>39</v>
      </c>
      <c r="AG69" s="817"/>
      <c r="AH69" s="817"/>
      <c r="AI69" s="817"/>
      <c r="AJ69" s="817"/>
      <c r="AK69" s="817">
        <v>7</v>
      </c>
      <c r="AL69" s="817"/>
      <c r="AM69" s="817"/>
      <c r="AN69" s="817"/>
      <c r="AO69" s="817"/>
      <c r="AP69" s="817"/>
      <c r="AQ69" s="817"/>
      <c r="AR69" s="817"/>
      <c r="AS69" s="817"/>
      <c r="AT69" s="817"/>
      <c r="AU69" s="817"/>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558</v>
      </c>
      <c r="C70" s="861"/>
      <c r="D70" s="861"/>
      <c r="E70" s="861"/>
      <c r="F70" s="861"/>
      <c r="G70" s="861"/>
      <c r="H70" s="861"/>
      <c r="I70" s="861"/>
      <c r="J70" s="861"/>
      <c r="K70" s="861"/>
      <c r="L70" s="861"/>
      <c r="M70" s="861"/>
      <c r="N70" s="861"/>
      <c r="O70" s="861"/>
      <c r="P70" s="862"/>
      <c r="Q70" s="863">
        <v>39471</v>
      </c>
      <c r="R70" s="817"/>
      <c r="S70" s="817"/>
      <c r="T70" s="817"/>
      <c r="U70" s="817"/>
      <c r="V70" s="817">
        <v>38552</v>
      </c>
      <c r="W70" s="817"/>
      <c r="X70" s="817"/>
      <c r="Y70" s="817"/>
      <c r="Z70" s="817"/>
      <c r="AA70" s="817">
        <v>919</v>
      </c>
      <c r="AB70" s="817"/>
      <c r="AC70" s="817"/>
      <c r="AD70" s="817"/>
      <c r="AE70" s="817"/>
      <c r="AF70" s="817">
        <v>919</v>
      </c>
      <c r="AG70" s="817"/>
      <c r="AH70" s="817"/>
      <c r="AI70" s="817"/>
      <c r="AJ70" s="817"/>
      <c r="AK70" s="817">
        <v>1335</v>
      </c>
      <c r="AL70" s="817"/>
      <c r="AM70" s="817"/>
      <c r="AN70" s="817"/>
      <c r="AO70" s="817"/>
      <c r="AP70" s="817"/>
      <c r="AQ70" s="817"/>
      <c r="AR70" s="817"/>
      <c r="AS70" s="817"/>
      <c r="AT70" s="817"/>
      <c r="AU70" s="817"/>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559</v>
      </c>
      <c r="C71" s="861"/>
      <c r="D71" s="861"/>
      <c r="E71" s="861"/>
      <c r="F71" s="861"/>
      <c r="G71" s="861"/>
      <c r="H71" s="861"/>
      <c r="I71" s="861"/>
      <c r="J71" s="861"/>
      <c r="K71" s="861"/>
      <c r="L71" s="861"/>
      <c r="M71" s="861"/>
      <c r="N71" s="861"/>
      <c r="O71" s="861"/>
      <c r="P71" s="862"/>
      <c r="Q71" s="864">
        <v>324</v>
      </c>
      <c r="R71" s="865"/>
      <c r="S71" s="865"/>
      <c r="T71" s="865"/>
      <c r="U71" s="821"/>
      <c r="V71" s="817">
        <v>308</v>
      </c>
      <c r="W71" s="817"/>
      <c r="X71" s="817"/>
      <c r="Y71" s="817"/>
      <c r="Z71" s="817"/>
      <c r="AA71" s="817">
        <v>17</v>
      </c>
      <c r="AB71" s="817"/>
      <c r="AC71" s="817"/>
      <c r="AD71" s="817"/>
      <c r="AE71" s="817"/>
      <c r="AF71" s="817">
        <v>17</v>
      </c>
      <c r="AG71" s="817"/>
      <c r="AH71" s="817"/>
      <c r="AI71" s="817"/>
      <c r="AJ71" s="817"/>
      <c r="AK71" s="817"/>
      <c r="AL71" s="817"/>
      <c r="AM71" s="817"/>
      <c r="AN71" s="817"/>
      <c r="AO71" s="817"/>
      <c r="AP71" s="817"/>
      <c r="AQ71" s="817"/>
      <c r="AR71" s="817"/>
      <c r="AS71" s="817"/>
      <c r="AT71" s="817"/>
      <c r="AU71" s="817"/>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560</v>
      </c>
      <c r="C72" s="861"/>
      <c r="D72" s="861"/>
      <c r="E72" s="861"/>
      <c r="F72" s="861"/>
      <c r="G72" s="861"/>
      <c r="H72" s="861"/>
      <c r="I72" s="861"/>
      <c r="J72" s="861"/>
      <c r="K72" s="861"/>
      <c r="L72" s="861"/>
      <c r="M72" s="861"/>
      <c r="N72" s="861"/>
      <c r="O72" s="861"/>
      <c r="P72" s="862"/>
      <c r="Q72" s="864">
        <v>170139</v>
      </c>
      <c r="R72" s="865"/>
      <c r="S72" s="865"/>
      <c r="T72" s="865"/>
      <c r="U72" s="821"/>
      <c r="V72" s="817">
        <v>161758</v>
      </c>
      <c r="W72" s="817"/>
      <c r="X72" s="817"/>
      <c r="Y72" s="817"/>
      <c r="Z72" s="817"/>
      <c r="AA72" s="817">
        <v>8381</v>
      </c>
      <c r="AB72" s="817"/>
      <c r="AC72" s="817"/>
      <c r="AD72" s="817"/>
      <c r="AE72" s="817"/>
      <c r="AF72" s="817">
        <v>8381</v>
      </c>
      <c r="AG72" s="817"/>
      <c r="AH72" s="817"/>
      <c r="AI72" s="817"/>
      <c r="AJ72" s="817"/>
      <c r="AK72" s="817"/>
      <c r="AL72" s="817"/>
      <c r="AM72" s="817"/>
      <c r="AN72" s="817"/>
      <c r="AO72" s="817"/>
      <c r="AP72" s="817"/>
      <c r="AQ72" s="817"/>
      <c r="AR72" s="817"/>
      <c r="AS72" s="817"/>
      <c r="AT72" s="817"/>
      <c r="AU72" s="817"/>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t="s">
        <v>561</v>
      </c>
      <c r="C73" s="861"/>
      <c r="D73" s="861"/>
      <c r="E73" s="861"/>
      <c r="F73" s="861"/>
      <c r="G73" s="861"/>
      <c r="H73" s="861"/>
      <c r="I73" s="861"/>
      <c r="J73" s="861"/>
      <c r="K73" s="861"/>
      <c r="L73" s="861"/>
      <c r="M73" s="861"/>
      <c r="N73" s="861"/>
      <c r="O73" s="861"/>
      <c r="P73" s="862"/>
      <c r="Q73" s="863">
        <v>221</v>
      </c>
      <c r="R73" s="817"/>
      <c r="S73" s="817"/>
      <c r="T73" s="817"/>
      <c r="U73" s="817"/>
      <c r="V73" s="817">
        <v>202</v>
      </c>
      <c r="W73" s="817"/>
      <c r="X73" s="817"/>
      <c r="Y73" s="817"/>
      <c r="Z73" s="817"/>
      <c r="AA73" s="817">
        <v>19</v>
      </c>
      <c r="AB73" s="817"/>
      <c r="AC73" s="817"/>
      <c r="AD73" s="817"/>
      <c r="AE73" s="817"/>
      <c r="AF73" s="817">
        <v>19</v>
      </c>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t="s">
        <v>562</v>
      </c>
      <c r="C74" s="861"/>
      <c r="D74" s="861"/>
      <c r="E74" s="861"/>
      <c r="F74" s="861"/>
      <c r="G74" s="861"/>
      <c r="H74" s="861"/>
      <c r="I74" s="861"/>
      <c r="J74" s="861"/>
      <c r="K74" s="861"/>
      <c r="L74" s="861"/>
      <c r="M74" s="861"/>
      <c r="N74" s="861"/>
      <c r="O74" s="861"/>
      <c r="P74" s="862"/>
      <c r="Q74" s="863">
        <v>127</v>
      </c>
      <c r="R74" s="817"/>
      <c r="S74" s="817"/>
      <c r="T74" s="817"/>
      <c r="U74" s="817"/>
      <c r="V74" s="817">
        <v>118</v>
      </c>
      <c r="W74" s="817"/>
      <c r="X74" s="817"/>
      <c r="Y74" s="817"/>
      <c r="Z74" s="817"/>
      <c r="AA74" s="817">
        <v>9</v>
      </c>
      <c r="AB74" s="817"/>
      <c r="AC74" s="817"/>
      <c r="AD74" s="817"/>
      <c r="AE74" s="817"/>
      <c r="AF74" s="817">
        <v>9</v>
      </c>
      <c r="AG74" s="817"/>
      <c r="AH74" s="817"/>
      <c r="AI74" s="817"/>
      <c r="AJ74" s="817"/>
      <c r="AK74" s="817">
        <v>4</v>
      </c>
      <c r="AL74" s="817"/>
      <c r="AM74" s="817"/>
      <c r="AN74" s="817"/>
      <c r="AO74" s="817"/>
      <c r="AP74" s="817">
        <v>0</v>
      </c>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t="s">
        <v>563</v>
      </c>
      <c r="C75" s="861"/>
      <c r="D75" s="861"/>
      <c r="E75" s="861"/>
      <c r="F75" s="861"/>
      <c r="G75" s="861"/>
      <c r="H75" s="861"/>
      <c r="I75" s="861"/>
      <c r="J75" s="861"/>
      <c r="K75" s="861"/>
      <c r="L75" s="861"/>
      <c r="M75" s="861"/>
      <c r="N75" s="861"/>
      <c r="O75" s="861"/>
      <c r="P75" s="862"/>
      <c r="Q75" s="864">
        <v>477</v>
      </c>
      <c r="R75" s="865"/>
      <c r="S75" s="865"/>
      <c r="T75" s="865"/>
      <c r="U75" s="821"/>
      <c r="V75" s="866">
        <v>454</v>
      </c>
      <c r="W75" s="865"/>
      <c r="X75" s="865"/>
      <c r="Y75" s="865"/>
      <c r="Z75" s="821"/>
      <c r="AA75" s="866">
        <v>23</v>
      </c>
      <c r="AB75" s="865"/>
      <c r="AC75" s="865"/>
      <c r="AD75" s="865"/>
      <c r="AE75" s="821"/>
      <c r="AF75" s="866">
        <v>23</v>
      </c>
      <c r="AG75" s="865"/>
      <c r="AH75" s="865"/>
      <c r="AI75" s="865"/>
      <c r="AJ75" s="821"/>
      <c r="AK75" s="866">
        <v>120</v>
      </c>
      <c r="AL75" s="865"/>
      <c r="AM75" s="865"/>
      <c r="AN75" s="865"/>
      <c r="AO75" s="821"/>
      <c r="AP75" s="866">
        <v>38</v>
      </c>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t="s">
        <v>564</v>
      </c>
      <c r="C76" s="861"/>
      <c r="D76" s="861"/>
      <c r="E76" s="861"/>
      <c r="F76" s="861"/>
      <c r="G76" s="861"/>
      <c r="H76" s="861"/>
      <c r="I76" s="861"/>
      <c r="J76" s="861"/>
      <c r="K76" s="861"/>
      <c r="L76" s="861"/>
      <c r="M76" s="861"/>
      <c r="N76" s="861"/>
      <c r="O76" s="861"/>
      <c r="P76" s="862"/>
      <c r="Q76" s="864">
        <v>345</v>
      </c>
      <c r="R76" s="865"/>
      <c r="S76" s="865"/>
      <c r="T76" s="865"/>
      <c r="U76" s="821"/>
      <c r="V76" s="866">
        <v>328</v>
      </c>
      <c r="W76" s="865"/>
      <c r="X76" s="865"/>
      <c r="Y76" s="865"/>
      <c r="Z76" s="821"/>
      <c r="AA76" s="866">
        <v>17</v>
      </c>
      <c r="AB76" s="865"/>
      <c r="AC76" s="865"/>
      <c r="AD76" s="865"/>
      <c r="AE76" s="821"/>
      <c r="AF76" s="866">
        <v>17</v>
      </c>
      <c r="AG76" s="865"/>
      <c r="AH76" s="865"/>
      <c r="AI76" s="865"/>
      <c r="AJ76" s="821"/>
      <c r="AK76" s="866">
        <v>0</v>
      </c>
      <c r="AL76" s="865"/>
      <c r="AM76" s="865"/>
      <c r="AN76" s="865"/>
      <c r="AO76" s="821"/>
      <c r="AP76" s="866">
        <v>412</v>
      </c>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t="s">
        <v>565</v>
      </c>
      <c r="C77" s="861"/>
      <c r="D77" s="861"/>
      <c r="E77" s="861"/>
      <c r="F77" s="861"/>
      <c r="G77" s="861"/>
      <c r="H77" s="861"/>
      <c r="I77" s="861"/>
      <c r="J77" s="861"/>
      <c r="K77" s="861"/>
      <c r="L77" s="861"/>
      <c r="M77" s="861"/>
      <c r="N77" s="861"/>
      <c r="O77" s="861"/>
      <c r="P77" s="862"/>
      <c r="Q77" s="864">
        <v>573</v>
      </c>
      <c r="R77" s="865"/>
      <c r="S77" s="865"/>
      <c r="T77" s="865"/>
      <c r="U77" s="821"/>
      <c r="V77" s="866">
        <v>562</v>
      </c>
      <c r="W77" s="865"/>
      <c r="X77" s="865"/>
      <c r="Y77" s="865"/>
      <c r="Z77" s="821"/>
      <c r="AA77" s="866">
        <v>11</v>
      </c>
      <c r="AB77" s="865"/>
      <c r="AC77" s="865"/>
      <c r="AD77" s="865"/>
      <c r="AE77" s="821"/>
      <c r="AF77" s="866">
        <v>11</v>
      </c>
      <c r="AG77" s="865"/>
      <c r="AH77" s="865"/>
      <c r="AI77" s="865"/>
      <c r="AJ77" s="821"/>
      <c r="AK77" s="866">
        <v>13</v>
      </c>
      <c r="AL77" s="865"/>
      <c r="AM77" s="865"/>
      <c r="AN77" s="865"/>
      <c r="AO77" s="821"/>
      <c r="AP77" s="866">
        <v>840</v>
      </c>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377</v>
      </c>
      <c r="B88" s="776" t="s">
        <v>402</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9610</v>
      </c>
      <c r="AG88" s="831"/>
      <c r="AH88" s="831"/>
      <c r="AI88" s="831"/>
      <c r="AJ88" s="831"/>
      <c r="AK88" s="828"/>
      <c r="AL88" s="828"/>
      <c r="AM88" s="828"/>
      <c r="AN88" s="828"/>
      <c r="AO88" s="828"/>
      <c r="AP88" s="831">
        <v>1290</v>
      </c>
      <c r="AQ88" s="831"/>
      <c r="AR88" s="831"/>
      <c r="AS88" s="831"/>
      <c r="AT88" s="831"/>
      <c r="AU88" s="831"/>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403</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404</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405</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408</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409</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410</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411</v>
      </c>
      <c r="AB109" s="880"/>
      <c r="AC109" s="880"/>
      <c r="AD109" s="880"/>
      <c r="AE109" s="881"/>
      <c r="AF109" s="879" t="s">
        <v>412</v>
      </c>
      <c r="AG109" s="880"/>
      <c r="AH109" s="880"/>
      <c r="AI109" s="880"/>
      <c r="AJ109" s="881"/>
      <c r="AK109" s="879" t="s">
        <v>295</v>
      </c>
      <c r="AL109" s="880"/>
      <c r="AM109" s="880"/>
      <c r="AN109" s="880"/>
      <c r="AO109" s="881"/>
      <c r="AP109" s="879" t="s">
        <v>413</v>
      </c>
      <c r="AQ109" s="880"/>
      <c r="AR109" s="880"/>
      <c r="AS109" s="880"/>
      <c r="AT109" s="882"/>
      <c r="AU109" s="899" t="s">
        <v>410</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411</v>
      </c>
      <c r="BR109" s="880"/>
      <c r="BS109" s="880"/>
      <c r="BT109" s="880"/>
      <c r="BU109" s="881"/>
      <c r="BV109" s="879" t="s">
        <v>412</v>
      </c>
      <c r="BW109" s="880"/>
      <c r="BX109" s="880"/>
      <c r="BY109" s="880"/>
      <c r="BZ109" s="881"/>
      <c r="CA109" s="879" t="s">
        <v>295</v>
      </c>
      <c r="CB109" s="880"/>
      <c r="CC109" s="880"/>
      <c r="CD109" s="880"/>
      <c r="CE109" s="881"/>
      <c r="CF109" s="900" t="s">
        <v>413</v>
      </c>
      <c r="CG109" s="900"/>
      <c r="CH109" s="900"/>
      <c r="CI109" s="900"/>
      <c r="CJ109" s="900"/>
      <c r="CK109" s="879" t="s">
        <v>414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411</v>
      </c>
      <c r="DH109" s="880"/>
      <c r="DI109" s="880"/>
      <c r="DJ109" s="880"/>
      <c r="DK109" s="881"/>
      <c r="DL109" s="879" t="s">
        <v>412</v>
      </c>
      <c r="DM109" s="880"/>
      <c r="DN109" s="880"/>
      <c r="DO109" s="880"/>
      <c r="DP109" s="881"/>
      <c r="DQ109" s="879" t="s">
        <v>295</v>
      </c>
      <c r="DR109" s="880"/>
      <c r="DS109" s="880"/>
      <c r="DT109" s="880"/>
      <c r="DU109" s="881"/>
      <c r="DV109" s="879" t="s">
        <v>413</v>
      </c>
      <c r="DW109" s="880"/>
      <c r="DX109" s="880"/>
      <c r="DY109" s="880"/>
      <c r="DZ109" s="882"/>
    </row>
    <row r="110" spans="1:131" s="212" customFormat="1" ht="26.25" customHeight="1" x14ac:dyDescent="0.15">
      <c r="A110" s="883" t="s">
        <v>415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127570</v>
      </c>
      <c r="AB110" s="887"/>
      <c r="AC110" s="887"/>
      <c r="AD110" s="887"/>
      <c r="AE110" s="888"/>
      <c r="AF110" s="889">
        <v>123308</v>
      </c>
      <c r="AG110" s="887"/>
      <c r="AH110" s="887"/>
      <c r="AI110" s="887"/>
      <c r="AJ110" s="888"/>
      <c r="AK110" s="889">
        <v>141537</v>
      </c>
      <c r="AL110" s="887"/>
      <c r="AM110" s="887"/>
      <c r="AN110" s="887"/>
      <c r="AO110" s="888"/>
      <c r="AP110" s="890">
        <v>16.2</v>
      </c>
      <c r="AQ110" s="891"/>
      <c r="AR110" s="891"/>
      <c r="AS110" s="891"/>
      <c r="AT110" s="892"/>
      <c r="AU110" s="893" t="s">
        <v>69</v>
      </c>
      <c r="AV110" s="894"/>
      <c r="AW110" s="894"/>
      <c r="AX110" s="894"/>
      <c r="AY110" s="894"/>
      <c r="AZ110" s="916" t="s">
        <v>416</v>
      </c>
      <c r="BA110" s="884"/>
      <c r="BB110" s="884"/>
      <c r="BC110" s="884"/>
      <c r="BD110" s="884"/>
      <c r="BE110" s="884"/>
      <c r="BF110" s="884"/>
      <c r="BG110" s="884"/>
      <c r="BH110" s="884"/>
      <c r="BI110" s="884"/>
      <c r="BJ110" s="884"/>
      <c r="BK110" s="884"/>
      <c r="BL110" s="884"/>
      <c r="BM110" s="884"/>
      <c r="BN110" s="884"/>
      <c r="BO110" s="884"/>
      <c r="BP110" s="885"/>
      <c r="BQ110" s="917">
        <v>1481825</v>
      </c>
      <c r="BR110" s="918"/>
      <c r="BS110" s="918"/>
      <c r="BT110" s="918"/>
      <c r="BU110" s="918"/>
      <c r="BV110" s="918">
        <v>1361797</v>
      </c>
      <c r="BW110" s="918"/>
      <c r="BX110" s="918"/>
      <c r="BY110" s="918"/>
      <c r="BZ110" s="918"/>
      <c r="CA110" s="918">
        <v>1225416</v>
      </c>
      <c r="CB110" s="918"/>
      <c r="CC110" s="918"/>
      <c r="CD110" s="918"/>
      <c r="CE110" s="918"/>
      <c r="CF110" s="931">
        <v>140.1</v>
      </c>
      <c r="CG110" s="932"/>
      <c r="CH110" s="932"/>
      <c r="CI110" s="932"/>
      <c r="CJ110" s="932"/>
      <c r="CK110" s="933" t="s">
        <v>417</v>
      </c>
      <c r="CL110" s="934"/>
      <c r="CM110" s="916" t="s">
        <v>418</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v>627707</v>
      </c>
      <c r="DH110" s="918"/>
      <c r="DI110" s="918"/>
      <c r="DJ110" s="918"/>
      <c r="DK110" s="918"/>
      <c r="DL110" s="918">
        <v>729202</v>
      </c>
      <c r="DM110" s="918"/>
      <c r="DN110" s="918"/>
      <c r="DO110" s="918"/>
      <c r="DP110" s="918"/>
      <c r="DQ110" s="918">
        <v>573606</v>
      </c>
      <c r="DR110" s="918"/>
      <c r="DS110" s="918"/>
      <c r="DT110" s="918"/>
      <c r="DU110" s="918"/>
      <c r="DV110" s="919">
        <v>65.599999999999994</v>
      </c>
      <c r="DW110" s="919"/>
      <c r="DX110" s="919"/>
      <c r="DY110" s="919"/>
      <c r="DZ110" s="920"/>
    </row>
    <row r="111" spans="1:131" s="212" customFormat="1" ht="26.25" customHeight="1" x14ac:dyDescent="0.15">
      <c r="A111" s="921" t="s">
        <v>419</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420</v>
      </c>
      <c r="BA111" s="910"/>
      <c r="BB111" s="910"/>
      <c r="BC111" s="910"/>
      <c r="BD111" s="910"/>
      <c r="BE111" s="910"/>
      <c r="BF111" s="910"/>
      <c r="BG111" s="910"/>
      <c r="BH111" s="910"/>
      <c r="BI111" s="910"/>
      <c r="BJ111" s="910"/>
      <c r="BK111" s="910"/>
      <c r="BL111" s="910"/>
      <c r="BM111" s="910"/>
      <c r="BN111" s="910"/>
      <c r="BO111" s="910"/>
      <c r="BP111" s="911"/>
      <c r="BQ111" s="912">
        <v>627707</v>
      </c>
      <c r="BR111" s="913"/>
      <c r="BS111" s="913"/>
      <c r="BT111" s="913"/>
      <c r="BU111" s="913"/>
      <c r="BV111" s="913">
        <v>729202</v>
      </c>
      <c r="BW111" s="913"/>
      <c r="BX111" s="913"/>
      <c r="BY111" s="913"/>
      <c r="BZ111" s="913"/>
      <c r="CA111" s="913">
        <v>573606</v>
      </c>
      <c r="CB111" s="913"/>
      <c r="CC111" s="913"/>
      <c r="CD111" s="913"/>
      <c r="CE111" s="913"/>
      <c r="CF111" s="907">
        <v>65.599999999999994</v>
      </c>
      <c r="CG111" s="908"/>
      <c r="CH111" s="908"/>
      <c r="CI111" s="908"/>
      <c r="CJ111" s="908"/>
      <c r="CK111" s="935"/>
      <c r="CL111" s="936"/>
      <c r="CM111" s="909" t="s">
        <v>421</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422</v>
      </c>
      <c r="B112" s="940"/>
      <c r="C112" s="910" t="s">
        <v>423</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424</v>
      </c>
      <c r="BA112" s="910"/>
      <c r="BB112" s="910"/>
      <c r="BC112" s="910"/>
      <c r="BD112" s="910"/>
      <c r="BE112" s="910"/>
      <c r="BF112" s="910"/>
      <c r="BG112" s="910"/>
      <c r="BH112" s="910"/>
      <c r="BI112" s="910"/>
      <c r="BJ112" s="910"/>
      <c r="BK112" s="910"/>
      <c r="BL112" s="910"/>
      <c r="BM112" s="910"/>
      <c r="BN112" s="910"/>
      <c r="BO112" s="910"/>
      <c r="BP112" s="911"/>
      <c r="BQ112" s="912">
        <v>388423</v>
      </c>
      <c r="BR112" s="913"/>
      <c r="BS112" s="913"/>
      <c r="BT112" s="913"/>
      <c r="BU112" s="913"/>
      <c r="BV112" s="913">
        <v>443256</v>
      </c>
      <c r="BW112" s="913"/>
      <c r="BX112" s="913"/>
      <c r="BY112" s="913"/>
      <c r="BZ112" s="913"/>
      <c r="CA112" s="913">
        <v>612563</v>
      </c>
      <c r="CB112" s="913"/>
      <c r="CC112" s="913"/>
      <c r="CD112" s="913"/>
      <c r="CE112" s="913"/>
      <c r="CF112" s="907">
        <v>70</v>
      </c>
      <c r="CG112" s="908"/>
      <c r="CH112" s="908"/>
      <c r="CI112" s="908"/>
      <c r="CJ112" s="908"/>
      <c r="CK112" s="935"/>
      <c r="CL112" s="936"/>
      <c r="CM112" s="909" t="s">
        <v>425</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426</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67543</v>
      </c>
      <c r="AB113" s="925"/>
      <c r="AC113" s="925"/>
      <c r="AD113" s="925"/>
      <c r="AE113" s="926"/>
      <c r="AF113" s="927">
        <v>78411</v>
      </c>
      <c r="AG113" s="925"/>
      <c r="AH113" s="925"/>
      <c r="AI113" s="925"/>
      <c r="AJ113" s="926"/>
      <c r="AK113" s="927">
        <v>88849</v>
      </c>
      <c r="AL113" s="925"/>
      <c r="AM113" s="925"/>
      <c r="AN113" s="925"/>
      <c r="AO113" s="926"/>
      <c r="AP113" s="928">
        <v>10.199999999999999</v>
      </c>
      <c r="AQ113" s="929"/>
      <c r="AR113" s="929"/>
      <c r="AS113" s="929"/>
      <c r="AT113" s="930"/>
      <c r="AU113" s="895"/>
      <c r="AV113" s="896"/>
      <c r="AW113" s="896"/>
      <c r="AX113" s="896"/>
      <c r="AY113" s="896"/>
      <c r="AZ113" s="909" t="s">
        <v>427</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428</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15">
      <c r="A114" s="941"/>
      <c r="B114" s="942"/>
      <c r="C114" s="910" t="s">
        <v>429</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445</v>
      </c>
      <c r="AB114" s="946"/>
      <c r="AC114" s="946"/>
      <c r="AD114" s="946"/>
      <c r="AE114" s="947"/>
      <c r="AF114" s="948">
        <v>420</v>
      </c>
      <c r="AG114" s="946"/>
      <c r="AH114" s="946"/>
      <c r="AI114" s="946"/>
      <c r="AJ114" s="947"/>
      <c r="AK114" s="948">
        <v>290</v>
      </c>
      <c r="AL114" s="946"/>
      <c r="AM114" s="946"/>
      <c r="AN114" s="946"/>
      <c r="AO114" s="947"/>
      <c r="AP114" s="949">
        <v>0</v>
      </c>
      <c r="AQ114" s="950"/>
      <c r="AR114" s="950"/>
      <c r="AS114" s="950"/>
      <c r="AT114" s="951"/>
      <c r="AU114" s="895"/>
      <c r="AV114" s="896"/>
      <c r="AW114" s="896"/>
      <c r="AX114" s="896"/>
      <c r="AY114" s="896"/>
      <c r="AZ114" s="909" t="s">
        <v>430</v>
      </c>
      <c r="BA114" s="910"/>
      <c r="BB114" s="910"/>
      <c r="BC114" s="910"/>
      <c r="BD114" s="910"/>
      <c r="BE114" s="910"/>
      <c r="BF114" s="910"/>
      <c r="BG114" s="910"/>
      <c r="BH114" s="910"/>
      <c r="BI114" s="910"/>
      <c r="BJ114" s="910"/>
      <c r="BK114" s="910"/>
      <c r="BL114" s="910"/>
      <c r="BM114" s="910"/>
      <c r="BN114" s="910"/>
      <c r="BO114" s="910"/>
      <c r="BP114" s="911"/>
      <c r="BQ114" s="912" t="s">
        <v>122</v>
      </c>
      <c r="BR114" s="913"/>
      <c r="BS114" s="913"/>
      <c r="BT114" s="913"/>
      <c r="BU114" s="913"/>
      <c r="BV114" s="913" t="s">
        <v>122</v>
      </c>
      <c r="BW114" s="913"/>
      <c r="BX114" s="913"/>
      <c r="BY114" s="913"/>
      <c r="BZ114" s="913"/>
      <c r="CA114" s="913">
        <v>5993</v>
      </c>
      <c r="CB114" s="913"/>
      <c r="CC114" s="913"/>
      <c r="CD114" s="913"/>
      <c r="CE114" s="913"/>
      <c r="CF114" s="907">
        <v>0.7</v>
      </c>
      <c r="CG114" s="908"/>
      <c r="CH114" s="908"/>
      <c r="CI114" s="908"/>
      <c r="CJ114" s="908"/>
      <c r="CK114" s="935"/>
      <c r="CL114" s="936"/>
      <c r="CM114" s="909" t="s">
        <v>431</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432</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53483</v>
      </c>
      <c r="AB115" s="925"/>
      <c r="AC115" s="925"/>
      <c r="AD115" s="925"/>
      <c r="AE115" s="926"/>
      <c r="AF115" s="927">
        <v>53483</v>
      </c>
      <c r="AG115" s="925"/>
      <c r="AH115" s="925"/>
      <c r="AI115" s="925"/>
      <c r="AJ115" s="926"/>
      <c r="AK115" s="927">
        <v>71897</v>
      </c>
      <c r="AL115" s="925"/>
      <c r="AM115" s="925"/>
      <c r="AN115" s="925"/>
      <c r="AO115" s="926"/>
      <c r="AP115" s="928">
        <v>8.1999999999999993</v>
      </c>
      <c r="AQ115" s="929"/>
      <c r="AR115" s="929"/>
      <c r="AS115" s="929"/>
      <c r="AT115" s="930"/>
      <c r="AU115" s="895"/>
      <c r="AV115" s="896"/>
      <c r="AW115" s="896"/>
      <c r="AX115" s="896"/>
      <c r="AY115" s="896"/>
      <c r="AZ115" s="909" t="s">
        <v>433</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434</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15">
      <c r="A116" s="943"/>
      <c r="B116" s="944"/>
      <c r="C116" s="952" t="s">
        <v>435</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436</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437</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15">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438</v>
      </c>
      <c r="Z117" s="881"/>
      <c r="AA117" s="965">
        <v>249041</v>
      </c>
      <c r="AB117" s="966"/>
      <c r="AC117" s="966"/>
      <c r="AD117" s="966"/>
      <c r="AE117" s="967"/>
      <c r="AF117" s="968">
        <v>255622</v>
      </c>
      <c r="AG117" s="966"/>
      <c r="AH117" s="966"/>
      <c r="AI117" s="966"/>
      <c r="AJ117" s="967"/>
      <c r="AK117" s="968">
        <v>302573</v>
      </c>
      <c r="AL117" s="966"/>
      <c r="AM117" s="966"/>
      <c r="AN117" s="966"/>
      <c r="AO117" s="967"/>
      <c r="AP117" s="969"/>
      <c r="AQ117" s="970"/>
      <c r="AR117" s="970"/>
      <c r="AS117" s="970"/>
      <c r="AT117" s="971"/>
      <c r="AU117" s="895"/>
      <c r="AV117" s="896"/>
      <c r="AW117" s="896"/>
      <c r="AX117" s="896"/>
      <c r="AY117" s="896"/>
      <c r="AZ117" s="961" t="s">
        <v>439</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440</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411</v>
      </c>
      <c r="AB118" s="880"/>
      <c r="AC118" s="880"/>
      <c r="AD118" s="880"/>
      <c r="AE118" s="881"/>
      <c r="AF118" s="879" t="s">
        <v>412</v>
      </c>
      <c r="AG118" s="880"/>
      <c r="AH118" s="880"/>
      <c r="AI118" s="880"/>
      <c r="AJ118" s="881"/>
      <c r="AK118" s="879" t="s">
        <v>295</v>
      </c>
      <c r="AL118" s="880"/>
      <c r="AM118" s="880"/>
      <c r="AN118" s="880"/>
      <c r="AO118" s="881"/>
      <c r="AP118" s="957" t="s">
        <v>413</v>
      </c>
      <c r="AQ118" s="958"/>
      <c r="AR118" s="958"/>
      <c r="AS118" s="958"/>
      <c r="AT118" s="959"/>
      <c r="AU118" s="895"/>
      <c r="AV118" s="896"/>
      <c r="AW118" s="896"/>
      <c r="AX118" s="896"/>
      <c r="AY118" s="896"/>
      <c r="AZ118" s="960" t="s">
        <v>441</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442</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4" t="s">
        <v>417</v>
      </c>
      <c r="B119" s="934"/>
      <c r="C119" s="916" t="s">
        <v>418</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v>53483</v>
      </c>
      <c r="AB119" s="887"/>
      <c r="AC119" s="887"/>
      <c r="AD119" s="887"/>
      <c r="AE119" s="888"/>
      <c r="AF119" s="889">
        <v>53483</v>
      </c>
      <c r="AG119" s="887"/>
      <c r="AH119" s="887"/>
      <c r="AI119" s="887"/>
      <c r="AJ119" s="888"/>
      <c r="AK119" s="889">
        <v>71897</v>
      </c>
      <c r="AL119" s="887"/>
      <c r="AM119" s="887"/>
      <c r="AN119" s="887"/>
      <c r="AO119" s="888"/>
      <c r="AP119" s="890">
        <v>8.1999999999999993</v>
      </c>
      <c r="AQ119" s="891"/>
      <c r="AR119" s="891"/>
      <c r="AS119" s="891"/>
      <c r="AT119" s="892"/>
      <c r="AU119" s="897"/>
      <c r="AV119" s="898"/>
      <c r="AW119" s="898"/>
      <c r="AX119" s="898"/>
      <c r="AY119" s="898"/>
      <c r="AZ119" s="235" t="s">
        <v>178</v>
      </c>
      <c r="BA119" s="235"/>
      <c r="BB119" s="235"/>
      <c r="BC119" s="235"/>
      <c r="BD119" s="235"/>
      <c r="BE119" s="235"/>
      <c r="BF119" s="235"/>
      <c r="BG119" s="235"/>
      <c r="BH119" s="235"/>
      <c r="BI119" s="235"/>
      <c r="BJ119" s="235"/>
      <c r="BK119" s="235"/>
      <c r="BL119" s="235"/>
      <c r="BM119" s="235"/>
      <c r="BN119" s="235"/>
      <c r="BO119" s="964" t="s">
        <v>443</v>
      </c>
      <c r="BP119" s="992"/>
      <c r="BQ119" s="986">
        <v>2497955</v>
      </c>
      <c r="BR119" s="987"/>
      <c r="BS119" s="987"/>
      <c r="BT119" s="987"/>
      <c r="BU119" s="987"/>
      <c r="BV119" s="987">
        <v>2534255</v>
      </c>
      <c r="BW119" s="987"/>
      <c r="BX119" s="987"/>
      <c r="BY119" s="987"/>
      <c r="BZ119" s="987"/>
      <c r="CA119" s="987">
        <v>2417578</v>
      </c>
      <c r="CB119" s="987"/>
      <c r="CC119" s="987"/>
      <c r="CD119" s="987"/>
      <c r="CE119" s="987"/>
      <c r="CF119" s="988"/>
      <c r="CG119" s="989"/>
      <c r="CH119" s="989"/>
      <c r="CI119" s="989"/>
      <c r="CJ119" s="990"/>
      <c r="CK119" s="937"/>
      <c r="CL119" s="938"/>
      <c r="CM119" s="960" t="s">
        <v>444</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15">
      <c r="A120" s="1045"/>
      <c r="B120" s="936"/>
      <c r="C120" s="909" t="s">
        <v>421</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445</v>
      </c>
      <c r="AV120" s="979"/>
      <c r="AW120" s="979"/>
      <c r="AX120" s="979"/>
      <c r="AY120" s="980"/>
      <c r="AZ120" s="916" t="s">
        <v>446</v>
      </c>
      <c r="BA120" s="884"/>
      <c r="BB120" s="884"/>
      <c r="BC120" s="884"/>
      <c r="BD120" s="884"/>
      <c r="BE120" s="884"/>
      <c r="BF120" s="884"/>
      <c r="BG120" s="884"/>
      <c r="BH120" s="884"/>
      <c r="BI120" s="884"/>
      <c r="BJ120" s="884"/>
      <c r="BK120" s="884"/>
      <c r="BL120" s="884"/>
      <c r="BM120" s="884"/>
      <c r="BN120" s="884"/>
      <c r="BO120" s="884"/>
      <c r="BP120" s="885"/>
      <c r="BQ120" s="917">
        <v>564217</v>
      </c>
      <c r="BR120" s="918"/>
      <c r="BS120" s="918"/>
      <c r="BT120" s="918"/>
      <c r="BU120" s="918"/>
      <c r="BV120" s="918">
        <v>532469</v>
      </c>
      <c r="BW120" s="918"/>
      <c r="BX120" s="918"/>
      <c r="BY120" s="918"/>
      <c r="BZ120" s="918"/>
      <c r="CA120" s="918">
        <v>491604</v>
      </c>
      <c r="CB120" s="918"/>
      <c r="CC120" s="918"/>
      <c r="CD120" s="918"/>
      <c r="CE120" s="918"/>
      <c r="CF120" s="931">
        <v>56.2</v>
      </c>
      <c r="CG120" s="932"/>
      <c r="CH120" s="932"/>
      <c r="CI120" s="932"/>
      <c r="CJ120" s="932"/>
      <c r="CK120" s="993" t="s">
        <v>447</v>
      </c>
      <c r="CL120" s="994"/>
      <c r="CM120" s="994"/>
      <c r="CN120" s="994"/>
      <c r="CO120" s="995"/>
      <c r="CP120" s="1001" t="s">
        <v>391</v>
      </c>
      <c r="CQ120" s="1002"/>
      <c r="CR120" s="1002"/>
      <c r="CS120" s="1002"/>
      <c r="CT120" s="1002"/>
      <c r="CU120" s="1002"/>
      <c r="CV120" s="1002"/>
      <c r="CW120" s="1002"/>
      <c r="CX120" s="1002"/>
      <c r="CY120" s="1002"/>
      <c r="CZ120" s="1002"/>
      <c r="DA120" s="1002"/>
      <c r="DB120" s="1002"/>
      <c r="DC120" s="1002"/>
      <c r="DD120" s="1002"/>
      <c r="DE120" s="1002"/>
      <c r="DF120" s="1003"/>
      <c r="DG120" s="917" t="s">
        <v>122</v>
      </c>
      <c r="DH120" s="918"/>
      <c r="DI120" s="918"/>
      <c r="DJ120" s="918"/>
      <c r="DK120" s="918"/>
      <c r="DL120" s="918" t="s">
        <v>122</v>
      </c>
      <c r="DM120" s="918"/>
      <c r="DN120" s="918"/>
      <c r="DO120" s="918"/>
      <c r="DP120" s="918"/>
      <c r="DQ120" s="918">
        <v>217804</v>
      </c>
      <c r="DR120" s="918"/>
      <c r="DS120" s="918"/>
      <c r="DT120" s="918"/>
      <c r="DU120" s="918"/>
      <c r="DV120" s="919">
        <v>24.9</v>
      </c>
      <c r="DW120" s="919"/>
      <c r="DX120" s="919"/>
      <c r="DY120" s="919"/>
      <c r="DZ120" s="920"/>
    </row>
    <row r="121" spans="1:130" s="212" customFormat="1" ht="26.25" customHeight="1" x14ac:dyDescent="0.15">
      <c r="A121" s="1045"/>
      <c r="B121" s="936"/>
      <c r="C121" s="961" t="s">
        <v>448</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449</v>
      </c>
      <c r="BA121" s="910"/>
      <c r="BB121" s="910"/>
      <c r="BC121" s="910"/>
      <c r="BD121" s="910"/>
      <c r="BE121" s="910"/>
      <c r="BF121" s="910"/>
      <c r="BG121" s="910"/>
      <c r="BH121" s="910"/>
      <c r="BI121" s="910"/>
      <c r="BJ121" s="910"/>
      <c r="BK121" s="910"/>
      <c r="BL121" s="910"/>
      <c r="BM121" s="910"/>
      <c r="BN121" s="910"/>
      <c r="BO121" s="910"/>
      <c r="BP121" s="911"/>
      <c r="BQ121" s="912">
        <v>16435</v>
      </c>
      <c r="BR121" s="913"/>
      <c r="BS121" s="913"/>
      <c r="BT121" s="913"/>
      <c r="BU121" s="913"/>
      <c r="BV121" s="913">
        <v>16799</v>
      </c>
      <c r="BW121" s="913"/>
      <c r="BX121" s="913"/>
      <c r="BY121" s="913"/>
      <c r="BZ121" s="913"/>
      <c r="CA121" s="913">
        <v>14634</v>
      </c>
      <c r="CB121" s="913"/>
      <c r="CC121" s="913"/>
      <c r="CD121" s="913"/>
      <c r="CE121" s="913"/>
      <c r="CF121" s="907">
        <v>1.7</v>
      </c>
      <c r="CG121" s="908"/>
      <c r="CH121" s="908"/>
      <c r="CI121" s="908"/>
      <c r="CJ121" s="908"/>
      <c r="CK121" s="996"/>
      <c r="CL121" s="997"/>
      <c r="CM121" s="997"/>
      <c r="CN121" s="997"/>
      <c r="CO121" s="998"/>
      <c r="CP121" s="1006" t="s">
        <v>393</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v>176001</v>
      </c>
      <c r="DR121" s="913"/>
      <c r="DS121" s="913"/>
      <c r="DT121" s="913"/>
      <c r="DU121" s="913"/>
      <c r="DV121" s="914">
        <v>20.100000000000001</v>
      </c>
      <c r="DW121" s="914"/>
      <c r="DX121" s="914"/>
      <c r="DY121" s="914"/>
      <c r="DZ121" s="915"/>
    </row>
    <row r="122" spans="1:130" s="212" customFormat="1" ht="26.25" customHeight="1" x14ac:dyDescent="0.15">
      <c r="A122" s="1045"/>
      <c r="B122" s="936"/>
      <c r="C122" s="909" t="s">
        <v>431</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450</v>
      </c>
      <c r="BA122" s="952"/>
      <c r="BB122" s="952"/>
      <c r="BC122" s="952"/>
      <c r="BD122" s="952"/>
      <c r="BE122" s="952"/>
      <c r="BF122" s="952"/>
      <c r="BG122" s="952"/>
      <c r="BH122" s="952"/>
      <c r="BI122" s="952"/>
      <c r="BJ122" s="952"/>
      <c r="BK122" s="952"/>
      <c r="BL122" s="952"/>
      <c r="BM122" s="952"/>
      <c r="BN122" s="952"/>
      <c r="BO122" s="952"/>
      <c r="BP122" s="953"/>
      <c r="BQ122" s="986">
        <v>1267366</v>
      </c>
      <c r="BR122" s="987"/>
      <c r="BS122" s="987"/>
      <c r="BT122" s="987"/>
      <c r="BU122" s="987"/>
      <c r="BV122" s="987">
        <v>1633788</v>
      </c>
      <c r="BW122" s="987"/>
      <c r="BX122" s="987"/>
      <c r="BY122" s="987"/>
      <c r="BZ122" s="987"/>
      <c r="CA122" s="987">
        <v>1321561</v>
      </c>
      <c r="CB122" s="987"/>
      <c r="CC122" s="987"/>
      <c r="CD122" s="987"/>
      <c r="CE122" s="987"/>
      <c r="CF122" s="1004">
        <v>151.1</v>
      </c>
      <c r="CG122" s="1005"/>
      <c r="CH122" s="1005"/>
      <c r="CI122" s="1005"/>
      <c r="CJ122" s="1005"/>
      <c r="CK122" s="996"/>
      <c r="CL122" s="997"/>
      <c r="CM122" s="997"/>
      <c r="CN122" s="997"/>
      <c r="CO122" s="998"/>
      <c r="CP122" s="1006" t="s">
        <v>451</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v>144943</v>
      </c>
      <c r="DR122" s="913"/>
      <c r="DS122" s="913"/>
      <c r="DT122" s="913"/>
      <c r="DU122" s="913"/>
      <c r="DV122" s="914">
        <v>16.600000000000001</v>
      </c>
      <c r="DW122" s="914"/>
      <c r="DX122" s="914"/>
      <c r="DY122" s="914"/>
      <c r="DZ122" s="915"/>
    </row>
    <row r="123" spans="1:130" s="212" customFormat="1" ht="26.25" customHeight="1" x14ac:dyDescent="0.15">
      <c r="A123" s="1045"/>
      <c r="B123" s="936"/>
      <c r="C123" s="909" t="s">
        <v>437</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178</v>
      </c>
      <c r="BA123" s="235"/>
      <c r="BB123" s="235"/>
      <c r="BC123" s="235"/>
      <c r="BD123" s="235"/>
      <c r="BE123" s="235"/>
      <c r="BF123" s="235"/>
      <c r="BG123" s="235"/>
      <c r="BH123" s="235"/>
      <c r="BI123" s="235"/>
      <c r="BJ123" s="235"/>
      <c r="BK123" s="235"/>
      <c r="BL123" s="235"/>
      <c r="BM123" s="235"/>
      <c r="BN123" s="235"/>
      <c r="BO123" s="964" t="s">
        <v>452</v>
      </c>
      <c r="BP123" s="992"/>
      <c r="BQ123" s="1051">
        <v>1848018</v>
      </c>
      <c r="BR123" s="1018"/>
      <c r="BS123" s="1018"/>
      <c r="BT123" s="1018"/>
      <c r="BU123" s="1018"/>
      <c r="BV123" s="1018">
        <v>2183056</v>
      </c>
      <c r="BW123" s="1018"/>
      <c r="BX123" s="1018"/>
      <c r="BY123" s="1018"/>
      <c r="BZ123" s="1018"/>
      <c r="CA123" s="1018">
        <v>1827799</v>
      </c>
      <c r="CB123" s="1018"/>
      <c r="CC123" s="1018"/>
      <c r="CD123" s="1018"/>
      <c r="CE123" s="1018"/>
      <c r="CF123" s="988"/>
      <c r="CG123" s="989"/>
      <c r="CH123" s="989"/>
      <c r="CI123" s="989"/>
      <c r="CJ123" s="990"/>
      <c r="CK123" s="996"/>
      <c r="CL123" s="997"/>
      <c r="CM123" s="997"/>
      <c r="CN123" s="997"/>
      <c r="CO123" s="998"/>
      <c r="CP123" s="1006" t="s">
        <v>394</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v>58141</v>
      </c>
      <c r="DR123" s="946"/>
      <c r="DS123" s="946"/>
      <c r="DT123" s="946"/>
      <c r="DU123" s="947"/>
      <c r="DV123" s="949">
        <v>6.6</v>
      </c>
      <c r="DW123" s="950"/>
      <c r="DX123" s="950"/>
      <c r="DY123" s="950"/>
      <c r="DZ123" s="951"/>
    </row>
    <row r="124" spans="1:130" s="212" customFormat="1" ht="26.25" customHeight="1" thickBot="1" x14ac:dyDescent="0.2">
      <c r="A124" s="1045"/>
      <c r="B124" s="936"/>
      <c r="C124" s="909" t="s">
        <v>440</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7" t="s">
        <v>453</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v>76</v>
      </c>
      <c r="BR124" s="1014"/>
      <c r="BS124" s="1014"/>
      <c r="BT124" s="1014"/>
      <c r="BU124" s="1014"/>
      <c r="BV124" s="1014">
        <v>42.8</v>
      </c>
      <c r="BW124" s="1014"/>
      <c r="BX124" s="1014"/>
      <c r="BY124" s="1014"/>
      <c r="BZ124" s="1014"/>
      <c r="CA124" s="1014">
        <v>67.400000000000006</v>
      </c>
      <c r="CB124" s="1014"/>
      <c r="CC124" s="1014"/>
      <c r="CD124" s="1014"/>
      <c r="CE124" s="1014"/>
      <c r="CF124" s="1015"/>
      <c r="CG124" s="1016"/>
      <c r="CH124" s="1016"/>
      <c r="CI124" s="1016"/>
      <c r="CJ124" s="1017"/>
      <c r="CK124" s="999"/>
      <c r="CL124" s="999"/>
      <c r="CM124" s="999"/>
      <c r="CN124" s="999"/>
      <c r="CO124" s="1000"/>
      <c r="CP124" s="1006" t="s">
        <v>454</v>
      </c>
      <c r="CQ124" s="1007"/>
      <c r="CR124" s="1007"/>
      <c r="CS124" s="1007"/>
      <c r="CT124" s="1007"/>
      <c r="CU124" s="1007"/>
      <c r="CV124" s="1007"/>
      <c r="CW124" s="1007"/>
      <c r="CX124" s="1007"/>
      <c r="CY124" s="1007"/>
      <c r="CZ124" s="1007"/>
      <c r="DA124" s="1007"/>
      <c r="DB124" s="1007"/>
      <c r="DC124" s="1007"/>
      <c r="DD124" s="1007"/>
      <c r="DE124" s="1007"/>
      <c r="DF124" s="1008"/>
      <c r="DG124" s="991">
        <v>509184</v>
      </c>
      <c r="DH124" s="973"/>
      <c r="DI124" s="973"/>
      <c r="DJ124" s="973"/>
      <c r="DK124" s="974"/>
      <c r="DL124" s="972">
        <v>443256</v>
      </c>
      <c r="DM124" s="973"/>
      <c r="DN124" s="973"/>
      <c r="DO124" s="973"/>
      <c r="DP124" s="974"/>
      <c r="DQ124" s="972">
        <v>15674</v>
      </c>
      <c r="DR124" s="973"/>
      <c r="DS124" s="973"/>
      <c r="DT124" s="973"/>
      <c r="DU124" s="974"/>
      <c r="DV124" s="975">
        <v>1.8</v>
      </c>
      <c r="DW124" s="976"/>
      <c r="DX124" s="976"/>
      <c r="DY124" s="976"/>
      <c r="DZ124" s="977"/>
    </row>
    <row r="125" spans="1:130" s="212" customFormat="1" ht="26.25" customHeight="1" x14ac:dyDescent="0.15">
      <c r="A125" s="1045"/>
      <c r="B125" s="936"/>
      <c r="C125" s="909" t="s">
        <v>442</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455</v>
      </c>
      <c r="CL125" s="994"/>
      <c r="CM125" s="994"/>
      <c r="CN125" s="994"/>
      <c r="CO125" s="995"/>
      <c r="CP125" s="916" t="s">
        <v>456</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5"/>
      <c r="B126" s="936"/>
      <c r="C126" s="909" t="s">
        <v>444</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457</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6"/>
      <c r="B127" s="938"/>
      <c r="C127" s="960" t="s">
        <v>458</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9" t="s">
        <v>459</v>
      </c>
      <c r="AY127" s="1020"/>
      <c r="AZ127" s="1020"/>
      <c r="BA127" s="1020"/>
      <c r="BB127" s="1020"/>
      <c r="BC127" s="1020"/>
      <c r="BD127" s="1020"/>
      <c r="BE127" s="1021"/>
      <c r="BF127" s="1022" t="s">
        <v>460</v>
      </c>
      <c r="BG127" s="1020"/>
      <c r="BH127" s="1020"/>
      <c r="BI127" s="1020"/>
      <c r="BJ127" s="1020"/>
      <c r="BK127" s="1020"/>
      <c r="BL127" s="1021"/>
      <c r="BM127" s="1022" t="s">
        <v>461</v>
      </c>
      <c r="BN127" s="1020"/>
      <c r="BO127" s="1020"/>
      <c r="BP127" s="1020"/>
      <c r="BQ127" s="1020"/>
      <c r="BR127" s="1020"/>
      <c r="BS127" s="1021"/>
      <c r="BT127" s="1022" t="s">
        <v>462</v>
      </c>
      <c r="BU127" s="1020"/>
      <c r="BV127" s="1020"/>
      <c r="BW127" s="1020"/>
      <c r="BX127" s="1020"/>
      <c r="BY127" s="1020"/>
      <c r="BZ127" s="1043"/>
      <c r="CA127" s="214"/>
      <c r="CB127" s="214"/>
      <c r="CC127" s="214"/>
      <c r="CD127" s="237"/>
      <c r="CE127" s="237"/>
      <c r="CF127" s="237"/>
      <c r="CG127" s="214"/>
      <c r="CH127" s="214"/>
      <c r="CI127" s="214"/>
      <c r="CJ127" s="236"/>
      <c r="CK127" s="1010"/>
      <c r="CL127" s="997"/>
      <c r="CM127" s="997"/>
      <c r="CN127" s="997"/>
      <c r="CO127" s="998"/>
      <c r="CP127" s="909" t="s">
        <v>463</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9" t="s">
        <v>464</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465</v>
      </c>
      <c r="X128" s="1031"/>
      <c r="Y128" s="1031"/>
      <c r="Z128" s="1032"/>
      <c r="AA128" s="1033">
        <v>3221</v>
      </c>
      <c r="AB128" s="1034"/>
      <c r="AC128" s="1034"/>
      <c r="AD128" s="1034"/>
      <c r="AE128" s="1035"/>
      <c r="AF128" s="1036">
        <v>5653</v>
      </c>
      <c r="AG128" s="1034"/>
      <c r="AH128" s="1034"/>
      <c r="AI128" s="1034"/>
      <c r="AJ128" s="1035"/>
      <c r="AK128" s="1036">
        <v>4878</v>
      </c>
      <c r="AL128" s="1034"/>
      <c r="AM128" s="1034"/>
      <c r="AN128" s="1034"/>
      <c r="AO128" s="1035"/>
      <c r="AP128" s="1037"/>
      <c r="AQ128" s="1038"/>
      <c r="AR128" s="1038"/>
      <c r="AS128" s="1038"/>
      <c r="AT128" s="1039"/>
      <c r="AU128" s="214"/>
      <c r="AV128" s="214"/>
      <c r="AW128" s="214"/>
      <c r="AX128" s="883" t="s">
        <v>466</v>
      </c>
      <c r="AY128" s="884"/>
      <c r="AZ128" s="884"/>
      <c r="BA128" s="884"/>
      <c r="BB128" s="884"/>
      <c r="BC128" s="884"/>
      <c r="BD128" s="884"/>
      <c r="BE128" s="885"/>
      <c r="BF128" s="1040" t="s">
        <v>122</v>
      </c>
      <c r="BG128" s="1041"/>
      <c r="BH128" s="1041"/>
      <c r="BI128" s="1041"/>
      <c r="BJ128" s="1041"/>
      <c r="BK128" s="1041"/>
      <c r="BL128" s="1042"/>
      <c r="BM128" s="1040">
        <v>15</v>
      </c>
      <c r="BN128" s="1041"/>
      <c r="BO128" s="1041"/>
      <c r="BP128" s="1041"/>
      <c r="BQ128" s="1041"/>
      <c r="BR128" s="1041"/>
      <c r="BS128" s="1042"/>
      <c r="BT128" s="1040">
        <v>20</v>
      </c>
      <c r="BU128" s="1041"/>
      <c r="BV128" s="1041"/>
      <c r="BW128" s="1041"/>
      <c r="BX128" s="1041"/>
      <c r="BY128" s="1041"/>
      <c r="BZ128" s="1063"/>
      <c r="CA128" s="237"/>
      <c r="CB128" s="237"/>
      <c r="CC128" s="237"/>
      <c r="CD128" s="237"/>
      <c r="CE128" s="237"/>
      <c r="CF128" s="237"/>
      <c r="CG128" s="214"/>
      <c r="CH128" s="214"/>
      <c r="CI128" s="214"/>
      <c r="CJ128" s="236"/>
      <c r="CK128" s="1011"/>
      <c r="CL128" s="1012"/>
      <c r="CM128" s="1012"/>
      <c r="CN128" s="1012"/>
      <c r="CO128" s="1013"/>
      <c r="CP128" s="1023" t="s">
        <v>467</v>
      </c>
      <c r="CQ128" s="713"/>
      <c r="CR128" s="713"/>
      <c r="CS128" s="713"/>
      <c r="CT128" s="713"/>
      <c r="CU128" s="713"/>
      <c r="CV128" s="713"/>
      <c r="CW128" s="713"/>
      <c r="CX128" s="713"/>
      <c r="CY128" s="713"/>
      <c r="CZ128" s="713"/>
      <c r="DA128" s="713"/>
      <c r="DB128" s="713"/>
      <c r="DC128" s="713"/>
      <c r="DD128" s="713"/>
      <c r="DE128" s="713"/>
      <c r="DF128" s="1024"/>
      <c r="DG128" s="1025" t="s">
        <v>122</v>
      </c>
      <c r="DH128" s="1026"/>
      <c r="DI128" s="1026"/>
      <c r="DJ128" s="1026"/>
      <c r="DK128" s="1026"/>
      <c r="DL128" s="1026" t="s">
        <v>122</v>
      </c>
      <c r="DM128" s="1026"/>
      <c r="DN128" s="1026"/>
      <c r="DO128" s="1026"/>
      <c r="DP128" s="1026"/>
      <c r="DQ128" s="1026" t="s">
        <v>122</v>
      </c>
      <c r="DR128" s="1026"/>
      <c r="DS128" s="1026"/>
      <c r="DT128" s="1026"/>
      <c r="DU128" s="1026"/>
      <c r="DV128" s="1027" t="s">
        <v>122</v>
      </c>
      <c r="DW128" s="1027"/>
      <c r="DX128" s="1027"/>
      <c r="DY128" s="1027"/>
      <c r="DZ128" s="1028"/>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468</v>
      </c>
      <c r="X129" s="1058"/>
      <c r="Y129" s="1058"/>
      <c r="Z129" s="1059"/>
      <c r="AA129" s="945">
        <v>1011090</v>
      </c>
      <c r="AB129" s="946"/>
      <c r="AC129" s="946"/>
      <c r="AD129" s="946"/>
      <c r="AE129" s="947"/>
      <c r="AF129" s="948">
        <v>974965</v>
      </c>
      <c r="AG129" s="946"/>
      <c r="AH129" s="946"/>
      <c r="AI129" s="946"/>
      <c r="AJ129" s="947"/>
      <c r="AK129" s="948">
        <v>1054645</v>
      </c>
      <c r="AL129" s="946"/>
      <c r="AM129" s="946"/>
      <c r="AN129" s="946"/>
      <c r="AO129" s="947"/>
      <c r="AP129" s="1060"/>
      <c r="AQ129" s="1061"/>
      <c r="AR129" s="1061"/>
      <c r="AS129" s="1061"/>
      <c r="AT129" s="1062"/>
      <c r="AU129" s="215"/>
      <c r="AV129" s="215"/>
      <c r="AW129" s="215"/>
      <c r="AX129" s="1052" t="s">
        <v>469</v>
      </c>
      <c r="AY129" s="910"/>
      <c r="AZ129" s="910"/>
      <c r="BA129" s="910"/>
      <c r="BB129" s="910"/>
      <c r="BC129" s="910"/>
      <c r="BD129" s="910"/>
      <c r="BE129" s="911"/>
      <c r="BF129" s="1053" t="s">
        <v>122</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470</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471</v>
      </c>
      <c r="X130" s="1058"/>
      <c r="Y130" s="1058"/>
      <c r="Z130" s="1059"/>
      <c r="AA130" s="945">
        <v>156975</v>
      </c>
      <c r="AB130" s="946"/>
      <c r="AC130" s="946"/>
      <c r="AD130" s="946"/>
      <c r="AE130" s="947"/>
      <c r="AF130" s="948">
        <v>155132</v>
      </c>
      <c r="AG130" s="946"/>
      <c r="AH130" s="946"/>
      <c r="AI130" s="946"/>
      <c r="AJ130" s="947"/>
      <c r="AK130" s="948">
        <v>179888</v>
      </c>
      <c r="AL130" s="946"/>
      <c r="AM130" s="946"/>
      <c r="AN130" s="946"/>
      <c r="AO130" s="947"/>
      <c r="AP130" s="1060"/>
      <c r="AQ130" s="1061"/>
      <c r="AR130" s="1061"/>
      <c r="AS130" s="1061"/>
      <c r="AT130" s="1062"/>
      <c r="AU130" s="215"/>
      <c r="AV130" s="215"/>
      <c r="AW130" s="215"/>
      <c r="AX130" s="1052" t="s">
        <v>472</v>
      </c>
      <c r="AY130" s="910"/>
      <c r="AZ130" s="910"/>
      <c r="BA130" s="910"/>
      <c r="BB130" s="910"/>
      <c r="BC130" s="910"/>
      <c r="BD130" s="910"/>
      <c r="BE130" s="911"/>
      <c r="BF130" s="1088">
        <v>11.8</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473</v>
      </c>
      <c r="X131" s="1095"/>
      <c r="Y131" s="1095"/>
      <c r="Z131" s="1096"/>
      <c r="AA131" s="991">
        <v>854115</v>
      </c>
      <c r="AB131" s="973"/>
      <c r="AC131" s="973"/>
      <c r="AD131" s="973"/>
      <c r="AE131" s="974"/>
      <c r="AF131" s="972">
        <v>819833</v>
      </c>
      <c r="AG131" s="973"/>
      <c r="AH131" s="973"/>
      <c r="AI131" s="973"/>
      <c r="AJ131" s="974"/>
      <c r="AK131" s="972">
        <v>874757</v>
      </c>
      <c r="AL131" s="973"/>
      <c r="AM131" s="973"/>
      <c r="AN131" s="973"/>
      <c r="AO131" s="974"/>
      <c r="AP131" s="1097"/>
      <c r="AQ131" s="1098"/>
      <c r="AR131" s="1098"/>
      <c r="AS131" s="1098"/>
      <c r="AT131" s="1099"/>
      <c r="AU131" s="215"/>
      <c r="AV131" s="215"/>
      <c r="AW131" s="215"/>
      <c r="AX131" s="1070" t="s">
        <v>474</v>
      </c>
      <c r="AY131" s="713"/>
      <c r="AZ131" s="713"/>
      <c r="BA131" s="713"/>
      <c r="BB131" s="713"/>
      <c r="BC131" s="713"/>
      <c r="BD131" s="713"/>
      <c r="BE131" s="1024"/>
      <c r="BF131" s="1071">
        <v>67.400000000000006</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475</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476</v>
      </c>
      <c r="W132" s="1081"/>
      <c r="X132" s="1081"/>
      <c r="Y132" s="1081"/>
      <c r="Z132" s="1082"/>
      <c r="AA132" s="1083">
        <v>10.40199505</v>
      </c>
      <c r="AB132" s="1084"/>
      <c r="AC132" s="1084"/>
      <c r="AD132" s="1084"/>
      <c r="AE132" s="1085"/>
      <c r="AF132" s="1086">
        <v>11.56784369</v>
      </c>
      <c r="AG132" s="1084"/>
      <c r="AH132" s="1084"/>
      <c r="AI132" s="1084"/>
      <c r="AJ132" s="1085"/>
      <c r="AK132" s="1086">
        <v>13.46739723</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477</v>
      </c>
      <c r="W133" s="1064"/>
      <c r="X133" s="1064"/>
      <c r="Y133" s="1064"/>
      <c r="Z133" s="1065"/>
      <c r="AA133" s="1066">
        <v>10.199999999999999</v>
      </c>
      <c r="AB133" s="1067"/>
      <c r="AC133" s="1067"/>
      <c r="AD133" s="1067"/>
      <c r="AE133" s="1068"/>
      <c r="AF133" s="1066">
        <v>10.3</v>
      </c>
      <c r="AG133" s="1067"/>
      <c r="AH133" s="1067"/>
      <c r="AI133" s="1067"/>
      <c r="AJ133" s="1068"/>
      <c r="AK133" s="1066">
        <v>11.8</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3eYKr63wAuEuVAyCVJuLbs/BUjaWg8KM8i9ex8/FwFOXqiKvaGfsYWkC2/COhhz2a4dxNx+q6KE608DGI9k0Ww==" saltValue="L06/UZaKMpoDZqVUphYVp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J10" zoomScaleNormal="85" zoomScaleSheetLayoutView="100" workbookViewId="0">
      <selection activeCell="DA72" sqref="DA72"/>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H/ODpyqqg8SE4zSgbDAtjnwLnSQtnDyoa31DjSd/4Rb0TRwZu2WTEdI1Ae3sd5Aiimf9mk7wtX/sHV7vygBD4w==" saltValue="0cywts6iomc8H1VMBAvvS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S31" zoomScale="90" zoomScaleNormal="9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sCrT9gfwK6UlOVNdIiwSKK64HLhdbSA+FYOCkNnxdMLW5FlAypUPav6pXlDv+/hDfePvNwTO7XBdXKZa/K6dHg==" saltValue="u7fO3iRmg/aEMWDNA6RfNA=="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13"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1" t="s">
        <v>481</v>
      </c>
      <c r="AP7" s="253"/>
      <c r="AQ7" s="254" t="s">
        <v>482</v>
      </c>
      <c r="AR7" s="255"/>
    </row>
    <row r="8" spans="1:46" x14ac:dyDescent="0.15">
      <c r="A8" s="247"/>
      <c r="AK8" s="256"/>
      <c r="AL8" s="257"/>
      <c r="AM8" s="257"/>
      <c r="AN8" s="258"/>
      <c r="AO8" s="1102"/>
      <c r="AP8" s="259" t="s">
        <v>483</v>
      </c>
      <c r="AQ8" s="260" t="s">
        <v>484</v>
      </c>
      <c r="AR8" s="261" t="s">
        <v>485</v>
      </c>
    </row>
    <row r="9" spans="1:46" x14ac:dyDescent="0.15">
      <c r="A9" s="247"/>
      <c r="AK9" s="1103" t="s">
        <v>486</v>
      </c>
      <c r="AL9" s="1104"/>
      <c r="AM9" s="1104"/>
      <c r="AN9" s="1105"/>
      <c r="AO9" s="262">
        <v>388201</v>
      </c>
      <c r="AP9" s="262">
        <v>444675</v>
      </c>
      <c r="AQ9" s="263">
        <v>289558</v>
      </c>
      <c r="AR9" s="264">
        <v>53.6</v>
      </c>
    </row>
    <row r="10" spans="1:46" ht="13.5" customHeight="1" x14ac:dyDescent="0.15">
      <c r="A10" s="247"/>
      <c r="AK10" s="1103" t="s">
        <v>487</v>
      </c>
      <c r="AL10" s="1104"/>
      <c r="AM10" s="1104"/>
      <c r="AN10" s="1105"/>
      <c r="AO10" s="265">
        <v>2216</v>
      </c>
      <c r="AP10" s="265">
        <v>2538</v>
      </c>
      <c r="AQ10" s="266">
        <v>31838</v>
      </c>
      <c r="AR10" s="267">
        <v>-92</v>
      </c>
    </row>
    <row r="11" spans="1:46" ht="13.5" customHeight="1" x14ac:dyDescent="0.15">
      <c r="A11" s="247"/>
      <c r="AK11" s="1103" t="s">
        <v>488</v>
      </c>
      <c r="AL11" s="1104"/>
      <c r="AM11" s="1104"/>
      <c r="AN11" s="1105"/>
      <c r="AO11" s="265">
        <v>10651</v>
      </c>
      <c r="AP11" s="265">
        <v>12200</v>
      </c>
      <c r="AQ11" s="266">
        <v>5309</v>
      </c>
      <c r="AR11" s="267">
        <v>129.80000000000001</v>
      </c>
    </row>
    <row r="12" spans="1:46" ht="13.5" customHeight="1" x14ac:dyDescent="0.15">
      <c r="A12" s="247"/>
      <c r="AK12" s="1103" t="s">
        <v>489</v>
      </c>
      <c r="AL12" s="1104"/>
      <c r="AM12" s="1104"/>
      <c r="AN12" s="1105"/>
      <c r="AO12" s="265" t="s">
        <v>490</v>
      </c>
      <c r="AP12" s="265" t="s">
        <v>490</v>
      </c>
      <c r="AQ12" s="266" t="s">
        <v>490</v>
      </c>
      <c r="AR12" s="267" t="s">
        <v>490</v>
      </c>
    </row>
    <row r="13" spans="1:46" ht="13.5" customHeight="1" x14ac:dyDescent="0.15">
      <c r="A13" s="247"/>
      <c r="AK13" s="1103" t="s">
        <v>491</v>
      </c>
      <c r="AL13" s="1104"/>
      <c r="AM13" s="1104"/>
      <c r="AN13" s="1105"/>
      <c r="AO13" s="265">
        <v>5435</v>
      </c>
      <c r="AP13" s="265">
        <v>6226</v>
      </c>
      <c r="AQ13" s="266">
        <v>8195</v>
      </c>
      <c r="AR13" s="267">
        <v>-24</v>
      </c>
    </row>
    <row r="14" spans="1:46" ht="13.5" customHeight="1" x14ac:dyDescent="0.15">
      <c r="A14" s="247"/>
      <c r="AK14" s="1103" t="s">
        <v>492</v>
      </c>
      <c r="AL14" s="1104"/>
      <c r="AM14" s="1104"/>
      <c r="AN14" s="1105"/>
      <c r="AO14" s="265" t="s">
        <v>490</v>
      </c>
      <c r="AP14" s="265" t="s">
        <v>490</v>
      </c>
      <c r="AQ14" s="266">
        <v>5752</v>
      </c>
      <c r="AR14" s="267" t="s">
        <v>490</v>
      </c>
    </row>
    <row r="15" spans="1:46" ht="13.5" customHeight="1" x14ac:dyDescent="0.15">
      <c r="A15" s="247"/>
      <c r="AK15" s="1106" t="s">
        <v>493</v>
      </c>
      <c r="AL15" s="1107"/>
      <c r="AM15" s="1107"/>
      <c r="AN15" s="1108"/>
      <c r="AO15" s="265">
        <v>-21353</v>
      </c>
      <c r="AP15" s="265">
        <v>-24459</v>
      </c>
      <c r="AQ15" s="266">
        <v>-17150</v>
      </c>
      <c r="AR15" s="267">
        <v>42.6</v>
      </c>
    </row>
    <row r="16" spans="1:46" x14ac:dyDescent="0.15">
      <c r="A16" s="247"/>
      <c r="AK16" s="1106" t="s">
        <v>178</v>
      </c>
      <c r="AL16" s="1107"/>
      <c r="AM16" s="1107"/>
      <c r="AN16" s="1108"/>
      <c r="AO16" s="265">
        <v>385150</v>
      </c>
      <c r="AP16" s="265">
        <v>441180</v>
      </c>
      <c r="AQ16" s="266">
        <v>323504</v>
      </c>
      <c r="AR16" s="267">
        <v>36.4</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09" t="s">
        <v>498</v>
      </c>
      <c r="AL21" s="1110"/>
      <c r="AM21" s="1110"/>
      <c r="AN21" s="1111"/>
      <c r="AO21" s="277">
        <v>34.36</v>
      </c>
      <c r="AP21" s="278">
        <v>26.26</v>
      </c>
      <c r="AQ21" s="279">
        <v>8.1</v>
      </c>
      <c r="AS21" s="280"/>
      <c r="AT21" s="276"/>
    </row>
    <row r="22" spans="1:46" s="248" customFormat="1" x14ac:dyDescent="0.15">
      <c r="A22" s="276"/>
      <c r="AK22" s="1109" t="s">
        <v>499</v>
      </c>
      <c r="AL22" s="1110"/>
      <c r="AM22" s="1110"/>
      <c r="AN22" s="1111"/>
      <c r="AO22" s="281">
        <v>96.2</v>
      </c>
      <c r="AP22" s="282">
        <v>94.5</v>
      </c>
      <c r="AQ22" s="283">
        <v>1.7</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500</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1" t="s">
        <v>481</v>
      </c>
      <c r="AP30" s="253"/>
      <c r="AQ30" s="254" t="s">
        <v>482</v>
      </c>
      <c r="AR30" s="255"/>
    </row>
    <row r="31" spans="1:46" x14ac:dyDescent="0.15">
      <c r="A31" s="247"/>
      <c r="AK31" s="256"/>
      <c r="AL31" s="257"/>
      <c r="AM31" s="257"/>
      <c r="AN31" s="258"/>
      <c r="AO31" s="1102"/>
      <c r="AP31" s="259" t="s">
        <v>483</v>
      </c>
      <c r="AQ31" s="260" t="s">
        <v>484</v>
      </c>
      <c r="AR31" s="261" t="s">
        <v>485</v>
      </c>
    </row>
    <row r="32" spans="1:46" ht="27" customHeight="1" x14ac:dyDescent="0.15">
      <c r="A32" s="247"/>
      <c r="AK32" s="1117" t="s">
        <v>503</v>
      </c>
      <c r="AL32" s="1118"/>
      <c r="AM32" s="1118"/>
      <c r="AN32" s="1119"/>
      <c r="AO32" s="291">
        <v>141537</v>
      </c>
      <c r="AP32" s="291">
        <v>162127</v>
      </c>
      <c r="AQ32" s="292">
        <v>167749</v>
      </c>
      <c r="AR32" s="293">
        <v>-3.4</v>
      </c>
    </row>
    <row r="33" spans="1:46" ht="13.5" customHeight="1" x14ac:dyDescent="0.15">
      <c r="A33" s="247"/>
      <c r="AK33" s="1117" t="s">
        <v>504</v>
      </c>
      <c r="AL33" s="1118"/>
      <c r="AM33" s="1118"/>
      <c r="AN33" s="1119"/>
      <c r="AO33" s="291" t="s">
        <v>490</v>
      </c>
      <c r="AP33" s="291" t="s">
        <v>490</v>
      </c>
      <c r="AQ33" s="292" t="s">
        <v>490</v>
      </c>
      <c r="AR33" s="293" t="s">
        <v>490</v>
      </c>
    </row>
    <row r="34" spans="1:46" ht="27" customHeight="1" x14ac:dyDescent="0.15">
      <c r="A34" s="247"/>
      <c r="AK34" s="1117" t="s">
        <v>505</v>
      </c>
      <c r="AL34" s="1118"/>
      <c r="AM34" s="1118"/>
      <c r="AN34" s="1119"/>
      <c r="AO34" s="291" t="s">
        <v>490</v>
      </c>
      <c r="AP34" s="291" t="s">
        <v>490</v>
      </c>
      <c r="AQ34" s="292" t="s">
        <v>490</v>
      </c>
      <c r="AR34" s="293" t="s">
        <v>490</v>
      </c>
    </row>
    <row r="35" spans="1:46" ht="27" customHeight="1" x14ac:dyDescent="0.15">
      <c r="A35" s="247"/>
      <c r="AK35" s="1117" t="s">
        <v>506</v>
      </c>
      <c r="AL35" s="1118"/>
      <c r="AM35" s="1118"/>
      <c r="AN35" s="1119"/>
      <c r="AO35" s="291">
        <v>88849</v>
      </c>
      <c r="AP35" s="291">
        <v>101774</v>
      </c>
      <c r="AQ35" s="292">
        <v>32778</v>
      </c>
      <c r="AR35" s="293">
        <v>210.5</v>
      </c>
    </row>
    <row r="36" spans="1:46" ht="27" customHeight="1" x14ac:dyDescent="0.15">
      <c r="A36" s="247"/>
      <c r="AK36" s="1117" t="s">
        <v>507</v>
      </c>
      <c r="AL36" s="1118"/>
      <c r="AM36" s="1118"/>
      <c r="AN36" s="1119"/>
      <c r="AO36" s="291">
        <v>290</v>
      </c>
      <c r="AP36" s="291">
        <v>332</v>
      </c>
      <c r="AQ36" s="292">
        <v>4535</v>
      </c>
      <c r="AR36" s="293">
        <v>-92.7</v>
      </c>
    </row>
    <row r="37" spans="1:46" ht="13.5" customHeight="1" x14ac:dyDescent="0.15">
      <c r="A37" s="247"/>
      <c r="AK37" s="1117" t="s">
        <v>508</v>
      </c>
      <c r="AL37" s="1118"/>
      <c r="AM37" s="1118"/>
      <c r="AN37" s="1119"/>
      <c r="AO37" s="291">
        <v>71897</v>
      </c>
      <c r="AP37" s="291">
        <v>82356</v>
      </c>
      <c r="AQ37" s="292">
        <v>1146</v>
      </c>
      <c r="AR37" s="293">
        <v>7086.4</v>
      </c>
    </row>
    <row r="38" spans="1:46" ht="27" customHeight="1" x14ac:dyDescent="0.15">
      <c r="A38" s="247"/>
      <c r="AK38" s="1120" t="s">
        <v>509</v>
      </c>
      <c r="AL38" s="1121"/>
      <c r="AM38" s="1121"/>
      <c r="AN38" s="1122"/>
      <c r="AO38" s="294" t="s">
        <v>490</v>
      </c>
      <c r="AP38" s="294" t="s">
        <v>490</v>
      </c>
      <c r="AQ38" s="295">
        <v>37</v>
      </c>
      <c r="AR38" s="283" t="s">
        <v>490</v>
      </c>
      <c r="AS38" s="290"/>
    </row>
    <row r="39" spans="1:46" x14ac:dyDescent="0.15">
      <c r="A39" s="247"/>
      <c r="AK39" s="1120" t="s">
        <v>510</v>
      </c>
      <c r="AL39" s="1121"/>
      <c r="AM39" s="1121"/>
      <c r="AN39" s="1122"/>
      <c r="AO39" s="291">
        <v>-4878</v>
      </c>
      <c r="AP39" s="291">
        <v>-5588</v>
      </c>
      <c r="AQ39" s="292">
        <v>-7395</v>
      </c>
      <c r="AR39" s="293">
        <v>-24.4</v>
      </c>
      <c r="AS39" s="290"/>
    </row>
    <row r="40" spans="1:46" ht="27" customHeight="1" x14ac:dyDescent="0.15">
      <c r="A40" s="247"/>
      <c r="AK40" s="1117" t="s">
        <v>511</v>
      </c>
      <c r="AL40" s="1118"/>
      <c r="AM40" s="1118"/>
      <c r="AN40" s="1119"/>
      <c r="AO40" s="291">
        <v>-179888</v>
      </c>
      <c r="AP40" s="291">
        <v>-206057</v>
      </c>
      <c r="AQ40" s="292">
        <v>-144519</v>
      </c>
      <c r="AR40" s="293">
        <v>42.6</v>
      </c>
      <c r="AS40" s="290"/>
    </row>
    <row r="41" spans="1:46" x14ac:dyDescent="0.15">
      <c r="A41" s="247"/>
      <c r="AK41" s="1123" t="s">
        <v>288</v>
      </c>
      <c r="AL41" s="1124"/>
      <c r="AM41" s="1124"/>
      <c r="AN41" s="1125"/>
      <c r="AO41" s="291">
        <v>117807</v>
      </c>
      <c r="AP41" s="291">
        <v>134945</v>
      </c>
      <c r="AQ41" s="292">
        <v>54333</v>
      </c>
      <c r="AR41" s="293">
        <v>148.4</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12" t="s">
        <v>481</v>
      </c>
      <c r="AN49" s="1114" t="s">
        <v>514</v>
      </c>
      <c r="AO49" s="1115"/>
      <c r="AP49" s="1115"/>
      <c r="AQ49" s="1115"/>
      <c r="AR49" s="1116"/>
    </row>
    <row r="50" spans="1:44" x14ac:dyDescent="0.15">
      <c r="A50" s="247"/>
      <c r="AK50" s="305"/>
      <c r="AL50" s="306"/>
      <c r="AM50" s="1113"/>
      <c r="AN50" s="307" t="s">
        <v>515</v>
      </c>
      <c r="AO50" s="308" t="s">
        <v>516</v>
      </c>
      <c r="AP50" s="309" t="s">
        <v>517</v>
      </c>
      <c r="AQ50" s="310" t="s">
        <v>518</v>
      </c>
      <c r="AR50" s="311" t="s">
        <v>519</v>
      </c>
    </row>
    <row r="51" spans="1:44" x14ac:dyDescent="0.15">
      <c r="A51" s="247"/>
      <c r="AK51" s="303" t="s">
        <v>520</v>
      </c>
      <c r="AL51" s="304"/>
      <c r="AM51" s="312">
        <v>879491</v>
      </c>
      <c r="AN51" s="313">
        <v>961192</v>
      </c>
      <c r="AO51" s="314">
        <v>9.5</v>
      </c>
      <c r="AP51" s="315">
        <v>332350</v>
      </c>
      <c r="AQ51" s="316">
        <v>4.9000000000000004</v>
      </c>
      <c r="AR51" s="317">
        <v>4.5999999999999996</v>
      </c>
    </row>
    <row r="52" spans="1:44" x14ac:dyDescent="0.15">
      <c r="A52" s="247"/>
      <c r="AK52" s="318"/>
      <c r="AL52" s="319" t="s">
        <v>521</v>
      </c>
      <c r="AM52" s="320">
        <v>52728</v>
      </c>
      <c r="AN52" s="321">
        <v>57626</v>
      </c>
      <c r="AO52" s="322">
        <v>-9.1</v>
      </c>
      <c r="AP52" s="323">
        <v>200453</v>
      </c>
      <c r="AQ52" s="324">
        <v>0.7</v>
      </c>
      <c r="AR52" s="325">
        <v>-9.8000000000000007</v>
      </c>
    </row>
    <row r="53" spans="1:44" x14ac:dyDescent="0.15">
      <c r="A53" s="247"/>
      <c r="AK53" s="303" t="s">
        <v>522</v>
      </c>
      <c r="AL53" s="304"/>
      <c r="AM53" s="312">
        <v>261293</v>
      </c>
      <c r="AN53" s="313">
        <v>284014</v>
      </c>
      <c r="AO53" s="314">
        <v>-70.5</v>
      </c>
      <c r="AP53" s="315">
        <v>362690</v>
      </c>
      <c r="AQ53" s="316">
        <v>9.1</v>
      </c>
      <c r="AR53" s="317">
        <v>-79.599999999999994</v>
      </c>
    </row>
    <row r="54" spans="1:44" x14ac:dyDescent="0.15">
      <c r="A54" s="247"/>
      <c r="AK54" s="318"/>
      <c r="AL54" s="319" t="s">
        <v>521</v>
      </c>
      <c r="AM54" s="320">
        <v>5207</v>
      </c>
      <c r="AN54" s="321">
        <v>5660</v>
      </c>
      <c r="AO54" s="322">
        <v>-90.2</v>
      </c>
      <c r="AP54" s="323">
        <v>172580</v>
      </c>
      <c r="AQ54" s="324">
        <v>-13.9</v>
      </c>
      <c r="AR54" s="325">
        <v>-76.3</v>
      </c>
    </row>
    <row r="55" spans="1:44" x14ac:dyDescent="0.15">
      <c r="A55" s="247"/>
      <c r="AK55" s="303" t="s">
        <v>523</v>
      </c>
      <c r="AL55" s="304"/>
      <c r="AM55" s="312">
        <v>717442</v>
      </c>
      <c r="AN55" s="313">
        <v>801611</v>
      </c>
      <c r="AO55" s="314">
        <v>182.2</v>
      </c>
      <c r="AP55" s="315">
        <v>296093</v>
      </c>
      <c r="AQ55" s="316">
        <v>-18.399999999999999</v>
      </c>
      <c r="AR55" s="317">
        <v>200.6</v>
      </c>
    </row>
    <row r="56" spans="1:44" x14ac:dyDescent="0.15">
      <c r="A56" s="247"/>
      <c r="AK56" s="318"/>
      <c r="AL56" s="319" t="s">
        <v>521</v>
      </c>
      <c r="AM56" s="320">
        <v>21143</v>
      </c>
      <c r="AN56" s="321">
        <v>23623</v>
      </c>
      <c r="AO56" s="322">
        <v>317.39999999999998</v>
      </c>
      <c r="AP56" s="323">
        <v>140545</v>
      </c>
      <c r="AQ56" s="324">
        <v>-18.600000000000001</v>
      </c>
      <c r="AR56" s="325">
        <v>336</v>
      </c>
    </row>
    <row r="57" spans="1:44" x14ac:dyDescent="0.15">
      <c r="A57" s="247"/>
      <c r="AK57" s="303" t="s">
        <v>524</v>
      </c>
      <c r="AL57" s="304"/>
      <c r="AM57" s="312">
        <v>114863</v>
      </c>
      <c r="AN57" s="313">
        <v>132026</v>
      </c>
      <c r="AO57" s="314">
        <v>-83.5</v>
      </c>
      <c r="AP57" s="315">
        <v>308655</v>
      </c>
      <c r="AQ57" s="316">
        <v>4.2</v>
      </c>
      <c r="AR57" s="317">
        <v>-87.7</v>
      </c>
    </row>
    <row r="58" spans="1:44" x14ac:dyDescent="0.15">
      <c r="A58" s="247"/>
      <c r="AK58" s="318"/>
      <c r="AL58" s="319" t="s">
        <v>521</v>
      </c>
      <c r="AM58" s="320">
        <v>14915</v>
      </c>
      <c r="AN58" s="321">
        <v>17144</v>
      </c>
      <c r="AO58" s="322">
        <v>-27.4</v>
      </c>
      <c r="AP58" s="323">
        <v>169887</v>
      </c>
      <c r="AQ58" s="324">
        <v>20.9</v>
      </c>
      <c r="AR58" s="325">
        <v>-48.3</v>
      </c>
    </row>
    <row r="59" spans="1:44" x14ac:dyDescent="0.15">
      <c r="A59" s="247"/>
      <c r="AK59" s="303" t="s">
        <v>525</v>
      </c>
      <c r="AL59" s="304"/>
      <c r="AM59" s="312">
        <v>142406</v>
      </c>
      <c r="AN59" s="313">
        <v>163123</v>
      </c>
      <c r="AO59" s="314">
        <v>23.6</v>
      </c>
      <c r="AP59" s="315">
        <v>325476</v>
      </c>
      <c r="AQ59" s="316">
        <v>5.4</v>
      </c>
      <c r="AR59" s="317">
        <v>18.2</v>
      </c>
    </row>
    <row r="60" spans="1:44" x14ac:dyDescent="0.15">
      <c r="A60" s="247"/>
      <c r="AK60" s="318"/>
      <c r="AL60" s="319" t="s">
        <v>521</v>
      </c>
      <c r="AM60" s="320">
        <v>34242</v>
      </c>
      <c r="AN60" s="321">
        <v>39223</v>
      </c>
      <c r="AO60" s="322">
        <v>128.80000000000001</v>
      </c>
      <c r="AP60" s="323">
        <v>190204</v>
      </c>
      <c r="AQ60" s="324">
        <v>12</v>
      </c>
      <c r="AR60" s="325">
        <v>116.8</v>
      </c>
    </row>
    <row r="61" spans="1:44" x14ac:dyDescent="0.15">
      <c r="A61" s="247"/>
      <c r="AK61" s="303" t="s">
        <v>526</v>
      </c>
      <c r="AL61" s="326"/>
      <c r="AM61" s="312">
        <v>423099</v>
      </c>
      <c r="AN61" s="313">
        <v>468393</v>
      </c>
      <c r="AO61" s="314">
        <v>12.3</v>
      </c>
      <c r="AP61" s="315">
        <v>325053</v>
      </c>
      <c r="AQ61" s="327">
        <v>1</v>
      </c>
      <c r="AR61" s="317">
        <v>11.3</v>
      </c>
    </row>
    <row r="62" spans="1:44" x14ac:dyDescent="0.15">
      <c r="A62" s="247"/>
      <c r="AK62" s="318"/>
      <c r="AL62" s="319" t="s">
        <v>521</v>
      </c>
      <c r="AM62" s="320">
        <v>25647</v>
      </c>
      <c r="AN62" s="321">
        <v>28655</v>
      </c>
      <c r="AO62" s="322">
        <v>63.9</v>
      </c>
      <c r="AP62" s="323">
        <v>174734</v>
      </c>
      <c r="AQ62" s="324">
        <v>0.2</v>
      </c>
      <c r="AR62" s="325">
        <v>63.7</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bA3GoeRped7W2AlJDIhAPirR79m4ZTC5sZ+Cj7vHx0QEPo6beYg7tf4nEZcdpoRL14jDbYo4chbb5JywAHji0w==" saltValue="99WnRwEH/Yd+oWwLT2hYU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G85" zoomScaleNormal="100" zoomScaleSheetLayoutView="55" workbookViewId="0">
      <selection activeCell="AD98" sqref="AD98"/>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n1mTZUOoBGGXJ1HmScygzWGQliYYk5/tFPqy46TYSKTijoESEDcFY+UtJKaVc+29XnTC9cB/jqmqlEhnI01T1g==" saltValue="bUhK7YlxzYCZPYdELoRxS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85" zoomScaleNormal="100" zoomScaleSheetLayoutView="55" workbookViewId="0">
      <selection activeCell="AH102" sqref="AH102"/>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KSC1HwX+FVmWtbgeHmYYNBuD7f72fvu93QmF5WSGczxJ4oO5mP4g7Dm4M/Yl8AWJRDfWa3As7DJnzV/77LNedQ==" saltValue="eyj+5vlGJ/kXmy6POlC79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28" zoomScaleSheetLayoutView="100" workbookViewId="0">
      <selection activeCell="M44" sqref="M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32.729999999999997</v>
      </c>
      <c r="G47" s="12">
        <v>37.61</v>
      </c>
      <c r="H47" s="12">
        <v>54.33</v>
      </c>
      <c r="I47" s="12">
        <v>52.98</v>
      </c>
      <c r="J47" s="13">
        <v>44.61</v>
      </c>
    </row>
    <row r="48" spans="2:10" ht="57.75" customHeight="1" x14ac:dyDescent="0.15">
      <c r="B48" s="14"/>
      <c r="C48" s="1128" t="s">
        <v>4</v>
      </c>
      <c r="D48" s="1128"/>
      <c r="E48" s="1129"/>
      <c r="F48" s="15">
        <v>10.11</v>
      </c>
      <c r="G48" s="16">
        <v>15.18</v>
      </c>
      <c r="H48" s="16">
        <v>15.18</v>
      </c>
      <c r="I48" s="16">
        <v>13.7</v>
      </c>
      <c r="J48" s="17">
        <v>9.83</v>
      </c>
    </row>
    <row r="49" spans="2:10" ht="57.75" customHeight="1" thickBot="1" x14ac:dyDescent="0.2">
      <c r="B49" s="18"/>
      <c r="C49" s="1130" t="s">
        <v>5</v>
      </c>
      <c r="D49" s="1130"/>
      <c r="E49" s="1131"/>
      <c r="F49" s="19">
        <v>8.0399999999999991</v>
      </c>
      <c r="G49" s="20">
        <v>15.61</v>
      </c>
      <c r="H49" s="20">
        <v>17.329999999999998</v>
      </c>
      <c r="I49" s="20" t="s">
        <v>533</v>
      </c>
      <c r="J49" s="21" t="s">
        <v>534</v>
      </c>
    </row>
    <row r="50" spans="2:10" x14ac:dyDescent="0.15"/>
  </sheetData>
  <sheetProtection algorithmName="SHA-512" hashValue="g/B1lchAGi17t4zJ3/MSc6uMiJCv47tHeaZoBTpZmMVOsxXD7cWNAjRf6AwCLwybfl3jyXJB5ud+wPVvo9/z5Q==" saltValue="0dxFehADv0ARHovuh8XdR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2026-03-11T00:31:10Z</cp:lastPrinted>
  <dcterms:created xsi:type="dcterms:W3CDTF">2026-02-26T10:21:24Z</dcterms:created>
  <dcterms:modified xsi:type="dcterms:W3CDTF">2026-03-11T00:43:37Z</dcterms:modified>
  <cp:category/>
</cp:coreProperties>
</file>