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269mituaki\Desktop\令和６年度財政状況資料集の作成・公表について\財政状況資料集_回答様式_26-33\"/>
    </mc:Choice>
  </mc:AlternateContent>
  <xr:revisionPtr revIDLastSave="0" documentId="13_ncr:1_{902CFB46-C823-4BAA-A568-124D203A1C62}"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5" i="10" l="1"/>
  <c r="AO34"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AM37" i="10"/>
  <c r="U37" i="10"/>
  <c r="C37" i="10"/>
  <c r="CO36" i="10"/>
  <c r="BW36" i="10"/>
  <c r="BE36" i="10"/>
  <c r="AM36" i="10"/>
  <c r="U36" i="10"/>
  <c r="C36" i="10"/>
  <c r="CO35" i="10"/>
  <c r="BW35" i="10"/>
  <c r="BE35" i="10"/>
  <c r="C35" i="10"/>
  <c r="CO34" i="10"/>
  <c r="BW34" i="10"/>
  <c r="BE34" i="10"/>
  <c r="U34" i="10"/>
  <c r="U35" i="10" s="1"/>
  <c r="C34" i="10"/>
  <c r="AM34" i="10" l="1"/>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<sst xmlns="http://schemas.openxmlformats.org/spreadsheetml/2006/main" count="1061" uniqueCount="549">
  <si>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</si>
  <si>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</si>
  <si>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</si>
  <si>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</si>
  <si>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</si>
  <si>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</si>
  <si>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</si>
  <si>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</si>
  <si>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</si>
  <si>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</si>
  <si>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</si>
  <si>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</si>
  <si>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</si>
  <si>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</si>
  <si>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</si>
  <si>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</si>
  <si>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</si>
  <si>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</si>
  <si>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</si>
  <si>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</si>
  <si>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</si>
  <si>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</si>
  <si>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</si>
  <si>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</si>
  <si>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</si>
  <si>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</si>
  <si>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</si>
  <si>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</si>
  <si>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</si>
  <si>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</si>
  <si>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</si>
  <si>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</si>
  <si>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</si>
  <si>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</si>
  <si>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</si>
  <si>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</si>
  <si>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</si>
  <si>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</si>
  <si>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</si>
  <si>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</si>
  <si>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</si>
  <si>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</si>
  <si>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</si>
  <si>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</si>
  <si>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</si>
  <si>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</si>
  <si>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</si>
  <si>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</si>
  <si>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</si>
  <si>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</si>
  <si>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</si>
  <si>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</si>
  <si>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</si>
  <si>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</si>
  <si>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</si>
  <si>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</si>
  <si>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</si>
  <si>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</si>
  <si>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</si>
  <si>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</si>
  <si>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</si>
  <si>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</si>
  <si>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</si>
  <si>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</si>
  <si>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</si>
  <si>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</si>
  <si>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</si>
  <si>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</si>
  <si>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</si>
  <si>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</si>
  <si>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</si>
  <si>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</si>
  <si>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</si>
  <si>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</si>
  <si>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</si>
  <si>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</si>
  <si>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</si>
  <si>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</si>
  <si>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</si>
  <si>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</si>
  <si>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</si>
  <si>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Ⅳ－２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</si>
  <si>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</si>
  <si>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</si>
  <si>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</si>
  <si>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</si>
  <si>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</si>
  <si>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</si>
  <si>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</si>
  <si>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</si>
  <si>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</si>
  <si>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</si>
  <si>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</si>
  <si>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</si>
  <si>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与那原町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</si>
  <si>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</si>
  <si>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</si>
  <si>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</si>
  <si>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</si>
  <si>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</si>
  <si>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</si>
  <si>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</si>
  <si>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</si>
  <si>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</si>
  <si>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</si>
  <si>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</si>
  <si>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</si>
  <si>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</si>
  <si>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</si>
  <si>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</si>
  <si>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</si>
  <si>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</si>
  <si>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</si>
  <si>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</si>
  <si>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</si>
  <si>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</si>
  <si>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</si>
  <si>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7.0</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</si>
  <si>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</si>
  <si>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</si>
  <si>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</si>
  <si>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</si>
  <si>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</si>
  <si>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</si>
  <si>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</si>
  <si>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</si>
  <si>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</si>
  <si>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</si>
  <si>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</si>
  <si>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</si>
  <si>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</si>
  <si>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</si>
  <si>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</si>
  <si>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</si>
  <si>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</si>
  <si>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</si>
  <si>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</si>
  <si>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</si>
  <si>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</si>
  <si>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</si>
  <si>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</si>
  <si>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</si>
  <si>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25"/>
  </si>
  <si>
    <t>うち日本人(％)</t>
    <phoneticPr fontId="5"/>
  </si>
  <si>
    <t>-0.3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</si>
  <si>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</si>
  <si>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</si>
  <si>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</si>
  <si>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</si>
  <si>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</si>
  <si>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</si>
  <si>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</si>
  <si>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</si>
  <si>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</si>
  <si>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</si>
  <si>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</si>
  <si>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</si>
  <si>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</si>
  <si>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</si>
  <si>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</si>
  <si>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</si>
  <si>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</si>
  <si>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</si>
  <si>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</si>
  <si>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</si>
  <si>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</si>
  <si>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</si>
  <si>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</si>
  <si>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</si>
  <si>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</si>
  <si>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</si>
  <si>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</si>
  <si>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</si>
  <si>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</si>
  <si>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</si>
  <si>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</si>
  <si>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</si>
  <si>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</si>
  <si>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</si>
  <si>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</si>
  <si>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</si>
  <si>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</si>
  <si>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</si>
  <si>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</si>
  <si>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</si>
  <si>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</si>
  <si>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</si>
  <si>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</si>
  <si>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</si>
  <si>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</si>
  <si>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</si>
  <si>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</si>
  <si>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</si>
  <si>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</si>
  <si>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</si>
  <si>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</si>
  <si>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</si>
  <si>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</si>
  <si>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</si>
  <si>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</si>
  <si>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</si>
  <si>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</si>
  <si>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</si>
  <si>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沖縄県与那原町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</si>
  <si>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</si>
  <si>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</si>
  <si>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</si>
  <si>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</si>
  <si>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</si>
  <si>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</si>
  <si>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</si>
  <si>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</si>
  <si>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</si>
  <si>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</si>
  <si>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</si>
  <si>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</si>
  <si>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</si>
  <si>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</si>
  <si>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</si>
  <si>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</si>
  <si>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</si>
  <si>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</si>
  <si>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</si>
  <si>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</si>
  <si>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</si>
  <si>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</si>
  <si>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</si>
  <si>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</si>
  <si>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</si>
  <si>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</si>
  <si>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</si>
  <si>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</si>
  <si>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</si>
  <si>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</si>
  <si>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</si>
  <si>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</si>
  <si>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</si>
  <si>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</si>
  <si>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</si>
  <si>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</si>
  <si>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</si>
  <si>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</si>
  <si>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</si>
  <si>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</si>
  <si>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</si>
  <si>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</si>
  <si>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</si>
  <si>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</si>
  <si>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</si>
  <si>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</si>
  <si>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</si>
  <si>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</si>
  <si>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</si>
  <si>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</si>
  <si>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</si>
  <si>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</si>
  <si>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</si>
  <si>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</si>
  <si>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</si>
  <si>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</si>
  <si>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</si>
  <si>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</si>
  <si>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</si>
  <si>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</si>
  <si>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</si>
  <si>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</si>
  <si>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</si>
  <si>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</si>
  <si>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</si>
  <si>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</si>
  <si>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</si>
  <si>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</si>
  <si>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</si>
  <si>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</si>
  <si>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</si>
  <si>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</si>
  <si>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</si>
  <si>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</si>
  <si>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</si>
  <si>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</si>
  <si>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</si>
  <si>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</si>
  <si>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</si>
  <si>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</si>
  <si>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</si>
  <si>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</si>
  <si>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</si>
  <si>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</si>
  <si>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</si>
  <si>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</si>
  <si>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</si>
  <si>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</si>
  <si>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</si>
  <si>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</si>
  <si>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</si>
  <si>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</si>
  <si>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</si>
  <si>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</si>
  <si>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</si>
  <si>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</si>
  <si>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</si>
  <si>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</si>
  <si>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</si>
  <si>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</si>
  <si>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</si>
  <si>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</si>
  <si>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</si>
  <si>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</si>
  <si>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</si>
  <si>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</si>
  <si>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</si>
  <si>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</si>
  <si>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</si>
  <si>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</si>
  <si>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</si>
  <si>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</si>
  <si>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</si>
  <si>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</si>
  <si>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</si>
  <si>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</si>
  <si>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</si>
  <si>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</si>
  <si>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</si>
  <si>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</si>
  <si>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</si>
  <si>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</si>
  <si>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</si>
  <si>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</si>
  <si>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</si>
  <si>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</si>
  <si>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</si>
  <si>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</si>
  <si>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</si>
  <si>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</si>
  <si>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</si>
  <si>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</si>
  <si>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</si>
  <si>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</si>
  <si>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</si>
  <si>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</si>
  <si>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</si>
  <si>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</si>
  <si>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</si>
  <si>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</si>
  <si>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</si>
  <si>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</si>
  <si>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</si>
  <si>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</si>
  <si>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</si>
  <si>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</si>
  <si>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</si>
  <si>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</si>
  <si>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</si>
  <si>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</si>
  <si>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沖縄県与那原町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</si>
  <si>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</si>
  <si>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</si>
  <si>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</si>
  <si>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</si>
  <si>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</si>
  <si>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</si>
  <si>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</si>
  <si>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</si>
  <si>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</si>
  <si>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</si>
  <si>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</si>
  <si>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</si>
  <si>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</si>
  <si>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</si>
  <si>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</si>
  <si>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</si>
  <si>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</si>
  <si>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</si>
  <si>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</si>
  <si>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</si>
  <si>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</si>
  <si>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</si>
  <si>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</si>
  <si>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</si>
  <si>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</si>
  <si>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</si>
  <si>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</si>
  <si>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</si>
  <si>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</si>
  <si>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</si>
  <si>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</si>
  <si>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</si>
  <si>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</si>
  <si>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</si>
  <si>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</si>
  <si>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</si>
  <si>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</si>
  <si>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</si>
  <si>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</si>
  <si>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</si>
  <si>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</si>
  <si>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</si>
  <si>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</si>
  <si>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</si>
  <si>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</si>
  <si>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</si>
  <si>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</si>
  <si>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</si>
  <si>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</si>
  <si>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</si>
  <si>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</si>
  <si>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</si>
  <si>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</si>
  <si>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</si>
  <si>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</si>
  <si>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</si>
  <si>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</si>
  <si>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</si>
  <si>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</si>
  <si>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</si>
  <si>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</si>
  <si>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</si>
  <si>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</si>
  <si>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</si>
  <si>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</si>
  <si>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</si>
  <si>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</si>
  <si>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</si>
  <si>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</si>
  <si>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</si>
  <si>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</si>
  <si>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</si>
  <si>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</si>
  <si>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</si>
  <si>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</si>
  <si>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</si>
  <si>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</si>
  <si>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</si>
  <si>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</si>
  <si>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</si>
  <si>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</si>
  <si>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</si>
  <si>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</si>
  <si>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</si>
  <si>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</si>
  <si>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</si>
  <si>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</si>
  <si>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</si>
  <si>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</si>
  <si>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</si>
  <si>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</si>
  <si>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</si>
  <si>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</si>
  <si>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</si>
  <si>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</si>
  <si>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</si>
  <si>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</si>
  <si>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</si>
  <si>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</si>
  <si>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</si>
  <si>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</si>
  <si>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</si>
  <si>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</si>
  <si>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</si>
  <si>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</si>
  <si>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</si>
  <si>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</si>
  <si>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</si>
  <si>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</si>
  <si>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</si>
  <si>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</si>
  <si>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</si>
  <si>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</si>
  <si>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</si>
  <si>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</si>
  <si>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</si>
  <si>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</si>
  <si>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</si>
  <si>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</si>
  <si>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</si>
  <si>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</si>
  <si>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</si>
  <si>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</si>
  <si>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</si>
  <si>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</si>
  <si>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</si>
  <si>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</si>
  <si>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</si>
  <si>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</si>
  <si>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</si>
  <si>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</si>
  <si>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</si>
  <si>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</si>
  <si>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</si>
  <si>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</si>
  <si>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</si>
  <si>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</si>
  <si>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</si>
  <si>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</si>
  <si>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</si>
  <si>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</si>
  <si>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</si>
  <si>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</si>
  <si>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</si>
  <si>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</si>
  <si>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</si>
  <si>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</si>
  <si>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</si>
  <si>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</si>
  <si>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</si>
  <si>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</si>
  <si>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</si>
  <si>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</si>
  <si>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</si>
  <si>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</si>
  <si>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</si>
  <si>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</si>
  <si>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</si>
  <si>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</si>
  <si>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</si>
  <si>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</si>
  <si>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</si>
  <si>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</si>
  <si>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</si>
  <si>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</si>
  <si>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</si>
  <si>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</si>
  <si>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</si>
  <si>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</si>
  <si>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</si>
  <si>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</si>
  <si>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</si>
  <si>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</si>
  <si>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5.62</t>
  </si>
  <si>
    <t>▲ 1.59</t>
  </si>
  <si>
    <t>▲ 6.42</t>
  </si>
  <si>
    <t>▲ 4.27</t>
  </si>
  <si>
    <t>水道事業会計</t>
  </si>
  <si>
    <t>下水道事業会計</t>
  </si>
  <si>
    <t>一般会計</t>
  </si>
  <si>
    <t>国民健康保険特別会計</t>
  </si>
  <si>
    <t>後期高齢者医療特別会計</t>
  </si>
  <si>
    <t>その他会計（赤字）</t>
  </si>
  <si>
    <t>その他会計（黒字）</t>
  </si>
  <si>
    <t>R02</t>
    <phoneticPr fontId="5"/>
  </si>
  <si>
    <t>R03</t>
    <phoneticPr fontId="5"/>
  </si>
  <si>
    <t>R04</t>
    <phoneticPr fontId="5"/>
  </si>
  <si>
    <t>R05</t>
    <phoneticPr fontId="5"/>
  </si>
  <si>
    <t>R06</t>
    <phoneticPr fontId="5"/>
  </si>
  <si>
    <t>公共施設等整備基金</t>
    <phoneticPr fontId="5"/>
  </si>
  <si>
    <t>ふるさと基金</t>
    <phoneticPr fontId="5"/>
  </si>
  <si>
    <t>地域福祉基金</t>
    <phoneticPr fontId="5"/>
  </si>
  <si>
    <t>生活困窮世帯支援基金</t>
    <phoneticPr fontId="5"/>
  </si>
  <si>
    <t>地域振興資金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</si>
</sst>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7" fillId="0" borderId="31" xfId="8" applyFont="1" applyBorder="1">
      <alignment vertical="center"/>
    </xf>
    <xf numFmtId="0" fontId="27" fillId="0" borderId="42" xfId="8" applyFont="1" applyBorder="1">
      <alignment vertical="center"/>
    </xf>
    <xf numFmtId="0" fontId="20" fillId="0" borderId="41" xfId="8" applyFont="1" applyBorder="1" applyAlignment="1">
      <alignment horizontal="center" vertical="center" wrapText="1"/>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6" fillId="0" borderId="51"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0" fillId="0" borderId="30" xfId="8" applyFont="1" applyBorder="1">
      <alignment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70" xfId="8" applyFont="1" applyBorder="1" applyAlignment="1">
      <alignment horizontal="center" vertical="center"/>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24"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4" fillId="0" borderId="31" xfId="8" applyFont="1" applyBorder="1">
      <alignment vertical="center"/>
    </xf>
    <xf numFmtId="0" fontId="24" fillId="0" borderId="42" xfId="8" applyFont="1" applyBorder="1">
      <alignmen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0" fillId="0" borderId="34" xfId="11" applyFont="1" applyBorder="1" applyAlignment="1">
      <alignment horizontal="center"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3" fillId="0" borderId="1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96248</c:v>
                </c:pt>
                <c:pt idx="1">
                  <c:v>76413</c:v>
                </c:pt>
                <c:pt idx="2">
                  <c:v>66481</c:v>
                </c:pt>
                <c:pt idx="3">
                  <c:v>67825</c:v>
                </c:pt>
                <c:pt idx="4">
                  <c:v>81158</c:v>
                </c:pt>
              </c:numCache>
            </c:numRef>
          </c:val>
          <c:smooth val="0"/>
          <c:extLst>
            <c:ext xmlns:c16="http://schemas.microsoft.com/office/drawing/2014/chart" uri="{C3380CC4-5D6E-409C-BE32-E72D297353CC}">
              <c16:uniqueId val="{00000000-FD46-4DF9-BE0A-0A07A65C3673}"/>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170790</c:v>
                </c:pt>
                <c:pt idx="1">
                  <c:v>57824</c:v>
                </c:pt>
                <c:pt idx="2">
                  <c:v>17974</c:v>
                </c:pt>
                <c:pt idx="3">
                  <c:v>43724</c:v>
                </c:pt>
                <c:pt idx="4">
                  <c:v>31077</c:v>
                </c:pt>
              </c:numCache>
            </c:numRef>
          </c:val>
          <c:smooth val="0"/>
          <c:extLst>
            <c:ext xmlns:c16="http://schemas.microsoft.com/office/drawing/2014/chart" uri="{C3380CC4-5D6E-409C-BE32-E72D297353CC}">
              <c16:uniqueId val="{00000001-FD46-4DF9-BE0A-0A07A65C3673}"/>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2.6</c:v>
                </c:pt>
                <c:pt idx="1">
                  <c:v>9.26</c:v>
                </c:pt>
                <c:pt idx="2">
                  <c:v>7.36</c:v>
                </c:pt>
                <c:pt idx="3">
                  <c:v>4.0999999999999996</c:v>
                </c:pt>
                <c:pt idx="4">
                  <c:v>1.73</c:v>
                </c:pt>
              </c:numCache>
            </c:numRef>
          </c:val>
          <c:extLst>
            <c:ext xmlns:c16="http://schemas.microsoft.com/office/drawing/2014/chart" uri="{C3380CC4-5D6E-409C-BE32-E72D297353CC}">
              <c16:uniqueId val="{00000000-03F6-4815-85FF-A8199B1F325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28.96</c:v>
                </c:pt>
                <c:pt idx="1">
                  <c:v>31.2</c:v>
                </c:pt>
                <c:pt idx="2">
                  <c:v>36.79</c:v>
                </c:pt>
                <c:pt idx="3">
                  <c:v>40.770000000000003</c:v>
                </c:pt>
                <c:pt idx="4">
                  <c:v>35.93</c:v>
                </c:pt>
              </c:numCache>
            </c:numRef>
          </c:val>
          <c:extLst>
            <c:ext xmlns:c16="http://schemas.microsoft.com/office/drawing/2014/chart" uri="{C3380CC4-5D6E-409C-BE32-E72D297353CC}">
              <c16:uniqueId val="{00000001-03F6-4815-85FF-A8199B1F3254}"/>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-5.62</c:v>
                </c:pt>
                <c:pt idx="1">
                  <c:v>10.31</c:v>
                </c:pt>
                <c:pt idx="2">
                  <c:v>-1.59</c:v>
                </c:pt>
                <c:pt idx="3">
                  <c:v>-6.42</c:v>
                </c:pt>
                <c:pt idx="4">
                  <c:v>-4.2699999999999996</c:v>
                </c:pt>
              </c:numCache>
            </c:numRef>
          </c:val>
          <c:smooth val="0"/>
          <c:extLst>
            <c:ext xmlns:c16="http://schemas.microsoft.com/office/drawing/2014/chart" uri="{C3380CC4-5D6E-409C-BE32-E72D297353CC}">
              <c16:uniqueId val="{00000002-03F6-4815-85FF-A8199B1F3254}"/>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0.51</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927-44AA-9102-973A072FF2B8}"/>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927-44AA-9102-973A072FF2B8}"/>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927-44AA-9102-973A072FF2B8}"/>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6927-44AA-9102-973A072FF2B8}"/>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6927-44AA-9102-973A072FF2B8}"/>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0.01</c:v>
                </c:pt>
                <c:pt idx="2">
                  <c:v>#N/A</c:v>
                </c:pt>
                <c:pt idx="3">
                  <c:v>0.01</c:v>
                </c:pt>
                <c:pt idx="4">
                  <c:v>#N/A</c:v>
                </c:pt>
                <c:pt idx="5">
                  <c:v>0.02</c:v>
                </c:pt>
                <c:pt idx="6">
                  <c:v>#N/A</c:v>
                </c:pt>
                <c:pt idx="7">
                  <c:v>0.03</c:v>
                </c:pt>
                <c:pt idx="8">
                  <c:v>#N/A</c:v>
                </c:pt>
                <c:pt idx="9">
                  <c:v>0.03</c:v>
                </c:pt>
              </c:numCache>
            </c:numRef>
          </c:val>
          <c:extLst>
            <c:ext xmlns:c16="http://schemas.microsoft.com/office/drawing/2014/chart" uri="{C3380CC4-5D6E-409C-BE32-E72D297353CC}">
              <c16:uniqueId val="{00000005-6927-44AA-9102-973A072FF2B8}"/>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0.03</c:v>
                </c:pt>
                <c:pt idx="2">
                  <c:v>#N/A</c:v>
                </c:pt>
                <c:pt idx="3">
                  <c:v>0.09</c:v>
                </c:pt>
                <c:pt idx="4">
                  <c:v>#N/A</c:v>
                </c:pt>
                <c:pt idx="5">
                  <c:v>0.11</c:v>
                </c:pt>
                <c:pt idx="6">
                  <c:v>#N/A</c:v>
                </c:pt>
                <c:pt idx="7">
                  <c:v>0.05</c:v>
                </c:pt>
                <c:pt idx="8">
                  <c:v>#N/A</c:v>
                </c:pt>
                <c:pt idx="9">
                  <c:v>0.09</c:v>
                </c:pt>
              </c:numCache>
            </c:numRef>
          </c:val>
          <c:extLst>
            <c:ext xmlns:c16="http://schemas.microsoft.com/office/drawing/2014/chart" uri="{C3380CC4-5D6E-409C-BE32-E72D297353CC}">
              <c16:uniqueId val="{00000006-6927-44AA-9102-973A072FF2B8}"/>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2.59</c:v>
                </c:pt>
                <c:pt idx="2">
                  <c:v>#N/A</c:v>
                </c:pt>
                <c:pt idx="3">
                  <c:v>9.25</c:v>
                </c:pt>
                <c:pt idx="4">
                  <c:v>#N/A</c:v>
                </c:pt>
                <c:pt idx="5">
                  <c:v>7.35</c:v>
                </c:pt>
                <c:pt idx="6">
                  <c:v>#N/A</c:v>
                </c:pt>
                <c:pt idx="7">
                  <c:v>4.0999999999999996</c:v>
                </c:pt>
                <c:pt idx="8">
                  <c:v>#N/A</c:v>
                </c:pt>
                <c:pt idx="9">
                  <c:v>1.72</c:v>
                </c:pt>
              </c:numCache>
            </c:numRef>
          </c:val>
          <c:extLst>
            <c:ext xmlns:c16="http://schemas.microsoft.com/office/drawing/2014/chart" uri="{C3380CC4-5D6E-409C-BE32-E72D297353CC}">
              <c16:uniqueId val="{00000007-6927-44AA-9102-973A072FF2B8}"/>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0</c:v>
                </c:pt>
                <c:pt idx="1">
                  <c:v>0</c:v>
                </c:pt>
                <c:pt idx="2">
                  <c:v>#N/A</c:v>
                </c:pt>
                <c:pt idx="3">
                  <c:v>1.03</c:v>
                </c:pt>
                <c:pt idx="4">
                  <c:v>#N/A</c:v>
                </c:pt>
                <c:pt idx="5">
                  <c:v>1.58</c:v>
                </c:pt>
                <c:pt idx="6">
                  <c:v>#N/A</c:v>
                </c:pt>
                <c:pt idx="7">
                  <c:v>1.94</c:v>
                </c:pt>
                <c:pt idx="8">
                  <c:v>#N/A</c:v>
                </c:pt>
                <c:pt idx="9">
                  <c:v>2.4</c:v>
                </c:pt>
              </c:numCache>
            </c:numRef>
          </c:val>
          <c:extLst>
            <c:ext xmlns:c16="http://schemas.microsoft.com/office/drawing/2014/chart" uri="{C3380CC4-5D6E-409C-BE32-E72D297353CC}">
              <c16:uniqueId val="{00000008-6927-44AA-9102-973A072FF2B8}"/>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6.97</c:v>
                </c:pt>
                <c:pt idx="2">
                  <c:v>#N/A</c:v>
                </c:pt>
                <c:pt idx="3">
                  <c:v>7.58</c:v>
                </c:pt>
                <c:pt idx="4">
                  <c:v>#N/A</c:v>
                </c:pt>
                <c:pt idx="5">
                  <c:v>8.91</c:v>
                </c:pt>
                <c:pt idx="6">
                  <c:v>#N/A</c:v>
                </c:pt>
                <c:pt idx="7">
                  <c:v>10.23</c:v>
                </c:pt>
                <c:pt idx="8">
                  <c:v>#N/A</c:v>
                </c:pt>
                <c:pt idx="9">
                  <c:v>10.42</c:v>
                </c:pt>
              </c:numCache>
            </c:numRef>
          </c:val>
          <c:extLst>
            <c:ext xmlns:c16="http://schemas.microsoft.com/office/drawing/2014/chart" uri="{C3380CC4-5D6E-409C-BE32-E72D297353CC}">
              <c16:uniqueId val="{00000009-6927-44AA-9102-973A072FF2B8}"/>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514</c:v>
                </c:pt>
                <c:pt idx="5">
                  <c:v>515</c:v>
                </c:pt>
                <c:pt idx="8">
                  <c:v>473</c:v>
                </c:pt>
                <c:pt idx="11">
                  <c:v>448</c:v>
                </c:pt>
                <c:pt idx="14">
                  <c:v>427</c:v>
                </c:pt>
              </c:numCache>
            </c:numRef>
          </c:val>
          <c:extLst>
            <c:ext xmlns:c16="http://schemas.microsoft.com/office/drawing/2014/chart" uri="{C3380CC4-5D6E-409C-BE32-E72D297353CC}">
              <c16:uniqueId val="{00000000-FEAF-4FE8-AF38-8396A8EBAC3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FEAF-4FE8-AF38-8396A8EBAC3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FEAF-4FE8-AF38-8396A8EBAC3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46</c:v>
                </c:pt>
                <c:pt idx="3">
                  <c:v>53</c:v>
                </c:pt>
                <c:pt idx="6">
                  <c:v>49</c:v>
                </c:pt>
                <c:pt idx="9">
                  <c:v>56</c:v>
                </c:pt>
                <c:pt idx="12">
                  <c:v>47</c:v>
                </c:pt>
              </c:numCache>
            </c:numRef>
          </c:val>
          <c:extLst>
            <c:ext xmlns:c16="http://schemas.microsoft.com/office/drawing/2014/chart" uri="{C3380CC4-5D6E-409C-BE32-E72D297353CC}">
              <c16:uniqueId val="{00000003-FEAF-4FE8-AF38-8396A8EBAC3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167</c:v>
                </c:pt>
                <c:pt idx="3">
                  <c:v>166</c:v>
                </c:pt>
                <c:pt idx="6">
                  <c:v>172</c:v>
                </c:pt>
                <c:pt idx="9">
                  <c:v>140</c:v>
                </c:pt>
                <c:pt idx="12">
                  <c:v>114</c:v>
                </c:pt>
              </c:numCache>
            </c:numRef>
          </c:val>
          <c:extLst>
            <c:ext xmlns:c16="http://schemas.microsoft.com/office/drawing/2014/chart" uri="{C3380CC4-5D6E-409C-BE32-E72D297353CC}">
              <c16:uniqueId val="{00000004-FEAF-4FE8-AF38-8396A8EBAC3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EAF-4FE8-AF38-8396A8EBAC3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FEAF-4FE8-AF38-8396A8EBAC3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563</c:v>
                </c:pt>
                <c:pt idx="3">
                  <c:v>582</c:v>
                </c:pt>
                <c:pt idx="6">
                  <c:v>607</c:v>
                </c:pt>
                <c:pt idx="9">
                  <c:v>609</c:v>
                </c:pt>
                <c:pt idx="12">
                  <c:v>665</c:v>
                </c:pt>
              </c:numCache>
            </c:numRef>
          </c:val>
          <c:extLst>
            <c:ext xmlns:c16="http://schemas.microsoft.com/office/drawing/2014/chart" uri="{C3380CC4-5D6E-409C-BE32-E72D297353CC}">
              <c16:uniqueId val="{00000007-FEAF-4FE8-AF38-8396A8EBAC3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262</c:v>
                </c:pt>
                <c:pt idx="2">
                  <c:v>#N/A</c:v>
                </c:pt>
                <c:pt idx="3">
                  <c:v>#N/A</c:v>
                </c:pt>
                <c:pt idx="4">
                  <c:v>286</c:v>
                </c:pt>
                <c:pt idx="5">
                  <c:v>#N/A</c:v>
                </c:pt>
                <c:pt idx="6">
                  <c:v>#N/A</c:v>
                </c:pt>
                <c:pt idx="7">
                  <c:v>355</c:v>
                </c:pt>
                <c:pt idx="8">
                  <c:v>#N/A</c:v>
                </c:pt>
                <c:pt idx="9">
                  <c:v>#N/A</c:v>
                </c:pt>
                <c:pt idx="10">
                  <c:v>357</c:v>
                </c:pt>
                <c:pt idx="11">
                  <c:v>#N/A</c:v>
                </c:pt>
                <c:pt idx="12">
                  <c:v>#N/A</c:v>
                </c:pt>
                <c:pt idx="13">
                  <c:v>399</c:v>
                </c:pt>
                <c:pt idx="14">
                  <c:v>#N/A</c:v>
                </c:pt>
              </c:numCache>
            </c:numRef>
          </c:val>
          <c:smooth val="0"/>
          <c:extLst>
            <c:ext xmlns:c16="http://schemas.microsoft.com/office/drawing/2014/chart" uri="{C3380CC4-5D6E-409C-BE32-E72D297353CC}">
              <c16:uniqueId val="{00000008-FEAF-4FE8-AF38-8396A8EBAC3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5780</c:v>
                </c:pt>
                <c:pt idx="5">
                  <c:v>5576</c:v>
                </c:pt>
                <c:pt idx="8">
                  <c:v>5410</c:v>
                </c:pt>
                <c:pt idx="11">
                  <c:v>5335</c:v>
                </c:pt>
                <c:pt idx="14">
                  <c:v>4977</c:v>
                </c:pt>
              </c:numCache>
            </c:numRef>
          </c:val>
          <c:extLst>
            <c:ext xmlns:c16="http://schemas.microsoft.com/office/drawing/2014/chart" uri="{C3380CC4-5D6E-409C-BE32-E72D297353CC}">
              <c16:uniqueId val="{00000000-981F-4CFB-B599-F7840E216DF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225</c:v>
                </c:pt>
                <c:pt idx="5">
                  <c:v>212</c:v>
                </c:pt>
                <c:pt idx="8">
                  <c:v>180</c:v>
                </c:pt>
                <c:pt idx="11">
                  <c:v>171</c:v>
                </c:pt>
                <c:pt idx="14">
                  <c:v>161</c:v>
                </c:pt>
              </c:numCache>
            </c:numRef>
          </c:val>
          <c:extLst>
            <c:ext xmlns:c16="http://schemas.microsoft.com/office/drawing/2014/chart" uri="{C3380CC4-5D6E-409C-BE32-E72D297353CC}">
              <c16:uniqueId val="{00000001-981F-4CFB-B599-F7840E216DF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1522</c:v>
                </c:pt>
                <c:pt idx="5">
                  <c:v>1843</c:v>
                </c:pt>
                <c:pt idx="8">
                  <c:v>2139</c:v>
                </c:pt>
                <c:pt idx="11">
                  <c:v>2353</c:v>
                </c:pt>
                <c:pt idx="14">
                  <c:v>2421</c:v>
                </c:pt>
              </c:numCache>
            </c:numRef>
          </c:val>
          <c:extLst>
            <c:ext xmlns:c16="http://schemas.microsoft.com/office/drawing/2014/chart" uri="{C3380CC4-5D6E-409C-BE32-E72D297353CC}">
              <c16:uniqueId val="{00000002-981F-4CFB-B599-F7840E216DF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81F-4CFB-B599-F7840E216DF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81F-4CFB-B599-F7840E216DF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81F-4CFB-B599-F7840E216DF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172</c:v>
                </c:pt>
                <c:pt idx="3">
                  <c:v>137</c:v>
                </c:pt>
                <c:pt idx="6">
                  <c:v>143</c:v>
                </c:pt>
                <c:pt idx="9">
                  <c:v>202</c:v>
                </c:pt>
                <c:pt idx="12">
                  <c:v>133</c:v>
                </c:pt>
              </c:numCache>
            </c:numRef>
          </c:val>
          <c:extLst>
            <c:ext xmlns:c16="http://schemas.microsoft.com/office/drawing/2014/chart" uri="{C3380CC4-5D6E-409C-BE32-E72D297353CC}">
              <c16:uniqueId val="{00000006-981F-4CFB-B599-F7840E216DF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533</c:v>
                </c:pt>
                <c:pt idx="3">
                  <c:v>671</c:v>
                </c:pt>
                <c:pt idx="6">
                  <c:v>641</c:v>
                </c:pt>
                <c:pt idx="9">
                  <c:v>666</c:v>
                </c:pt>
                <c:pt idx="12">
                  <c:v>681</c:v>
                </c:pt>
              </c:numCache>
            </c:numRef>
          </c:val>
          <c:extLst>
            <c:ext xmlns:c16="http://schemas.microsoft.com/office/drawing/2014/chart" uri="{C3380CC4-5D6E-409C-BE32-E72D297353CC}">
              <c16:uniqueId val="{00000007-981F-4CFB-B599-F7840E216DF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2374</c:v>
                </c:pt>
                <c:pt idx="3">
                  <c:v>2461</c:v>
                </c:pt>
                <c:pt idx="6">
                  <c:v>2133</c:v>
                </c:pt>
                <c:pt idx="9">
                  <c:v>2266</c:v>
                </c:pt>
                <c:pt idx="12">
                  <c:v>2363</c:v>
                </c:pt>
              </c:numCache>
            </c:numRef>
          </c:val>
          <c:extLst>
            <c:ext xmlns:c16="http://schemas.microsoft.com/office/drawing/2014/chart" uri="{C3380CC4-5D6E-409C-BE32-E72D297353CC}">
              <c16:uniqueId val="{00000008-981F-4CFB-B599-F7840E216DF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981F-4CFB-B599-F7840E216DF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8470</c:v>
                </c:pt>
                <c:pt idx="3">
                  <c:v>8631</c:v>
                </c:pt>
                <c:pt idx="6">
                  <c:v>8206</c:v>
                </c:pt>
                <c:pt idx="9">
                  <c:v>8039</c:v>
                </c:pt>
                <c:pt idx="12">
                  <c:v>7660</c:v>
                </c:pt>
              </c:numCache>
            </c:numRef>
          </c:val>
          <c:extLst>
            <c:ext xmlns:c16="http://schemas.microsoft.com/office/drawing/2014/chart" uri="{C3380CC4-5D6E-409C-BE32-E72D297353CC}">
              <c16:uniqueId val="{0000000A-981F-4CFB-B599-F7840E216DFC}"/>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4022</c:v>
                </c:pt>
                <c:pt idx="2">
                  <c:v>#N/A</c:v>
                </c:pt>
                <c:pt idx="3">
                  <c:v>#N/A</c:v>
                </c:pt>
                <c:pt idx="4">
                  <c:v>4269</c:v>
                </c:pt>
                <c:pt idx="5">
                  <c:v>#N/A</c:v>
                </c:pt>
                <c:pt idx="6">
                  <c:v>#N/A</c:v>
                </c:pt>
                <c:pt idx="7">
                  <c:v>3394</c:v>
                </c:pt>
                <c:pt idx="8">
                  <c:v>#N/A</c:v>
                </c:pt>
                <c:pt idx="9">
                  <c:v>#N/A</c:v>
                </c:pt>
                <c:pt idx="10">
                  <c:v>3314</c:v>
                </c:pt>
                <c:pt idx="11">
                  <c:v>#N/A</c:v>
                </c:pt>
                <c:pt idx="12">
                  <c:v>#N/A</c:v>
                </c:pt>
                <c:pt idx="13">
                  <c:v>3278</c:v>
                </c:pt>
                <c:pt idx="14">
                  <c:v>#N/A</c:v>
                </c:pt>
              </c:numCache>
            </c:numRef>
          </c:val>
          <c:smooth val="0"/>
          <c:extLst>
            <c:ext xmlns:c16="http://schemas.microsoft.com/office/drawing/2014/chart" uri="{C3380CC4-5D6E-409C-BE32-E72D297353CC}">
              <c16:uniqueId val="{0000000B-981F-4CFB-B599-F7840E216DFC}"/>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1687</c:v>
                </c:pt>
                <c:pt idx="1">
                  <c:v>1888</c:v>
                </c:pt>
                <c:pt idx="2">
                  <c:v>1738</c:v>
                </c:pt>
              </c:numCache>
            </c:numRef>
          </c:val>
          <c:extLst>
            <c:ext xmlns:c16="http://schemas.microsoft.com/office/drawing/2014/chart" uri="{C3380CC4-5D6E-409C-BE32-E72D297353CC}">
              <c16:uniqueId val="{00000000-9A0A-41AB-BC81-EEB15569B750}"/>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177</c:v>
                </c:pt>
                <c:pt idx="1">
                  <c:v>177</c:v>
                </c:pt>
                <c:pt idx="2">
                  <c:v>207</c:v>
                </c:pt>
              </c:numCache>
            </c:numRef>
          </c:val>
          <c:extLst>
            <c:ext xmlns:c16="http://schemas.microsoft.com/office/drawing/2014/chart" uri="{C3380CC4-5D6E-409C-BE32-E72D297353CC}">
              <c16:uniqueId val="{00000001-9A0A-41AB-BC81-EEB15569B750}"/>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281</c:v>
                </c:pt>
                <c:pt idx="1">
                  <c:v>288</c:v>
                </c:pt>
                <c:pt idx="2">
                  <c:v>476</c:v>
                </c:pt>
              </c:numCache>
            </c:numRef>
          </c:val>
          <c:extLst>
            <c:ext xmlns:c16="http://schemas.microsoft.com/office/drawing/2014/chart" uri="{C3380CC4-5D6E-409C-BE32-E72D297353CC}">
              <c16:uniqueId val="{00000002-9A0A-41AB-BC81-EEB15569B750}"/>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沖縄県与那原町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元利償還金は、過去に発行した公共投資事業における据え置き期間の終了に伴い、前年度より増加している。今後も令和８年度迄は、新庁舎建設事業の元金償還開始により増加見込みである。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沖縄県与那原町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将来負担比率の分子における特徴として、</a:t>
          </a:r>
          <a:endParaRPr lang="ja-JP" altLang="ja-JP" sz="1400">
            <a:effectLst/>
          </a:endParaRPr>
        </a:p>
        <a:p>
          <a:r>
            <a:rPr kumimoji="1" lang="ja-JP" altLang="ja-JP" sz="1100">
              <a:solidFill>
                <a:schemeClr val="dk1"/>
              </a:solidFill>
              <a:effectLst/>
              <a:latin typeface="+mn-lt"/>
              <a:ea typeface="+mn-ea"/>
              <a:cs typeface="+mn-cs"/>
            </a:rPr>
            <a:t>　１つ目は将来負担額の地方債の現在高の</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が挙げられる。</a:t>
          </a:r>
          <a:endParaRPr lang="ja-JP" altLang="ja-JP" sz="1400">
            <a:effectLst/>
          </a:endParaRPr>
        </a:p>
        <a:p>
          <a:r>
            <a:rPr kumimoji="1" lang="ja-JP" altLang="ja-JP" sz="1100">
              <a:solidFill>
                <a:schemeClr val="dk1"/>
              </a:solidFill>
              <a:effectLst/>
              <a:latin typeface="+mn-lt"/>
              <a:ea typeface="+mn-ea"/>
              <a:cs typeface="+mn-cs"/>
            </a:rPr>
            <a:t>　２つ目は充当可能財源等のうち、充当可能基金の増加が挙げられる。要因として、普通交付税の増、地方消費税交付金等の増が挙げられる。</a:t>
          </a:r>
          <a:endParaRPr lang="ja-JP" altLang="ja-JP" sz="1400">
            <a:effectLst/>
          </a:endParaRPr>
        </a:p>
        <a:p>
          <a:r>
            <a:rPr kumimoji="1" lang="ja-JP" altLang="ja-JP" sz="1100">
              <a:solidFill>
                <a:schemeClr val="dk1"/>
              </a:solidFill>
              <a:effectLst/>
              <a:latin typeface="+mn-lt"/>
              <a:ea typeface="+mn-ea"/>
              <a:cs typeface="+mn-cs"/>
            </a:rPr>
            <a:t>　今後数年は地方債の償還が進むことで</a:t>
          </a:r>
          <a:r>
            <a:rPr kumimoji="1" lang="ja-JP" altLang="en-US" sz="1100">
              <a:solidFill>
                <a:schemeClr val="dk1"/>
              </a:solidFill>
              <a:effectLst/>
              <a:latin typeface="+mn-lt"/>
              <a:ea typeface="+mn-ea"/>
              <a:cs typeface="+mn-cs"/>
            </a:rPr>
            <a:t>改善される</a:t>
          </a:r>
          <a:r>
            <a:rPr kumimoji="1" lang="ja-JP" altLang="ja-JP" sz="1100">
              <a:solidFill>
                <a:schemeClr val="dk1"/>
              </a:solidFill>
              <a:effectLst/>
              <a:latin typeface="+mn-lt"/>
              <a:ea typeface="+mn-ea"/>
              <a:cs typeface="+mn-cs"/>
            </a:rPr>
            <a:t>が、老朽化の進んだ給食センターなどの公共施設の建替えにより増加が予想される。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沖縄県与那原町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財政調整基金</a:t>
          </a:r>
          <a:r>
            <a:rPr kumimoji="1" lang="ja-JP" altLang="en-US" sz="1100">
              <a:solidFill>
                <a:schemeClr val="dk1"/>
              </a:solidFill>
              <a:effectLst/>
              <a:latin typeface="+mn-lt"/>
              <a:ea typeface="+mn-ea"/>
              <a:cs typeface="+mn-cs"/>
            </a:rPr>
            <a:t>は減少したが</a:t>
          </a:r>
          <a:r>
            <a:rPr kumimoji="1" lang="ja-JP" altLang="ja-JP" sz="1100">
              <a:solidFill>
                <a:schemeClr val="dk1"/>
              </a:solidFill>
              <a:effectLst/>
              <a:latin typeface="+mn-lt"/>
              <a:ea typeface="+mn-ea"/>
              <a:cs typeface="+mn-cs"/>
            </a:rPr>
            <a:t>、その他特定目的基金が増加、全体でも増となっている。</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各基金の目的に沿った適切な積立、取り崩しを行っていく。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（基金の使途）</a:t>
          </a:r>
          <a:endParaRPr lang="ja-JP" altLang="ja-JP" sz="1400">
            <a:effectLst/>
          </a:endParaRPr>
        </a:p>
        <a:p>
          <a:r>
            <a:rPr kumimoji="1" lang="ja-JP" altLang="ja-JP" sz="1100">
              <a:solidFill>
                <a:schemeClr val="dk1"/>
              </a:solidFill>
              <a:effectLst/>
              <a:latin typeface="+mn-lt"/>
              <a:ea typeface="+mn-ea"/>
              <a:cs typeface="+mn-cs"/>
            </a:rPr>
            <a:t>　・公共施設等整備基金：公共施設等の整備に要する資金を積み立てるために設置された基金。</a:t>
          </a:r>
          <a:endParaRPr lang="ja-JP" altLang="ja-JP" sz="1400">
            <a:effectLst/>
          </a:endParaRPr>
        </a:p>
        <a:p>
          <a:r>
            <a:rPr kumimoji="1" lang="ja-JP" altLang="ja-JP" sz="1100">
              <a:solidFill>
                <a:schemeClr val="dk1"/>
              </a:solidFill>
              <a:effectLst/>
              <a:latin typeface="+mn-lt"/>
              <a:ea typeface="+mn-ea"/>
              <a:cs typeface="+mn-cs"/>
            </a:rPr>
            <a:t>　・地域福祉基金：高齢者等の保健福祉の向上を測るために設置された基金。</a:t>
          </a:r>
          <a:endParaRPr lang="ja-JP" altLang="ja-JP" sz="1400">
            <a:effectLst/>
          </a:endParaRPr>
        </a:p>
        <a:p>
          <a:r>
            <a:rPr kumimoji="1" lang="ja-JP" altLang="ja-JP" sz="1100">
              <a:solidFill>
                <a:schemeClr val="dk1"/>
              </a:solidFill>
              <a:effectLst/>
              <a:latin typeface="+mn-lt"/>
              <a:ea typeface="+mn-ea"/>
              <a:cs typeface="+mn-cs"/>
            </a:rPr>
            <a:t>　・地域振興基金：福祉活動の促進、快適な生活環境の形成等を図る事業の実施を推進するために設置された基金</a:t>
          </a:r>
          <a:endParaRPr lang="ja-JP" altLang="ja-JP" sz="1400">
            <a:effectLst/>
          </a:endParaRPr>
        </a:p>
        <a:p>
          <a:r>
            <a:rPr kumimoji="1" lang="ja-JP" altLang="ja-JP" sz="1100">
              <a:solidFill>
                <a:schemeClr val="dk1"/>
              </a:solidFill>
              <a:effectLst/>
              <a:latin typeface="+mn-lt"/>
              <a:ea typeface="+mn-ea"/>
              <a:cs typeface="+mn-cs"/>
            </a:rPr>
            <a:t>　・ふるさと基金：ふるさと納税を財源に環境・景観の維持保全、福祉・子育ての推進及び大綱曳の継承発展を目的に設置された基金。</a:t>
          </a:r>
          <a:endParaRPr lang="ja-JP" altLang="ja-JP" sz="1400">
            <a:effectLst/>
          </a:endParaRPr>
        </a:p>
        <a:p>
          <a:r>
            <a:rPr kumimoji="1" lang="ja-JP" altLang="ja-JP" sz="1100">
              <a:solidFill>
                <a:schemeClr val="dk1"/>
              </a:solidFill>
              <a:effectLst/>
              <a:latin typeface="+mn-lt"/>
              <a:ea typeface="+mn-ea"/>
              <a:cs typeface="+mn-cs"/>
            </a:rPr>
            <a:t>　・リサイクル基金：ゴミの資源化・減量化を促進し快適な生活環境づくりを目指すために設置された基金。</a:t>
          </a:r>
          <a:endParaRPr lang="ja-JP" altLang="ja-JP" sz="1400">
            <a:effectLst/>
          </a:endParaRPr>
        </a:p>
        <a:p>
          <a:r>
            <a:rPr kumimoji="1" lang="ja-JP" altLang="ja-JP" sz="1100">
              <a:solidFill>
                <a:schemeClr val="dk1"/>
              </a:solidFill>
              <a:effectLst/>
              <a:latin typeface="+mn-lt"/>
              <a:ea typeface="+mn-ea"/>
              <a:cs typeface="+mn-cs"/>
            </a:rPr>
            <a:t>　・森林環境譲与税基金：森林整備及びその促進に資することを目的として、設置された基</a:t>
          </a:r>
          <a:endParaRPr lang="ja-JP" altLang="ja-JP" sz="1400">
            <a:effectLst/>
          </a:endParaRPr>
        </a:p>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・ふるさと基金：積立額が取崩し額を上回ったため、ため約</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百万円増</a:t>
          </a:r>
          <a:endParaRPr lang="ja-JP" altLang="ja-JP" sz="1400">
            <a:effectLst/>
          </a:endParaRPr>
        </a:p>
        <a:p>
          <a:r>
            <a:rPr kumimoji="1" lang="ja-JP" altLang="ja-JP" sz="1100">
              <a:solidFill>
                <a:schemeClr val="dk1"/>
              </a:solidFill>
              <a:effectLst/>
              <a:latin typeface="+mn-lt"/>
              <a:ea typeface="+mn-ea"/>
              <a:cs typeface="+mn-cs"/>
            </a:rPr>
            <a:t>　・森林環境譲与税基金：譲与税交付額２百万円を積み立て</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・公共施設等整備基金：新庁舎整備事業の財源として活用後は、今後予定される公共施設更新に向けて計画的に積立を行う予定。</a:t>
          </a:r>
          <a:endParaRPr lang="ja-JP" altLang="ja-JP" sz="1400">
            <a:effectLst/>
          </a:endParaRPr>
        </a:p>
        <a:p>
          <a:r>
            <a:rPr kumimoji="1" lang="ja-JP" altLang="ja-JP" sz="1100">
              <a:solidFill>
                <a:schemeClr val="dk1"/>
              </a:solidFill>
              <a:effectLst/>
              <a:latin typeface="+mn-lt"/>
              <a:ea typeface="+mn-ea"/>
              <a:cs typeface="+mn-cs"/>
            </a:rPr>
            <a:t>   ・地域福祉基金・地域振興基金：１０年以上活用されていないことから、今後について検討が必要。</a:t>
          </a:r>
          <a:endParaRPr lang="ja-JP" altLang="ja-JP" sz="1400">
            <a:effectLst/>
          </a:endParaRPr>
        </a:p>
        <a:p>
          <a:r>
            <a:rPr kumimoji="1" lang="ja-JP" altLang="ja-JP" sz="1100">
              <a:solidFill>
                <a:schemeClr val="dk1"/>
              </a:solidFill>
              <a:effectLst/>
              <a:latin typeface="+mn-lt"/>
              <a:ea typeface="+mn-ea"/>
              <a:cs typeface="+mn-cs"/>
            </a:rPr>
            <a:t>   ・ふるさと基金：目的にあった事業への適切な活用を進めていく。</a:t>
          </a:r>
          <a:endParaRPr lang="ja-JP" altLang="ja-JP" sz="1400">
            <a:effectLst/>
          </a:endParaRPr>
        </a:p>
        <a:p>
          <a:r>
            <a:rPr kumimoji="1" lang="ja-JP" altLang="ja-JP" sz="1100">
              <a:solidFill>
                <a:schemeClr val="dk1"/>
              </a:solidFill>
              <a:effectLst/>
              <a:latin typeface="+mn-lt"/>
              <a:ea typeface="+mn-ea"/>
              <a:cs typeface="+mn-cs"/>
            </a:rPr>
            <a:t>   ・リサイクル基金：目的にあった事業への適切な活用を進めていく。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R5</a:t>
          </a:r>
          <a:r>
            <a:rPr kumimoji="1" lang="ja-JP" altLang="ja-JP" sz="1100">
              <a:solidFill>
                <a:schemeClr val="dk1"/>
              </a:solidFill>
              <a:effectLst/>
              <a:latin typeface="+mn-lt"/>
              <a:ea typeface="+mn-ea"/>
              <a:cs typeface="+mn-cs"/>
            </a:rPr>
            <a:t>年度末までは増となっているが、令和６年度以降は物価高騰及び人件費の増加に伴い残高が減少する見込みである。</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基金の管理方針により、標準財政規模の</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％程度を維持することを目標としている。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　増減なし。</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R3</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R5</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R6</a:t>
          </a:r>
          <a:r>
            <a:rPr kumimoji="1" lang="ja-JP" altLang="ja-JP" sz="1100">
              <a:solidFill>
                <a:schemeClr val="dk1"/>
              </a:solidFill>
              <a:effectLst/>
              <a:latin typeface="+mn-lt"/>
              <a:ea typeface="+mn-ea"/>
              <a:cs typeface="+mn-cs"/>
            </a:rPr>
            <a:t>年度に積み立てた分については、今後の臨時財政対策債の元利償還金に充てていくものとする。それ以外については、満期一括償還を予定している町債は予定されていないことから、当分の間、現在の水準を維持することとしてい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沖縄県与那原町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19,920
19,713
5.18
10,015,656
9,921,964
83,649
4,836,111
7,659,811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73.9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全国平均と比較すると、やや低くなっている。</a:t>
          </a:r>
          <a:endParaRPr lang="ja-JP" altLang="ja-JP" sz="1400">
            <a:effectLst/>
          </a:endParaRPr>
        </a:p>
        <a:p>
          <a:r>
            <a:rPr kumimoji="1" lang="ja-JP" altLang="ja-JP" sz="1100">
              <a:solidFill>
                <a:schemeClr val="dk1"/>
              </a:solidFill>
              <a:effectLst/>
              <a:latin typeface="+mn-lt"/>
              <a:ea typeface="+mn-ea"/>
              <a:cs typeface="+mn-cs"/>
            </a:rPr>
            <a:t>　全国平均を下回る所得や、町内に中心となる基幹産業がないことが財政基盤が弱い要因となっている。</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46</xdr:row>
      <xdr:rowOff>3175</xdr:rowOff>
    </xdr:from>
    <xdr:to>
      <xdr:col>27</xdr:col>
      <xdr:colOff>184150</xdr:colOff>
      <xdr:row>46</xdr:row>
      <xdr:rowOff>3175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45</xdr:row>
      <xdr:rowOff>32402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44450</xdr:rowOff>
    </xdr:from>
    <xdr:to>
      <xdr:col>27</xdr:col>
      <xdr:colOff>184150</xdr:colOff>
      <xdr:row>44</xdr:row>
      <xdr:rowOff>44450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85725</xdr:rowOff>
    </xdr:from>
    <xdr:to>
      <xdr:col>27</xdr:col>
      <xdr:colOff>184150</xdr:colOff>
      <xdr:row>42</xdr:row>
      <xdr:rowOff>85725</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114952</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168275</xdr:rowOff>
    </xdr:from>
    <xdr:to>
      <xdr:col>27</xdr:col>
      <xdr:colOff>184150</xdr:colOff>
      <xdr:row>38</xdr:row>
      <xdr:rowOff>168275</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26052</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38100</xdr:rowOff>
    </xdr:from>
    <xdr:to>
      <xdr:col>27</xdr:col>
      <xdr:colOff>184150</xdr:colOff>
      <xdr:row>37</xdr:row>
      <xdr:rowOff>38100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79375</xdr:rowOff>
    </xdr:from>
    <xdr:to>
      <xdr:col>27</xdr:col>
      <xdr:colOff>184150</xdr:colOff>
      <xdr:row>35</xdr:row>
      <xdr:rowOff>79375</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108602</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6" name="財政力グラフ枠">
          <a:extLst>
            <a:ext uri="{FF2B5EF4-FFF2-40B4-BE49-F238E27FC236}">
              <a16:creationId xmlns:a16="http://schemas.microsoft.com/office/drawing/2014/main" id="{00000000-0008-0000-0300-000042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44</xdr:row>
      <xdr:rowOff>155046</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4953000" y="6281208"/>
          <a:ext cx="0" cy="14176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127123</xdr:rowOff>
    </xdr:from>
    <xdr:ext cx="762000" cy="259045"/>
    <xdr:sp macro="" textlink="">
      <xdr:nvSpPr>
        <xdr:cNvPr id="68" name="財政力最小値テキスト">
          <a:extLst>
            <a:ext uri="{FF2B5EF4-FFF2-40B4-BE49-F238E27FC236}">
              <a16:creationId xmlns:a16="http://schemas.microsoft.com/office/drawing/2014/main" id="{00000000-0008-0000-0300-000044000000}"/>
            </a:ext>
          </a:extLst>
        </xdr:cNvPr>
        <xdr:cNvSpPr txBox="1"/>
      </xdr:nvSpPr>
      <xdr:spPr>
        <a:xfrm>
          <a:off x="5041900" y="7670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155046</xdr:rowOff>
    </xdr:from>
    <xdr:to>
      <xdr:col>24</xdr:col>
      <xdr:colOff>12700</xdr:colOff>
      <xdr:row>44</xdr:row>
      <xdr:rowOff>155046</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76988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70" name="財政力最大値テキスト">
          <a:extLst>
            <a:ext uri="{FF2B5EF4-FFF2-40B4-BE49-F238E27FC236}">
              <a16:creationId xmlns:a16="http://schemas.microsoft.com/office/drawing/2014/main" id="{00000000-0008-0000-0300-000046000000}"/>
            </a:ext>
          </a:extLst>
        </xdr:cNvPr>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44979</xdr:rowOff>
    </xdr:from>
    <xdr:to>
      <xdr:col>23</xdr:col>
      <xdr:colOff>133350</xdr:colOff>
      <xdr:row>43</xdr:row>
      <xdr:rowOff>55033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flipV="1">
          <a:off x="4114800" y="7417329"/>
          <a:ext cx="8382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131885</xdr:rowOff>
    </xdr:from>
    <xdr:ext cx="762000" cy="259045"/>
    <xdr:sp macro="" textlink="">
      <xdr:nvSpPr>
        <xdr:cNvPr id="73" name="財政力平均値テキスト">
          <a:extLst>
            <a:ext uri="{FF2B5EF4-FFF2-40B4-BE49-F238E27FC236}">
              <a16:creationId xmlns:a16="http://schemas.microsoft.com/office/drawing/2014/main" id="{00000000-0008-0000-0300-000049000000}"/>
            </a:ext>
          </a:extLst>
        </xdr:cNvPr>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115358</xdr:rowOff>
    </xdr:from>
    <xdr:to>
      <xdr:col>23</xdr:col>
      <xdr:colOff>184150</xdr:colOff>
      <xdr:row>43</xdr:row>
      <xdr:rowOff>45508</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44979</xdr:rowOff>
    </xdr:from>
    <xdr:to>
      <xdr:col>19</xdr:col>
      <xdr:colOff>133350</xdr:colOff>
      <xdr:row>43</xdr:row>
      <xdr:rowOff>55033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3225800" y="7417329"/>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115358</xdr:rowOff>
    </xdr:from>
    <xdr:to>
      <xdr:col>19</xdr:col>
      <xdr:colOff>184150</xdr:colOff>
      <xdr:row>43</xdr:row>
      <xdr:rowOff>45508</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55685</xdr:rowOff>
    </xdr:from>
    <xdr:ext cx="7366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44979</xdr:rowOff>
    </xdr:from>
    <xdr:to>
      <xdr:col>15</xdr:col>
      <xdr:colOff>82550</xdr:colOff>
      <xdr:row>43</xdr:row>
      <xdr:rowOff>44979</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2336800" y="74173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115358</xdr:rowOff>
    </xdr:from>
    <xdr:to>
      <xdr:col>15</xdr:col>
      <xdr:colOff>133350</xdr:colOff>
      <xdr:row>43</xdr:row>
      <xdr:rowOff>45508</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3175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55685</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844800" y="7085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24871</xdr:rowOff>
    </xdr:from>
    <xdr:to>
      <xdr:col>11</xdr:col>
      <xdr:colOff>31750</xdr:colOff>
      <xdr:row>43</xdr:row>
      <xdr:rowOff>44979</xdr:rowOff>
    </xdr:to>
    <xdr:cxnSp macro="">
      <xdr:nvCxnSpPr>
        <xdr:cNvPr id="81" name="直線コネクタ 80">
          <a:extLst>
            <a:ext uri="{FF2B5EF4-FFF2-40B4-BE49-F238E27FC236}">
              <a16:creationId xmlns:a16="http://schemas.microsoft.com/office/drawing/2014/main" id="{00000000-0008-0000-0300-000051000000}"/>
            </a:ext>
          </a:extLst>
        </xdr:cNvPr>
        <xdr:cNvCxnSpPr/>
      </xdr:nvCxnSpPr>
      <xdr:spPr>
        <a:xfrm>
          <a:off x="1447800" y="7397221"/>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105304</xdr:rowOff>
    </xdr:from>
    <xdr:to>
      <xdr:col>11</xdr:col>
      <xdr:colOff>82550</xdr:colOff>
      <xdr:row>43</xdr:row>
      <xdr:rowOff>35454</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2286000" y="7306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45631</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955800" y="7075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85196</xdr:rowOff>
    </xdr:from>
    <xdr:to>
      <xdr:col>7</xdr:col>
      <xdr:colOff>31750</xdr:colOff>
      <xdr:row>43</xdr:row>
      <xdr:rowOff>15346</xdr:rowOff>
    </xdr:to>
    <xdr:sp macro="" textlink="">
      <xdr:nvSpPr>
        <xdr:cNvPr id="84" name="フローチャート: 判断 83">
          <a:extLst>
            <a:ext uri="{FF2B5EF4-FFF2-40B4-BE49-F238E27FC236}">
              <a16:creationId xmlns:a16="http://schemas.microsoft.com/office/drawing/2014/main" id="{00000000-0008-0000-0300-000054000000}"/>
            </a:ext>
          </a:extLst>
        </xdr:cNvPr>
        <xdr:cNvSpPr/>
      </xdr:nvSpPr>
      <xdr:spPr>
        <a:xfrm>
          <a:off x="1397000" y="7286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25523</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066800" y="7054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165629</xdr:rowOff>
    </xdr:from>
    <xdr:to>
      <xdr:col>23</xdr:col>
      <xdr:colOff>184150</xdr:colOff>
      <xdr:row>43</xdr:row>
      <xdr:rowOff>95779</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902200" y="7366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137706</xdr:rowOff>
    </xdr:from>
    <xdr:ext cx="762000" cy="259045"/>
    <xdr:sp macro="" textlink="">
      <xdr:nvSpPr>
        <xdr:cNvPr id="92" name="財政力該当値テキスト">
          <a:extLst>
            <a:ext uri="{FF2B5EF4-FFF2-40B4-BE49-F238E27FC236}">
              <a16:creationId xmlns:a16="http://schemas.microsoft.com/office/drawing/2014/main" id="{00000000-0008-0000-0300-00005C000000}"/>
            </a:ext>
          </a:extLst>
        </xdr:cNvPr>
        <xdr:cNvSpPr txBox="1"/>
      </xdr:nvSpPr>
      <xdr:spPr>
        <a:xfrm>
          <a:off x="5041900" y="7338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4233</xdr:rowOff>
    </xdr:from>
    <xdr:to>
      <xdr:col>19</xdr:col>
      <xdr:colOff>184150</xdr:colOff>
      <xdr:row>43</xdr:row>
      <xdr:rowOff>105833</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4064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90610</xdr:rowOff>
    </xdr:from>
    <xdr:ext cx="7366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3733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165629</xdr:rowOff>
    </xdr:from>
    <xdr:to>
      <xdr:col>15</xdr:col>
      <xdr:colOff>133350</xdr:colOff>
      <xdr:row>43</xdr:row>
      <xdr:rowOff>95779</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3175000" y="7366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80556</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2844800" y="7452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165629</xdr:rowOff>
    </xdr:from>
    <xdr:to>
      <xdr:col>11</xdr:col>
      <xdr:colOff>82550</xdr:colOff>
      <xdr:row>43</xdr:row>
      <xdr:rowOff>95779</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2286000" y="7366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80556</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955800" y="7452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145521</xdr:rowOff>
    </xdr:from>
    <xdr:to>
      <xdr:col>7</xdr:col>
      <xdr:colOff>31750</xdr:colOff>
      <xdr:row>43</xdr:row>
      <xdr:rowOff>75671</xdr:rowOff>
    </xdr:to>
    <xdr:sp macro="" textlink="">
      <xdr:nvSpPr>
        <xdr:cNvPr id="99" name="楕円 98">
          <a:extLst>
            <a:ext uri="{FF2B5EF4-FFF2-40B4-BE49-F238E27FC236}">
              <a16:creationId xmlns:a16="http://schemas.microsoft.com/office/drawing/2014/main" id="{00000000-0008-0000-0300-000063000000}"/>
            </a:ext>
          </a:extLst>
        </xdr:cNvPr>
        <xdr:cNvSpPr/>
      </xdr:nvSpPr>
      <xdr:spPr>
        <a:xfrm>
          <a:off x="1397000" y="7346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60448</xdr:rowOff>
    </xdr:from>
    <xdr:ext cx="762000" cy="259045"/>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066800" y="7432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2" name="正方形/長方形 111">
          <a:extLst>
            <a:ext uri="{FF2B5EF4-FFF2-40B4-BE49-F238E27FC236}">
              <a16:creationId xmlns:a16="http://schemas.microsoft.com/office/drawing/2014/main" id="{00000000-0008-0000-0300-000070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類似団体をやや上回って</a:t>
          </a:r>
          <a:r>
            <a:rPr kumimoji="1" lang="ja-JP" altLang="ja-JP" sz="1100">
              <a:solidFill>
                <a:schemeClr val="dk1"/>
              </a:solidFill>
              <a:effectLst/>
              <a:latin typeface="+mn-lt"/>
              <a:ea typeface="+mn-ea"/>
              <a:cs typeface="+mn-cs"/>
            </a:rPr>
            <a:t>いる。</a:t>
          </a:r>
          <a:endParaRPr lang="ja-JP" altLang="ja-JP" sz="1400">
            <a:effectLst/>
          </a:endParaRPr>
        </a:p>
        <a:p>
          <a:r>
            <a:rPr kumimoji="1" lang="ja-JP" altLang="ja-JP" sz="1100">
              <a:solidFill>
                <a:schemeClr val="dk1"/>
              </a:solidFill>
              <a:effectLst/>
              <a:latin typeface="+mn-lt"/>
              <a:ea typeface="+mn-ea"/>
              <a:cs typeface="+mn-cs"/>
            </a:rPr>
            <a:t>　前年度と比較し、人件費及び物件費の増に伴い増加している。今後も職員数の増に伴い、人件費の増加が見込まれる。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a:extLst>
            <a:ext uri="{FF2B5EF4-FFF2-40B4-BE49-F238E27FC236}">
              <a16:creationId xmlns:a16="http://schemas.microsoft.com/office/drawing/2014/main" id="{00000000-0008-0000-0300-000080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9" name="財政構造の弾力性グラフ枠">
          <a:extLst>
            <a:ext uri="{FF2B5EF4-FFF2-40B4-BE49-F238E27FC236}">
              <a16:creationId xmlns:a16="http://schemas.microsoft.com/office/drawing/2014/main" id="{00000000-0008-0000-0300-000081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171238</xdr:rowOff>
    </xdr:from>
    <xdr:to>
      <xdr:col>23</xdr:col>
      <xdr:colOff>133350</xdr:colOff>
      <xdr:row>67</xdr:row>
      <xdr:rowOff>96096</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flipV="1">
          <a:off x="4953000" y="10115338"/>
          <a:ext cx="0" cy="14679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68173</xdr:rowOff>
    </xdr:from>
    <xdr:ext cx="762000" cy="259045"/>
    <xdr:sp macro="" textlink="">
      <xdr:nvSpPr>
        <xdr:cNvPr id="131" name="財政構造の弾力性最小値テキスト">
          <a:extLst>
            <a:ext uri="{FF2B5EF4-FFF2-40B4-BE49-F238E27FC236}">
              <a16:creationId xmlns:a16="http://schemas.microsoft.com/office/drawing/2014/main" id="{00000000-0008-0000-0300-000083000000}"/>
            </a:ext>
          </a:extLst>
        </xdr:cNvPr>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96096</xdr:rowOff>
    </xdr:from>
    <xdr:to>
      <xdr:col>24</xdr:col>
      <xdr:colOff>12700</xdr:colOff>
      <xdr:row>67</xdr:row>
      <xdr:rowOff>96096</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86165</xdr:rowOff>
    </xdr:from>
    <xdr:ext cx="762000" cy="259045"/>
    <xdr:sp macro="" textlink="">
      <xdr:nvSpPr>
        <xdr:cNvPr id="133" name="財政構造の弾力性最大値テキスト">
          <a:extLst>
            <a:ext uri="{FF2B5EF4-FFF2-40B4-BE49-F238E27FC236}">
              <a16:creationId xmlns:a16="http://schemas.microsoft.com/office/drawing/2014/main" id="{00000000-0008-0000-0300-000085000000}"/>
            </a:ext>
          </a:extLst>
        </xdr:cNvPr>
        <xdr:cNvSpPr txBox="1"/>
      </xdr:nvSpPr>
      <xdr:spPr>
        <a:xfrm>
          <a:off x="5041900" y="9858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171238</xdr:rowOff>
    </xdr:from>
    <xdr:to>
      <xdr:col>24</xdr:col>
      <xdr:colOff>12700</xdr:colOff>
      <xdr:row>58</xdr:row>
      <xdr:rowOff>171238</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864100" y="10115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28787</xdr:rowOff>
    </xdr:from>
    <xdr:to>
      <xdr:col>23</xdr:col>
      <xdr:colOff>133350</xdr:colOff>
      <xdr:row>65</xdr:row>
      <xdr:rowOff>93133</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4114800" y="11173037"/>
          <a:ext cx="8382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161942</xdr:rowOff>
    </xdr:from>
    <xdr:ext cx="762000" cy="259045"/>
    <xdr:sp macro="" textlink="">
      <xdr:nvSpPr>
        <xdr:cNvPr id="136" name="財政構造の弾力性平均値テキスト">
          <a:extLst>
            <a:ext uri="{FF2B5EF4-FFF2-40B4-BE49-F238E27FC236}">
              <a16:creationId xmlns:a16="http://schemas.microsoft.com/office/drawing/2014/main" id="{00000000-0008-0000-0300-000088000000}"/>
            </a:ext>
          </a:extLst>
        </xdr:cNvPr>
        <xdr:cNvSpPr txBox="1"/>
      </xdr:nvSpPr>
      <xdr:spPr>
        <a:xfrm>
          <a:off x="5041900" y="10963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145415</xdr:rowOff>
    </xdr:from>
    <xdr:to>
      <xdr:col>23</xdr:col>
      <xdr:colOff>184150</xdr:colOff>
      <xdr:row>65</xdr:row>
      <xdr:rowOff>75565</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902200" y="11118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115781</xdr:rowOff>
    </xdr:from>
    <xdr:to>
      <xdr:col>19</xdr:col>
      <xdr:colOff>133350</xdr:colOff>
      <xdr:row>65</xdr:row>
      <xdr:rowOff>28787</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3225800" y="11088581"/>
          <a:ext cx="8890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125306</xdr:rowOff>
    </xdr:from>
    <xdr:to>
      <xdr:col>19</xdr:col>
      <xdr:colOff>184150</xdr:colOff>
      <xdr:row>65</xdr:row>
      <xdr:rowOff>55456</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4064000" y="11098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65633</xdr:rowOff>
    </xdr:from>
    <xdr:ext cx="7366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3733800" y="10866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7196</xdr:rowOff>
    </xdr:from>
    <xdr:to>
      <xdr:col>15</xdr:col>
      <xdr:colOff>82550</xdr:colOff>
      <xdr:row>64</xdr:row>
      <xdr:rowOff>115781</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a:off x="2336800" y="10979996"/>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101177</xdr:rowOff>
    </xdr:from>
    <xdr:to>
      <xdr:col>15</xdr:col>
      <xdr:colOff>133350</xdr:colOff>
      <xdr:row>65</xdr:row>
      <xdr:rowOff>31327</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3175000" y="11073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16104</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2844800" y="1116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7196</xdr:rowOff>
    </xdr:from>
    <xdr:to>
      <xdr:col>11</xdr:col>
      <xdr:colOff>31750</xdr:colOff>
      <xdr:row>65</xdr:row>
      <xdr:rowOff>69004</xdr:rowOff>
    </xdr:to>
    <xdr:cxnSp macro="">
      <xdr:nvCxnSpPr>
        <xdr:cNvPr id="144" name="直線コネクタ 143">
          <a:extLst>
            <a:ext uri="{FF2B5EF4-FFF2-40B4-BE49-F238E27FC236}">
              <a16:creationId xmlns:a16="http://schemas.microsoft.com/office/drawing/2014/main" id="{00000000-0008-0000-0300-000090000000}"/>
            </a:ext>
          </a:extLst>
        </xdr:cNvPr>
        <xdr:cNvCxnSpPr/>
      </xdr:nvCxnSpPr>
      <xdr:spPr>
        <a:xfrm flipV="1">
          <a:off x="1447800" y="10979996"/>
          <a:ext cx="889000" cy="233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115781</xdr:rowOff>
    </xdr:from>
    <xdr:to>
      <xdr:col>11</xdr:col>
      <xdr:colOff>82550</xdr:colOff>
      <xdr:row>64</xdr:row>
      <xdr:rowOff>45931</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2286000" y="1091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56108</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955800" y="10686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6138</xdr:rowOff>
    </xdr:from>
    <xdr:to>
      <xdr:col>7</xdr:col>
      <xdr:colOff>31750</xdr:colOff>
      <xdr:row>65</xdr:row>
      <xdr:rowOff>107738</xdr:rowOff>
    </xdr:to>
    <xdr:sp macro="" textlink="">
      <xdr:nvSpPr>
        <xdr:cNvPr id="147" name="フローチャート: 判断 146">
          <a:extLst>
            <a:ext uri="{FF2B5EF4-FFF2-40B4-BE49-F238E27FC236}">
              <a16:creationId xmlns:a16="http://schemas.microsoft.com/office/drawing/2014/main" id="{00000000-0008-0000-0300-000093000000}"/>
            </a:ext>
          </a:extLst>
        </xdr:cNvPr>
        <xdr:cNvSpPr/>
      </xdr:nvSpPr>
      <xdr:spPr>
        <a:xfrm>
          <a:off x="1397000" y="11150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117915</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066800" y="1091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42333</xdr:rowOff>
    </xdr:from>
    <xdr:to>
      <xdr:col>23</xdr:col>
      <xdr:colOff>184150</xdr:colOff>
      <xdr:row>65</xdr:row>
      <xdr:rowOff>143933</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9022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14410</xdr:rowOff>
    </xdr:from>
    <xdr:ext cx="762000" cy="259045"/>
    <xdr:sp macro="" textlink="">
      <xdr:nvSpPr>
        <xdr:cNvPr id="155" name="財政構造の弾力性該当値テキスト">
          <a:extLst>
            <a:ext uri="{FF2B5EF4-FFF2-40B4-BE49-F238E27FC236}">
              <a16:creationId xmlns:a16="http://schemas.microsoft.com/office/drawing/2014/main" id="{00000000-0008-0000-0300-00009B000000}"/>
            </a:ext>
          </a:extLst>
        </xdr:cNvPr>
        <xdr:cNvSpPr txBox="1"/>
      </xdr:nvSpPr>
      <xdr:spPr>
        <a:xfrm>
          <a:off x="5041900" y="1115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149437</xdr:rowOff>
    </xdr:from>
    <xdr:to>
      <xdr:col>19</xdr:col>
      <xdr:colOff>184150</xdr:colOff>
      <xdr:row>65</xdr:row>
      <xdr:rowOff>79587</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4064000" y="1112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64364</xdr:rowOff>
    </xdr:from>
    <xdr:ext cx="7366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3733800" y="11208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64981</xdr:rowOff>
    </xdr:from>
    <xdr:to>
      <xdr:col>15</xdr:col>
      <xdr:colOff>133350</xdr:colOff>
      <xdr:row>64</xdr:row>
      <xdr:rowOff>166581</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3175000" y="11037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5308</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2844800" y="1080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127846</xdr:rowOff>
    </xdr:from>
    <xdr:to>
      <xdr:col>11</xdr:col>
      <xdr:colOff>82550</xdr:colOff>
      <xdr:row>64</xdr:row>
      <xdr:rowOff>57996</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2286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42773</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955800" y="1101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18204</xdr:rowOff>
    </xdr:from>
    <xdr:to>
      <xdr:col>7</xdr:col>
      <xdr:colOff>31750</xdr:colOff>
      <xdr:row>65</xdr:row>
      <xdr:rowOff>119804</xdr:rowOff>
    </xdr:to>
    <xdr:sp macro="" textlink="">
      <xdr:nvSpPr>
        <xdr:cNvPr id="162" name="楕円 161">
          <a:extLst>
            <a:ext uri="{FF2B5EF4-FFF2-40B4-BE49-F238E27FC236}">
              <a16:creationId xmlns:a16="http://schemas.microsoft.com/office/drawing/2014/main" id="{00000000-0008-0000-0300-0000A2000000}"/>
            </a:ext>
          </a:extLst>
        </xdr:cNvPr>
        <xdr:cNvSpPr/>
      </xdr:nvSpPr>
      <xdr:spPr>
        <a:xfrm>
          <a:off x="1397000" y="1116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104581</xdr:rowOff>
    </xdr:from>
    <xdr:ext cx="762000" cy="259045"/>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1066800" y="1124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[145,171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5" name="正方形/長方形 174">
          <a:extLst>
            <a:ext uri="{FF2B5EF4-FFF2-40B4-BE49-F238E27FC236}">
              <a16:creationId xmlns:a16="http://schemas.microsoft.com/office/drawing/2014/main" id="{00000000-0008-0000-0300-0000AF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全国平均と比較すると抑えられている。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コンパクトなまちであるため、効率的な行政運営が行えていることがうかがえる。</a:t>
          </a:r>
          <a:endParaRPr lang="ja-JP" altLang="ja-JP" sz="1400">
            <a:effectLst/>
          </a:endParaRPr>
        </a:p>
        <a:p>
          <a:r>
            <a:rPr kumimoji="1" lang="ja-JP" altLang="ja-JP" sz="1100">
              <a:solidFill>
                <a:schemeClr val="dk1"/>
              </a:solidFill>
              <a:effectLst/>
              <a:latin typeface="+mn-lt"/>
              <a:ea typeface="+mn-ea"/>
              <a:cs typeface="+mn-cs"/>
            </a:rPr>
            <a:t>　今後は職員数の増に伴い、増加が見込まれる。</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91" name="テキスト ボックス 190">
          <a:extLst>
            <a:ext uri="{FF2B5EF4-FFF2-40B4-BE49-F238E27FC236}">
              <a16:creationId xmlns:a16="http://schemas.microsoft.com/office/drawing/2014/main" id="{00000000-0008-0000-0300-0000BF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93" name="人件費・物件費等の状況グラフ枠">
          <a:extLst>
            <a:ext uri="{FF2B5EF4-FFF2-40B4-BE49-F238E27FC236}">
              <a16:creationId xmlns:a16="http://schemas.microsoft.com/office/drawing/2014/main" id="{00000000-0008-0000-0300-0000C1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162612</xdr:rowOff>
    </xdr:from>
    <xdr:to>
      <xdr:col>23</xdr:col>
      <xdr:colOff>133350</xdr:colOff>
      <xdr:row>89</xdr:row>
      <xdr:rowOff>72858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4953000" y="13878612"/>
          <a:ext cx="0" cy="14532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44935</xdr:rowOff>
    </xdr:from>
    <xdr:ext cx="762000" cy="259045"/>
    <xdr:sp macro="" textlink="">
      <xdr:nvSpPr>
        <xdr:cNvPr id="195" name="人件費・物件費等の状況最小値テキスト">
          <a:extLst>
            <a:ext uri="{FF2B5EF4-FFF2-40B4-BE49-F238E27FC236}">
              <a16:creationId xmlns:a16="http://schemas.microsoft.com/office/drawing/2014/main" id="{00000000-0008-0000-0300-0000C3000000}"/>
            </a:ext>
          </a:extLst>
        </xdr:cNvPr>
        <xdr:cNvSpPr txBox="1"/>
      </xdr:nvSpPr>
      <xdr:spPr>
        <a:xfrm>
          <a:off x="5041900" y="15303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1,382,617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72858</xdr:rowOff>
    </xdr:from>
    <xdr:to>
      <xdr:col>24</xdr:col>
      <xdr:colOff>12700</xdr:colOff>
      <xdr:row>89</xdr:row>
      <xdr:rowOff>72858</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5331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77539</xdr:rowOff>
    </xdr:from>
    <xdr:ext cx="762000" cy="259045"/>
    <xdr:sp macro="" textlink="">
      <xdr:nvSpPr>
        <xdr:cNvPr id="197" name="人件費・物件費等の状況最大値テキスト">
          <a:extLst>
            <a:ext uri="{FF2B5EF4-FFF2-40B4-BE49-F238E27FC236}">
              <a16:creationId xmlns:a16="http://schemas.microsoft.com/office/drawing/2014/main" id="{00000000-0008-0000-0300-0000C5000000}"/>
            </a:ext>
          </a:extLst>
        </xdr:cNvPr>
        <xdr:cNvSpPr txBox="1"/>
      </xdr:nvSpPr>
      <xdr:spPr>
        <a:xfrm>
          <a:off x="5041900" y="13622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117,835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162612</xdr:rowOff>
    </xdr:from>
    <xdr:to>
      <xdr:col>24</xdr:col>
      <xdr:colOff>12700</xdr:colOff>
      <xdr:row>80</xdr:row>
      <xdr:rowOff>162612</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4864100" y="13878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8804</xdr:rowOff>
    </xdr:from>
    <xdr:to>
      <xdr:col>23</xdr:col>
      <xdr:colOff>133350</xdr:colOff>
      <xdr:row>81</xdr:row>
      <xdr:rowOff>22572</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4114800" y="13896254"/>
          <a:ext cx="838200" cy="13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38059</xdr:rowOff>
    </xdr:from>
    <xdr:ext cx="762000" cy="259045"/>
    <xdr:sp macro="" textlink="">
      <xdr:nvSpPr>
        <xdr:cNvPr id="200" name="人件費・物件費等の状況平均値テキスト">
          <a:extLst>
            <a:ext uri="{FF2B5EF4-FFF2-40B4-BE49-F238E27FC236}">
              <a16:creationId xmlns:a16="http://schemas.microsoft.com/office/drawing/2014/main" id="{00000000-0008-0000-0300-0000C8000000}"/>
            </a:ext>
          </a:extLst>
        </xdr:cNvPr>
        <xdr:cNvSpPr txBox="1"/>
      </xdr:nvSpPr>
      <xdr:spPr>
        <a:xfrm>
          <a:off x="5041900" y="139255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65982</xdr:rowOff>
    </xdr:from>
    <xdr:to>
      <xdr:col>23</xdr:col>
      <xdr:colOff>184150</xdr:colOff>
      <xdr:row>81</xdr:row>
      <xdr:rowOff>167582</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902200" y="13953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8675</xdr:rowOff>
    </xdr:from>
    <xdr:to>
      <xdr:col>19</xdr:col>
      <xdr:colOff>133350</xdr:colOff>
      <xdr:row>81</xdr:row>
      <xdr:rowOff>8804</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3225800" y="13896125"/>
          <a:ext cx="889000" cy="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29101</xdr:rowOff>
    </xdr:from>
    <xdr:to>
      <xdr:col>19</xdr:col>
      <xdr:colOff>184150</xdr:colOff>
      <xdr:row>81</xdr:row>
      <xdr:rowOff>130701</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4064000" y="13916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115478</xdr:rowOff>
    </xdr:from>
    <xdr:ext cx="7366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3733800" y="14002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4617</xdr:rowOff>
    </xdr:from>
    <xdr:to>
      <xdr:col>15</xdr:col>
      <xdr:colOff>82550</xdr:colOff>
      <xdr:row>81</xdr:row>
      <xdr:rowOff>8675</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a:off x="2336800" y="13892067"/>
          <a:ext cx="889000" cy="4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26533</xdr:rowOff>
    </xdr:from>
    <xdr:to>
      <xdr:col>15</xdr:col>
      <xdr:colOff>133350</xdr:colOff>
      <xdr:row>81</xdr:row>
      <xdr:rowOff>128133</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3175000" y="1391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112910</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2844800" y="1400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1502</xdr:rowOff>
    </xdr:from>
    <xdr:to>
      <xdr:col>11</xdr:col>
      <xdr:colOff>31750</xdr:colOff>
      <xdr:row>81</xdr:row>
      <xdr:rowOff>4617</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a:off x="1447800" y="13888952"/>
          <a:ext cx="889000" cy="3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16692</xdr:rowOff>
    </xdr:from>
    <xdr:to>
      <xdr:col>11</xdr:col>
      <xdr:colOff>82550</xdr:colOff>
      <xdr:row>81</xdr:row>
      <xdr:rowOff>118292</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2286000" y="13904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103069</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955800" y="1399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8124</xdr:rowOff>
    </xdr:from>
    <xdr:to>
      <xdr:col>7</xdr:col>
      <xdr:colOff>31750</xdr:colOff>
      <xdr:row>81</xdr:row>
      <xdr:rowOff>109724</xdr:rowOff>
    </xdr:to>
    <xdr:sp macro="" textlink="">
      <xdr:nvSpPr>
        <xdr:cNvPr id="211" name="フローチャート: 判断 210">
          <a:extLst>
            <a:ext uri="{FF2B5EF4-FFF2-40B4-BE49-F238E27FC236}">
              <a16:creationId xmlns:a16="http://schemas.microsoft.com/office/drawing/2014/main" id="{00000000-0008-0000-0300-0000D3000000}"/>
            </a:ext>
          </a:extLst>
        </xdr:cNvPr>
        <xdr:cNvSpPr/>
      </xdr:nvSpPr>
      <xdr:spPr>
        <a:xfrm>
          <a:off x="1397000" y="13895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94501</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066800" y="1398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143222</xdr:rowOff>
    </xdr:from>
    <xdr:to>
      <xdr:col>23</xdr:col>
      <xdr:colOff>184150</xdr:colOff>
      <xdr:row>81</xdr:row>
      <xdr:rowOff>73372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902200" y="13859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64499</xdr:rowOff>
    </xdr:from>
    <xdr:ext cx="762000" cy="259045"/>
    <xdr:sp macro="" textlink="">
      <xdr:nvSpPr>
        <xdr:cNvPr id="219" name="人件費・物件費等の状況該当値テキスト">
          <a:extLst>
            <a:ext uri="{FF2B5EF4-FFF2-40B4-BE49-F238E27FC236}">
              <a16:creationId xmlns:a16="http://schemas.microsoft.com/office/drawing/2014/main" id="{00000000-0008-0000-0300-0000DB000000}"/>
            </a:ext>
          </a:extLst>
        </xdr:cNvPr>
        <xdr:cNvSpPr txBox="1"/>
      </xdr:nvSpPr>
      <xdr:spPr>
        <a:xfrm>
          <a:off x="5041900" y="13780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129454</xdr:rowOff>
    </xdr:from>
    <xdr:to>
      <xdr:col>19</xdr:col>
      <xdr:colOff>184150</xdr:colOff>
      <xdr:row>81</xdr:row>
      <xdr:rowOff>59604</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4064000" y="1384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69781</xdr:rowOff>
    </xdr:from>
    <xdr:ext cx="7366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3733800" y="13614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129325</xdr:rowOff>
    </xdr:from>
    <xdr:to>
      <xdr:col>15</xdr:col>
      <xdr:colOff>133350</xdr:colOff>
      <xdr:row>81</xdr:row>
      <xdr:rowOff>59475</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3175000" y="13845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69652</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2844800" y="13614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125267</xdr:rowOff>
    </xdr:from>
    <xdr:to>
      <xdr:col>11</xdr:col>
      <xdr:colOff>82550</xdr:colOff>
      <xdr:row>81</xdr:row>
      <xdr:rowOff>55417</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2286000" y="13841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65594</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955800" y="1361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122152</xdr:rowOff>
    </xdr:from>
    <xdr:to>
      <xdr:col>7</xdr:col>
      <xdr:colOff>31750</xdr:colOff>
      <xdr:row>81</xdr:row>
      <xdr:rowOff>52302</xdr:rowOff>
    </xdr:to>
    <xdr:sp macro="" textlink="">
      <xdr:nvSpPr>
        <xdr:cNvPr id="226" name="楕円 225">
          <a:extLst>
            <a:ext uri="{FF2B5EF4-FFF2-40B4-BE49-F238E27FC236}">
              <a16:creationId xmlns:a16="http://schemas.microsoft.com/office/drawing/2014/main" id="{00000000-0008-0000-0300-0000E2000000}"/>
            </a:ext>
          </a:extLst>
        </xdr:cNvPr>
        <xdr:cNvSpPr/>
      </xdr:nvSpPr>
      <xdr:spPr>
        <a:xfrm>
          <a:off x="1397000" y="1383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62479</xdr:rowOff>
    </xdr:from>
    <xdr:ext cx="762000" cy="259045"/>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066800" y="1360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9" name="テキスト ボックス 228">
          <a:extLst>
            <a:ext uri="{FF2B5EF4-FFF2-40B4-BE49-F238E27FC236}">
              <a16:creationId xmlns:a16="http://schemas.microsoft.com/office/drawing/2014/main" id="{00000000-0008-0000-0300-0000E5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8" name="正方形/長方形 237">
          <a:extLst>
            <a:ext uri="{FF2B5EF4-FFF2-40B4-BE49-F238E27FC236}">
              <a16:creationId xmlns:a16="http://schemas.microsoft.com/office/drawing/2014/main" id="{00000000-0008-0000-0300-0000EE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9" name="正方形/長方形 238">
          <a:extLst>
            <a:ext uri="{FF2B5EF4-FFF2-40B4-BE49-F238E27FC236}">
              <a16:creationId xmlns:a16="http://schemas.microsoft.com/office/drawing/2014/main" id="{00000000-0008-0000-0300-0000EF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類似団体、全国町村平均と比較し、おおむね平均的な水準となっている。</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7" name="給与水準   （国との比較）グラフ枠">
          <a:extLst>
            <a:ext uri="{FF2B5EF4-FFF2-40B4-BE49-F238E27FC236}">
              <a16:creationId xmlns:a16="http://schemas.microsoft.com/office/drawing/2014/main" id="{00000000-0008-0000-0300-00000101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165100</xdr:rowOff>
    </xdr:from>
    <xdr:to>
      <xdr:col>81</xdr:col>
      <xdr:colOff>44450</xdr:colOff>
      <xdr:row>89</xdr:row>
      <xdr:rowOff>12398</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7018000" y="13881100"/>
          <a:ext cx="0" cy="13903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155925</xdr:rowOff>
    </xdr:from>
    <xdr:ext cx="762000" cy="259045"/>
    <xdr:sp macro="" textlink="">
      <xdr:nvSpPr>
        <xdr:cNvPr id="259" name="給与水準   （国との比較）最小値テキスト">
          <a:extLst>
            <a:ext uri="{FF2B5EF4-FFF2-40B4-BE49-F238E27FC236}">
              <a16:creationId xmlns:a16="http://schemas.microsoft.com/office/drawing/2014/main" id="{00000000-0008-0000-0300-000003010000}"/>
            </a:ext>
          </a:extLst>
        </xdr:cNvPr>
        <xdr:cNvSpPr txBox="1"/>
      </xdr:nvSpPr>
      <xdr:spPr>
        <a:xfrm>
          <a:off x="17106900" y="1524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12398</xdr:rowOff>
    </xdr:from>
    <xdr:to>
      <xdr:col>81</xdr:col>
      <xdr:colOff>133350</xdr:colOff>
      <xdr:row>89</xdr:row>
      <xdr:rowOff>12398</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527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80027</xdr:rowOff>
    </xdr:from>
    <xdr:ext cx="762000" cy="259045"/>
    <xdr:sp macro="" textlink="">
      <xdr:nvSpPr>
        <xdr:cNvPr id="261" name="給与水準   （国との比較）最大値テキスト">
          <a:extLst>
            <a:ext uri="{FF2B5EF4-FFF2-40B4-BE49-F238E27FC236}">
              <a16:creationId xmlns:a16="http://schemas.microsoft.com/office/drawing/2014/main" id="{00000000-0008-0000-0300-000005010000}"/>
            </a:ext>
          </a:extLst>
        </xdr:cNvPr>
        <xdr:cNvSpPr txBox="1"/>
      </xdr:nvSpPr>
      <xdr:spPr>
        <a:xfrm>
          <a:off x="17106900" y="1362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165100</xdr:rowOff>
    </xdr:from>
    <xdr:to>
      <xdr:col>81</xdr:col>
      <xdr:colOff>133350</xdr:colOff>
      <xdr:row>80</xdr:row>
      <xdr:rowOff>165100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6929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19352</xdr:rowOff>
    </xdr:from>
    <xdr:to>
      <xdr:col>81</xdr:col>
      <xdr:colOff>44450</xdr:colOff>
      <xdr:row>85</xdr:row>
      <xdr:rowOff>20259</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6179800" y="14421152"/>
          <a:ext cx="8382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32554</xdr:rowOff>
    </xdr:from>
    <xdr:ext cx="762000" cy="259045"/>
    <xdr:sp macro="" textlink="">
      <xdr:nvSpPr>
        <xdr:cNvPr id="264" name="給与水準   （国との比較）平均値テキスト">
          <a:extLst>
            <a:ext uri="{FF2B5EF4-FFF2-40B4-BE49-F238E27FC236}">
              <a16:creationId xmlns:a16="http://schemas.microsoft.com/office/drawing/2014/main" id="{00000000-0008-0000-0300-000008010000}"/>
            </a:ext>
          </a:extLst>
        </xdr:cNvPr>
        <xdr:cNvSpPr txBox="1"/>
      </xdr:nvSpPr>
      <xdr:spPr>
        <a:xfrm>
          <a:off x="17106900" y="144343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60477</xdr:rowOff>
    </xdr:from>
    <xdr:to>
      <xdr:col>81</xdr:col>
      <xdr:colOff>95250</xdr:colOff>
      <xdr:row>84</xdr:row>
      <xdr:rowOff>162077</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9672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76805</xdr:rowOff>
    </xdr:from>
    <xdr:to>
      <xdr:col>77</xdr:col>
      <xdr:colOff>44450</xdr:colOff>
      <xdr:row>85</xdr:row>
      <xdr:rowOff>20259</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a:off x="15290800" y="14478605"/>
          <a:ext cx="8890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71966</xdr:rowOff>
    </xdr:from>
    <xdr:to>
      <xdr:col>77</xdr:col>
      <xdr:colOff>95250</xdr:colOff>
      <xdr:row>85</xdr:row>
      <xdr:rowOff>2116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6129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12293</xdr:rowOff>
    </xdr:from>
    <xdr:ext cx="7366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798800" y="14242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76805</xdr:rowOff>
    </xdr:from>
    <xdr:to>
      <xdr:col>72</xdr:col>
      <xdr:colOff>203200</xdr:colOff>
      <xdr:row>85</xdr:row>
      <xdr:rowOff>89202</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14401800" y="14478605"/>
          <a:ext cx="889000" cy="183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83457</xdr:rowOff>
    </xdr:from>
    <xdr:to>
      <xdr:col>73</xdr:col>
      <xdr:colOff>44450</xdr:colOff>
      <xdr:row>85</xdr:row>
      <xdr:rowOff>13607</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5240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169834</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909800" y="1457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89202</xdr:rowOff>
    </xdr:from>
    <xdr:to>
      <xdr:col>68</xdr:col>
      <xdr:colOff>152400</xdr:colOff>
      <xdr:row>85</xdr:row>
      <xdr:rowOff>146655</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13512800" y="14662452"/>
          <a:ext cx="8890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71966</xdr:rowOff>
    </xdr:from>
    <xdr:to>
      <xdr:col>68</xdr:col>
      <xdr:colOff>203200</xdr:colOff>
      <xdr:row>85</xdr:row>
      <xdr:rowOff>2116</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4351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12293</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020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83457</xdr:rowOff>
    </xdr:from>
    <xdr:to>
      <xdr:col>64</xdr:col>
      <xdr:colOff>152400</xdr:colOff>
      <xdr:row>85</xdr:row>
      <xdr:rowOff>13607</xdr:rowOff>
    </xdr:to>
    <xdr:sp macro="" textlink="">
      <xdr:nvSpPr>
        <xdr:cNvPr id="275" name="フローチャート: 判断 274">
          <a:extLst>
            <a:ext uri="{FF2B5EF4-FFF2-40B4-BE49-F238E27FC236}">
              <a16:creationId xmlns:a16="http://schemas.microsoft.com/office/drawing/2014/main" id="{00000000-0008-0000-0300-000013010000}"/>
            </a:ext>
          </a:extLst>
        </xdr:cNvPr>
        <xdr:cNvSpPr/>
      </xdr:nvSpPr>
      <xdr:spPr>
        <a:xfrm>
          <a:off x="13462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23784</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131800" y="1425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140002</xdr:rowOff>
    </xdr:from>
    <xdr:to>
      <xdr:col>81</xdr:col>
      <xdr:colOff>95250</xdr:colOff>
      <xdr:row>84</xdr:row>
      <xdr:rowOff>70152</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967200" y="1437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156529</xdr:rowOff>
    </xdr:from>
    <xdr:ext cx="762000" cy="259045"/>
    <xdr:sp macro="" textlink="">
      <xdr:nvSpPr>
        <xdr:cNvPr id="283" name="給与水準   （国との比較）該当値テキスト">
          <a:extLst>
            <a:ext uri="{FF2B5EF4-FFF2-40B4-BE49-F238E27FC236}">
              <a16:creationId xmlns:a16="http://schemas.microsoft.com/office/drawing/2014/main" id="{00000000-0008-0000-0300-00001B010000}"/>
            </a:ext>
          </a:extLst>
        </xdr:cNvPr>
        <xdr:cNvSpPr txBox="1"/>
      </xdr:nvSpPr>
      <xdr:spPr>
        <a:xfrm>
          <a:off x="17106900" y="14215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140909</xdr:rowOff>
    </xdr:from>
    <xdr:to>
      <xdr:col>77</xdr:col>
      <xdr:colOff>95250</xdr:colOff>
      <xdr:row>85</xdr:row>
      <xdr:rowOff>71059</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6129000" y="14542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55836</xdr:rowOff>
    </xdr:from>
    <xdr:ext cx="7366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5798800" y="14629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26005</xdr:rowOff>
    </xdr:from>
    <xdr:to>
      <xdr:col>73</xdr:col>
      <xdr:colOff>44450</xdr:colOff>
      <xdr:row>84</xdr:row>
      <xdr:rowOff>127605</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5240000" y="1442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137782</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909800" y="1419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38402</xdr:rowOff>
    </xdr:from>
    <xdr:to>
      <xdr:col>68</xdr:col>
      <xdr:colOff>203200</xdr:colOff>
      <xdr:row>85</xdr:row>
      <xdr:rowOff>140002</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4351000" y="1461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124779</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4020800" y="1469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95855</xdr:rowOff>
    </xdr:from>
    <xdr:to>
      <xdr:col>64</xdr:col>
      <xdr:colOff>152400</xdr:colOff>
      <xdr:row>86</xdr:row>
      <xdr:rowOff>26005</xdr:rowOff>
    </xdr:to>
    <xdr:sp macro="" textlink="">
      <xdr:nvSpPr>
        <xdr:cNvPr id="290" name="楕円 289">
          <a:extLst>
            <a:ext uri="{FF2B5EF4-FFF2-40B4-BE49-F238E27FC236}">
              <a16:creationId xmlns:a16="http://schemas.microsoft.com/office/drawing/2014/main" id="{00000000-0008-0000-0300-000022010000}"/>
            </a:ext>
          </a:extLst>
        </xdr:cNvPr>
        <xdr:cNvSpPr/>
      </xdr:nvSpPr>
      <xdr:spPr>
        <a:xfrm>
          <a:off x="13462000" y="1466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10782</xdr:rowOff>
    </xdr:from>
    <xdr:ext cx="762000" cy="259045"/>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131800" y="1475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[6.63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2" name="正方形/長方形 301">
          <a:extLst>
            <a:ext uri="{FF2B5EF4-FFF2-40B4-BE49-F238E27FC236}">
              <a16:creationId xmlns:a16="http://schemas.microsoft.com/office/drawing/2014/main" id="{00000000-0008-0000-0300-00002E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3" name="正方形/長方形 302">
          <a:extLst>
            <a:ext uri="{FF2B5EF4-FFF2-40B4-BE49-F238E27FC236}">
              <a16:creationId xmlns:a16="http://schemas.microsoft.com/office/drawing/2014/main" id="{00000000-0008-0000-0300-00002F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与那原町定員管理適正化計画に基づき職員数の抑制に努めており、その結果、類似団体平均を大幅に下回る職員数となっている。</a:t>
          </a:r>
          <a:endParaRPr lang="ja-JP" altLang="ja-JP" sz="1400">
            <a:effectLst/>
          </a:endParaRPr>
        </a:p>
        <a:p>
          <a:r>
            <a:rPr kumimoji="1" lang="ja-JP" altLang="ja-JP" sz="1100">
              <a:solidFill>
                <a:schemeClr val="dk1"/>
              </a:solidFill>
              <a:effectLst/>
              <a:latin typeface="+mn-lt"/>
              <a:ea typeface="+mn-ea"/>
              <a:cs typeface="+mn-cs"/>
            </a:rPr>
            <a:t>　今後は職員数の増加が見込まれる。</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0" name="定員管理の状況グラフ枠">
          <a:extLst>
            <a:ext uri="{FF2B5EF4-FFF2-40B4-BE49-F238E27FC236}">
              <a16:creationId xmlns:a16="http://schemas.microsoft.com/office/drawing/2014/main" id="{00000000-0008-0000-0300-000040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112113</xdr:rowOff>
    </xdr:from>
    <xdr:to>
      <xdr:col>81</xdr:col>
      <xdr:colOff>44450</xdr:colOff>
      <xdr:row>67</xdr:row>
      <xdr:rowOff>69286</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7018000" y="9884763"/>
          <a:ext cx="0" cy="16716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41363</xdr:rowOff>
    </xdr:from>
    <xdr:ext cx="762000" cy="259045"/>
    <xdr:sp macro="" textlink="">
      <xdr:nvSpPr>
        <xdr:cNvPr id="322" name="定員管理の状況最小値テキスト">
          <a:extLst>
            <a:ext uri="{FF2B5EF4-FFF2-40B4-BE49-F238E27FC236}">
              <a16:creationId xmlns:a16="http://schemas.microsoft.com/office/drawing/2014/main" id="{00000000-0008-0000-0300-000042010000}"/>
            </a:ext>
          </a:extLst>
        </xdr:cNvPr>
        <xdr:cNvSpPr txBox="1"/>
      </xdr:nvSpPr>
      <xdr:spPr>
        <a:xfrm>
          <a:off x="17106900" y="1152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69286</xdr:rowOff>
    </xdr:from>
    <xdr:to>
      <xdr:col>81</xdr:col>
      <xdr:colOff>133350</xdr:colOff>
      <xdr:row>67</xdr:row>
      <xdr:rowOff>69286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6929100" y="11556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27040</xdr:rowOff>
    </xdr:from>
    <xdr:ext cx="762000" cy="259045"/>
    <xdr:sp macro="" textlink="">
      <xdr:nvSpPr>
        <xdr:cNvPr id="324" name="定員管理の状況最大値テキスト">
          <a:extLst>
            <a:ext uri="{FF2B5EF4-FFF2-40B4-BE49-F238E27FC236}">
              <a16:creationId xmlns:a16="http://schemas.microsoft.com/office/drawing/2014/main" id="{00000000-0008-0000-0300-000044010000}"/>
            </a:ext>
          </a:extLst>
        </xdr:cNvPr>
        <xdr:cNvSpPr txBox="1"/>
      </xdr:nvSpPr>
      <xdr:spPr>
        <a:xfrm>
          <a:off x="17106900" y="9628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112113</xdr:rowOff>
    </xdr:from>
    <xdr:to>
      <xdr:col>81</xdr:col>
      <xdr:colOff>133350</xdr:colOff>
      <xdr:row>57</xdr:row>
      <xdr:rowOff>112113</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9884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58</xdr:row>
      <xdr:rowOff>82762</xdr:rowOff>
    </xdr:from>
    <xdr:to>
      <xdr:col>81</xdr:col>
      <xdr:colOff>44450</xdr:colOff>
      <xdr:row>58</xdr:row>
      <xdr:rowOff>131021</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6179800" y="10026862"/>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100841</xdr:rowOff>
    </xdr:from>
    <xdr:ext cx="762000" cy="259045"/>
    <xdr:sp macro="" textlink="">
      <xdr:nvSpPr>
        <xdr:cNvPr id="327" name="定員管理の状況平均値テキスト">
          <a:extLst>
            <a:ext uri="{FF2B5EF4-FFF2-40B4-BE49-F238E27FC236}">
              <a16:creationId xmlns:a16="http://schemas.microsoft.com/office/drawing/2014/main" id="{00000000-0008-0000-0300-000047010000}"/>
            </a:ext>
          </a:extLst>
        </xdr:cNvPr>
        <xdr:cNvSpPr txBox="1"/>
      </xdr:nvSpPr>
      <xdr:spPr>
        <a:xfrm>
          <a:off x="17106900" y="103878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128764</xdr:rowOff>
    </xdr:from>
    <xdr:to>
      <xdr:col>81</xdr:col>
      <xdr:colOff>95250</xdr:colOff>
      <xdr:row>61</xdr:row>
      <xdr:rowOff>58914</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6967200" y="10415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58</xdr:row>
      <xdr:rowOff>82762</xdr:rowOff>
    </xdr:from>
    <xdr:to>
      <xdr:col>77</xdr:col>
      <xdr:colOff>44450</xdr:colOff>
      <xdr:row>58</xdr:row>
      <xdr:rowOff>86783</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flipV="1">
          <a:off x="15290800" y="10026862"/>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95250</xdr:rowOff>
    </xdr:from>
    <xdr:to>
      <xdr:col>77</xdr:col>
      <xdr:colOff>95250</xdr:colOff>
      <xdr:row>61</xdr:row>
      <xdr:rowOff>25400</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129000" y="1038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10177</xdr:rowOff>
    </xdr:from>
    <xdr:ext cx="7366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798800" y="1046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58</xdr:row>
      <xdr:rowOff>57291</xdr:rowOff>
    </xdr:from>
    <xdr:to>
      <xdr:col>72</xdr:col>
      <xdr:colOff>203200</xdr:colOff>
      <xdr:row>58</xdr:row>
      <xdr:rowOff>86783</xdr:rowOff>
    </xdr:to>
    <xdr:cxnSp macro="">
      <xdr:nvCxnSpPr>
        <xdr:cNvPr id="332" name="直線コネクタ 331">
          <a:extLst>
            <a:ext uri="{FF2B5EF4-FFF2-40B4-BE49-F238E27FC236}">
              <a16:creationId xmlns:a16="http://schemas.microsoft.com/office/drawing/2014/main" id="{00000000-0008-0000-0300-00004C010000}"/>
            </a:ext>
          </a:extLst>
        </xdr:cNvPr>
        <xdr:cNvCxnSpPr/>
      </xdr:nvCxnSpPr>
      <xdr:spPr>
        <a:xfrm>
          <a:off x="14401800" y="10001391"/>
          <a:ext cx="889000" cy="29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93910</xdr:rowOff>
    </xdr:from>
    <xdr:to>
      <xdr:col>73</xdr:col>
      <xdr:colOff>44450</xdr:colOff>
      <xdr:row>61</xdr:row>
      <xdr:rowOff>24060</xdr:rowOff>
    </xdr:to>
    <xdr:sp macro="" textlink="">
      <xdr:nvSpPr>
        <xdr:cNvPr id="333" name="フローチャート: 判断 332">
          <a:extLst>
            <a:ext uri="{FF2B5EF4-FFF2-40B4-BE49-F238E27FC236}">
              <a16:creationId xmlns:a16="http://schemas.microsoft.com/office/drawing/2014/main" id="{00000000-0008-0000-0300-00004D010000}"/>
            </a:ext>
          </a:extLst>
        </xdr:cNvPr>
        <xdr:cNvSpPr/>
      </xdr:nvSpPr>
      <xdr:spPr>
        <a:xfrm>
          <a:off x="15240000" y="1038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8837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909800" y="1046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58</xdr:row>
      <xdr:rowOff>54610</xdr:rowOff>
    </xdr:from>
    <xdr:to>
      <xdr:col>68</xdr:col>
      <xdr:colOff>152400</xdr:colOff>
      <xdr:row>58</xdr:row>
      <xdr:rowOff>57291</xdr:rowOff>
    </xdr:to>
    <xdr:cxnSp macro="">
      <xdr:nvCxnSpPr>
        <xdr:cNvPr id="335" name="直線コネクタ 334">
          <a:extLst>
            <a:ext uri="{FF2B5EF4-FFF2-40B4-BE49-F238E27FC236}">
              <a16:creationId xmlns:a16="http://schemas.microsoft.com/office/drawing/2014/main" id="{00000000-0008-0000-0300-00004F010000}"/>
            </a:ext>
          </a:extLst>
        </xdr:cNvPr>
        <xdr:cNvCxnSpPr/>
      </xdr:nvCxnSpPr>
      <xdr:spPr>
        <a:xfrm>
          <a:off x="13512800" y="9998710"/>
          <a:ext cx="889000" cy="2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85866</xdr:rowOff>
    </xdr:from>
    <xdr:to>
      <xdr:col>68</xdr:col>
      <xdr:colOff>203200</xdr:colOff>
      <xdr:row>61</xdr:row>
      <xdr:rowOff>16016</xdr:rowOff>
    </xdr:to>
    <xdr:sp macro="" textlink="">
      <xdr:nvSpPr>
        <xdr:cNvPr id="336" name="フローチャート: 判断 335">
          <a:extLst>
            <a:ext uri="{FF2B5EF4-FFF2-40B4-BE49-F238E27FC236}">
              <a16:creationId xmlns:a16="http://schemas.microsoft.com/office/drawing/2014/main" id="{00000000-0008-0000-0300-000050010000}"/>
            </a:ext>
          </a:extLst>
        </xdr:cNvPr>
        <xdr:cNvSpPr/>
      </xdr:nvSpPr>
      <xdr:spPr>
        <a:xfrm>
          <a:off x="14351000" y="10372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793</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020800" y="1045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81845</xdr:rowOff>
    </xdr:from>
    <xdr:to>
      <xdr:col>64</xdr:col>
      <xdr:colOff>152400</xdr:colOff>
      <xdr:row>61</xdr:row>
      <xdr:rowOff>11995</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3462000" y="10368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168222</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3131800" y="10455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58</xdr:row>
      <xdr:rowOff>80221</xdr:rowOff>
    </xdr:from>
    <xdr:to>
      <xdr:col>81</xdr:col>
      <xdr:colOff>95250</xdr:colOff>
      <xdr:row>59</xdr:row>
      <xdr:rowOff>10371</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6967200" y="10024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57</xdr:row>
      <xdr:rowOff>96748</xdr:rowOff>
    </xdr:from>
    <xdr:ext cx="762000" cy="259045"/>
    <xdr:sp macro="" textlink="">
      <xdr:nvSpPr>
        <xdr:cNvPr id="346" name="定員管理の状況該当値テキスト">
          <a:extLst>
            <a:ext uri="{FF2B5EF4-FFF2-40B4-BE49-F238E27FC236}">
              <a16:creationId xmlns:a16="http://schemas.microsoft.com/office/drawing/2014/main" id="{00000000-0008-0000-0300-00005A010000}"/>
            </a:ext>
          </a:extLst>
        </xdr:cNvPr>
        <xdr:cNvSpPr txBox="1"/>
      </xdr:nvSpPr>
      <xdr:spPr>
        <a:xfrm>
          <a:off x="17106900" y="9869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58</xdr:row>
      <xdr:rowOff>31962</xdr:rowOff>
    </xdr:from>
    <xdr:to>
      <xdr:col>77</xdr:col>
      <xdr:colOff>95250</xdr:colOff>
      <xdr:row>58</xdr:row>
      <xdr:rowOff>133562</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129000" y="9976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56</xdr:row>
      <xdr:rowOff>143739</xdr:rowOff>
    </xdr:from>
    <xdr:ext cx="7366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798800" y="97449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58</xdr:row>
      <xdr:rowOff>35983</xdr:rowOff>
    </xdr:from>
    <xdr:to>
      <xdr:col>73</xdr:col>
      <xdr:colOff>44450</xdr:colOff>
      <xdr:row>58</xdr:row>
      <xdr:rowOff>137583</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5240000" y="9980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56</xdr:row>
      <xdr:rowOff>147760</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4909800" y="9748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6491</xdr:rowOff>
    </xdr:from>
    <xdr:to>
      <xdr:col>68</xdr:col>
      <xdr:colOff>203200</xdr:colOff>
      <xdr:row>58</xdr:row>
      <xdr:rowOff>108091</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4351000" y="9950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56</xdr:row>
      <xdr:rowOff>118268</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020800" y="9719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3810</xdr:rowOff>
    </xdr:from>
    <xdr:to>
      <xdr:col>64</xdr:col>
      <xdr:colOff>152400</xdr:colOff>
      <xdr:row>58</xdr:row>
      <xdr:rowOff>105410</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3462000" y="9947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56</xdr:row>
      <xdr:rowOff>115587</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3131800" y="971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全国平均に比べやや高くなっている。</a:t>
          </a:r>
          <a:endParaRPr lang="ja-JP" altLang="ja-JP" sz="1400">
            <a:effectLst/>
          </a:endParaRPr>
        </a:p>
        <a:p>
          <a:r>
            <a:rPr kumimoji="1" lang="ja-JP" altLang="ja-JP" sz="1100">
              <a:solidFill>
                <a:schemeClr val="dk1"/>
              </a:solidFill>
              <a:effectLst/>
              <a:latin typeface="+mn-lt"/>
              <a:ea typeface="+mn-ea"/>
              <a:cs typeface="+mn-cs"/>
            </a:rPr>
            <a:t>　本庁舎等建設事業に伴い地方債残高が大幅に増加した。</a:t>
          </a:r>
          <a:endParaRPr lang="ja-JP" altLang="ja-JP" sz="1400">
            <a:effectLst/>
          </a:endParaRPr>
        </a:p>
        <a:p>
          <a:r>
            <a:rPr kumimoji="1" lang="ja-JP" altLang="ja-JP" sz="1100">
              <a:solidFill>
                <a:schemeClr val="dk1"/>
              </a:solidFill>
              <a:effectLst/>
              <a:latin typeface="+mn-lt"/>
              <a:ea typeface="+mn-ea"/>
              <a:cs typeface="+mn-cs"/>
            </a:rPr>
            <a:t>　令和４年度より、本庁舎等建設事業の元金償還が開始され、令和８年度迄は上昇が見込まれる。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1" name="公債費負担の状況グラフ枠">
          <a:extLst>
            <a:ext uri="{FF2B5EF4-FFF2-40B4-BE49-F238E27FC236}">
              <a16:creationId xmlns:a16="http://schemas.microsoft.com/office/drawing/2014/main" id="{00000000-0008-0000-0300-00007D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102447</xdr:rowOff>
    </xdr:from>
    <xdr:to>
      <xdr:col>81</xdr:col>
      <xdr:colOff>44450</xdr:colOff>
      <xdr:row>45</xdr:row>
      <xdr:rowOff>162560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7018000" y="6446097"/>
          <a:ext cx="0" cy="14317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134637</xdr:rowOff>
    </xdr:from>
    <xdr:ext cx="762000" cy="259045"/>
    <xdr:sp macro="" textlink="">
      <xdr:nvSpPr>
        <xdr:cNvPr id="383" name="公債費負担の状況最小値テキスト">
          <a:extLst>
            <a:ext uri="{FF2B5EF4-FFF2-40B4-BE49-F238E27FC236}">
              <a16:creationId xmlns:a16="http://schemas.microsoft.com/office/drawing/2014/main" id="{00000000-0008-0000-0300-00007F010000}"/>
            </a:ext>
          </a:extLst>
        </xdr:cNvPr>
        <xdr:cNvSpPr txBox="1"/>
      </xdr:nvSpPr>
      <xdr:spPr>
        <a:xfrm>
          <a:off x="17106900" y="784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162560</xdr:rowOff>
    </xdr:from>
    <xdr:to>
      <xdr:col>81</xdr:col>
      <xdr:colOff>133350</xdr:colOff>
      <xdr:row>45</xdr:row>
      <xdr:rowOff>162560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787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17374</xdr:rowOff>
    </xdr:from>
    <xdr:ext cx="762000" cy="259045"/>
    <xdr:sp macro="" textlink="">
      <xdr:nvSpPr>
        <xdr:cNvPr id="385" name="公債費負担の状況最大値テキスト">
          <a:extLst>
            <a:ext uri="{FF2B5EF4-FFF2-40B4-BE49-F238E27FC236}">
              <a16:creationId xmlns:a16="http://schemas.microsoft.com/office/drawing/2014/main" id="{00000000-0008-0000-0300-000081010000}"/>
            </a:ext>
          </a:extLst>
        </xdr:cNvPr>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102447</xdr:rowOff>
    </xdr:from>
    <xdr:to>
      <xdr:col>81</xdr:col>
      <xdr:colOff>133350</xdr:colOff>
      <xdr:row>37</xdr:row>
      <xdr:rowOff>102447</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25400</xdr:rowOff>
    </xdr:from>
    <xdr:to>
      <xdr:col>81</xdr:col>
      <xdr:colOff>44450</xdr:colOff>
      <xdr:row>42</xdr:row>
      <xdr:rowOff>81704</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6179800" y="7226300"/>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82144</xdr:rowOff>
    </xdr:from>
    <xdr:ext cx="762000" cy="259045"/>
    <xdr:sp macro="" textlink="">
      <xdr:nvSpPr>
        <xdr:cNvPr id="388" name="公債費負担の状況平均値テキスト">
          <a:extLst>
            <a:ext uri="{FF2B5EF4-FFF2-40B4-BE49-F238E27FC236}">
              <a16:creationId xmlns:a16="http://schemas.microsoft.com/office/drawing/2014/main" id="{00000000-0008-0000-0300-000084010000}"/>
            </a:ext>
          </a:extLst>
        </xdr:cNvPr>
        <xdr:cNvSpPr txBox="1"/>
      </xdr:nvSpPr>
      <xdr:spPr>
        <a:xfrm>
          <a:off x="17106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65617</xdr:rowOff>
    </xdr:from>
    <xdr:to>
      <xdr:col>81</xdr:col>
      <xdr:colOff>95250</xdr:colOff>
      <xdr:row>41</xdr:row>
      <xdr:rowOff>167217</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967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148590</xdr:rowOff>
    </xdr:from>
    <xdr:to>
      <xdr:col>77</xdr:col>
      <xdr:colOff>44450</xdr:colOff>
      <xdr:row>42</xdr:row>
      <xdr:rowOff>25400</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5290800" y="71780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65617</xdr:rowOff>
    </xdr:from>
    <xdr:to>
      <xdr:col>77</xdr:col>
      <xdr:colOff>95250</xdr:colOff>
      <xdr:row>41</xdr:row>
      <xdr:rowOff>167217</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129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5944</xdr:rowOff>
    </xdr:from>
    <xdr:ext cx="7366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798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76200</xdr:rowOff>
    </xdr:from>
    <xdr:to>
      <xdr:col>72</xdr:col>
      <xdr:colOff>203200</xdr:colOff>
      <xdr:row>41</xdr:row>
      <xdr:rowOff>148590</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a:off x="14401800" y="710565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81704</xdr:rowOff>
    </xdr:from>
    <xdr:to>
      <xdr:col>73</xdr:col>
      <xdr:colOff>44450</xdr:colOff>
      <xdr:row>42</xdr:row>
      <xdr:rowOff>11854</xdr:rowOff>
    </xdr:to>
    <xdr:sp macro="" textlink="">
      <xdr:nvSpPr>
        <xdr:cNvPr id="394" name="フローチャート: 判断 393">
          <a:extLst>
            <a:ext uri="{FF2B5EF4-FFF2-40B4-BE49-F238E27FC236}">
              <a16:creationId xmlns:a16="http://schemas.microsoft.com/office/drawing/2014/main" id="{00000000-0008-0000-0300-00008A010000}"/>
            </a:ext>
          </a:extLst>
        </xdr:cNvPr>
        <xdr:cNvSpPr/>
      </xdr:nvSpPr>
      <xdr:spPr>
        <a:xfrm>
          <a:off x="15240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22031</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4909800" y="68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52070</xdr:rowOff>
    </xdr:from>
    <xdr:to>
      <xdr:col>68</xdr:col>
      <xdr:colOff>152400</xdr:colOff>
      <xdr:row>41</xdr:row>
      <xdr:rowOff>76200</xdr:rowOff>
    </xdr:to>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a:off x="13512800" y="708152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81704</xdr:rowOff>
    </xdr:from>
    <xdr:to>
      <xdr:col>68</xdr:col>
      <xdr:colOff>203200</xdr:colOff>
      <xdr:row>42</xdr:row>
      <xdr:rowOff>11854</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4351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168081</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020800" y="719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89746</xdr:rowOff>
    </xdr:from>
    <xdr:to>
      <xdr:col>64</xdr:col>
      <xdr:colOff>152400</xdr:colOff>
      <xdr:row>42</xdr:row>
      <xdr:rowOff>19896</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3462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4673</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131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30904</xdr:rowOff>
    </xdr:from>
    <xdr:to>
      <xdr:col>81</xdr:col>
      <xdr:colOff>95250</xdr:colOff>
      <xdr:row>42</xdr:row>
      <xdr:rowOff>132504</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967200" y="723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2981</xdr:rowOff>
    </xdr:from>
    <xdr:ext cx="762000" cy="259045"/>
    <xdr:sp macro="" textlink="">
      <xdr:nvSpPr>
        <xdr:cNvPr id="407" name="公債費負担の状況該当値テキスト">
          <a:extLst>
            <a:ext uri="{FF2B5EF4-FFF2-40B4-BE49-F238E27FC236}">
              <a16:creationId xmlns:a16="http://schemas.microsoft.com/office/drawing/2014/main" id="{00000000-0008-0000-0300-000097010000}"/>
            </a:ext>
          </a:extLst>
        </xdr:cNvPr>
        <xdr:cNvSpPr txBox="1"/>
      </xdr:nvSpPr>
      <xdr:spPr>
        <a:xfrm>
          <a:off x="17106900" y="720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146050</xdr:rowOff>
    </xdr:from>
    <xdr:to>
      <xdr:col>77</xdr:col>
      <xdr:colOff>95250</xdr:colOff>
      <xdr:row>42</xdr:row>
      <xdr:rowOff>76200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129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60977</xdr:rowOff>
    </xdr:from>
    <xdr:ext cx="7366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5798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97790</xdr:rowOff>
    </xdr:from>
    <xdr:to>
      <xdr:col>73</xdr:col>
      <xdr:colOff>44450</xdr:colOff>
      <xdr:row>42</xdr:row>
      <xdr:rowOff>27940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5240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12717</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25400</xdr:rowOff>
    </xdr:from>
    <xdr:to>
      <xdr:col>68</xdr:col>
      <xdr:colOff>203200</xdr:colOff>
      <xdr:row>41</xdr:row>
      <xdr:rowOff>127000</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4351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137177</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020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1270</xdr:rowOff>
    </xdr:from>
    <xdr:to>
      <xdr:col>64</xdr:col>
      <xdr:colOff>152400</xdr:colOff>
      <xdr:row>41</xdr:row>
      <xdr:rowOff>102870</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3462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113047</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131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全国平均より高くなっている。</a:t>
          </a:r>
          <a:endParaRPr lang="ja-JP" altLang="ja-JP" sz="1400">
            <a:effectLst/>
          </a:endParaRPr>
        </a:p>
        <a:p>
          <a:r>
            <a:rPr kumimoji="1" lang="ja-JP" altLang="ja-JP" sz="1100">
              <a:solidFill>
                <a:schemeClr val="dk1"/>
              </a:solidFill>
              <a:effectLst/>
              <a:latin typeface="+mn-lt"/>
              <a:ea typeface="+mn-ea"/>
              <a:cs typeface="+mn-cs"/>
            </a:rPr>
            <a:t>　本庁舎等建設事業に伴い地方債残高が大幅に増加したことが要因である。</a:t>
          </a:r>
          <a:endParaRPr lang="ja-JP" altLang="ja-JP" sz="1400">
            <a:effectLst/>
          </a:endParaRPr>
        </a:p>
        <a:p>
          <a:r>
            <a:rPr kumimoji="1" lang="ja-JP" altLang="ja-JP" sz="1100">
              <a:solidFill>
                <a:schemeClr val="dk1"/>
              </a:solidFill>
              <a:effectLst/>
              <a:latin typeface="+mn-lt"/>
              <a:ea typeface="+mn-ea"/>
              <a:cs typeface="+mn-cs"/>
            </a:rPr>
            <a:t>　令和４年度より、本庁舎等建設事業の元金償還が開始され、今後は減少が見込まれる。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5" name="将来負担の状況グラフ枠">
          <a:extLst>
            <a:ext uri="{FF2B5EF4-FFF2-40B4-BE49-F238E27FC236}">
              <a16:creationId xmlns:a16="http://schemas.microsoft.com/office/drawing/2014/main" id="{00000000-0008-0000-0300-0000BD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37132</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7018000" y="2313214"/>
          <a:ext cx="0" cy="16672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9209</xdr:rowOff>
    </xdr:from>
    <xdr:ext cx="762000" cy="259045"/>
    <xdr:sp macro="" textlink="">
      <xdr:nvSpPr>
        <xdr:cNvPr id="447" name="将来負担の状況最小値テキスト">
          <a:extLst>
            <a:ext uri="{FF2B5EF4-FFF2-40B4-BE49-F238E27FC236}">
              <a16:creationId xmlns:a16="http://schemas.microsoft.com/office/drawing/2014/main" id="{00000000-0008-0000-0300-0000BF010000}"/>
            </a:ext>
          </a:extLst>
        </xdr:cNvPr>
        <xdr:cNvSpPr txBox="1"/>
      </xdr:nvSpPr>
      <xdr:spPr>
        <a:xfrm>
          <a:off x="17106900" y="3952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37132</xdr:rowOff>
    </xdr:from>
    <xdr:to>
      <xdr:col>81</xdr:col>
      <xdr:colOff>133350</xdr:colOff>
      <xdr:row>23</xdr:row>
      <xdr:rowOff>37132</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3980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9" name="将来負担の状況最大値テキスト">
          <a:extLst>
            <a:ext uri="{FF2B5EF4-FFF2-40B4-BE49-F238E27FC236}">
              <a16:creationId xmlns:a16="http://schemas.microsoft.com/office/drawing/2014/main" id="{00000000-0008-0000-0300-0000C1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18</xdr:row>
      <xdr:rowOff>76260</xdr:rowOff>
    </xdr:from>
    <xdr:to>
      <xdr:col>81</xdr:col>
      <xdr:colOff>44450</xdr:colOff>
      <xdr:row>18</xdr:row>
      <xdr:rowOff>133713</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6179800" y="3162360"/>
          <a:ext cx="8382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52" name="将来負担の状況平均値テキスト">
          <a:extLst>
            <a:ext uri="{FF2B5EF4-FFF2-40B4-BE49-F238E27FC236}">
              <a16:creationId xmlns:a16="http://schemas.microsoft.com/office/drawing/2014/main" id="{00000000-0008-0000-0300-0000C4010000}"/>
            </a:ext>
          </a:extLst>
        </xdr:cNvPr>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18</xdr:row>
      <xdr:rowOff>133713</xdr:rowOff>
    </xdr:from>
    <xdr:to>
      <xdr:col>77</xdr:col>
      <xdr:colOff>44450</xdr:colOff>
      <xdr:row>18</xdr:row>
      <xdr:rowOff>170482</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5290800" y="3219813"/>
          <a:ext cx="889000" cy="36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18</xdr:row>
      <xdr:rowOff>170482</xdr:rowOff>
    </xdr:from>
    <xdr:to>
      <xdr:col>72</xdr:col>
      <xdr:colOff>203200</xdr:colOff>
      <xdr:row>20</xdr:row>
      <xdr:rowOff>53945</xdr:rowOff>
    </xdr:to>
    <xdr:cxnSp macro="">
      <xdr:nvCxnSpPr>
        <xdr:cNvPr id="457" name="直線コネクタ 456">
          <a:extLst>
            <a:ext uri="{FF2B5EF4-FFF2-40B4-BE49-F238E27FC236}">
              <a16:creationId xmlns:a16="http://schemas.microsoft.com/office/drawing/2014/main" id="{00000000-0008-0000-0300-0000C9010000}"/>
            </a:ext>
          </a:extLst>
        </xdr:cNvPr>
        <xdr:cNvCxnSpPr/>
      </xdr:nvCxnSpPr>
      <xdr:spPr>
        <a:xfrm flipV="1">
          <a:off x="14401800" y="3256582"/>
          <a:ext cx="889000" cy="226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33564</xdr:rowOff>
    </xdr:from>
    <xdr:to>
      <xdr:col>73</xdr:col>
      <xdr:colOff>44450</xdr:colOff>
      <xdr:row>13</xdr:row>
      <xdr:rowOff>135164</xdr:rowOff>
    </xdr:to>
    <xdr:sp macro="" textlink="">
      <xdr:nvSpPr>
        <xdr:cNvPr id="458" name="フローチャート: 判断 457">
          <a:extLst>
            <a:ext uri="{FF2B5EF4-FFF2-40B4-BE49-F238E27FC236}">
              <a16:creationId xmlns:a16="http://schemas.microsoft.com/office/drawing/2014/main" id="{00000000-0008-0000-0300-0000CA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20</xdr:row>
      <xdr:rowOff>53945</xdr:rowOff>
    </xdr:from>
    <xdr:to>
      <xdr:col>68</xdr:col>
      <xdr:colOff>152400</xdr:colOff>
      <xdr:row>20</xdr:row>
      <xdr:rowOff>102205</xdr:rowOff>
    </xdr:to>
    <xdr:cxnSp macro="">
      <xdr:nvCxnSpPr>
        <xdr:cNvPr id="460" name="直線コネクタ 459">
          <a:extLst>
            <a:ext uri="{FF2B5EF4-FFF2-40B4-BE49-F238E27FC236}">
              <a16:creationId xmlns:a16="http://schemas.microsoft.com/office/drawing/2014/main" id="{00000000-0008-0000-0300-0000CC010000}"/>
            </a:ext>
          </a:extLst>
        </xdr:cNvPr>
        <xdr:cNvCxnSpPr/>
      </xdr:nvCxnSpPr>
      <xdr:spPr>
        <a:xfrm flipV="1">
          <a:off x="13512800" y="3482945"/>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33564</xdr:rowOff>
    </xdr:from>
    <xdr:to>
      <xdr:col>68</xdr:col>
      <xdr:colOff>203200</xdr:colOff>
      <xdr:row>13</xdr:row>
      <xdr:rowOff>135164</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9192</xdr:rowOff>
    </xdr:from>
    <xdr:to>
      <xdr:col>64</xdr:col>
      <xdr:colOff>152400</xdr:colOff>
      <xdr:row>14</xdr:row>
      <xdr:rowOff>110792</xdr:rowOff>
    </xdr:to>
    <xdr:sp macro="" textlink="">
      <xdr:nvSpPr>
        <xdr:cNvPr id="463" name="フローチャート: 判断 462">
          <a:extLst>
            <a:ext uri="{FF2B5EF4-FFF2-40B4-BE49-F238E27FC236}">
              <a16:creationId xmlns:a16="http://schemas.microsoft.com/office/drawing/2014/main" id="{00000000-0008-0000-0300-0000CF010000}"/>
            </a:ext>
          </a:extLst>
        </xdr:cNvPr>
        <xdr:cNvSpPr/>
      </xdr:nvSpPr>
      <xdr:spPr>
        <a:xfrm>
          <a:off x="13462000" y="240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120969</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131800" y="217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25460</xdr:rowOff>
    </xdr:from>
    <xdr:to>
      <xdr:col>81</xdr:col>
      <xdr:colOff>95250</xdr:colOff>
      <xdr:row>18</xdr:row>
      <xdr:rowOff>127060</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967200" y="3111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17</xdr:row>
      <xdr:rowOff>168987</xdr:rowOff>
    </xdr:from>
    <xdr:ext cx="762000" cy="259045"/>
    <xdr:sp macro="" textlink="">
      <xdr:nvSpPr>
        <xdr:cNvPr id="471" name="将来負担の状況該当値テキスト">
          <a:extLst>
            <a:ext uri="{FF2B5EF4-FFF2-40B4-BE49-F238E27FC236}">
              <a16:creationId xmlns:a16="http://schemas.microsoft.com/office/drawing/2014/main" id="{00000000-0008-0000-0300-0000D7010000}"/>
            </a:ext>
          </a:extLst>
        </xdr:cNvPr>
        <xdr:cNvSpPr txBox="1"/>
      </xdr:nvSpPr>
      <xdr:spPr>
        <a:xfrm>
          <a:off x="17106900" y="3083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18</xdr:row>
      <xdr:rowOff>82913</xdr:rowOff>
    </xdr:from>
    <xdr:to>
      <xdr:col>77</xdr:col>
      <xdr:colOff>95250</xdr:colOff>
      <xdr:row>19</xdr:row>
      <xdr:rowOff>13063</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6129000" y="3169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169290</xdr:rowOff>
    </xdr:from>
    <xdr:ext cx="7366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5798800" y="3255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119682</xdr:rowOff>
    </xdr:from>
    <xdr:to>
      <xdr:col>73</xdr:col>
      <xdr:colOff>44450</xdr:colOff>
      <xdr:row>19</xdr:row>
      <xdr:rowOff>49833</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5240000" y="320578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19</xdr:row>
      <xdr:rowOff>34609</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909800" y="3292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20</xdr:row>
      <xdr:rowOff>3145</xdr:rowOff>
    </xdr:from>
    <xdr:to>
      <xdr:col>68</xdr:col>
      <xdr:colOff>203200</xdr:colOff>
      <xdr:row>20</xdr:row>
      <xdr:rowOff>104745</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4351000" y="3432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20</xdr:row>
      <xdr:rowOff>89522</xdr:rowOff>
    </xdr:from>
    <xdr:ext cx="762000" cy="25904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4020800" y="3518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20</xdr:row>
      <xdr:rowOff>51405</xdr:rowOff>
    </xdr:from>
    <xdr:to>
      <xdr:col>64</xdr:col>
      <xdr:colOff>152400</xdr:colOff>
      <xdr:row>20</xdr:row>
      <xdr:rowOff>153005</xdr:rowOff>
    </xdr:to>
    <xdr:sp macro="" textlink="">
      <xdr:nvSpPr>
        <xdr:cNvPr id="478" name="楕円 477">
          <a:extLst>
            <a:ext uri="{FF2B5EF4-FFF2-40B4-BE49-F238E27FC236}">
              <a16:creationId xmlns:a16="http://schemas.microsoft.com/office/drawing/2014/main" id="{00000000-0008-0000-0300-0000DE010000}"/>
            </a:ext>
          </a:extLst>
        </xdr:cNvPr>
        <xdr:cNvSpPr/>
      </xdr:nvSpPr>
      <xdr:spPr>
        <a:xfrm>
          <a:off x="13462000" y="348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20</xdr:row>
      <xdr:rowOff>137782</xdr:rowOff>
    </xdr:from>
    <xdr:ext cx="762000" cy="259045"/>
    <xdr:sp macro="" textlink="">
      <xdr:nvSpPr>
        <xdr:cNvPr id="479" name="テキスト ボックス 478">
          <a:extLst>
            <a:ext uri="{FF2B5EF4-FFF2-40B4-BE49-F238E27FC236}">
              <a16:creationId xmlns:a16="http://schemas.microsoft.com/office/drawing/2014/main" id="{00000000-0008-0000-0300-0000DF010000}"/>
            </a:ext>
          </a:extLst>
        </xdr:cNvPr>
        <xdr:cNvSpPr txBox="1"/>
      </xdr:nvSpPr>
      <xdr:spPr>
        <a:xfrm>
          <a:off x="13131800" y="3566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沖縄県与那原町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19,920
19,713
5.18
10,015,656
9,921,964
83,649
4,836,111
7,659,811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73.9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与那原町定員管理適正化計画に基づき職員数の抑制に努めており、その結果、類似団体平均をやや下回っている。今後は計画改定に伴い、職員数の増加による人件費の増が見込まれる。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a:extLst>
            <a:ext uri="{FF2B5EF4-FFF2-40B4-BE49-F238E27FC236}">
              <a16:creationId xmlns:a16="http://schemas.microsoft.com/office/drawing/2014/main" id="{00000000-0008-0000-0400-00003E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165100</xdr:rowOff>
    </xdr:from>
    <xdr:to>
      <xdr:col>24</xdr:col>
      <xdr:colOff>25400</xdr:colOff>
      <xdr:row>42</xdr:row>
      <xdr:rowOff>39915</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4826000" y="5651500"/>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42</xdr:row>
      <xdr:rowOff>11992</xdr:rowOff>
    </xdr:from>
    <xdr:ext cx="762000" cy="259045"/>
    <xdr:sp macro="" textlink="">
      <xdr:nvSpPr>
        <xdr:cNvPr id="64" name="人件費最小値テキスト">
          <a:extLst>
            <a:ext uri="{FF2B5EF4-FFF2-40B4-BE49-F238E27FC236}">
              <a16:creationId xmlns:a16="http://schemas.microsoft.com/office/drawing/2014/main" id="{00000000-0008-0000-0400-000040000000}"/>
            </a:ext>
          </a:extLst>
        </xdr:cNvPr>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39915</xdr:rowOff>
    </xdr:from>
    <xdr:to>
      <xdr:col>24</xdr:col>
      <xdr:colOff>114300</xdr:colOff>
      <xdr:row>42</xdr:row>
      <xdr:rowOff>39915</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80027</xdr:rowOff>
    </xdr:from>
    <xdr:ext cx="762000" cy="259045"/>
    <xdr:sp macro="" textlink="">
      <xdr:nvSpPr>
        <xdr:cNvPr id="66" name="人件費最大値テキスト">
          <a:extLst>
            <a:ext uri="{FF2B5EF4-FFF2-40B4-BE49-F238E27FC236}">
              <a16:creationId xmlns:a16="http://schemas.microsoft.com/office/drawing/2014/main" id="{00000000-0008-0000-0400-000042000000}"/>
            </a:ext>
          </a:extLst>
        </xdr:cNvPr>
        <xdr:cNvSpPr txBox="1"/>
      </xdr:nvSpPr>
      <xdr:spPr>
        <a:xfrm>
          <a:off x="4914900" y="539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165100</xdr:rowOff>
    </xdr:from>
    <xdr:to>
      <xdr:col>24</xdr:col>
      <xdr:colOff>114300</xdr:colOff>
      <xdr:row>32</xdr:row>
      <xdr:rowOff>165100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5651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45357</xdr:rowOff>
    </xdr:from>
    <xdr:to>
      <xdr:col>24</xdr:col>
      <xdr:colOff>25400</xdr:colOff>
      <xdr:row>36</xdr:row>
      <xdr:rowOff>165100</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987800" y="6217557"/>
          <a:ext cx="8382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108149</xdr:rowOff>
    </xdr:from>
    <xdr:ext cx="762000" cy="259045"/>
    <xdr:sp macro="" textlink="">
      <xdr:nvSpPr>
        <xdr:cNvPr id="69" name="人件費平均値テキスト">
          <a:extLst>
            <a:ext uri="{FF2B5EF4-FFF2-40B4-BE49-F238E27FC236}">
              <a16:creationId xmlns:a16="http://schemas.microsoft.com/office/drawing/2014/main" id="{00000000-0008-0000-0400-000045000000}"/>
            </a:ext>
          </a:extLst>
        </xdr:cNvPr>
        <xdr:cNvSpPr txBox="1"/>
      </xdr:nvSpPr>
      <xdr:spPr>
        <a:xfrm>
          <a:off x="4914900" y="6280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136072</xdr:rowOff>
    </xdr:from>
    <xdr:to>
      <xdr:col>24</xdr:col>
      <xdr:colOff>76200</xdr:colOff>
      <xdr:row>37</xdr:row>
      <xdr:rowOff>66222</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47752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75293</xdr:rowOff>
    </xdr:from>
    <xdr:to>
      <xdr:col>19</xdr:col>
      <xdr:colOff>187325</xdr:colOff>
      <xdr:row>36</xdr:row>
      <xdr:rowOff>45357</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a:off x="3098800" y="6076043"/>
          <a:ext cx="8890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27214</xdr:rowOff>
    </xdr:from>
    <xdr:to>
      <xdr:col>20</xdr:col>
      <xdr:colOff>38100</xdr:colOff>
      <xdr:row>36</xdr:row>
      <xdr:rowOff>128814</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937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113591</xdr:rowOff>
    </xdr:from>
    <xdr:ext cx="7366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06800" y="6285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34</xdr:row>
      <xdr:rowOff>105228</xdr:rowOff>
    </xdr:from>
    <xdr:to>
      <xdr:col>15</xdr:col>
      <xdr:colOff>98425</xdr:colOff>
      <xdr:row>35</xdr:row>
      <xdr:rowOff>75293</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a:off x="2209800" y="5934528"/>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5443</xdr:rowOff>
    </xdr:from>
    <xdr:to>
      <xdr:col>15</xdr:col>
      <xdr:colOff>149225</xdr:colOff>
      <xdr:row>36</xdr:row>
      <xdr:rowOff>107043</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3048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91820</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2717800" y="626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34</xdr:row>
      <xdr:rowOff>105228</xdr:rowOff>
    </xdr:from>
    <xdr:to>
      <xdr:col>11</xdr:col>
      <xdr:colOff>9525</xdr:colOff>
      <xdr:row>35</xdr:row>
      <xdr:rowOff>151493</xdr:rowOff>
    </xdr:to>
    <xdr:cxnSp macro="">
      <xdr:nvCxnSpPr>
        <xdr:cNvPr id="77" name="直線コネクタ 76">
          <a:extLst>
            <a:ext uri="{FF2B5EF4-FFF2-40B4-BE49-F238E27FC236}">
              <a16:creationId xmlns:a16="http://schemas.microsoft.com/office/drawing/2014/main" id="{00000000-0008-0000-0400-00004D000000}"/>
            </a:ext>
          </a:extLst>
        </xdr:cNvPr>
        <xdr:cNvCxnSpPr/>
      </xdr:nvCxnSpPr>
      <xdr:spPr>
        <a:xfrm flipV="1">
          <a:off x="1320800" y="5934528"/>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122464</xdr:rowOff>
    </xdr:from>
    <xdr:to>
      <xdr:col>11</xdr:col>
      <xdr:colOff>60325</xdr:colOff>
      <xdr:row>36</xdr:row>
      <xdr:rowOff>52614</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2159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37391</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828800" y="620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8164</xdr:rowOff>
    </xdr:from>
    <xdr:to>
      <xdr:col>6</xdr:col>
      <xdr:colOff>171450</xdr:colOff>
      <xdr:row>37</xdr:row>
      <xdr:rowOff>109764</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12700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94542</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939800" y="643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114300</xdr:rowOff>
    </xdr:from>
    <xdr:to>
      <xdr:col>24</xdr:col>
      <xdr:colOff>76200</xdr:colOff>
      <xdr:row>37</xdr:row>
      <xdr:rowOff>44450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7752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130827</xdr:rowOff>
    </xdr:from>
    <xdr:ext cx="762000" cy="259045"/>
    <xdr:sp macro="" textlink="">
      <xdr:nvSpPr>
        <xdr:cNvPr id="88" name="人件費該当値テキスト">
          <a:extLst>
            <a:ext uri="{FF2B5EF4-FFF2-40B4-BE49-F238E27FC236}">
              <a16:creationId xmlns:a16="http://schemas.microsoft.com/office/drawing/2014/main" id="{00000000-0008-0000-0400-000058000000}"/>
            </a:ext>
          </a:extLst>
        </xdr:cNvPr>
        <xdr:cNvSpPr txBox="1"/>
      </xdr:nvSpPr>
      <xdr:spPr>
        <a:xfrm>
          <a:off x="49149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166007</xdr:rowOff>
    </xdr:from>
    <xdr:to>
      <xdr:col>20</xdr:col>
      <xdr:colOff>38100</xdr:colOff>
      <xdr:row>36</xdr:row>
      <xdr:rowOff>96157</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937000" y="616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106334</xdr:rowOff>
    </xdr:from>
    <xdr:ext cx="7366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3606800" y="5935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24493</xdr:rowOff>
    </xdr:from>
    <xdr:to>
      <xdr:col>15</xdr:col>
      <xdr:colOff>149225</xdr:colOff>
      <xdr:row>35</xdr:row>
      <xdr:rowOff>126093</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048000" y="602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136270</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2717800" y="579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54428</xdr:rowOff>
    </xdr:from>
    <xdr:to>
      <xdr:col>11</xdr:col>
      <xdr:colOff>60325</xdr:colOff>
      <xdr:row>34</xdr:row>
      <xdr:rowOff>156028</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2159000" y="588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32</xdr:row>
      <xdr:rowOff>166205</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1828800" y="565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100693</xdr:rowOff>
    </xdr:from>
    <xdr:to>
      <xdr:col>6</xdr:col>
      <xdr:colOff>171450</xdr:colOff>
      <xdr:row>36</xdr:row>
      <xdr:rowOff>30843</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1270000" y="610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41020</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939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財政健全化を踏まえた抑制に努めてきたことで、近年大きな増加はなく、数値も類似団体平均を下回っている。</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113284</xdr:rowOff>
    </xdr:from>
    <xdr:to>
      <xdr:col>82</xdr:col>
      <xdr:colOff>107950</xdr:colOff>
      <xdr:row>21</xdr:row>
      <xdr:rowOff>5842</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170684"/>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149369</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7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5842</xdr:rowOff>
    </xdr:from>
    <xdr:to>
      <xdr:col>82</xdr:col>
      <xdr:colOff>196850</xdr:colOff>
      <xdr:row>21</xdr:row>
      <xdr:rowOff>5842</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606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28211</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14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113284</xdr:rowOff>
    </xdr:from>
    <xdr:to>
      <xdr:col>82</xdr:col>
      <xdr:colOff>196850</xdr:colOff>
      <xdr:row>12</xdr:row>
      <xdr:rowOff>113284</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170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136144</xdr:rowOff>
    </xdr:from>
    <xdr:to>
      <xdr:col>82</xdr:col>
      <xdr:colOff>107950</xdr:colOff>
      <xdr:row>14</xdr:row>
      <xdr:rowOff>145288</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253644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105427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677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133350</xdr:rowOff>
    </xdr:from>
    <xdr:to>
      <xdr:col>82</xdr:col>
      <xdr:colOff>158750</xdr:colOff>
      <xdr:row>16</xdr:row>
      <xdr:rowOff>63500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99568</xdr:rowOff>
    </xdr:from>
    <xdr:to>
      <xdr:col>78</xdr:col>
      <xdr:colOff>69850</xdr:colOff>
      <xdr:row>14</xdr:row>
      <xdr:rowOff>145288</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49986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87630</xdr:rowOff>
    </xdr:from>
    <xdr:to>
      <xdr:col>78</xdr:col>
      <xdr:colOff>120650</xdr:colOff>
      <xdr:row>16</xdr:row>
      <xdr:rowOff>17780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2557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74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72136</xdr:rowOff>
    </xdr:from>
    <xdr:to>
      <xdr:col>73</xdr:col>
      <xdr:colOff>180975</xdr:colOff>
      <xdr:row>14</xdr:row>
      <xdr:rowOff>99568</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47243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96774</xdr:rowOff>
    </xdr:from>
    <xdr:to>
      <xdr:col>74</xdr:col>
      <xdr:colOff>31750</xdr:colOff>
      <xdr:row>16</xdr:row>
      <xdr:rowOff>26924</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66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11701</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754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72136</xdr:rowOff>
    </xdr:from>
    <xdr:to>
      <xdr:col>69</xdr:col>
      <xdr:colOff>92075</xdr:colOff>
      <xdr:row>14</xdr:row>
      <xdr:rowOff>90424</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47243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158496</xdr:rowOff>
    </xdr:from>
    <xdr:to>
      <xdr:col>69</xdr:col>
      <xdr:colOff>142875</xdr:colOff>
      <xdr:row>15</xdr:row>
      <xdr:rowOff>88646</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55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73423</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64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60198</xdr:rowOff>
    </xdr:from>
    <xdr:to>
      <xdr:col>65</xdr:col>
      <xdr:colOff>53975</xdr:colOff>
      <xdr:row>15</xdr:row>
      <xdr:rowOff>161798</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631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146575</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718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85344</xdr:rowOff>
    </xdr:from>
    <xdr:to>
      <xdr:col>82</xdr:col>
      <xdr:colOff>158750</xdr:colOff>
      <xdr:row>15</xdr:row>
      <xdr:rowOff>15494</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485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101871</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33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94488</xdr:rowOff>
    </xdr:from>
    <xdr:to>
      <xdr:col>78</xdr:col>
      <xdr:colOff>120650</xdr:colOff>
      <xdr:row>15</xdr:row>
      <xdr:rowOff>24638</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494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34815</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263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48768</xdr:rowOff>
    </xdr:from>
    <xdr:to>
      <xdr:col>74</xdr:col>
      <xdr:colOff>31750</xdr:colOff>
      <xdr:row>14</xdr:row>
      <xdr:rowOff>150368</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449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160545</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217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21336</xdr:rowOff>
    </xdr:from>
    <xdr:to>
      <xdr:col>69</xdr:col>
      <xdr:colOff>142875</xdr:colOff>
      <xdr:row>14</xdr:row>
      <xdr:rowOff>122936</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133113</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19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39624</xdr:rowOff>
    </xdr:from>
    <xdr:to>
      <xdr:col>65</xdr:col>
      <xdr:colOff>53975</xdr:colOff>
      <xdr:row>14</xdr:row>
      <xdr:rowOff>141224</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439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151401</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208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前年度よりは減少したが、引き続き類似団体内では最も高い順位となっている。要因としては、人口増加に伴う子育て関連の経費の増加や、心身障害者福祉費の介護・訓練等給付費、障害児通所支援給付費の増加が挙げられることから、要因分析とともに対策を講じる必要があ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78015</xdr:rowOff>
    </xdr:from>
    <xdr:to>
      <xdr:col>24</xdr:col>
      <xdr:colOff>25400</xdr:colOff>
      <xdr:row>60</xdr:row>
      <xdr:rowOff>132443</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8993415"/>
          <a:ext cx="0" cy="1426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104520</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391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132443</xdr:rowOff>
    </xdr:from>
    <xdr:to>
      <xdr:col>24</xdr:col>
      <xdr:colOff>114300</xdr:colOff>
      <xdr:row>60</xdr:row>
      <xdr:rowOff>132443</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419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164392</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736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78015</xdr:rowOff>
    </xdr:from>
    <xdr:to>
      <xdr:col>24</xdr:col>
      <xdr:colOff>114300</xdr:colOff>
      <xdr:row>52</xdr:row>
      <xdr:rowOff>78015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8993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61685</xdr:rowOff>
    </xdr:from>
    <xdr:to>
      <xdr:col>24</xdr:col>
      <xdr:colOff>25400</xdr:colOff>
      <xdr:row>60</xdr:row>
      <xdr:rowOff>132443</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10005785"/>
          <a:ext cx="838200" cy="41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19249</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277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2722</xdr:rowOff>
    </xdr:from>
    <xdr:to>
      <xdr:col>24</xdr:col>
      <xdr:colOff>76200</xdr:colOff>
      <xdr:row>55</xdr:row>
      <xdr:rowOff>104322</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58</xdr:row>
      <xdr:rowOff>18143</xdr:rowOff>
    </xdr:from>
    <xdr:to>
      <xdr:col>19</xdr:col>
      <xdr:colOff>187325</xdr:colOff>
      <xdr:row>58</xdr:row>
      <xdr:rowOff>61685</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9622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141515</xdr:rowOff>
    </xdr:from>
    <xdr:to>
      <xdr:col>20</xdr:col>
      <xdr:colOff>38100</xdr:colOff>
      <xdr:row>55</xdr:row>
      <xdr:rowOff>71665</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81842</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58</xdr:row>
      <xdr:rowOff>18143</xdr:rowOff>
    </xdr:from>
    <xdr:to>
      <xdr:col>15</xdr:col>
      <xdr:colOff>98425</xdr:colOff>
      <xdr:row>59</xdr:row>
      <xdr:rowOff>140607</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2209800" y="9962243"/>
          <a:ext cx="889000" cy="293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97972</xdr:rowOff>
    </xdr:from>
    <xdr:to>
      <xdr:col>15</xdr:col>
      <xdr:colOff>149225</xdr:colOff>
      <xdr:row>55</xdr:row>
      <xdr:rowOff>28122</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356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38299</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12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59</xdr:row>
      <xdr:rowOff>140607</xdr:rowOff>
    </xdr:from>
    <xdr:to>
      <xdr:col>11</xdr:col>
      <xdr:colOff>9525</xdr:colOff>
      <xdr:row>60</xdr:row>
      <xdr:rowOff>12700</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102561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54428</xdr:rowOff>
    </xdr:from>
    <xdr:to>
      <xdr:col>11</xdr:col>
      <xdr:colOff>60325</xdr:colOff>
      <xdr:row>54</xdr:row>
      <xdr:rowOff>156028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31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166205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08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76200</xdr:rowOff>
    </xdr:from>
    <xdr:to>
      <xdr:col>6</xdr:col>
      <xdr:colOff>171450</xdr:colOff>
      <xdr:row>55</xdr:row>
      <xdr:rowOff>6350</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16527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60</xdr:row>
      <xdr:rowOff>81643</xdr:rowOff>
    </xdr:from>
    <xdr:to>
      <xdr:col>24</xdr:col>
      <xdr:colOff>76200</xdr:colOff>
      <xdr:row>61</xdr:row>
      <xdr:rowOff>11793</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1036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59</xdr:row>
      <xdr:rowOff>161670</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10277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10885</xdr:rowOff>
    </xdr:from>
    <xdr:to>
      <xdr:col>20</xdr:col>
      <xdr:colOff>38100</xdr:colOff>
      <xdr:row>58</xdr:row>
      <xdr:rowOff>112485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97262</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10041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138793</xdr:rowOff>
    </xdr:from>
    <xdr:to>
      <xdr:col>15</xdr:col>
      <xdr:colOff>149225</xdr:colOff>
      <xdr:row>58</xdr:row>
      <xdr:rowOff>68943</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91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58</xdr:row>
      <xdr:rowOff>53720</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9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59</xdr:row>
      <xdr:rowOff>89807</xdr:rowOff>
    </xdr:from>
    <xdr:to>
      <xdr:col>11</xdr:col>
      <xdr:colOff>60325</xdr:colOff>
      <xdr:row>60</xdr:row>
      <xdr:rowOff>19957</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1020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60</xdr:row>
      <xdr:rowOff>4734</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1029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59</xdr:row>
      <xdr:rowOff>133350</xdr:rowOff>
    </xdr:from>
    <xdr:to>
      <xdr:col>6</xdr:col>
      <xdr:colOff>171450</xdr:colOff>
      <xdr:row>60</xdr:row>
      <xdr:rowOff>63500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60</xdr:row>
      <xdr:rowOff>48277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公共下水道事業会計が</a:t>
          </a:r>
          <a:r>
            <a:rPr kumimoji="1" lang="en-US" altLang="ja-JP" sz="1100">
              <a:solidFill>
                <a:schemeClr val="dk1"/>
              </a:solidFill>
              <a:effectLst/>
              <a:latin typeface="+mn-lt"/>
              <a:ea typeface="+mn-ea"/>
              <a:cs typeface="+mn-cs"/>
            </a:rPr>
            <a:t>R3</a:t>
          </a:r>
          <a:r>
            <a:rPr kumimoji="1" lang="ja-JP" altLang="ja-JP" sz="1100">
              <a:solidFill>
                <a:schemeClr val="dk1"/>
              </a:solidFill>
              <a:effectLst/>
              <a:latin typeface="+mn-lt"/>
              <a:ea typeface="+mn-ea"/>
              <a:cs typeface="+mn-cs"/>
            </a:rPr>
            <a:t>年度より法適用化されたことで、補助費等への計上となったことが要因で減少した。　</a:t>
          </a:r>
          <a:endParaRPr lang="ja-JP" altLang="ja-JP" sz="1400">
            <a:effectLst/>
          </a:endParaRPr>
        </a:p>
        <a:p>
          <a:r>
            <a:rPr kumimoji="1" lang="ja-JP" altLang="ja-JP" sz="1100">
              <a:solidFill>
                <a:schemeClr val="dk1"/>
              </a:solidFill>
              <a:effectLst/>
              <a:latin typeface="+mn-lt"/>
              <a:ea typeface="+mn-ea"/>
              <a:cs typeface="+mn-cs"/>
            </a:rPr>
            <a:t>　国民健康保険特別会計操出金の増加により、やや増加傾向にあるが、今後国民健康保険税の見直し等により改善予定である。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152400</xdr:rowOff>
    </xdr:from>
    <xdr:to>
      <xdr:col>82</xdr:col>
      <xdr:colOff>107950</xdr:colOff>
      <xdr:row>62</xdr:row>
      <xdr:rowOff>12700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067800"/>
          <a:ext cx="0" cy="1574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156227</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12700</xdr:rowOff>
    </xdr:from>
    <xdr:to>
      <xdr:col>82</xdr:col>
      <xdr:colOff>196850</xdr:colOff>
      <xdr:row>62</xdr:row>
      <xdr:rowOff>12700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67327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81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152400</xdr:rowOff>
    </xdr:from>
    <xdr:to>
      <xdr:col>82</xdr:col>
      <xdr:colOff>196850</xdr:colOff>
      <xdr:row>52</xdr:row>
      <xdr:rowOff>152400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06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54</xdr:row>
      <xdr:rowOff>88900</xdr:rowOff>
    </xdr:from>
    <xdr:to>
      <xdr:col>82</xdr:col>
      <xdr:colOff>107950</xdr:colOff>
      <xdr:row>54</xdr:row>
      <xdr:rowOff>152400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5671800" y="93472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41927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814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69850</xdr:rowOff>
    </xdr:from>
    <xdr:to>
      <xdr:col>82</xdr:col>
      <xdr:colOff>158750</xdr:colOff>
      <xdr:row>58</xdr:row>
      <xdr:rowOff>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842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54</xdr:row>
      <xdr:rowOff>139700</xdr:rowOff>
    </xdr:from>
    <xdr:to>
      <xdr:col>78</xdr:col>
      <xdr:colOff>69850</xdr:colOff>
      <xdr:row>54</xdr:row>
      <xdr:rowOff>152400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9398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63500</xdr:rowOff>
    </xdr:from>
    <xdr:to>
      <xdr:col>78</xdr:col>
      <xdr:colOff>120650</xdr:colOff>
      <xdr:row>58</xdr:row>
      <xdr:rowOff>165100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149877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1009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54</xdr:row>
      <xdr:rowOff>38100</xdr:rowOff>
    </xdr:from>
    <xdr:to>
      <xdr:col>73</xdr:col>
      <xdr:colOff>180975</xdr:colOff>
      <xdr:row>54</xdr:row>
      <xdr:rowOff>139700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92964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38100</xdr:rowOff>
    </xdr:from>
    <xdr:to>
      <xdr:col>74</xdr:col>
      <xdr:colOff>31750</xdr:colOff>
      <xdr:row>58</xdr:row>
      <xdr:rowOff>139700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124477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54</xdr:row>
      <xdr:rowOff>38100</xdr:rowOff>
    </xdr:from>
    <xdr:to>
      <xdr:col>69</xdr:col>
      <xdr:colOff>92075</xdr:colOff>
      <xdr:row>58</xdr:row>
      <xdr:rowOff>63500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004800" y="9296400"/>
          <a:ext cx="889000" cy="711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38100</xdr:rowOff>
    </xdr:from>
    <xdr:to>
      <xdr:col>69</xdr:col>
      <xdr:colOff>142875</xdr:colOff>
      <xdr:row>58</xdr:row>
      <xdr:rowOff>139700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124477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152400</xdr:rowOff>
    </xdr:from>
    <xdr:to>
      <xdr:col>65</xdr:col>
      <xdr:colOff>53975</xdr:colOff>
      <xdr:row>59</xdr:row>
      <xdr:rowOff>82550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1009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67327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54</xdr:row>
      <xdr:rowOff>38100</xdr:rowOff>
    </xdr:from>
    <xdr:to>
      <xdr:col>82</xdr:col>
      <xdr:colOff>158750</xdr:colOff>
      <xdr:row>54</xdr:row>
      <xdr:rowOff>139700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53</xdr:row>
      <xdr:rowOff>54627</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54</xdr:row>
      <xdr:rowOff>101600</xdr:rowOff>
    </xdr:from>
    <xdr:to>
      <xdr:col>78</xdr:col>
      <xdr:colOff>120650</xdr:colOff>
      <xdr:row>55</xdr:row>
      <xdr:rowOff>31750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935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53</xdr:row>
      <xdr:rowOff>41927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912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54</xdr:row>
      <xdr:rowOff>88900</xdr:rowOff>
    </xdr:from>
    <xdr:to>
      <xdr:col>74</xdr:col>
      <xdr:colOff>31750</xdr:colOff>
      <xdr:row>55</xdr:row>
      <xdr:rowOff>19050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53</xdr:row>
      <xdr:rowOff>29227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911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53</xdr:row>
      <xdr:rowOff>158750</xdr:rowOff>
    </xdr:from>
    <xdr:to>
      <xdr:col>69</xdr:col>
      <xdr:colOff>142875</xdr:colOff>
      <xdr:row>54</xdr:row>
      <xdr:rowOff>88900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924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52</xdr:row>
      <xdr:rowOff>99077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12700</xdr:rowOff>
    </xdr:from>
    <xdr:to>
      <xdr:col>65</xdr:col>
      <xdr:colOff>53975</xdr:colOff>
      <xdr:row>58</xdr:row>
      <xdr:rowOff>114300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995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124477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類似団体平均を</a:t>
          </a:r>
          <a:r>
            <a:rPr kumimoji="1" lang="ja-JP" altLang="en-US" sz="1100">
              <a:solidFill>
                <a:schemeClr val="dk1"/>
              </a:solidFill>
              <a:effectLst/>
              <a:latin typeface="+mn-lt"/>
              <a:ea typeface="+mn-ea"/>
              <a:cs typeface="+mn-cs"/>
            </a:rPr>
            <a:t>やや</a:t>
          </a:r>
          <a:r>
            <a:rPr kumimoji="1" lang="ja-JP" altLang="ja-JP" sz="1100">
              <a:solidFill>
                <a:schemeClr val="dk1"/>
              </a:solidFill>
              <a:effectLst/>
              <a:latin typeface="+mn-lt"/>
              <a:ea typeface="+mn-ea"/>
              <a:cs typeface="+mn-cs"/>
            </a:rPr>
            <a:t>上回っている。一部事務組合における新規の公共投資事業（ごみ処理関連）や公共下水道事業会計が</a:t>
          </a:r>
          <a:r>
            <a:rPr kumimoji="1" lang="en-US" altLang="ja-JP" sz="1100">
              <a:solidFill>
                <a:schemeClr val="dk1"/>
              </a:solidFill>
              <a:effectLst/>
              <a:latin typeface="+mn-lt"/>
              <a:ea typeface="+mn-ea"/>
              <a:cs typeface="+mn-cs"/>
            </a:rPr>
            <a:t>R3</a:t>
          </a:r>
          <a:r>
            <a:rPr kumimoji="1" lang="ja-JP" altLang="ja-JP" sz="1100">
              <a:solidFill>
                <a:schemeClr val="dk1"/>
              </a:solidFill>
              <a:effectLst/>
              <a:latin typeface="+mn-lt"/>
              <a:ea typeface="+mn-ea"/>
              <a:cs typeface="+mn-cs"/>
            </a:rPr>
            <a:t>年度より法適用化されたことに伴い、大きく増加している。</a:t>
          </a:r>
          <a:r>
            <a:rPr kumimoji="1" lang="ja-JP" altLang="en-US" sz="1100">
              <a:solidFill>
                <a:schemeClr val="dk1"/>
              </a:solidFill>
              <a:effectLst/>
              <a:latin typeface="+mn-lt"/>
              <a:ea typeface="+mn-ea"/>
              <a:cs typeface="+mn-cs"/>
            </a:rPr>
            <a:t>今後は下水道事業会計の資本費平準化債発行を行うことにより抑制される見込みである。</a:t>
          </a:r>
          <a:endParaRPr kumimoji="0" lang="en-US" altLang="ja-JP" sz="1400">
            <a:solidFill>
              <a:schemeClr val="dk1"/>
            </a:solidFill>
            <a:effectLst/>
            <a:latin typeface="+mn-lt"/>
            <a:ea typeface="+mn-ea"/>
            <a:cs typeface="+mn-cs"/>
          </a:endParaRP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2" name="補助費等グラフ枠">
          <a:extLst>
            <a:ext uri="{FF2B5EF4-FFF2-40B4-BE49-F238E27FC236}">
              <a16:creationId xmlns:a16="http://schemas.microsoft.com/office/drawing/2014/main" id="{00000000-0008-0000-0400-00002E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64135</xdr:rowOff>
    </xdr:from>
    <xdr:to>
      <xdr:col>82</xdr:col>
      <xdr:colOff>107950</xdr:colOff>
      <xdr:row>40</xdr:row>
      <xdr:rowOff>18415</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6510000" y="5721985"/>
          <a:ext cx="0" cy="1154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161942</xdr:rowOff>
    </xdr:from>
    <xdr:ext cx="762000" cy="259045"/>
    <xdr:sp macro="" textlink="">
      <xdr:nvSpPr>
        <xdr:cNvPr id="304" name="補助費等最小値テキスト">
          <a:extLst>
            <a:ext uri="{FF2B5EF4-FFF2-40B4-BE49-F238E27FC236}">
              <a16:creationId xmlns:a16="http://schemas.microsoft.com/office/drawing/2014/main" id="{00000000-0008-0000-0400-000030010000}"/>
            </a:ext>
          </a:extLst>
        </xdr:cNvPr>
        <xdr:cNvSpPr txBox="1"/>
      </xdr:nvSpPr>
      <xdr:spPr>
        <a:xfrm>
          <a:off x="16598900" y="6848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18415</xdr:rowOff>
    </xdr:from>
    <xdr:to>
      <xdr:col>82</xdr:col>
      <xdr:colOff>196850</xdr:colOff>
      <xdr:row>40</xdr:row>
      <xdr:rowOff>18415</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6421100" y="6876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150512</xdr:rowOff>
    </xdr:from>
    <xdr:ext cx="762000" cy="259045"/>
    <xdr:sp macro="" textlink="">
      <xdr:nvSpPr>
        <xdr:cNvPr id="306" name="補助費等最大値テキスト">
          <a:extLst>
            <a:ext uri="{FF2B5EF4-FFF2-40B4-BE49-F238E27FC236}">
              <a16:creationId xmlns:a16="http://schemas.microsoft.com/office/drawing/2014/main" id="{00000000-0008-0000-0400-000032010000}"/>
            </a:ext>
          </a:extLst>
        </xdr:cNvPr>
        <xdr:cNvSpPr txBox="1"/>
      </xdr:nvSpPr>
      <xdr:spPr>
        <a:xfrm>
          <a:off x="16598900" y="5465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64135</xdr:rowOff>
    </xdr:from>
    <xdr:to>
      <xdr:col>82</xdr:col>
      <xdr:colOff>196850</xdr:colOff>
      <xdr:row>33</xdr:row>
      <xdr:rowOff>64135</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5721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46990</xdr:rowOff>
    </xdr:from>
    <xdr:to>
      <xdr:col>82</xdr:col>
      <xdr:colOff>107950</xdr:colOff>
      <xdr:row>37</xdr:row>
      <xdr:rowOff>46990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5671800" y="6219190"/>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34</xdr:row>
      <xdr:rowOff>144162</xdr:rowOff>
    </xdr:from>
    <xdr:ext cx="762000" cy="259045"/>
    <xdr:sp macro="" textlink="">
      <xdr:nvSpPr>
        <xdr:cNvPr id="309" name="補助費等平均値テキスト">
          <a:extLst>
            <a:ext uri="{FF2B5EF4-FFF2-40B4-BE49-F238E27FC236}">
              <a16:creationId xmlns:a16="http://schemas.microsoft.com/office/drawing/2014/main" id="{00000000-0008-0000-0400-000035010000}"/>
            </a:ext>
          </a:extLst>
        </xdr:cNvPr>
        <xdr:cNvSpPr txBox="1"/>
      </xdr:nvSpPr>
      <xdr:spPr>
        <a:xfrm>
          <a:off x="16598900" y="5973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127635</xdr:rowOff>
    </xdr:from>
    <xdr:to>
      <xdr:col>82</xdr:col>
      <xdr:colOff>158750</xdr:colOff>
      <xdr:row>36</xdr:row>
      <xdr:rowOff>57785</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6459200" y="6128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46990</xdr:rowOff>
    </xdr:from>
    <xdr:to>
      <xdr:col>78</xdr:col>
      <xdr:colOff>69850</xdr:colOff>
      <xdr:row>37</xdr:row>
      <xdr:rowOff>69850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4782800" y="63906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93345</xdr:rowOff>
    </xdr:from>
    <xdr:to>
      <xdr:col>78</xdr:col>
      <xdr:colOff>120650</xdr:colOff>
      <xdr:row>36</xdr:row>
      <xdr:rowOff>23495</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5621000" y="6094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33672</xdr:rowOff>
    </xdr:from>
    <xdr:ext cx="7366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290800" y="5862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121285</xdr:rowOff>
    </xdr:from>
    <xdr:to>
      <xdr:col>73</xdr:col>
      <xdr:colOff>180975</xdr:colOff>
      <xdr:row>37</xdr:row>
      <xdr:rowOff>69850</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3893800" y="6293485"/>
          <a:ext cx="8890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64770</xdr:rowOff>
    </xdr:from>
    <xdr:to>
      <xdr:col>74</xdr:col>
      <xdr:colOff>31750</xdr:colOff>
      <xdr:row>35</xdr:row>
      <xdr:rowOff>166370</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732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5097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401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104140</xdr:rowOff>
    </xdr:from>
    <xdr:to>
      <xdr:col>69</xdr:col>
      <xdr:colOff>92075</xdr:colOff>
      <xdr:row>36</xdr:row>
      <xdr:rowOff>121285</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3004800" y="6104890"/>
          <a:ext cx="889000" cy="188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1905</xdr:rowOff>
    </xdr:from>
    <xdr:to>
      <xdr:col>69</xdr:col>
      <xdr:colOff>142875</xdr:colOff>
      <xdr:row>35</xdr:row>
      <xdr:rowOff>103505</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843000" y="6002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113682</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512800" y="5771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76200</xdr:rowOff>
    </xdr:from>
    <xdr:to>
      <xdr:col>65</xdr:col>
      <xdr:colOff>53975</xdr:colOff>
      <xdr:row>36</xdr:row>
      <xdr:rowOff>6350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2954000" y="607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162577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623800" y="616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167640</xdr:rowOff>
    </xdr:from>
    <xdr:to>
      <xdr:col>82</xdr:col>
      <xdr:colOff>158750</xdr:colOff>
      <xdr:row>36</xdr:row>
      <xdr:rowOff>97790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6459200" y="616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139717</xdr:rowOff>
    </xdr:from>
    <xdr:ext cx="762000" cy="259045"/>
    <xdr:sp macro="" textlink="">
      <xdr:nvSpPr>
        <xdr:cNvPr id="328" name="補助費等該当値テキスト">
          <a:extLst>
            <a:ext uri="{FF2B5EF4-FFF2-40B4-BE49-F238E27FC236}">
              <a16:creationId xmlns:a16="http://schemas.microsoft.com/office/drawing/2014/main" id="{00000000-0008-0000-0400-000048010000}"/>
            </a:ext>
          </a:extLst>
        </xdr:cNvPr>
        <xdr:cNvSpPr txBox="1"/>
      </xdr:nvSpPr>
      <xdr:spPr>
        <a:xfrm>
          <a:off x="16598900" y="614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167640</xdr:rowOff>
    </xdr:from>
    <xdr:to>
      <xdr:col>78</xdr:col>
      <xdr:colOff>120650</xdr:colOff>
      <xdr:row>37</xdr:row>
      <xdr:rowOff>97790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5621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82567</xdr:rowOff>
    </xdr:from>
    <xdr:ext cx="7366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19050</xdr:rowOff>
    </xdr:from>
    <xdr:to>
      <xdr:col>74</xdr:col>
      <xdr:colOff>31750</xdr:colOff>
      <xdr:row>37</xdr:row>
      <xdr:rowOff>120650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4732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105427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401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70485</xdr:rowOff>
    </xdr:from>
    <xdr:to>
      <xdr:col>69</xdr:col>
      <xdr:colOff>142875</xdr:colOff>
      <xdr:row>37</xdr:row>
      <xdr:rowOff>635</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3843000" y="624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156862</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3512800" y="632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53340</xdr:rowOff>
    </xdr:from>
    <xdr:to>
      <xdr:col>65</xdr:col>
      <xdr:colOff>53975</xdr:colOff>
      <xdr:row>35</xdr:row>
      <xdr:rowOff>154940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2954000" y="605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165117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2623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これまで、大型の公共投資事業の計画的な実施により、類似団体平均を下回る数値となっているが、今後は新庁舎整備事業に伴う地方債の元金償還による増加が予測されるほか、それ以降も給食センター、町内小学校の建替えが控えていることから、さらなる増加が予測される。よって、後年度への影響を鑑みた公共投資事業の実施に努めていく。</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0" name="公債費グラフ枠">
          <a:extLst>
            <a:ext uri="{FF2B5EF4-FFF2-40B4-BE49-F238E27FC236}">
              <a16:creationId xmlns:a16="http://schemas.microsoft.com/office/drawing/2014/main" id="{00000000-0008-0000-0400-000068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147574</xdr:rowOff>
    </xdr:from>
    <xdr:to>
      <xdr:col>24</xdr:col>
      <xdr:colOff>25400</xdr:colOff>
      <xdr:row>80</xdr:row>
      <xdr:rowOff>104139</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flipV="1">
          <a:off x="4826000" y="12663424"/>
          <a:ext cx="0" cy="1156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76216</xdr:rowOff>
    </xdr:from>
    <xdr:ext cx="762000" cy="259045"/>
    <xdr:sp macro="" textlink="">
      <xdr:nvSpPr>
        <xdr:cNvPr id="362" name="公債費最小値テキスト">
          <a:extLst>
            <a:ext uri="{FF2B5EF4-FFF2-40B4-BE49-F238E27FC236}">
              <a16:creationId xmlns:a16="http://schemas.microsoft.com/office/drawing/2014/main" id="{00000000-0008-0000-0400-00006A010000}"/>
            </a:ext>
          </a:extLst>
        </xdr:cNvPr>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104139</xdr:rowOff>
    </xdr:from>
    <xdr:to>
      <xdr:col>24</xdr:col>
      <xdr:colOff>114300</xdr:colOff>
      <xdr:row>80</xdr:row>
      <xdr:rowOff>104139</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62501</xdr:rowOff>
    </xdr:from>
    <xdr:ext cx="762000" cy="259045"/>
    <xdr:sp macro="" textlink="">
      <xdr:nvSpPr>
        <xdr:cNvPr id="364" name="公債費最大値テキスト">
          <a:extLst>
            <a:ext uri="{FF2B5EF4-FFF2-40B4-BE49-F238E27FC236}">
              <a16:creationId xmlns:a16="http://schemas.microsoft.com/office/drawing/2014/main" id="{00000000-0008-0000-0400-00006C010000}"/>
            </a:ext>
          </a:extLst>
        </xdr:cNvPr>
        <xdr:cNvSpPr txBox="1"/>
      </xdr:nvSpPr>
      <xdr:spPr>
        <a:xfrm>
          <a:off x="4914900" y="1240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147574</xdr:rowOff>
    </xdr:from>
    <xdr:to>
      <xdr:col>24</xdr:col>
      <xdr:colOff>114300</xdr:colOff>
      <xdr:row>73</xdr:row>
      <xdr:rowOff>147574</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266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140715</xdr:rowOff>
    </xdr:from>
    <xdr:to>
      <xdr:col>24</xdr:col>
      <xdr:colOff>25400</xdr:colOff>
      <xdr:row>76</xdr:row>
      <xdr:rowOff>154432</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3987800" y="13170915"/>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107714</xdr:rowOff>
    </xdr:from>
    <xdr:ext cx="762000" cy="259045"/>
    <xdr:sp macro="" textlink="">
      <xdr:nvSpPr>
        <xdr:cNvPr id="367" name="公債費平均値テキスト">
          <a:extLst>
            <a:ext uri="{FF2B5EF4-FFF2-40B4-BE49-F238E27FC236}">
              <a16:creationId xmlns:a16="http://schemas.microsoft.com/office/drawing/2014/main" id="{00000000-0008-0000-0400-00006F010000}"/>
            </a:ext>
          </a:extLst>
        </xdr:cNvPr>
        <xdr:cNvSpPr txBox="1"/>
      </xdr:nvSpPr>
      <xdr:spPr>
        <a:xfrm>
          <a:off x="4914900" y="1313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135637</xdr:rowOff>
    </xdr:from>
    <xdr:to>
      <xdr:col>24</xdr:col>
      <xdr:colOff>76200</xdr:colOff>
      <xdr:row>77</xdr:row>
      <xdr:rowOff>65787</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4775200" y="131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131572</xdr:rowOff>
    </xdr:from>
    <xdr:to>
      <xdr:col>19</xdr:col>
      <xdr:colOff>187325</xdr:colOff>
      <xdr:row>76</xdr:row>
      <xdr:rowOff>140715</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3098800" y="13161772"/>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163068</xdr:rowOff>
    </xdr:from>
    <xdr:to>
      <xdr:col>20</xdr:col>
      <xdr:colOff>38100</xdr:colOff>
      <xdr:row>77</xdr:row>
      <xdr:rowOff>93218</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3937000" y="1319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77995</xdr:rowOff>
    </xdr:from>
    <xdr:ext cx="7366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3606800" y="132796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90424</xdr:rowOff>
    </xdr:from>
    <xdr:to>
      <xdr:col>15</xdr:col>
      <xdr:colOff>98425</xdr:colOff>
      <xdr:row>76</xdr:row>
      <xdr:rowOff>131572</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2209800" y="1312062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19050</xdr:rowOff>
    </xdr:from>
    <xdr:to>
      <xdr:col>15</xdr:col>
      <xdr:colOff>149225</xdr:colOff>
      <xdr:row>77</xdr:row>
      <xdr:rowOff>120650</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105427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90424</xdr:rowOff>
    </xdr:from>
    <xdr:to>
      <xdr:col>11</xdr:col>
      <xdr:colOff>9525</xdr:colOff>
      <xdr:row>76</xdr:row>
      <xdr:rowOff>131572</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1320800" y="1312062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158496</xdr:rowOff>
    </xdr:from>
    <xdr:to>
      <xdr:col>11</xdr:col>
      <xdr:colOff>60325</xdr:colOff>
      <xdr:row>77</xdr:row>
      <xdr:rowOff>88646</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2159000" y="13188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73423</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828800" y="1327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9906</xdr:rowOff>
    </xdr:from>
    <xdr:to>
      <xdr:col>6</xdr:col>
      <xdr:colOff>171450</xdr:colOff>
      <xdr:row>77</xdr:row>
      <xdr:rowOff>111506</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1270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96283</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939800" y="1329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103632</xdr:rowOff>
    </xdr:from>
    <xdr:to>
      <xdr:col>24</xdr:col>
      <xdr:colOff>76200</xdr:colOff>
      <xdr:row>77</xdr:row>
      <xdr:rowOff>33782</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47752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120159</xdr:rowOff>
    </xdr:from>
    <xdr:ext cx="762000" cy="259045"/>
    <xdr:sp macro="" textlink="">
      <xdr:nvSpPr>
        <xdr:cNvPr id="386" name="公債費該当値テキスト">
          <a:extLst>
            <a:ext uri="{FF2B5EF4-FFF2-40B4-BE49-F238E27FC236}">
              <a16:creationId xmlns:a16="http://schemas.microsoft.com/office/drawing/2014/main" id="{00000000-0008-0000-0400-000082010000}"/>
            </a:ext>
          </a:extLst>
        </xdr:cNvPr>
        <xdr:cNvSpPr txBox="1"/>
      </xdr:nvSpPr>
      <xdr:spPr>
        <a:xfrm>
          <a:off x="4914900" y="12978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89915</xdr:rowOff>
    </xdr:from>
    <xdr:to>
      <xdr:col>20</xdr:col>
      <xdr:colOff>38100</xdr:colOff>
      <xdr:row>77</xdr:row>
      <xdr:rowOff>20065</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39370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30243</xdr:rowOff>
    </xdr:from>
    <xdr:ext cx="7366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3606800" y="12888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80772</xdr:rowOff>
    </xdr:from>
    <xdr:to>
      <xdr:col>15</xdr:col>
      <xdr:colOff>149225</xdr:colOff>
      <xdr:row>77</xdr:row>
      <xdr:rowOff>10922</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048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21099</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2717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39624</xdr:rowOff>
    </xdr:from>
    <xdr:to>
      <xdr:col>11</xdr:col>
      <xdr:colOff>60325</xdr:colOff>
      <xdr:row>76</xdr:row>
      <xdr:rowOff>141224</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2159000" y="13069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151401</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1828800" y="12838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80772</xdr:rowOff>
    </xdr:from>
    <xdr:to>
      <xdr:col>6</xdr:col>
      <xdr:colOff>171450</xdr:colOff>
      <xdr:row>77</xdr:row>
      <xdr:rowOff>10922</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1270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21099</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939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全国、沖縄県平均と比較し、おおむね平均的な数値となっている。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9" name="公債費以外グラフ枠">
          <a:extLst>
            <a:ext uri="{FF2B5EF4-FFF2-40B4-BE49-F238E27FC236}">
              <a16:creationId xmlns:a16="http://schemas.microsoft.com/office/drawing/2014/main" id="{00000000-0008-0000-0400-0000A3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133858</xdr:rowOff>
    </xdr:from>
    <xdr:to>
      <xdr:col>82</xdr:col>
      <xdr:colOff>107950</xdr:colOff>
      <xdr:row>80</xdr:row>
      <xdr:rowOff>104139</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flipV="1">
          <a:off x="16510000" y="12649708"/>
          <a:ext cx="0" cy="11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76216</xdr:rowOff>
    </xdr:from>
    <xdr:ext cx="762000" cy="259045"/>
    <xdr:sp macro="" textlink="">
      <xdr:nvSpPr>
        <xdr:cNvPr id="421" name="公債費以外最小値テキスト">
          <a:extLst>
            <a:ext uri="{FF2B5EF4-FFF2-40B4-BE49-F238E27FC236}">
              <a16:creationId xmlns:a16="http://schemas.microsoft.com/office/drawing/2014/main" id="{00000000-0008-0000-0400-0000A5010000}"/>
            </a:ext>
          </a:extLst>
        </xdr:cNvPr>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104139</xdr:rowOff>
    </xdr:from>
    <xdr:to>
      <xdr:col>82</xdr:col>
      <xdr:colOff>196850</xdr:colOff>
      <xdr:row>80</xdr:row>
      <xdr:rowOff>104139</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48785</xdr:rowOff>
    </xdr:from>
    <xdr:ext cx="762000" cy="259045"/>
    <xdr:sp macro="" textlink="">
      <xdr:nvSpPr>
        <xdr:cNvPr id="423" name="公債費以外最大値テキスト">
          <a:extLst>
            <a:ext uri="{FF2B5EF4-FFF2-40B4-BE49-F238E27FC236}">
              <a16:creationId xmlns:a16="http://schemas.microsoft.com/office/drawing/2014/main" id="{00000000-0008-0000-0400-0000A7010000}"/>
            </a:ext>
          </a:extLst>
        </xdr:cNvPr>
        <xdr:cNvSpPr txBox="1"/>
      </xdr:nvSpPr>
      <xdr:spPr>
        <a:xfrm>
          <a:off x="16598900" y="1239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133858</xdr:rowOff>
    </xdr:from>
    <xdr:to>
      <xdr:col>82</xdr:col>
      <xdr:colOff>196850</xdr:colOff>
      <xdr:row>73</xdr:row>
      <xdr:rowOff>133858</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264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143002</xdr:rowOff>
    </xdr:from>
    <xdr:to>
      <xdr:col>82</xdr:col>
      <xdr:colOff>107950</xdr:colOff>
      <xdr:row>78</xdr:row>
      <xdr:rowOff>30987</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5671800" y="13344652"/>
          <a:ext cx="8382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58438</xdr:rowOff>
    </xdr:from>
    <xdr:ext cx="762000" cy="259045"/>
    <xdr:sp macro="" textlink="">
      <xdr:nvSpPr>
        <xdr:cNvPr id="426" name="公債費以外平均値テキスト">
          <a:extLst>
            <a:ext uri="{FF2B5EF4-FFF2-40B4-BE49-F238E27FC236}">
              <a16:creationId xmlns:a16="http://schemas.microsoft.com/office/drawing/2014/main" id="{00000000-0008-0000-0400-0000AA010000}"/>
            </a:ext>
          </a:extLst>
        </xdr:cNvPr>
        <xdr:cNvSpPr txBox="1"/>
      </xdr:nvSpPr>
      <xdr:spPr>
        <a:xfrm>
          <a:off x="16598900" y="1308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41911</xdr:rowOff>
    </xdr:from>
    <xdr:to>
      <xdr:col>82</xdr:col>
      <xdr:colOff>158750</xdr:colOff>
      <xdr:row>77</xdr:row>
      <xdr:rowOff>143511</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6459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56135</xdr:rowOff>
    </xdr:from>
    <xdr:to>
      <xdr:col>78</xdr:col>
      <xdr:colOff>69850</xdr:colOff>
      <xdr:row>77</xdr:row>
      <xdr:rowOff>143002</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4782800" y="13257785"/>
          <a:ext cx="889000" cy="8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163068</xdr:rowOff>
    </xdr:from>
    <xdr:to>
      <xdr:col>78</xdr:col>
      <xdr:colOff>120650</xdr:colOff>
      <xdr:row>77</xdr:row>
      <xdr:rowOff>93218</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5621000" y="1319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103395</xdr:rowOff>
    </xdr:from>
    <xdr:ext cx="7366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5290800" y="12962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145287</xdr:rowOff>
    </xdr:from>
    <xdr:to>
      <xdr:col>73</xdr:col>
      <xdr:colOff>180975</xdr:colOff>
      <xdr:row>77</xdr:row>
      <xdr:rowOff>56135</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3893800" y="13175487"/>
          <a:ext cx="889000" cy="8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108204</xdr:rowOff>
    </xdr:from>
    <xdr:to>
      <xdr:col>74</xdr:col>
      <xdr:colOff>31750</xdr:colOff>
      <xdr:row>77</xdr:row>
      <xdr:rowOff>38354</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4732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48531</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4401800" y="1290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145287</xdr:rowOff>
    </xdr:from>
    <xdr:to>
      <xdr:col>69</xdr:col>
      <xdr:colOff>92075</xdr:colOff>
      <xdr:row>78</xdr:row>
      <xdr:rowOff>26415</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flipV="1">
          <a:off x="13004800" y="13175487"/>
          <a:ext cx="8890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133350</xdr:rowOff>
    </xdr:from>
    <xdr:to>
      <xdr:col>69</xdr:col>
      <xdr:colOff>142875</xdr:colOff>
      <xdr:row>76</xdr:row>
      <xdr:rowOff>63500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3512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32765</xdr:rowOff>
    </xdr:from>
    <xdr:to>
      <xdr:col>65</xdr:col>
      <xdr:colOff>53975</xdr:colOff>
      <xdr:row>77</xdr:row>
      <xdr:rowOff>134365</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2954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144542</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2623800" y="1300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151637</xdr:rowOff>
    </xdr:from>
    <xdr:to>
      <xdr:col>82</xdr:col>
      <xdr:colOff>158750</xdr:colOff>
      <xdr:row>78</xdr:row>
      <xdr:rowOff>81787</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6459200" y="1335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123714</xdr:rowOff>
    </xdr:from>
    <xdr:ext cx="762000" cy="259045"/>
    <xdr:sp macro="" textlink="">
      <xdr:nvSpPr>
        <xdr:cNvPr id="445" name="公債費以外該当値テキスト">
          <a:extLst>
            <a:ext uri="{FF2B5EF4-FFF2-40B4-BE49-F238E27FC236}">
              <a16:creationId xmlns:a16="http://schemas.microsoft.com/office/drawing/2014/main" id="{00000000-0008-0000-0400-0000BD010000}"/>
            </a:ext>
          </a:extLst>
        </xdr:cNvPr>
        <xdr:cNvSpPr txBox="1"/>
      </xdr:nvSpPr>
      <xdr:spPr>
        <a:xfrm>
          <a:off x="165989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92202</xdr:rowOff>
    </xdr:from>
    <xdr:to>
      <xdr:col>78</xdr:col>
      <xdr:colOff>120650</xdr:colOff>
      <xdr:row>78</xdr:row>
      <xdr:rowOff>22352</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5621000" y="1329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7129</xdr:rowOff>
    </xdr:from>
    <xdr:ext cx="7366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5290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5335</xdr:rowOff>
    </xdr:from>
    <xdr:to>
      <xdr:col>74</xdr:col>
      <xdr:colOff>31750</xdr:colOff>
      <xdr:row>77</xdr:row>
      <xdr:rowOff>106935</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4732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91712</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4401800" y="13293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94487</xdr:rowOff>
    </xdr:from>
    <xdr:to>
      <xdr:col>69</xdr:col>
      <xdr:colOff>142875</xdr:colOff>
      <xdr:row>77</xdr:row>
      <xdr:rowOff>24637</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3843000" y="13124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9414</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3512800" y="13211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147065</xdr:rowOff>
    </xdr:from>
    <xdr:to>
      <xdr:col>65</xdr:col>
      <xdr:colOff>53975</xdr:colOff>
      <xdr:row>78</xdr:row>
      <xdr:rowOff>77215</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2954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61992</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2623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沖縄県与那原町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2892</xdr:rowOff>
    </xdr:from>
    <xdr:to>
      <xdr:col>29</xdr:col>
      <xdr:colOff>127000</xdr:colOff>
      <xdr:row>20</xdr:row>
      <xdr:rowOff>107700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07917"/>
          <a:ext cx="0" cy="1476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79777</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556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62,398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107700</xdr:rowOff>
    </xdr:from>
    <xdr:to>
      <xdr:col>30</xdr:col>
      <xdr:colOff>25400</xdr:colOff>
      <xdr:row>20</xdr:row>
      <xdr:rowOff>107700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58432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89269</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51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2892</xdr:rowOff>
    </xdr:from>
    <xdr:to>
      <xdr:col>30</xdr:col>
      <xdr:colOff>25400</xdr:colOff>
      <xdr:row>12</xdr:row>
      <xdr:rowOff>2892</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079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120588</xdr:rowOff>
    </xdr:from>
    <xdr:to>
      <xdr:col>29</xdr:col>
      <xdr:colOff>127000</xdr:colOff>
      <xdr:row>19</xdr:row>
      <xdr:rowOff>28354</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3254313"/>
          <a:ext cx="647700" cy="792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1113</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791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156036</xdr:rowOff>
    </xdr:from>
    <xdr:to>
      <xdr:col>29</xdr:col>
      <xdr:colOff>177800</xdr:colOff>
      <xdr:row>17</xdr:row>
      <xdr:rowOff>86186</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29468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28354</xdr:rowOff>
    </xdr:from>
    <xdr:to>
      <xdr:col>26</xdr:col>
      <xdr:colOff>50800</xdr:colOff>
      <xdr:row>19</xdr:row>
      <xdr:rowOff>115886</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3333529"/>
          <a:ext cx="698500" cy="875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84517</xdr:rowOff>
    </xdr:from>
    <xdr:to>
      <xdr:col>26</xdr:col>
      <xdr:colOff>101600</xdr:colOff>
      <xdr:row>18</xdr:row>
      <xdr:rowOff>14667</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046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24844</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815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115886</xdr:rowOff>
    </xdr:from>
    <xdr:to>
      <xdr:col>22</xdr:col>
      <xdr:colOff>114300</xdr:colOff>
      <xdr:row>20</xdr:row>
      <xdr:rowOff>1803</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3421061"/>
          <a:ext cx="698500" cy="573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119732</xdr:rowOff>
    </xdr:from>
    <xdr:to>
      <xdr:col>22</xdr:col>
      <xdr:colOff>165100</xdr:colOff>
      <xdr:row>18</xdr:row>
      <xdr:rowOff>49882</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0820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60059</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850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20</xdr:row>
      <xdr:rowOff>1803</xdr:rowOff>
    </xdr:from>
    <xdr:to>
      <xdr:col>18</xdr:col>
      <xdr:colOff>177800</xdr:colOff>
      <xdr:row>20</xdr:row>
      <xdr:rowOff>28332</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478428"/>
          <a:ext cx="698500" cy="265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135680</xdr:rowOff>
    </xdr:from>
    <xdr:to>
      <xdr:col>19</xdr:col>
      <xdr:colOff>38100</xdr:colOff>
      <xdr:row>18</xdr:row>
      <xdr:rowOff>65830</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0979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76007</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866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146271</xdr:rowOff>
    </xdr:from>
    <xdr:to>
      <xdr:col>15</xdr:col>
      <xdr:colOff>101600</xdr:colOff>
      <xdr:row>18</xdr:row>
      <xdr:rowOff>76421</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108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86598</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8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69788</xdr:rowOff>
    </xdr:from>
    <xdr:to>
      <xdr:col>29</xdr:col>
      <xdr:colOff>177800</xdr:colOff>
      <xdr:row>18</xdr:row>
      <xdr:rowOff>171388</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32035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41865</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3175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149004</xdr:rowOff>
    </xdr:from>
    <xdr:to>
      <xdr:col>26</xdr:col>
      <xdr:colOff>101600</xdr:colOff>
      <xdr:row>19</xdr:row>
      <xdr:rowOff>79154</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32827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63931</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369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65086</xdr:rowOff>
    </xdr:from>
    <xdr:to>
      <xdr:col>22</xdr:col>
      <xdr:colOff>165100</xdr:colOff>
      <xdr:row>19</xdr:row>
      <xdr:rowOff>166686</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33702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151463</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45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122453</xdr:rowOff>
    </xdr:from>
    <xdr:to>
      <xdr:col>19</xdr:col>
      <xdr:colOff>38100</xdr:colOff>
      <xdr:row>20</xdr:row>
      <xdr:rowOff>52603</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34276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20</xdr:row>
      <xdr:rowOff>37380</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51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148982</xdr:rowOff>
    </xdr:from>
    <xdr:to>
      <xdr:col>15</xdr:col>
      <xdr:colOff>101600</xdr:colOff>
      <xdr:row>20</xdr:row>
      <xdr:rowOff>79132</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34541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63909</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540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125666</xdr:rowOff>
    </xdr:from>
    <xdr:to>
      <xdr:col>29</xdr:col>
      <xdr:colOff>127000</xdr:colOff>
      <xdr:row>37</xdr:row>
      <xdr:rowOff>279057</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6050216"/>
          <a:ext cx="0" cy="13535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251134</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375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279057</xdr:rowOff>
    </xdr:from>
    <xdr:to>
      <xdr:col>30</xdr:col>
      <xdr:colOff>25400</xdr:colOff>
      <xdr:row>37</xdr:row>
      <xdr:rowOff>279057</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4037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40593</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793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125666</xdr:rowOff>
    </xdr:from>
    <xdr:to>
      <xdr:col>30</xdr:col>
      <xdr:colOff>25400</xdr:colOff>
      <xdr:row>33</xdr:row>
      <xdr:rowOff>125666</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6050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184093</xdr:rowOff>
    </xdr:from>
    <xdr:to>
      <xdr:col>29</xdr:col>
      <xdr:colOff>127000</xdr:colOff>
      <xdr:row>35</xdr:row>
      <xdr:rowOff>222745</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003800" y="6794443"/>
          <a:ext cx="647700" cy="386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168870</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779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139541</xdr:rowOff>
    </xdr:from>
    <xdr:to>
      <xdr:col>29</xdr:col>
      <xdr:colOff>177800</xdr:colOff>
      <xdr:row>35</xdr:row>
      <xdr:rowOff>241141</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7498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222745</xdr:rowOff>
    </xdr:from>
    <xdr:to>
      <xdr:col>26</xdr:col>
      <xdr:colOff>50800</xdr:colOff>
      <xdr:row>35</xdr:row>
      <xdr:rowOff>225641</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4305300" y="6833095"/>
          <a:ext cx="698500" cy="28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122015</xdr:rowOff>
    </xdr:from>
    <xdr:to>
      <xdr:col>26</xdr:col>
      <xdr:colOff>101600</xdr:colOff>
      <xdr:row>35</xdr:row>
      <xdr:rowOff>223615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67323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233792</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501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225641</xdr:rowOff>
    </xdr:from>
    <xdr:to>
      <xdr:col>22</xdr:col>
      <xdr:colOff>114300</xdr:colOff>
      <xdr:row>35</xdr:row>
      <xdr:rowOff>292583</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6835991"/>
          <a:ext cx="698500" cy="669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112985</xdr:rowOff>
    </xdr:from>
    <xdr:to>
      <xdr:col>22</xdr:col>
      <xdr:colOff>165100</xdr:colOff>
      <xdr:row>35</xdr:row>
      <xdr:rowOff>214585</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6723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224762</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492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292583</xdr:rowOff>
    </xdr:from>
    <xdr:to>
      <xdr:col>18</xdr:col>
      <xdr:colOff>177800</xdr:colOff>
      <xdr:row>35</xdr:row>
      <xdr:rowOff>317100</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6902933"/>
          <a:ext cx="698500" cy="245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136913</xdr:rowOff>
    </xdr:from>
    <xdr:to>
      <xdr:col>19</xdr:col>
      <xdr:colOff>38100</xdr:colOff>
      <xdr:row>35</xdr:row>
      <xdr:rowOff>238513</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6747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248690</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516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158400</xdr:rowOff>
    </xdr:from>
    <xdr:to>
      <xdr:col>15</xdr:col>
      <xdr:colOff>101600</xdr:colOff>
      <xdr:row>35</xdr:row>
      <xdr:rowOff>260000</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67687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270177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53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133293</xdr:rowOff>
    </xdr:from>
    <xdr:to>
      <xdr:col>29</xdr:col>
      <xdr:colOff>177800</xdr:colOff>
      <xdr:row>35</xdr:row>
      <xdr:rowOff>234893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67436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321270</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58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171945</xdr:rowOff>
    </xdr:from>
    <xdr:to>
      <xdr:col>26</xdr:col>
      <xdr:colOff>101600</xdr:colOff>
      <xdr:row>35</xdr:row>
      <xdr:rowOff>273545</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6782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258322</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68686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174841</xdr:rowOff>
    </xdr:from>
    <xdr:to>
      <xdr:col>22</xdr:col>
      <xdr:colOff>165100</xdr:colOff>
      <xdr:row>35</xdr:row>
      <xdr:rowOff>276441</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67851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261218</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6871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241783</xdr:rowOff>
    </xdr:from>
    <xdr:to>
      <xdr:col>19</xdr:col>
      <xdr:colOff>38100</xdr:colOff>
      <xdr:row>36</xdr:row>
      <xdr:rowOff>483</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68521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328160</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6938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266300</xdr:rowOff>
    </xdr:from>
    <xdr:to>
      <xdr:col>15</xdr:col>
      <xdr:colOff>101600</xdr:colOff>
      <xdr:row>36</xdr:row>
      <xdr:rowOff>25000</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6876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9777</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696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沖縄県与那原町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19,920
19,713
5.18
10,015,656
9,921,964
83,649
4,836,111
7,659,811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73.9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149644</xdr:rowOff>
    </xdr:from>
    <xdr:to>
      <xdr:col>24</xdr:col>
      <xdr:colOff>62865</xdr:colOff>
      <xdr:row>39</xdr:row>
      <xdr:rowOff>56541</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293144"/>
          <a:ext cx="1270" cy="14499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60368</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46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56541</xdr:rowOff>
    </xdr:from>
    <xdr:to>
      <xdr:col>24</xdr:col>
      <xdr:colOff>152400</xdr:colOff>
      <xdr:row>39</xdr:row>
      <xdr:rowOff>56541</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43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96321</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068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149644</xdr:rowOff>
    </xdr:from>
    <xdr:to>
      <xdr:col>24</xdr:col>
      <xdr:colOff>152400</xdr:colOff>
      <xdr:row>30</xdr:row>
      <xdr:rowOff>149644</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293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77318</xdr:rowOff>
    </xdr:from>
    <xdr:to>
      <xdr:col>24</xdr:col>
      <xdr:colOff>63500</xdr:colOff>
      <xdr:row>38</xdr:row>
      <xdr:rowOff>47485</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420968"/>
          <a:ext cx="838200" cy="141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162513</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99181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102,505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139636</xdr:rowOff>
    </xdr:from>
    <xdr:to>
      <xdr:col>24</xdr:col>
      <xdr:colOff>114300</xdr:colOff>
      <xdr:row>36</xdr:row>
      <xdr:rowOff>69786</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140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47485</xdr:rowOff>
    </xdr:from>
    <xdr:to>
      <xdr:col>19</xdr:col>
      <xdr:colOff>177800</xdr:colOff>
      <xdr:row>38</xdr:row>
      <xdr:rowOff>81611</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562585"/>
          <a:ext cx="889000" cy="34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76937</xdr:rowOff>
    </xdr:from>
    <xdr:to>
      <xdr:col>20</xdr:col>
      <xdr:colOff>38100</xdr:colOff>
      <xdr:row>37</xdr:row>
      <xdr:rowOff>7087</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249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23614</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024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81611</xdr:rowOff>
    </xdr:from>
    <xdr:to>
      <xdr:col>15</xdr:col>
      <xdr:colOff>50800</xdr:colOff>
      <xdr:row>38</xdr:row>
      <xdr:rowOff>105054</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596711"/>
          <a:ext cx="889000" cy="23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101714</xdr:rowOff>
    </xdr:from>
    <xdr:to>
      <xdr:col>15</xdr:col>
      <xdr:colOff>101600</xdr:colOff>
      <xdr:row>37</xdr:row>
      <xdr:rowOff>31864</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27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48391</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049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105054</xdr:rowOff>
    </xdr:from>
    <xdr:to>
      <xdr:col>10</xdr:col>
      <xdr:colOff>114300</xdr:colOff>
      <xdr:row>38</xdr:row>
      <xdr:rowOff>148565</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620154"/>
          <a:ext cx="889000" cy="43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102870</xdr:rowOff>
    </xdr:from>
    <xdr:to>
      <xdr:col>10</xdr:col>
      <xdr:colOff>165100</xdr:colOff>
      <xdr:row>37</xdr:row>
      <xdr:rowOff>33020</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275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49547</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050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121882</xdr:rowOff>
    </xdr:from>
    <xdr:to>
      <xdr:col>6</xdr:col>
      <xdr:colOff>38100</xdr:colOff>
      <xdr:row>37</xdr:row>
      <xdr:rowOff>52032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294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68559</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069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26518</xdr:rowOff>
    </xdr:from>
    <xdr:to>
      <xdr:col>24</xdr:col>
      <xdr:colOff>114300</xdr:colOff>
      <xdr:row>37</xdr:row>
      <xdr:rowOff>128118</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370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4945</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348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168135</xdr:rowOff>
    </xdr:from>
    <xdr:to>
      <xdr:col>20</xdr:col>
      <xdr:colOff>38100</xdr:colOff>
      <xdr:row>38</xdr:row>
      <xdr:rowOff>98285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511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89412</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604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30811</xdr:rowOff>
    </xdr:from>
    <xdr:to>
      <xdr:col>15</xdr:col>
      <xdr:colOff>101600</xdr:colOff>
      <xdr:row>38</xdr:row>
      <xdr:rowOff>132411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545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123538</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638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54254</xdr:rowOff>
    </xdr:from>
    <xdr:to>
      <xdr:col>10</xdr:col>
      <xdr:colOff>165100</xdr:colOff>
      <xdr:row>38</xdr:row>
      <xdr:rowOff>155854</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56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146981</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662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97765</xdr:rowOff>
    </xdr:from>
    <xdr:to>
      <xdr:col>6</xdr:col>
      <xdr:colOff>38100</xdr:colOff>
      <xdr:row>39</xdr:row>
      <xdr:rowOff>27915</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61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19042</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705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42574</xdr:rowOff>
    </xdr:from>
    <xdr:to>
      <xdr:col>24</xdr:col>
      <xdr:colOff>62865</xdr:colOff>
      <xdr:row>58</xdr:row>
      <xdr:rowOff>142149</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615074"/>
          <a:ext cx="1270" cy="1471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145976</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090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58,072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142149</xdr:rowOff>
    </xdr:from>
    <xdr:to>
      <xdr:col>24</xdr:col>
      <xdr:colOff>152400</xdr:colOff>
      <xdr:row>58</xdr:row>
      <xdr:rowOff>142149</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0862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160701</xdr:rowOff>
    </xdr:from>
    <xdr:ext cx="690189"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39030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1,216,477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42574</xdr:rowOff>
    </xdr:from>
    <xdr:to>
      <xdr:col>24</xdr:col>
      <xdr:colOff>152400</xdr:colOff>
      <xdr:row>50</xdr:row>
      <xdr:rowOff>42574</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615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137844</xdr:rowOff>
    </xdr:from>
    <xdr:to>
      <xdr:col>24</xdr:col>
      <xdr:colOff>63500</xdr:colOff>
      <xdr:row>58</xdr:row>
      <xdr:rowOff>138128</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3797300" y="10081944"/>
          <a:ext cx="838200" cy="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36548</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8091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13671</xdr:rowOff>
    </xdr:from>
    <xdr:to>
      <xdr:col>24</xdr:col>
      <xdr:colOff>114300</xdr:colOff>
      <xdr:row>58</xdr:row>
      <xdr:rowOff>115271</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95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134297</xdr:rowOff>
    </xdr:from>
    <xdr:to>
      <xdr:col>19</xdr:col>
      <xdr:colOff>177800</xdr:colOff>
      <xdr:row>58</xdr:row>
      <xdr:rowOff>137844</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908300" y="10078397"/>
          <a:ext cx="889000" cy="3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42854</xdr:rowOff>
    </xdr:from>
    <xdr:to>
      <xdr:col>20</xdr:col>
      <xdr:colOff>38100</xdr:colOff>
      <xdr:row>58</xdr:row>
      <xdr:rowOff>144454</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986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160981</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530111" y="9762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134297</xdr:rowOff>
    </xdr:from>
    <xdr:to>
      <xdr:col>15</xdr:col>
      <xdr:colOff>50800</xdr:colOff>
      <xdr:row>58</xdr:row>
      <xdr:rowOff>135134</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10078397"/>
          <a:ext cx="889000" cy="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41933</xdr:rowOff>
    </xdr:from>
    <xdr:to>
      <xdr:col>15</xdr:col>
      <xdr:colOff>101600</xdr:colOff>
      <xdr:row>58</xdr:row>
      <xdr:rowOff>143533</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98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160060</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41111" y="9761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134948</xdr:rowOff>
    </xdr:from>
    <xdr:to>
      <xdr:col>10</xdr:col>
      <xdr:colOff>114300</xdr:colOff>
      <xdr:row>58</xdr:row>
      <xdr:rowOff>135134</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a:off x="1130300" y="10079048"/>
          <a:ext cx="889000" cy="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51966</xdr:rowOff>
    </xdr:from>
    <xdr:to>
      <xdr:col>10</xdr:col>
      <xdr:colOff>165100</xdr:colOff>
      <xdr:row>58</xdr:row>
      <xdr:rowOff>153566</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9996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170093</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9771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58855</xdr:rowOff>
    </xdr:from>
    <xdr:to>
      <xdr:col>6</xdr:col>
      <xdr:colOff>38100</xdr:colOff>
      <xdr:row>58</xdr:row>
      <xdr:rowOff>160455</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5532</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9778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87328</xdr:rowOff>
    </xdr:from>
    <xdr:to>
      <xdr:col>24</xdr:col>
      <xdr:colOff>114300</xdr:colOff>
      <xdr:row>59</xdr:row>
      <xdr:rowOff>17478</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10031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2255</xdr:rowOff>
    </xdr:from>
    <xdr:ext cx="534377"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94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87044</xdr:rowOff>
    </xdr:from>
    <xdr:to>
      <xdr:col>20</xdr:col>
      <xdr:colOff>38100</xdr:colOff>
      <xdr:row>59</xdr:row>
      <xdr:rowOff>17194</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10031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59</xdr:row>
      <xdr:rowOff>8321</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530111" y="10123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83497</xdr:rowOff>
    </xdr:from>
    <xdr:to>
      <xdr:col>15</xdr:col>
      <xdr:colOff>101600</xdr:colOff>
      <xdr:row>59</xdr:row>
      <xdr:rowOff>13647</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10027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4774</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10120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84334</xdr:rowOff>
    </xdr:from>
    <xdr:to>
      <xdr:col>10</xdr:col>
      <xdr:colOff>165100</xdr:colOff>
      <xdr:row>59</xdr:row>
      <xdr:rowOff>14484</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10028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5611</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10121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84148</xdr:rowOff>
    </xdr:from>
    <xdr:to>
      <xdr:col>6</xdr:col>
      <xdr:colOff>38100</xdr:colOff>
      <xdr:row>59</xdr:row>
      <xdr:rowOff>14298</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10028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5425</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10120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維持補修費グラフ枠">
          <a:extLst>
            <a:ext uri="{FF2B5EF4-FFF2-40B4-BE49-F238E27FC236}">
              <a16:creationId xmlns:a16="http://schemas.microsoft.com/office/drawing/2014/main" id="{00000000-0008-0000-06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63667</xdr:rowOff>
    </xdr:from>
    <xdr:to>
      <xdr:col>24</xdr:col>
      <xdr:colOff>62865</xdr:colOff>
      <xdr:row>78</xdr:row>
      <xdr:rowOff>136683</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flipV="1">
          <a:off x="4633595" y="12065167"/>
          <a:ext cx="1270" cy="1444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140510</xdr:rowOff>
    </xdr:from>
    <xdr:ext cx="378565" cy="259045"/>
    <xdr:sp macro="" textlink="">
      <xdr:nvSpPr>
        <xdr:cNvPr id="169" name="維持補修費最小値テキスト">
          <a:extLst>
            <a:ext uri="{FF2B5EF4-FFF2-40B4-BE49-F238E27FC236}">
              <a16:creationId xmlns:a16="http://schemas.microsoft.com/office/drawing/2014/main" id="{00000000-0008-0000-0600-0000A9000000}"/>
            </a:ext>
          </a:extLst>
        </xdr:cNvPr>
        <xdr:cNvSpPr txBox="1"/>
      </xdr:nvSpPr>
      <xdr:spPr>
        <a:xfrm>
          <a:off x="4686300" y="135136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136683</xdr:rowOff>
    </xdr:from>
    <xdr:to>
      <xdr:col>24</xdr:col>
      <xdr:colOff>152400</xdr:colOff>
      <xdr:row>78</xdr:row>
      <xdr:rowOff>136683</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4546600" y="135097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10344</xdr:rowOff>
    </xdr:from>
    <xdr:ext cx="534377" cy="259045"/>
    <xdr:sp macro="" textlink="">
      <xdr:nvSpPr>
        <xdr:cNvPr id="171" name="維持補修費最大値テキスト">
          <a:extLst>
            <a:ext uri="{FF2B5EF4-FFF2-40B4-BE49-F238E27FC236}">
              <a16:creationId xmlns:a16="http://schemas.microsoft.com/office/drawing/2014/main" id="{00000000-0008-0000-0600-0000AB000000}"/>
            </a:ext>
          </a:extLst>
        </xdr:cNvPr>
        <xdr:cNvSpPr txBox="1"/>
      </xdr:nvSpPr>
      <xdr:spPr>
        <a:xfrm>
          <a:off x="4686300" y="11840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63,326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63667</xdr:rowOff>
    </xdr:from>
    <xdr:to>
      <xdr:col>24</xdr:col>
      <xdr:colOff>152400</xdr:colOff>
      <xdr:row>70</xdr:row>
      <xdr:rowOff>63667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2065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79418</xdr:rowOff>
    </xdr:from>
    <xdr:to>
      <xdr:col>24</xdr:col>
      <xdr:colOff>63500</xdr:colOff>
      <xdr:row>78</xdr:row>
      <xdr:rowOff>87122</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3797300" y="13452518"/>
          <a:ext cx="838200" cy="7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63566</xdr:rowOff>
    </xdr:from>
    <xdr:ext cx="469744" cy="259045"/>
    <xdr:sp macro="" textlink="">
      <xdr:nvSpPr>
        <xdr:cNvPr id="174" name="維持補修費平均値テキスト">
          <a:extLst>
            <a:ext uri="{FF2B5EF4-FFF2-40B4-BE49-F238E27FC236}">
              <a16:creationId xmlns:a16="http://schemas.microsoft.com/office/drawing/2014/main" id="{00000000-0008-0000-0600-0000AE000000}"/>
            </a:ext>
          </a:extLst>
        </xdr:cNvPr>
        <xdr:cNvSpPr txBox="1"/>
      </xdr:nvSpPr>
      <xdr:spPr>
        <a:xfrm>
          <a:off x="4686300" y="130937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40689</xdr:rowOff>
    </xdr:from>
    <xdr:to>
      <xdr:col>24</xdr:col>
      <xdr:colOff>114300</xdr:colOff>
      <xdr:row>77</xdr:row>
      <xdr:rowOff>142289</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4584700" y="13242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79418</xdr:rowOff>
    </xdr:from>
    <xdr:to>
      <xdr:col>19</xdr:col>
      <xdr:colOff>177800</xdr:colOff>
      <xdr:row>78</xdr:row>
      <xdr:rowOff>83327</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2908300" y="13452518"/>
          <a:ext cx="889000" cy="3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60714</xdr:rowOff>
    </xdr:from>
    <xdr:to>
      <xdr:col>20</xdr:col>
      <xdr:colOff>38100</xdr:colOff>
      <xdr:row>77</xdr:row>
      <xdr:rowOff>162314</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3746500" y="13262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7391</xdr:rowOff>
    </xdr:from>
    <xdr:ext cx="469744"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3562428" y="13037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83327</xdr:rowOff>
    </xdr:from>
    <xdr:to>
      <xdr:col>15</xdr:col>
      <xdr:colOff>50800</xdr:colOff>
      <xdr:row>78</xdr:row>
      <xdr:rowOff>105594</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019300" y="13456427"/>
          <a:ext cx="889000" cy="22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65080</xdr:rowOff>
    </xdr:from>
    <xdr:to>
      <xdr:col>15</xdr:col>
      <xdr:colOff>101600</xdr:colOff>
      <xdr:row>77</xdr:row>
      <xdr:rowOff>166680</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2857500" y="1326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11757</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2673428" y="1304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94986</xdr:rowOff>
    </xdr:from>
    <xdr:to>
      <xdr:col>10</xdr:col>
      <xdr:colOff>114300</xdr:colOff>
      <xdr:row>78</xdr:row>
      <xdr:rowOff>105594</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1130300" y="13468086"/>
          <a:ext cx="889000" cy="10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63571</xdr:rowOff>
    </xdr:from>
    <xdr:to>
      <xdr:col>10</xdr:col>
      <xdr:colOff>165100</xdr:colOff>
      <xdr:row>77</xdr:row>
      <xdr:rowOff>165171</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1968500" y="13265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10248</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1784428" y="13040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76716</xdr:rowOff>
    </xdr:from>
    <xdr:to>
      <xdr:col>6</xdr:col>
      <xdr:colOff>38100</xdr:colOff>
      <xdr:row>78</xdr:row>
      <xdr:rowOff>6866</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079500" y="13278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23393</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895428" y="13053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36322</xdr:rowOff>
    </xdr:from>
    <xdr:to>
      <xdr:col>24</xdr:col>
      <xdr:colOff>114300</xdr:colOff>
      <xdr:row>78</xdr:row>
      <xdr:rowOff>137922</xdr:rowOff>
    </xdr:to>
    <xdr:sp macro="" textlink="">
      <xdr:nvSpPr>
        <xdr:cNvPr id="192" name="楕円 191">
          <a:extLst>
            <a:ext uri="{FF2B5EF4-FFF2-40B4-BE49-F238E27FC236}">
              <a16:creationId xmlns:a16="http://schemas.microsoft.com/office/drawing/2014/main" id="{00000000-0008-0000-0600-0000C0000000}"/>
            </a:ext>
          </a:extLst>
        </xdr:cNvPr>
        <xdr:cNvSpPr/>
      </xdr:nvSpPr>
      <xdr:spPr>
        <a:xfrm>
          <a:off x="4584700" y="13409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122699</xdr:rowOff>
    </xdr:from>
    <xdr:ext cx="469744" cy="259045"/>
    <xdr:sp macro="" textlink="">
      <xdr:nvSpPr>
        <xdr:cNvPr id="193" name="維持補修費該当値テキスト">
          <a:extLst>
            <a:ext uri="{FF2B5EF4-FFF2-40B4-BE49-F238E27FC236}">
              <a16:creationId xmlns:a16="http://schemas.microsoft.com/office/drawing/2014/main" id="{00000000-0008-0000-0600-0000C1000000}"/>
            </a:ext>
          </a:extLst>
        </xdr:cNvPr>
        <xdr:cNvSpPr txBox="1"/>
      </xdr:nvSpPr>
      <xdr:spPr>
        <a:xfrm>
          <a:off x="4686300" y="13324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28618</xdr:rowOff>
    </xdr:from>
    <xdr:to>
      <xdr:col>20</xdr:col>
      <xdr:colOff>38100</xdr:colOff>
      <xdr:row>78</xdr:row>
      <xdr:rowOff>130218</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3746500" y="1340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121345</xdr:rowOff>
    </xdr:from>
    <xdr:ext cx="469744"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562428" y="13494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32527</xdr:rowOff>
    </xdr:from>
    <xdr:to>
      <xdr:col>15</xdr:col>
      <xdr:colOff>101600</xdr:colOff>
      <xdr:row>78</xdr:row>
      <xdr:rowOff>134127</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2857500" y="13405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125254</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673428" y="13498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54794</xdr:rowOff>
    </xdr:from>
    <xdr:to>
      <xdr:col>10</xdr:col>
      <xdr:colOff>165100</xdr:colOff>
      <xdr:row>78</xdr:row>
      <xdr:rowOff>156394</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1968500" y="13427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147521</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1784428" y="13520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44186</xdr:rowOff>
    </xdr:from>
    <xdr:to>
      <xdr:col>6</xdr:col>
      <xdr:colOff>38100</xdr:colOff>
      <xdr:row>78</xdr:row>
      <xdr:rowOff>145786</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079500" y="1341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136913</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895428" y="13510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205,022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44842</xdr:rowOff>
    </xdr:from>
    <xdr:to>
      <xdr:col>24</xdr:col>
      <xdr:colOff>62865</xdr:colOff>
      <xdr:row>98</xdr:row>
      <xdr:rowOff>133277</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475342"/>
          <a:ext cx="1270" cy="14600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137104</xdr:rowOff>
    </xdr:from>
    <xdr:ext cx="534377"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6939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42,590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133277</xdr:rowOff>
    </xdr:from>
    <xdr:to>
      <xdr:col>24</xdr:col>
      <xdr:colOff>152400</xdr:colOff>
      <xdr:row>98</xdr:row>
      <xdr:rowOff>133277</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6935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162969</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250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44842</xdr:rowOff>
    </xdr:from>
    <xdr:to>
      <xdr:col>24</xdr:col>
      <xdr:colOff>152400</xdr:colOff>
      <xdr:row>90</xdr:row>
      <xdr:rowOff>44842</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475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90</xdr:row>
      <xdr:rowOff>154929</xdr:rowOff>
    </xdr:from>
    <xdr:to>
      <xdr:col>24</xdr:col>
      <xdr:colOff>63500</xdr:colOff>
      <xdr:row>92</xdr:row>
      <xdr:rowOff>95689</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5585429"/>
          <a:ext cx="838200" cy="283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89033</xdr:rowOff>
    </xdr:from>
    <xdr:ext cx="599010"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20533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110606</xdr:rowOff>
    </xdr:from>
    <xdr:to>
      <xdr:col>24</xdr:col>
      <xdr:colOff>114300</xdr:colOff>
      <xdr:row>95</xdr:row>
      <xdr:rowOff>40756</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226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74375</xdr:rowOff>
    </xdr:from>
    <xdr:to>
      <xdr:col>19</xdr:col>
      <xdr:colOff>177800</xdr:colOff>
      <xdr:row>92</xdr:row>
      <xdr:rowOff>95689</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2908300" y="15847775"/>
          <a:ext cx="889000" cy="21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27037</xdr:rowOff>
    </xdr:from>
    <xdr:to>
      <xdr:col>20</xdr:col>
      <xdr:colOff>38100</xdr:colOff>
      <xdr:row>95</xdr:row>
      <xdr:rowOff>128637</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31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119764</xdr:rowOff>
    </xdr:from>
    <xdr:ext cx="534377"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530111" y="16407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90</xdr:row>
      <xdr:rowOff>158369</xdr:rowOff>
    </xdr:from>
    <xdr:to>
      <xdr:col>15</xdr:col>
      <xdr:colOff>50800</xdr:colOff>
      <xdr:row>92</xdr:row>
      <xdr:rowOff>74375</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019300" y="15588869"/>
          <a:ext cx="889000" cy="258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121514</xdr:rowOff>
    </xdr:from>
    <xdr:to>
      <xdr:col>15</xdr:col>
      <xdr:colOff>101600</xdr:colOff>
      <xdr:row>96</xdr:row>
      <xdr:rowOff>51664</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409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42791</xdr:rowOff>
    </xdr:from>
    <xdr:ext cx="534377"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41111" y="16501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90</xdr:row>
      <xdr:rowOff>158369</xdr:rowOff>
    </xdr:from>
    <xdr:to>
      <xdr:col>10</xdr:col>
      <xdr:colOff>114300</xdr:colOff>
      <xdr:row>93</xdr:row>
      <xdr:rowOff>63370</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5588869"/>
          <a:ext cx="889000" cy="419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19134</xdr:rowOff>
    </xdr:from>
    <xdr:to>
      <xdr:col>10</xdr:col>
      <xdr:colOff>165100</xdr:colOff>
      <xdr:row>95</xdr:row>
      <xdr:rowOff>120734</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30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111861</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52111" y="16399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104380</xdr:rowOff>
    </xdr:from>
    <xdr:to>
      <xdr:col>6</xdr:col>
      <xdr:colOff>38100</xdr:colOff>
      <xdr:row>97</xdr:row>
      <xdr:rowOff>34530</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56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25657</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63111" y="16656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90</xdr:row>
      <xdr:rowOff>104129</xdr:rowOff>
    </xdr:from>
    <xdr:to>
      <xdr:col>24</xdr:col>
      <xdr:colOff>114300</xdr:colOff>
      <xdr:row>91</xdr:row>
      <xdr:rowOff>34279</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5534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19056</xdr:rowOff>
    </xdr:from>
    <xdr:ext cx="599010"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54495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44889</xdr:rowOff>
    </xdr:from>
    <xdr:to>
      <xdr:col>20</xdr:col>
      <xdr:colOff>38100</xdr:colOff>
      <xdr:row>92</xdr:row>
      <xdr:rowOff>146489</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5818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90</xdr:row>
      <xdr:rowOff>163016</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497795" y="155935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23575</xdr:rowOff>
    </xdr:from>
    <xdr:to>
      <xdr:col>15</xdr:col>
      <xdr:colOff>101600</xdr:colOff>
      <xdr:row>92</xdr:row>
      <xdr:rowOff>125175</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5796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90</xdr:row>
      <xdr:rowOff>141702</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08795" y="155722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90</xdr:row>
      <xdr:rowOff>107569</xdr:rowOff>
    </xdr:from>
    <xdr:to>
      <xdr:col>10</xdr:col>
      <xdr:colOff>165100</xdr:colOff>
      <xdr:row>91</xdr:row>
      <xdr:rowOff>37719</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5538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89</xdr:row>
      <xdr:rowOff>54246</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19795" y="153132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93</xdr:row>
      <xdr:rowOff>12570</xdr:rowOff>
    </xdr:from>
    <xdr:to>
      <xdr:col>6</xdr:col>
      <xdr:colOff>38100</xdr:colOff>
      <xdr:row>93</xdr:row>
      <xdr:rowOff>114170</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595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91</xdr:row>
      <xdr:rowOff>130697</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30795" y="15732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22821</xdr:rowOff>
    </xdr:from>
    <xdr:to>
      <xdr:col>54</xdr:col>
      <xdr:colOff>189865</xdr:colOff>
      <xdr:row>38</xdr:row>
      <xdr:rowOff>49509</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166321"/>
          <a:ext cx="1270" cy="13982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53336</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568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43,672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49509</xdr:rowOff>
    </xdr:from>
    <xdr:to>
      <xdr:col>55</xdr:col>
      <xdr:colOff>88900</xdr:colOff>
      <xdr:row>38</xdr:row>
      <xdr:rowOff>49509</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564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140948</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4941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410,677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22821</xdr:rowOff>
    </xdr:from>
    <xdr:to>
      <xdr:col>55</xdr:col>
      <xdr:colOff>88900</xdr:colOff>
      <xdr:row>30</xdr:row>
      <xdr:rowOff>22821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1663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160899</xdr:rowOff>
    </xdr:from>
    <xdr:to>
      <xdr:col>55</xdr:col>
      <xdr:colOff>0</xdr:colOff>
      <xdr:row>37</xdr:row>
      <xdr:rowOff>98106</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9639300" y="6333099"/>
          <a:ext cx="838200" cy="108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127173</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1279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104296</xdr:rowOff>
    </xdr:from>
    <xdr:to>
      <xdr:col>55</xdr:col>
      <xdr:colOff>50800</xdr:colOff>
      <xdr:row>37</xdr:row>
      <xdr:rowOff>34446</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276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160899</xdr:rowOff>
    </xdr:from>
    <xdr:to>
      <xdr:col>50</xdr:col>
      <xdr:colOff>114300</xdr:colOff>
      <xdr:row>37</xdr:row>
      <xdr:rowOff>139307</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8750300" y="6333099"/>
          <a:ext cx="889000" cy="149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137885</xdr:rowOff>
    </xdr:from>
    <xdr:to>
      <xdr:col>50</xdr:col>
      <xdr:colOff>165100</xdr:colOff>
      <xdr:row>37</xdr:row>
      <xdr:rowOff>68035</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310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59162</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72111" y="6402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139307</xdr:rowOff>
    </xdr:from>
    <xdr:to>
      <xdr:col>45</xdr:col>
      <xdr:colOff>177800</xdr:colOff>
      <xdr:row>37</xdr:row>
      <xdr:rowOff>170272</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6482957"/>
          <a:ext cx="889000" cy="30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139760</xdr:rowOff>
    </xdr:from>
    <xdr:to>
      <xdr:col>46</xdr:col>
      <xdr:colOff>38100</xdr:colOff>
      <xdr:row>37</xdr:row>
      <xdr:rowOff>69910</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31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86437</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83111" y="6087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168370</xdr:rowOff>
    </xdr:from>
    <xdr:to>
      <xdr:col>41</xdr:col>
      <xdr:colOff>50800</xdr:colOff>
      <xdr:row>37</xdr:row>
      <xdr:rowOff>170272</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6169120"/>
          <a:ext cx="889000" cy="344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5541</xdr:rowOff>
    </xdr:from>
    <xdr:to>
      <xdr:col>41</xdr:col>
      <xdr:colOff>101600</xdr:colOff>
      <xdr:row>37</xdr:row>
      <xdr:rowOff>107141</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349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123668</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94111" y="6124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125503</xdr:rowOff>
    </xdr:from>
    <xdr:to>
      <xdr:col>36</xdr:col>
      <xdr:colOff>165100</xdr:colOff>
      <xdr:row>35</xdr:row>
      <xdr:rowOff>55653</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5954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72180</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5730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47306</xdr:rowOff>
    </xdr:from>
    <xdr:to>
      <xdr:col>55</xdr:col>
      <xdr:colOff>50800</xdr:colOff>
      <xdr:row>37</xdr:row>
      <xdr:rowOff>148906</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390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133683</xdr:rowOff>
    </xdr:from>
    <xdr:ext cx="534377"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6305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110099</xdr:rowOff>
    </xdr:from>
    <xdr:to>
      <xdr:col>50</xdr:col>
      <xdr:colOff>165100</xdr:colOff>
      <xdr:row>37</xdr:row>
      <xdr:rowOff>40249</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282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56776</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39795" y="6057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88507</xdr:rowOff>
    </xdr:from>
    <xdr:to>
      <xdr:col>46</xdr:col>
      <xdr:colOff>38100</xdr:colOff>
      <xdr:row>38</xdr:row>
      <xdr:rowOff>18658</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43215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9785</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83111" y="6524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119471</xdr:rowOff>
    </xdr:from>
    <xdr:to>
      <xdr:col>41</xdr:col>
      <xdr:colOff>101600</xdr:colOff>
      <xdr:row>38</xdr:row>
      <xdr:rowOff>49622</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46312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40749</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94111" y="6555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117570</xdr:rowOff>
    </xdr:from>
    <xdr:to>
      <xdr:col>36</xdr:col>
      <xdr:colOff>165100</xdr:colOff>
      <xdr:row>36</xdr:row>
      <xdr:rowOff>47720</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1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38847</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62110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普通建設事業費グラフ枠">
          <a:extLst>
            <a:ext uri="{FF2B5EF4-FFF2-40B4-BE49-F238E27FC236}">
              <a16:creationId xmlns:a16="http://schemas.microsoft.com/office/drawing/2014/main" id="{00000000-0008-0000-06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134982</xdr:rowOff>
    </xdr:from>
    <xdr:to>
      <xdr:col>54</xdr:col>
      <xdr:colOff>189865</xdr:colOff>
      <xdr:row>58</xdr:row>
      <xdr:rowOff>97871</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flipV="1">
          <a:off x="10475595" y="8707482"/>
          <a:ext cx="1270" cy="13344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101698</xdr:rowOff>
    </xdr:from>
    <xdr:ext cx="469744" cy="259045"/>
    <xdr:sp macro="" textlink="">
      <xdr:nvSpPr>
        <xdr:cNvPr id="341" name="普通建設事業費最小値テキスト">
          <a:extLst>
            <a:ext uri="{FF2B5EF4-FFF2-40B4-BE49-F238E27FC236}">
              <a16:creationId xmlns:a16="http://schemas.microsoft.com/office/drawing/2014/main" id="{00000000-0008-0000-0600-000055010000}"/>
            </a:ext>
          </a:extLst>
        </xdr:cNvPr>
        <xdr:cNvSpPr txBox="1"/>
      </xdr:nvSpPr>
      <xdr:spPr>
        <a:xfrm>
          <a:off x="10528300" y="10045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97871</xdr:rowOff>
    </xdr:from>
    <xdr:to>
      <xdr:col>55</xdr:col>
      <xdr:colOff>88900</xdr:colOff>
      <xdr:row>58</xdr:row>
      <xdr:rowOff>97871</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10388600" y="10041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81659</xdr:rowOff>
    </xdr:from>
    <xdr:ext cx="599010" cy="259045"/>
    <xdr:sp macro="" textlink="">
      <xdr:nvSpPr>
        <xdr:cNvPr id="343" name="普通建設事業費最大値テキスト">
          <a:extLst>
            <a:ext uri="{FF2B5EF4-FFF2-40B4-BE49-F238E27FC236}">
              <a16:creationId xmlns:a16="http://schemas.microsoft.com/office/drawing/2014/main" id="{00000000-0008-0000-0600-000057010000}"/>
            </a:ext>
          </a:extLst>
        </xdr:cNvPr>
        <xdr:cNvSpPr txBox="1"/>
      </xdr:nvSpPr>
      <xdr:spPr>
        <a:xfrm>
          <a:off x="10528300" y="8482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134982</xdr:rowOff>
    </xdr:from>
    <xdr:to>
      <xdr:col>55</xdr:col>
      <xdr:colOff>88900</xdr:colOff>
      <xdr:row>50</xdr:row>
      <xdr:rowOff>134982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8707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111244</xdr:rowOff>
    </xdr:from>
    <xdr:to>
      <xdr:col>55</xdr:col>
      <xdr:colOff>0</xdr:colOff>
      <xdr:row>57</xdr:row>
      <xdr:rowOff>169066</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9639300" y="9883894"/>
          <a:ext cx="838200" cy="57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83623</xdr:rowOff>
    </xdr:from>
    <xdr:ext cx="534377" cy="259045"/>
    <xdr:sp macro="" textlink="">
      <xdr:nvSpPr>
        <xdr:cNvPr id="346" name="普通建設事業費平均値テキスト">
          <a:extLst>
            <a:ext uri="{FF2B5EF4-FFF2-40B4-BE49-F238E27FC236}">
              <a16:creationId xmlns:a16="http://schemas.microsoft.com/office/drawing/2014/main" id="{00000000-0008-0000-0600-00005A010000}"/>
            </a:ext>
          </a:extLst>
        </xdr:cNvPr>
        <xdr:cNvSpPr txBox="1"/>
      </xdr:nvSpPr>
      <xdr:spPr>
        <a:xfrm>
          <a:off x="10528300" y="95133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60746</xdr:rowOff>
    </xdr:from>
    <xdr:to>
      <xdr:col>55</xdr:col>
      <xdr:colOff>50800</xdr:colOff>
      <xdr:row>56</xdr:row>
      <xdr:rowOff>162346</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10426700" y="9661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111244</xdr:rowOff>
    </xdr:from>
    <xdr:to>
      <xdr:col>50</xdr:col>
      <xdr:colOff>114300</xdr:colOff>
      <xdr:row>58</xdr:row>
      <xdr:rowOff>57523</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flipV="1">
          <a:off x="8750300" y="9883894"/>
          <a:ext cx="889000" cy="117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121704</xdr:rowOff>
    </xdr:from>
    <xdr:to>
      <xdr:col>50</xdr:col>
      <xdr:colOff>165100</xdr:colOff>
      <xdr:row>57</xdr:row>
      <xdr:rowOff>51854</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9588500" y="9722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68381</xdr:rowOff>
    </xdr:from>
    <xdr:ext cx="534377"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9372111" y="9498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46779</xdr:rowOff>
    </xdr:from>
    <xdr:to>
      <xdr:col>45</xdr:col>
      <xdr:colOff>177800</xdr:colOff>
      <xdr:row>58</xdr:row>
      <xdr:rowOff>57523</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7861300" y="9819429"/>
          <a:ext cx="889000" cy="182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127849</xdr:rowOff>
    </xdr:from>
    <xdr:to>
      <xdr:col>46</xdr:col>
      <xdr:colOff>38100</xdr:colOff>
      <xdr:row>57</xdr:row>
      <xdr:rowOff>57999</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8699500" y="9729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74526</xdr:rowOff>
    </xdr:from>
    <xdr:ext cx="534377"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8483111" y="9504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44648</xdr:rowOff>
    </xdr:from>
    <xdr:to>
      <xdr:col>41</xdr:col>
      <xdr:colOff>50800</xdr:colOff>
      <xdr:row>57</xdr:row>
      <xdr:rowOff>46779</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6972300" y="9302948"/>
          <a:ext cx="889000" cy="516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82440</xdr:rowOff>
    </xdr:from>
    <xdr:to>
      <xdr:col>41</xdr:col>
      <xdr:colOff>101600</xdr:colOff>
      <xdr:row>57</xdr:row>
      <xdr:rowOff>12590</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7810500" y="968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29117</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7594111" y="9458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163204</xdr:rowOff>
    </xdr:from>
    <xdr:to>
      <xdr:col>36</xdr:col>
      <xdr:colOff>165100</xdr:colOff>
      <xdr:row>56</xdr:row>
      <xdr:rowOff>93354</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6921500" y="959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84481</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6705111" y="9685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118266</xdr:rowOff>
    </xdr:from>
    <xdr:to>
      <xdr:col>55</xdr:col>
      <xdr:colOff>50800</xdr:colOff>
      <xdr:row>58</xdr:row>
      <xdr:rowOff>48416</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10426700" y="9890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33193</xdr:rowOff>
    </xdr:from>
    <xdr:ext cx="534377" cy="259045"/>
    <xdr:sp macro="" textlink="">
      <xdr:nvSpPr>
        <xdr:cNvPr id="365" name="普通建設事業費該当値テキスト">
          <a:extLst>
            <a:ext uri="{FF2B5EF4-FFF2-40B4-BE49-F238E27FC236}">
              <a16:creationId xmlns:a16="http://schemas.microsoft.com/office/drawing/2014/main" id="{00000000-0008-0000-0600-00006D010000}"/>
            </a:ext>
          </a:extLst>
        </xdr:cNvPr>
        <xdr:cNvSpPr txBox="1"/>
      </xdr:nvSpPr>
      <xdr:spPr>
        <a:xfrm>
          <a:off x="10528300" y="9805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60444</xdr:rowOff>
    </xdr:from>
    <xdr:to>
      <xdr:col>50</xdr:col>
      <xdr:colOff>165100</xdr:colOff>
      <xdr:row>57</xdr:row>
      <xdr:rowOff>162044</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9588500" y="9833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153171</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372111" y="9925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6723</xdr:rowOff>
    </xdr:from>
    <xdr:to>
      <xdr:col>46</xdr:col>
      <xdr:colOff>38100</xdr:colOff>
      <xdr:row>58</xdr:row>
      <xdr:rowOff>108323</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8699500" y="9950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99450</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8483111" y="10043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167429</xdr:rowOff>
    </xdr:from>
    <xdr:to>
      <xdr:col>41</xdr:col>
      <xdr:colOff>101600</xdr:colOff>
      <xdr:row>57</xdr:row>
      <xdr:rowOff>97579</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7810500" y="9768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88706</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594111" y="9861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53</xdr:row>
      <xdr:rowOff>165298</xdr:rowOff>
    </xdr:from>
    <xdr:to>
      <xdr:col>36</xdr:col>
      <xdr:colOff>165100</xdr:colOff>
      <xdr:row>54</xdr:row>
      <xdr:rowOff>95448</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6921500" y="9252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52</xdr:row>
      <xdr:rowOff>111975</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672795" y="9027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25,007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普通建設事業費 （ うち新規整備　）グラフ枠">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38933</xdr:rowOff>
    </xdr:from>
    <xdr:to>
      <xdr:col>54</xdr:col>
      <xdr:colOff>189865</xdr:colOff>
      <xdr:row>78</xdr:row>
      <xdr:rowOff>139700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flipV="1">
          <a:off x="10475595" y="12211883"/>
          <a:ext cx="1270" cy="13009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6" name="普通建設事業費 （ うち新規整備　）最小値テキスト">
          <a:extLst>
            <a:ext uri="{FF2B5EF4-FFF2-40B4-BE49-F238E27FC236}">
              <a16:creationId xmlns:a16="http://schemas.microsoft.com/office/drawing/2014/main" id="{00000000-0008-0000-0600-00008C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157060</xdr:rowOff>
    </xdr:from>
    <xdr:ext cx="599010" cy="259045"/>
    <xdr:sp macro="" textlink="">
      <xdr:nvSpPr>
        <xdr:cNvPr id="398" name="普通建設事業費 （ うち新規整備　）最大値テキスト">
          <a:extLst>
            <a:ext uri="{FF2B5EF4-FFF2-40B4-BE49-F238E27FC236}">
              <a16:creationId xmlns:a16="http://schemas.microsoft.com/office/drawing/2014/main" id="{00000000-0008-0000-0600-00008E010000}"/>
            </a:ext>
          </a:extLst>
        </xdr:cNvPr>
        <xdr:cNvSpPr txBox="1"/>
      </xdr:nvSpPr>
      <xdr:spPr>
        <a:xfrm>
          <a:off x="10528300" y="119871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142,270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38933</xdr:rowOff>
    </xdr:from>
    <xdr:to>
      <xdr:col>55</xdr:col>
      <xdr:colOff>88900</xdr:colOff>
      <xdr:row>71</xdr:row>
      <xdr:rowOff>38933</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10388600" y="12211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131845</xdr:rowOff>
    </xdr:from>
    <xdr:to>
      <xdr:col>55</xdr:col>
      <xdr:colOff>0</xdr:colOff>
      <xdr:row>78</xdr:row>
      <xdr:rowOff>65112</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flipV="1">
          <a:off x="9639300" y="13333495"/>
          <a:ext cx="838200" cy="104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68277</xdr:rowOff>
    </xdr:from>
    <xdr:ext cx="534377" cy="259045"/>
    <xdr:sp macro="" textlink="">
      <xdr:nvSpPr>
        <xdr:cNvPr id="401" name="普通建設事業費 （ うち新規整備　）平均値テキスト">
          <a:extLst>
            <a:ext uri="{FF2B5EF4-FFF2-40B4-BE49-F238E27FC236}">
              <a16:creationId xmlns:a16="http://schemas.microsoft.com/office/drawing/2014/main" id="{00000000-0008-0000-0600-000091010000}"/>
            </a:ext>
          </a:extLst>
        </xdr:cNvPr>
        <xdr:cNvSpPr txBox="1"/>
      </xdr:nvSpPr>
      <xdr:spPr>
        <a:xfrm>
          <a:off x="10528300" y="1326992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89850</xdr:rowOff>
    </xdr:from>
    <xdr:to>
      <xdr:col>55</xdr:col>
      <xdr:colOff>50800</xdr:colOff>
      <xdr:row>78</xdr:row>
      <xdr:rowOff>20000</xdr:rowOff>
    </xdr:to>
    <xdr:sp macro="" textlink="">
      <xdr:nvSpPr>
        <xdr:cNvPr id="402" name="フローチャート: 判断 401">
          <a:extLst>
            <a:ext uri="{FF2B5EF4-FFF2-40B4-BE49-F238E27FC236}">
              <a16:creationId xmlns:a16="http://schemas.microsoft.com/office/drawing/2014/main" id="{00000000-0008-0000-0600-000092010000}"/>
            </a:ext>
          </a:extLst>
        </xdr:cNvPr>
        <xdr:cNvSpPr/>
      </xdr:nvSpPr>
      <xdr:spPr>
        <a:xfrm>
          <a:off x="10426700" y="1329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65112</xdr:rowOff>
    </xdr:from>
    <xdr:to>
      <xdr:col>50</xdr:col>
      <xdr:colOff>114300</xdr:colOff>
      <xdr:row>78</xdr:row>
      <xdr:rowOff>68103</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8750300" y="13438212"/>
          <a:ext cx="889000" cy="2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134931</xdr:rowOff>
    </xdr:from>
    <xdr:to>
      <xdr:col>50</xdr:col>
      <xdr:colOff>165100</xdr:colOff>
      <xdr:row>78</xdr:row>
      <xdr:rowOff>65081</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9588500" y="13336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81608</xdr:rowOff>
    </xdr:from>
    <xdr:ext cx="534377"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9372111" y="13111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133116</xdr:rowOff>
    </xdr:from>
    <xdr:to>
      <xdr:col>45</xdr:col>
      <xdr:colOff>177800</xdr:colOff>
      <xdr:row>78</xdr:row>
      <xdr:rowOff>68103</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7861300" y="13334766"/>
          <a:ext cx="889000" cy="106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132435</xdr:rowOff>
    </xdr:from>
    <xdr:to>
      <xdr:col>46</xdr:col>
      <xdr:colOff>38100</xdr:colOff>
      <xdr:row>78</xdr:row>
      <xdr:rowOff>62585</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8699500" y="1333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79112</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8483111" y="13109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70</xdr:row>
      <xdr:rowOff>123414</xdr:rowOff>
    </xdr:from>
    <xdr:to>
      <xdr:col>41</xdr:col>
      <xdr:colOff>50800</xdr:colOff>
      <xdr:row>77</xdr:row>
      <xdr:rowOff>133116</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6972300" y="12124914"/>
          <a:ext cx="889000" cy="1209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94771</xdr:rowOff>
    </xdr:from>
    <xdr:to>
      <xdr:col>41</xdr:col>
      <xdr:colOff>101600</xdr:colOff>
      <xdr:row>78</xdr:row>
      <xdr:rowOff>24921</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7810500" y="13296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16048</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7594111" y="13389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158559</xdr:rowOff>
    </xdr:from>
    <xdr:to>
      <xdr:col>36</xdr:col>
      <xdr:colOff>165100</xdr:colOff>
      <xdr:row>77</xdr:row>
      <xdr:rowOff>88709</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6921500" y="13188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79836</xdr:rowOff>
    </xdr:from>
    <xdr:ext cx="534377"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6705111" y="13281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81045</xdr:rowOff>
    </xdr:from>
    <xdr:to>
      <xdr:col>55</xdr:col>
      <xdr:colOff>50800</xdr:colOff>
      <xdr:row>78</xdr:row>
      <xdr:rowOff>11195</xdr:rowOff>
    </xdr:to>
    <xdr:sp macro="" textlink="">
      <xdr:nvSpPr>
        <xdr:cNvPr id="419" name="楕円 418">
          <a:extLst>
            <a:ext uri="{FF2B5EF4-FFF2-40B4-BE49-F238E27FC236}">
              <a16:creationId xmlns:a16="http://schemas.microsoft.com/office/drawing/2014/main" id="{00000000-0008-0000-0600-0000A3010000}"/>
            </a:ext>
          </a:extLst>
        </xdr:cNvPr>
        <xdr:cNvSpPr/>
      </xdr:nvSpPr>
      <xdr:spPr>
        <a:xfrm>
          <a:off x="10426700" y="13282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103922</xdr:rowOff>
    </xdr:from>
    <xdr:ext cx="534377" cy="259045"/>
    <xdr:sp macro="" textlink="">
      <xdr:nvSpPr>
        <xdr:cNvPr id="420" name="普通建設事業費 （ うち新規整備　）該当値テキスト">
          <a:extLst>
            <a:ext uri="{FF2B5EF4-FFF2-40B4-BE49-F238E27FC236}">
              <a16:creationId xmlns:a16="http://schemas.microsoft.com/office/drawing/2014/main" id="{00000000-0008-0000-0600-0000A4010000}"/>
            </a:ext>
          </a:extLst>
        </xdr:cNvPr>
        <xdr:cNvSpPr txBox="1"/>
      </xdr:nvSpPr>
      <xdr:spPr>
        <a:xfrm>
          <a:off x="10528300" y="13134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14312</xdr:rowOff>
    </xdr:from>
    <xdr:to>
      <xdr:col>50</xdr:col>
      <xdr:colOff>165100</xdr:colOff>
      <xdr:row>78</xdr:row>
      <xdr:rowOff>115912</xdr:rowOff>
    </xdr:to>
    <xdr:sp macro="" textlink="">
      <xdr:nvSpPr>
        <xdr:cNvPr id="421" name="楕円 420">
          <a:extLst>
            <a:ext uri="{FF2B5EF4-FFF2-40B4-BE49-F238E27FC236}">
              <a16:creationId xmlns:a16="http://schemas.microsoft.com/office/drawing/2014/main" id="{00000000-0008-0000-0600-0000A5010000}"/>
            </a:ext>
          </a:extLst>
        </xdr:cNvPr>
        <xdr:cNvSpPr/>
      </xdr:nvSpPr>
      <xdr:spPr>
        <a:xfrm>
          <a:off x="9588500" y="13387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107039</xdr:rowOff>
    </xdr:from>
    <xdr:ext cx="469744"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404428" y="13480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17303</xdr:rowOff>
    </xdr:from>
    <xdr:to>
      <xdr:col>46</xdr:col>
      <xdr:colOff>38100</xdr:colOff>
      <xdr:row>78</xdr:row>
      <xdr:rowOff>118903</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8699500" y="13390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110030</xdr:rowOff>
    </xdr:from>
    <xdr:ext cx="469744"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515428" y="13483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82316</xdr:rowOff>
    </xdr:from>
    <xdr:to>
      <xdr:col>41</xdr:col>
      <xdr:colOff>101600</xdr:colOff>
      <xdr:row>78</xdr:row>
      <xdr:rowOff>12466</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7810500" y="13283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28993</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594111" y="13059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70</xdr:row>
      <xdr:rowOff>72614</xdr:rowOff>
    </xdr:from>
    <xdr:to>
      <xdr:col>36</xdr:col>
      <xdr:colOff>165100</xdr:colOff>
      <xdr:row>71</xdr:row>
      <xdr:rowOff>2764</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6921500" y="12074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69</xdr:row>
      <xdr:rowOff>19291</xdr:rowOff>
    </xdr:from>
    <xdr:ext cx="59901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672795" y="118493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7" name="普通建設事業費 （ うち更新整備　）グラフ枠">
          <a:extLst>
            <a:ext uri="{FF2B5EF4-FFF2-40B4-BE49-F238E27FC236}">
              <a16:creationId xmlns:a16="http://schemas.microsoft.com/office/drawing/2014/main" id="{00000000-0008-0000-0600-0000B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168584</xdr:rowOff>
    </xdr:from>
    <xdr:to>
      <xdr:col>54</xdr:col>
      <xdr:colOff>189865</xdr:colOff>
      <xdr:row>98</xdr:row>
      <xdr:rowOff>4637</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flipV="1">
          <a:off x="10475595" y="15599084"/>
          <a:ext cx="1270" cy="1207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8464</xdr:rowOff>
    </xdr:from>
    <xdr:ext cx="469744" cy="259045"/>
    <xdr:sp macro="" textlink="">
      <xdr:nvSpPr>
        <xdr:cNvPr id="449" name="普通建設事業費 （ うち更新整備　）最小値テキスト">
          <a:extLst>
            <a:ext uri="{FF2B5EF4-FFF2-40B4-BE49-F238E27FC236}">
              <a16:creationId xmlns:a16="http://schemas.microsoft.com/office/drawing/2014/main" id="{00000000-0008-0000-0600-0000C1010000}"/>
            </a:ext>
          </a:extLst>
        </xdr:cNvPr>
        <xdr:cNvSpPr txBox="1"/>
      </xdr:nvSpPr>
      <xdr:spPr>
        <a:xfrm>
          <a:off x="10528300" y="16810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4637</xdr:rowOff>
    </xdr:from>
    <xdr:to>
      <xdr:col>55</xdr:col>
      <xdr:colOff>88900</xdr:colOff>
      <xdr:row>98</xdr:row>
      <xdr:rowOff>4637</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10388600" y="16806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115261</xdr:rowOff>
    </xdr:from>
    <xdr:ext cx="599010" cy="259045"/>
    <xdr:sp macro="" textlink="">
      <xdr:nvSpPr>
        <xdr:cNvPr id="451" name="普通建設事業費 （ うち更新整備　）最大値テキスト">
          <a:extLst>
            <a:ext uri="{FF2B5EF4-FFF2-40B4-BE49-F238E27FC236}">
              <a16:creationId xmlns:a16="http://schemas.microsoft.com/office/drawing/2014/main" id="{00000000-0008-0000-0600-0000C3010000}"/>
            </a:ext>
          </a:extLst>
        </xdr:cNvPr>
        <xdr:cNvSpPr txBox="1"/>
      </xdr:nvSpPr>
      <xdr:spPr>
        <a:xfrm>
          <a:off x="10528300" y="15374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214,946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168584</xdr:rowOff>
    </xdr:from>
    <xdr:to>
      <xdr:col>55</xdr:col>
      <xdr:colOff>88900</xdr:colOff>
      <xdr:row>90</xdr:row>
      <xdr:rowOff>168584</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10388600" y="1559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53724</xdr:rowOff>
    </xdr:from>
    <xdr:to>
      <xdr:col>55</xdr:col>
      <xdr:colOff>0</xdr:colOff>
      <xdr:row>97</xdr:row>
      <xdr:rowOff>158959</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9639300" y="16684374"/>
          <a:ext cx="838200" cy="105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40916</xdr:rowOff>
    </xdr:from>
    <xdr:ext cx="534377" cy="259045"/>
    <xdr:sp macro="" textlink="">
      <xdr:nvSpPr>
        <xdr:cNvPr id="454" name="普通建設事業費 （ うち更新整備　）平均値テキスト">
          <a:extLst>
            <a:ext uri="{FF2B5EF4-FFF2-40B4-BE49-F238E27FC236}">
              <a16:creationId xmlns:a16="http://schemas.microsoft.com/office/drawing/2014/main" id="{00000000-0008-0000-0600-0000C6010000}"/>
            </a:ext>
          </a:extLst>
        </xdr:cNvPr>
        <xdr:cNvSpPr txBox="1"/>
      </xdr:nvSpPr>
      <xdr:spPr>
        <a:xfrm>
          <a:off x="10528300" y="163286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18039</xdr:rowOff>
    </xdr:from>
    <xdr:to>
      <xdr:col>55</xdr:col>
      <xdr:colOff>50800</xdr:colOff>
      <xdr:row>96</xdr:row>
      <xdr:rowOff>119639</xdr:rowOff>
    </xdr:to>
    <xdr:sp macro="" textlink="">
      <xdr:nvSpPr>
        <xdr:cNvPr id="455" name="フローチャート: 判断 454">
          <a:extLst>
            <a:ext uri="{FF2B5EF4-FFF2-40B4-BE49-F238E27FC236}">
              <a16:creationId xmlns:a16="http://schemas.microsoft.com/office/drawing/2014/main" id="{00000000-0008-0000-0600-0000C7010000}"/>
            </a:ext>
          </a:extLst>
        </xdr:cNvPr>
        <xdr:cNvSpPr/>
      </xdr:nvSpPr>
      <xdr:spPr>
        <a:xfrm>
          <a:off x="10426700" y="16477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53724</xdr:rowOff>
    </xdr:from>
    <xdr:to>
      <xdr:col>50</xdr:col>
      <xdr:colOff>114300</xdr:colOff>
      <xdr:row>97</xdr:row>
      <xdr:rowOff>160474</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8750300" y="16684374"/>
          <a:ext cx="889000" cy="106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67194</xdr:rowOff>
    </xdr:from>
    <xdr:to>
      <xdr:col>50</xdr:col>
      <xdr:colOff>165100</xdr:colOff>
      <xdr:row>96</xdr:row>
      <xdr:rowOff>168794</xdr:rowOff>
    </xdr:to>
    <xdr:sp macro="" textlink="">
      <xdr:nvSpPr>
        <xdr:cNvPr id="457" name="フローチャート: 判断 456">
          <a:extLst>
            <a:ext uri="{FF2B5EF4-FFF2-40B4-BE49-F238E27FC236}">
              <a16:creationId xmlns:a16="http://schemas.microsoft.com/office/drawing/2014/main" id="{00000000-0008-0000-0600-0000C9010000}"/>
            </a:ext>
          </a:extLst>
        </xdr:cNvPr>
        <xdr:cNvSpPr/>
      </xdr:nvSpPr>
      <xdr:spPr>
        <a:xfrm>
          <a:off x="9588500" y="16526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13871</xdr:rowOff>
    </xdr:from>
    <xdr:ext cx="534377"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9372111" y="16301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92728</xdr:rowOff>
    </xdr:from>
    <xdr:to>
      <xdr:col>45</xdr:col>
      <xdr:colOff>177800</xdr:colOff>
      <xdr:row>97</xdr:row>
      <xdr:rowOff>160474</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7861300" y="16723378"/>
          <a:ext cx="889000" cy="67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75185</xdr:rowOff>
    </xdr:from>
    <xdr:to>
      <xdr:col>46</xdr:col>
      <xdr:colOff>38100</xdr:colOff>
      <xdr:row>97</xdr:row>
      <xdr:rowOff>5335</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8699500" y="1653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21862</xdr:rowOff>
    </xdr:from>
    <xdr:ext cx="534377"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8483111" y="16309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92728</xdr:rowOff>
    </xdr:from>
    <xdr:to>
      <xdr:col>41</xdr:col>
      <xdr:colOff>50800</xdr:colOff>
      <xdr:row>98</xdr:row>
      <xdr:rowOff>16531</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6972300" y="16723378"/>
          <a:ext cx="889000" cy="95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47380</xdr:rowOff>
    </xdr:from>
    <xdr:to>
      <xdr:col>41</xdr:col>
      <xdr:colOff>101600</xdr:colOff>
      <xdr:row>96</xdr:row>
      <xdr:rowOff>148980</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7810500" y="16506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165507</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7594111" y="16281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7266</xdr:rowOff>
    </xdr:from>
    <xdr:to>
      <xdr:col>36</xdr:col>
      <xdr:colOff>165100</xdr:colOff>
      <xdr:row>96</xdr:row>
      <xdr:rowOff>108866</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6921500" y="16466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125393</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6705111" y="16241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108159</xdr:rowOff>
    </xdr:from>
    <xdr:to>
      <xdr:col>55</xdr:col>
      <xdr:colOff>50800</xdr:colOff>
      <xdr:row>98</xdr:row>
      <xdr:rowOff>38309</xdr:rowOff>
    </xdr:to>
    <xdr:sp macro="" textlink="">
      <xdr:nvSpPr>
        <xdr:cNvPr id="472" name="楕円 471">
          <a:extLst>
            <a:ext uri="{FF2B5EF4-FFF2-40B4-BE49-F238E27FC236}">
              <a16:creationId xmlns:a16="http://schemas.microsoft.com/office/drawing/2014/main" id="{00000000-0008-0000-0600-0000D8010000}"/>
            </a:ext>
          </a:extLst>
        </xdr:cNvPr>
        <xdr:cNvSpPr/>
      </xdr:nvSpPr>
      <xdr:spPr>
        <a:xfrm>
          <a:off x="10426700" y="16738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23086</xdr:rowOff>
    </xdr:from>
    <xdr:ext cx="469744" cy="259045"/>
    <xdr:sp macro="" textlink="">
      <xdr:nvSpPr>
        <xdr:cNvPr id="473" name="普通建設事業費 （ うち更新整備　）該当値テキスト">
          <a:extLst>
            <a:ext uri="{FF2B5EF4-FFF2-40B4-BE49-F238E27FC236}">
              <a16:creationId xmlns:a16="http://schemas.microsoft.com/office/drawing/2014/main" id="{00000000-0008-0000-0600-0000D9010000}"/>
            </a:ext>
          </a:extLst>
        </xdr:cNvPr>
        <xdr:cNvSpPr txBox="1"/>
      </xdr:nvSpPr>
      <xdr:spPr>
        <a:xfrm>
          <a:off x="10528300" y="166537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2924</xdr:rowOff>
    </xdr:from>
    <xdr:to>
      <xdr:col>50</xdr:col>
      <xdr:colOff>165100</xdr:colOff>
      <xdr:row>97</xdr:row>
      <xdr:rowOff>104524</xdr:rowOff>
    </xdr:to>
    <xdr:sp macro="" textlink="">
      <xdr:nvSpPr>
        <xdr:cNvPr id="474" name="楕円 473">
          <a:extLst>
            <a:ext uri="{FF2B5EF4-FFF2-40B4-BE49-F238E27FC236}">
              <a16:creationId xmlns:a16="http://schemas.microsoft.com/office/drawing/2014/main" id="{00000000-0008-0000-0600-0000DA010000}"/>
            </a:ext>
          </a:extLst>
        </xdr:cNvPr>
        <xdr:cNvSpPr/>
      </xdr:nvSpPr>
      <xdr:spPr>
        <a:xfrm>
          <a:off x="9588500" y="16633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95651</xdr:rowOff>
    </xdr:from>
    <xdr:ext cx="534377"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9372111" y="16726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109674</xdr:rowOff>
    </xdr:from>
    <xdr:to>
      <xdr:col>46</xdr:col>
      <xdr:colOff>38100</xdr:colOff>
      <xdr:row>98</xdr:row>
      <xdr:rowOff>39824</xdr:rowOff>
    </xdr:to>
    <xdr:sp macro="" textlink="">
      <xdr:nvSpPr>
        <xdr:cNvPr id="476" name="楕円 475">
          <a:extLst>
            <a:ext uri="{FF2B5EF4-FFF2-40B4-BE49-F238E27FC236}">
              <a16:creationId xmlns:a16="http://schemas.microsoft.com/office/drawing/2014/main" id="{00000000-0008-0000-0600-0000DC010000}"/>
            </a:ext>
          </a:extLst>
        </xdr:cNvPr>
        <xdr:cNvSpPr/>
      </xdr:nvSpPr>
      <xdr:spPr>
        <a:xfrm>
          <a:off x="8699500" y="16740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98</xdr:row>
      <xdr:rowOff>30951</xdr:rowOff>
    </xdr:from>
    <xdr:ext cx="469744"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15428" y="16833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41928</xdr:rowOff>
    </xdr:from>
    <xdr:to>
      <xdr:col>41</xdr:col>
      <xdr:colOff>101600</xdr:colOff>
      <xdr:row>97</xdr:row>
      <xdr:rowOff>143528</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7810500" y="16672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134655</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7594111" y="16765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137181</xdr:rowOff>
    </xdr:from>
    <xdr:to>
      <xdr:col>36</xdr:col>
      <xdr:colOff>165100</xdr:colOff>
      <xdr:row>98</xdr:row>
      <xdr:rowOff>67331</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6921500" y="16767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98</xdr:row>
      <xdr:rowOff>58458</xdr:rowOff>
    </xdr:from>
    <xdr:ext cx="469744"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6737428" y="16860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2" name="正方形/長方形 481">
          <a:extLst>
            <a:ext uri="{FF2B5EF4-FFF2-40B4-BE49-F238E27FC236}">
              <a16:creationId xmlns:a16="http://schemas.microsoft.com/office/drawing/2014/main" id="{00000000-0008-0000-0600-0000E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1" name="直線コネクタ 490">
          <a:extLst>
            <a:ext uri="{FF2B5EF4-FFF2-40B4-BE49-F238E27FC236}">
              <a16:creationId xmlns:a16="http://schemas.microsoft.com/office/drawing/2014/main" id="{00000000-0008-0000-0600-0000E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2" name="直線コネクタ 491">
          <a:extLst>
            <a:ext uri="{FF2B5EF4-FFF2-40B4-BE49-F238E27FC236}">
              <a16:creationId xmlns:a16="http://schemas.microsoft.com/office/drawing/2014/main" id="{00000000-0008-0000-0600-0000EC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4" name="災害復旧事業費グラフ枠">
          <a:extLst>
            <a:ext uri="{FF2B5EF4-FFF2-40B4-BE49-F238E27FC236}">
              <a16:creationId xmlns:a16="http://schemas.microsoft.com/office/drawing/2014/main" id="{00000000-0008-0000-0600-0000F8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163833</xdr:rowOff>
    </xdr:from>
    <xdr:to>
      <xdr:col>85</xdr:col>
      <xdr:colOff>126364</xdr:colOff>
      <xdr:row>39</xdr:row>
      <xdr:rowOff>44450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flipV="1">
          <a:off x="16317595" y="5307333"/>
          <a:ext cx="1269" cy="14236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59796</xdr:rowOff>
    </xdr:from>
    <xdr:ext cx="249299" cy="259045"/>
    <xdr:sp macro="" textlink="">
      <xdr:nvSpPr>
        <xdr:cNvPr id="506" name="災害復旧事業費最小値テキスト">
          <a:extLst>
            <a:ext uri="{FF2B5EF4-FFF2-40B4-BE49-F238E27FC236}">
              <a16:creationId xmlns:a16="http://schemas.microsoft.com/office/drawing/2014/main" id="{00000000-0008-0000-0600-0000FA010000}"/>
            </a:ext>
          </a:extLst>
        </xdr:cNvPr>
        <xdr:cNvSpPr txBox="1"/>
      </xdr:nvSpPr>
      <xdr:spPr>
        <a:xfrm>
          <a:off x="16370300" y="674634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110510</xdr:rowOff>
    </xdr:from>
    <xdr:ext cx="599010" cy="259045"/>
    <xdr:sp macro="" textlink="">
      <xdr:nvSpPr>
        <xdr:cNvPr id="508" name="災害復旧事業費最大値テキスト">
          <a:extLst>
            <a:ext uri="{FF2B5EF4-FFF2-40B4-BE49-F238E27FC236}">
              <a16:creationId xmlns:a16="http://schemas.microsoft.com/office/drawing/2014/main" id="{00000000-0008-0000-0600-0000FC010000}"/>
            </a:ext>
          </a:extLst>
        </xdr:cNvPr>
        <xdr:cNvSpPr txBox="1"/>
      </xdr:nvSpPr>
      <xdr:spPr>
        <a:xfrm>
          <a:off x="16370300" y="5082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373,666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163833</xdr:rowOff>
    </xdr:from>
    <xdr:to>
      <xdr:col>86</xdr:col>
      <xdr:colOff>25400</xdr:colOff>
      <xdr:row>30</xdr:row>
      <xdr:rowOff>163833</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6230600" y="5307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41124</xdr:rowOff>
    </xdr:from>
    <xdr:to>
      <xdr:col>85</xdr:col>
      <xdr:colOff>127000</xdr:colOff>
      <xdr:row>39</xdr:row>
      <xdr:rowOff>44450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5481300" y="6727674"/>
          <a:ext cx="838200" cy="3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148696</xdr:rowOff>
    </xdr:from>
    <xdr:ext cx="534377" cy="259045"/>
    <xdr:sp macro="" textlink="">
      <xdr:nvSpPr>
        <xdr:cNvPr id="511" name="災害復旧事業費平均値テキスト">
          <a:extLst>
            <a:ext uri="{FF2B5EF4-FFF2-40B4-BE49-F238E27FC236}">
              <a16:creationId xmlns:a16="http://schemas.microsoft.com/office/drawing/2014/main" id="{00000000-0008-0000-0600-0000FF010000}"/>
            </a:ext>
          </a:extLst>
        </xdr:cNvPr>
        <xdr:cNvSpPr txBox="1"/>
      </xdr:nvSpPr>
      <xdr:spPr>
        <a:xfrm>
          <a:off x="16370300" y="64923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125819</xdr:rowOff>
    </xdr:from>
    <xdr:to>
      <xdr:col>85</xdr:col>
      <xdr:colOff>177800</xdr:colOff>
      <xdr:row>39</xdr:row>
      <xdr:rowOff>55969</xdr:rowOff>
    </xdr:to>
    <xdr:sp macro="" textlink="">
      <xdr:nvSpPr>
        <xdr:cNvPr id="512" name="フローチャート: 判断 511">
          <a:extLst>
            <a:ext uri="{FF2B5EF4-FFF2-40B4-BE49-F238E27FC236}">
              <a16:creationId xmlns:a16="http://schemas.microsoft.com/office/drawing/2014/main" id="{00000000-0008-0000-0600-000000020000}"/>
            </a:ext>
          </a:extLst>
        </xdr:cNvPr>
        <xdr:cNvSpPr/>
      </xdr:nvSpPr>
      <xdr:spPr>
        <a:xfrm>
          <a:off x="16268700" y="6640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41124</xdr:rowOff>
    </xdr:from>
    <xdr:to>
      <xdr:col>81</xdr:col>
      <xdr:colOff>50800</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4592300" y="6727674"/>
          <a:ext cx="889000" cy="3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144473</xdr:rowOff>
    </xdr:from>
    <xdr:to>
      <xdr:col>81</xdr:col>
      <xdr:colOff>101600</xdr:colOff>
      <xdr:row>39</xdr:row>
      <xdr:rowOff>74623</xdr:rowOff>
    </xdr:to>
    <xdr:sp macro="" textlink="">
      <xdr:nvSpPr>
        <xdr:cNvPr id="514" name="フローチャート: 判断 513">
          <a:extLst>
            <a:ext uri="{FF2B5EF4-FFF2-40B4-BE49-F238E27FC236}">
              <a16:creationId xmlns:a16="http://schemas.microsoft.com/office/drawing/2014/main" id="{00000000-0008-0000-0600-000002020000}"/>
            </a:ext>
          </a:extLst>
        </xdr:cNvPr>
        <xdr:cNvSpPr/>
      </xdr:nvSpPr>
      <xdr:spPr>
        <a:xfrm>
          <a:off x="15430500" y="6659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91150</xdr:rowOff>
    </xdr:from>
    <xdr:ext cx="469744"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5246428" y="6434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44450</xdr:rowOff>
    </xdr:from>
    <xdr:to>
      <xdr:col>76</xdr:col>
      <xdr:colOff>114300</xdr:colOff>
      <xdr:row>39</xdr:row>
      <xdr:rowOff>44450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148195</xdr:rowOff>
    </xdr:from>
    <xdr:to>
      <xdr:col>76</xdr:col>
      <xdr:colOff>165100</xdr:colOff>
      <xdr:row>39</xdr:row>
      <xdr:rowOff>78345</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4541500" y="666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94872</xdr:rowOff>
    </xdr:from>
    <xdr:ext cx="469744"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4357428" y="6438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44450</xdr:rowOff>
    </xdr:from>
    <xdr:to>
      <xdr:col>71</xdr:col>
      <xdr:colOff>177800</xdr:colOff>
      <xdr:row>39</xdr:row>
      <xdr:rowOff>44450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281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151773</xdr:rowOff>
    </xdr:from>
    <xdr:to>
      <xdr:col>72</xdr:col>
      <xdr:colOff>38100</xdr:colOff>
      <xdr:row>39</xdr:row>
      <xdr:rowOff>81923</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3652500" y="666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98450</xdr:rowOff>
    </xdr:from>
    <xdr:ext cx="469744"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3468428" y="6442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146572</xdr:rowOff>
    </xdr:from>
    <xdr:to>
      <xdr:col>67</xdr:col>
      <xdr:colOff>101600</xdr:colOff>
      <xdr:row>39</xdr:row>
      <xdr:rowOff>76722</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2763500" y="666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93249</xdr:rowOff>
    </xdr:from>
    <xdr:ext cx="469744"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2579428" y="6436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29" name="楕円 528">
          <a:extLst>
            <a:ext uri="{FF2B5EF4-FFF2-40B4-BE49-F238E27FC236}">
              <a16:creationId xmlns:a16="http://schemas.microsoft.com/office/drawing/2014/main" id="{00000000-0008-0000-0600-000011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104246</xdr:rowOff>
    </xdr:from>
    <xdr:ext cx="249299" cy="259045"/>
    <xdr:sp macro="" textlink="">
      <xdr:nvSpPr>
        <xdr:cNvPr id="530" name="災害復旧事業費該当値テキスト">
          <a:extLst>
            <a:ext uri="{FF2B5EF4-FFF2-40B4-BE49-F238E27FC236}">
              <a16:creationId xmlns:a16="http://schemas.microsoft.com/office/drawing/2014/main" id="{00000000-0008-0000-0600-000012020000}"/>
            </a:ext>
          </a:extLst>
        </xdr:cNvPr>
        <xdr:cNvSpPr txBox="1"/>
      </xdr:nvSpPr>
      <xdr:spPr>
        <a:xfrm>
          <a:off x="16370300" y="661934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161774</xdr:rowOff>
    </xdr:from>
    <xdr:to>
      <xdr:col>81</xdr:col>
      <xdr:colOff>101600</xdr:colOff>
      <xdr:row>39</xdr:row>
      <xdr:rowOff>91924</xdr:rowOff>
    </xdr:to>
    <xdr:sp macro="" textlink="">
      <xdr:nvSpPr>
        <xdr:cNvPr id="531" name="楕円 530">
          <a:extLst>
            <a:ext uri="{FF2B5EF4-FFF2-40B4-BE49-F238E27FC236}">
              <a16:creationId xmlns:a16="http://schemas.microsoft.com/office/drawing/2014/main" id="{00000000-0008-0000-0600-000013020000}"/>
            </a:ext>
          </a:extLst>
        </xdr:cNvPr>
        <xdr:cNvSpPr/>
      </xdr:nvSpPr>
      <xdr:spPr>
        <a:xfrm>
          <a:off x="15430500" y="6676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83051</xdr:rowOff>
    </xdr:from>
    <xdr:ext cx="378565"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292017" y="67696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165100</xdr:rowOff>
    </xdr:from>
    <xdr:to>
      <xdr:col>72</xdr:col>
      <xdr:colOff>38100</xdr:colOff>
      <xdr:row>39</xdr:row>
      <xdr:rowOff>95250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86377</xdr:rowOff>
    </xdr:from>
    <xdr:ext cx="249299"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57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165100</xdr:rowOff>
    </xdr:from>
    <xdr:to>
      <xdr:col>67</xdr:col>
      <xdr:colOff>101600</xdr:colOff>
      <xdr:row>39</xdr:row>
      <xdr:rowOff>95250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86377</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268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2" name="正方形/長方形 541">
          <a:extLst>
            <a:ext uri="{FF2B5EF4-FFF2-40B4-BE49-F238E27FC236}">
              <a16:creationId xmlns:a16="http://schemas.microsoft.com/office/drawing/2014/main" id="{00000000-0008-0000-0600-00001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8" name="直線コネクタ 547">
          <a:extLst>
            <a:ext uri="{FF2B5EF4-FFF2-40B4-BE49-F238E27FC236}">
              <a16:creationId xmlns:a16="http://schemas.microsoft.com/office/drawing/2014/main" id="{00000000-0008-0000-0600-00002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9" name="直線コネクタ 548">
          <a:extLst>
            <a:ext uri="{FF2B5EF4-FFF2-40B4-BE49-F238E27FC236}">
              <a16:creationId xmlns:a16="http://schemas.microsoft.com/office/drawing/2014/main" id="{00000000-0008-0000-0600-000025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3" name="失業対策事業費グラフ枠">
          <a:extLst>
            <a:ext uri="{FF2B5EF4-FFF2-40B4-BE49-F238E27FC236}">
              <a16:creationId xmlns:a16="http://schemas.microsoft.com/office/drawing/2014/main" id="{00000000-0008-0000-0600-00002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5" name="失業対策事業費最小値テキスト">
          <a:extLst>
            <a:ext uri="{FF2B5EF4-FFF2-40B4-BE49-F238E27FC236}">
              <a16:creationId xmlns:a16="http://schemas.microsoft.com/office/drawing/2014/main" id="{00000000-0008-0000-0600-00002B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7" name="失業対策事業費最大値テキスト">
          <a:extLst>
            <a:ext uri="{FF2B5EF4-FFF2-40B4-BE49-F238E27FC236}">
              <a16:creationId xmlns:a16="http://schemas.microsoft.com/office/drawing/2014/main" id="{00000000-0008-0000-0600-00002D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0" name="失業対策事業費平均値テキスト">
          <a:extLst>
            <a:ext uri="{FF2B5EF4-FFF2-40B4-BE49-F238E27FC236}">
              <a16:creationId xmlns:a16="http://schemas.microsoft.com/office/drawing/2014/main" id="{00000000-0008-0000-0600-000030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1" name="フローチャート: 判断 560">
          <a:extLst>
            <a:ext uri="{FF2B5EF4-FFF2-40B4-BE49-F238E27FC236}">
              <a16:creationId xmlns:a16="http://schemas.microsoft.com/office/drawing/2014/main" id="{00000000-0008-0000-0600-000031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3" name="フローチャート: 判断 562">
          <a:extLst>
            <a:ext uri="{FF2B5EF4-FFF2-40B4-BE49-F238E27FC236}">
              <a16:creationId xmlns:a16="http://schemas.microsoft.com/office/drawing/2014/main" id="{00000000-0008-0000-0600-000033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楕円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9" name="失業対策事業費該当値テキスト">
          <a:extLst>
            <a:ext uri="{FF2B5EF4-FFF2-40B4-BE49-F238E27FC236}">
              <a16:creationId xmlns:a16="http://schemas.microsoft.com/office/drawing/2014/main" id="{00000000-0008-0000-0600-000043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0" name="楕円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1" name="正方形/長方形 590">
          <a:extLst>
            <a:ext uri="{FF2B5EF4-FFF2-40B4-BE49-F238E27FC236}">
              <a16:creationId xmlns:a16="http://schemas.microsoft.com/office/drawing/2014/main" id="{00000000-0008-0000-0600-00004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7" name="直線コネクタ 596">
          <a:extLst>
            <a:ext uri="{FF2B5EF4-FFF2-40B4-BE49-F238E27FC236}">
              <a16:creationId xmlns:a16="http://schemas.microsoft.com/office/drawing/2014/main" id="{00000000-0008-0000-0600-00005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598" name="直線コネクタ 597">
          <a:extLst>
            <a:ext uri="{FF2B5EF4-FFF2-40B4-BE49-F238E27FC236}">
              <a16:creationId xmlns:a16="http://schemas.microsoft.com/office/drawing/2014/main" id="{00000000-0008-0000-0600-000056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0" name="直線コネクタ 599">
          <a:extLst>
            <a:ext uri="{FF2B5EF4-FFF2-40B4-BE49-F238E27FC236}">
              <a16:creationId xmlns:a16="http://schemas.microsoft.com/office/drawing/2014/main" id="{00000000-0008-0000-0600-000058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8" name="公債費グラフ枠">
          <a:extLst>
            <a:ext uri="{FF2B5EF4-FFF2-40B4-BE49-F238E27FC236}">
              <a16:creationId xmlns:a16="http://schemas.microsoft.com/office/drawing/2014/main" id="{00000000-0008-0000-0600-000060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3153</xdr:rowOff>
    </xdr:from>
    <xdr:to>
      <xdr:col>85</xdr:col>
      <xdr:colOff>126364</xdr:colOff>
      <xdr:row>78</xdr:row>
      <xdr:rowOff>54470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flipV="1">
          <a:off x="16317595" y="12004653"/>
          <a:ext cx="1269" cy="14229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58297</xdr:rowOff>
    </xdr:from>
    <xdr:ext cx="469744" cy="259045"/>
    <xdr:sp macro="" textlink="">
      <xdr:nvSpPr>
        <xdr:cNvPr id="610" name="公債費最小値テキスト">
          <a:extLst>
            <a:ext uri="{FF2B5EF4-FFF2-40B4-BE49-F238E27FC236}">
              <a16:creationId xmlns:a16="http://schemas.microsoft.com/office/drawing/2014/main" id="{00000000-0008-0000-0600-000062020000}"/>
            </a:ext>
          </a:extLst>
        </xdr:cNvPr>
        <xdr:cNvSpPr txBox="1"/>
      </xdr:nvSpPr>
      <xdr:spPr>
        <a:xfrm>
          <a:off x="16370300" y="1343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54470</xdr:rowOff>
    </xdr:from>
    <xdr:to>
      <xdr:col>86</xdr:col>
      <xdr:colOff>25400</xdr:colOff>
      <xdr:row>78</xdr:row>
      <xdr:rowOff>54470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6230600" y="1342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121280</xdr:rowOff>
    </xdr:from>
    <xdr:ext cx="599010" cy="259045"/>
    <xdr:sp macro="" textlink="">
      <xdr:nvSpPr>
        <xdr:cNvPr id="612" name="公債費最大値テキスト">
          <a:extLst>
            <a:ext uri="{FF2B5EF4-FFF2-40B4-BE49-F238E27FC236}">
              <a16:creationId xmlns:a16="http://schemas.microsoft.com/office/drawing/2014/main" id="{00000000-0008-0000-0600-000064020000}"/>
            </a:ext>
          </a:extLst>
        </xdr:cNvPr>
        <xdr:cNvSpPr txBox="1"/>
      </xdr:nvSpPr>
      <xdr:spPr>
        <a:xfrm>
          <a:off x="16370300" y="117798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3153</xdr:rowOff>
    </xdr:from>
    <xdr:to>
      <xdr:col>86</xdr:col>
      <xdr:colOff>25400</xdr:colOff>
      <xdr:row>70</xdr:row>
      <xdr:rowOff>3153</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6230600" y="12004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6097</xdr:rowOff>
    </xdr:from>
    <xdr:to>
      <xdr:col>85</xdr:col>
      <xdr:colOff>127000</xdr:colOff>
      <xdr:row>77</xdr:row>
      <xdr:rowOff>31600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flipV="1">
          <a:off x="15481300" y="13207747"/>
          <a:ext cx="838200" cy="25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146268</xdr:rowOff>
    </xdr:from>
    <xdr:ext cx="534377" cy="259045"/>
    <xdr:sp macro="" textlink="">
      <xdr:nvSpPr>
        <xdr:cNvPr id="615" name="公債費平均値テキスト">
          <a:extLst>
            <a:ext uri="{FF2B5EF4-FFF2-40B4-BE49-F238E27FC236}">
              <a16:creationId xmlns:a16="http://schemas.microsoft.com/office/drawing/2014/main" id="{00000000-0008-0000-0600-000067020000}"/>
            </a:ext>
          </a:extLst>
        </xdr:cNvPr>
        <xdr:cNvSpPr txBox="1"/>
      </xdr:nvSpPr>
      <xdr:spPr>
        <a:xfrm>
          <a:off x="16370300" y="128335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123391</xdr:rowOff>
    </xdr:from>
    <xdr:to>
      <xdr:col>85</xdr:col>
      <xdr:colOff>177800</xdr:colOff>
      <xdr:row>76</xdr:row>
      <xdr:rowOff>53541</xdr:rowOff>
    </xdr:to>
    <xdr:sp macro="" textlink="">
      <xdr:nvSpPr>
        <xdr:cNvPr id="616" name="フローチャート: 判断 615">
          <a:extLst>
            <a:ext uri="{FF2B5EF4-FFF2-40B4-BE49-F238E27FC236}">
              <a16:creationId xmlns:a16="http://schemas.microsoft.com/office/drawing/2014/main" id="{00000000-0008-0000-0600-000068020000}"/>
            </a:ext>
          </a:extLst>
        </xdr:cNvPr>
        <xdr:cNvSpPr/>
      </xdr:nvSpPr>
      <xdr:spPr>
        <a:xfrm>
          <a:off x="16268700" y="12982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31600</xdr:rowOff>
    </xdr:from>
    <xdr:to>
      <xdr:col>81</xdr:col>
      <xdr:colOff>50800</xdr:colOff>
      <xdr:row>77</xdr:row>
      <xdr:rowOff>33429</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4592300" y="13233250"/>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119944</xdr:rowOff>
    </xdr:from>
    <xdr:to>
      <xdr:col>81</xdr:col>
      <xdr:colOff>101600</xdr:colOff>
      <xdr:row>76</xdr:row>
      <xdr:rowOff>50093</xdr:rowOff>
    </xdr:to>
    <xdr:sp macro="" textlink="">
      <xdr:nvSpPr>
        <xdr:cNvPr id="618" name="フローチャート: 判断 617">
          <a:extLst>
            <a:ext uri="{FF2B5EF4-FFF2-40B4-BE49-F238E27FC236}">
              <a16:creationId xmlns:a16="http://schemas.microsoft.com/office/drawing/2014/main" id="{00000000-0008-0000-0600-00006A020000}"/>
            </a:ext>
          </a:extLst>
        </xdr:cNvPr>
        <xdr:cNvSpPr/>
      </xdr:nvSpPr>
      <xdr:spPr>
        <a:xfrm>
          <a:off x="15430500" y="1297869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66621</xdr:rowOff>
    </xdr:from>
    <xdr:ext cx="534377"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5214111" y="12753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33429</xdr:rowOff>
    </xdr:from>
    <xdr:to>
      <xdr:col>76</xdr:col>
      <xdr:colOff>114300</xdr:colOff>
      <xdr:row>77</xdr:row>
      <xdr:rowOff>45791</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flipV="1">
          <a:off x="13703300" y="13235079"/>
          <a:ext cx="889000" cy="12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83514</xdr:rowOff>
    </xdr:from>
    <xdr:to>
      <xdr:col>76</xdr:col>
      <xdr:colOff>165100</xdr:colOff>
      <xdr:row>76</xdr:row>
      <xdr:rowOff>13664</xdr:rowOff>
    </xdr:to>
    <xdr:sp macro="" textlink="">
      <xdr:nvSpPr>
        <xdr:cNvPr id="621" name="フローチャート: 判断 620">
          <a:extLst>
            <a:ext uri="{FF2B5EF4-FFF2-40B4-BE49-F238E27FC236}">
              <a16:creationId xmlns:a16="http://schemas.microsoft.com/office/drawing/2014/main" id="{00000000-0008-0000-0600-00006D020000}"/>
            </a:ext>
          </a:extLst>
        </xdr:cNvPr>
        <xdr:cNvSpPr/>
      </xdr:nvSpPr>
      <xdr:spPr>
        <a:xfrm>
          <a:off x="14541500" y="12942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30191</xdr:rowOff>
    </xdr:from>
    <xdr:ext cx="534377"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4325111" y="12717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45791</xdr:rowOff>
    </xdr:from>
    <xdr:to>
      <xdr:col>71</xdr:col>
      <xdr:colOff>177800</xdr:colOff>
      <xdr:row>77</xdr:row>
      <xdr:rowOff>54981</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2814300" y="13247441"/>
          <a:ext cx="889000" cy="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104243</xdr:rowOff>
    </xdr:from>
    <xdr:to>
      <xdr:col>72</xdr:col>
      <xdr:colOff>38100</xdr:colOff>
      <xdr:row>76</xdr:row>
      <xdr:rowOff>34393</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3652500" y="1296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50920</xdr:rowOff>
    </xdr:from>
    <xdr:ext cx="534377"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3436111" y="12738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126912</xdr:rowOff>
    </xdr:from>
    <xdr:to>
      <xdr:col>67</xdr:col>
      <xdr:colOff>101600</xdr:colOff>
      <xdr:row>76</xdr:row>
      <xdr:rowOff>57062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2763500" y="12985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73589</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2547111" y="12760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126747</xdr:rowOff>
    </xdr:from>
    <xdr:to>
      <xdr:col>85</xdr:col>
      <xdr:colOff>177800</xdr:colOff>
      <xdr:row>77</xdr:row>
      <xdr:rowOff>56897</xdr:rowOff>
    </xdr:to>
    <xdr:sp macro="" textlink="">
      <xdr:nvSpPr>
        <xdr:cNvPr id="633" name="楕円 632">
          <a:extLst>
            <a:ext uri="{FF2B5EF4-FFF2-40B4-BE49-F238E27FC236}">
              <a16:creationId xmlns:a16="http://schemas.microsoft.com/office/drawing/2014/main" id="{00000000-0008-0000-0600-000079020000}"/>
            </a:ext>
          </a:extLst>
        </xdr:cNvPr>
        <xdr:cNvSpPr/>
      </xdr:nvSpPr>
      <xdr:spPr>
        <a:xfrm>
          <a:off x="16268700" y="13156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105174</xdr:rowOff>
    </xdr:from>
    <xdr:ext cx="534377" cy="259045"/>
    <xdr:sp macro="" textlink="">
      <xdr:nvSpPr>
        <xdr:cNvPr id="634" name="公債費該当値テキスト">
          <a:extLst>
            <a:ext uri="{FF2B5EF4-FFF2-40B4-BE49-F238E27FC236}">
              <a16:creationId xmlns:a16="http://schemas.microsoft.com/office/drawing/2014/main" id="{00000000-0008-0000-0600-00007A020000}"/>
            </a:ext>
          </a:extLst>
        </xdr:cNvPr>
        <xdr:cNvSpPr txBox="1"/>
      </xdr:nvSpPr>
      <xdr:spPr>
        <a:xfrm>
          <a:off x="16370300" y="13135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152250</xdr:rowOff>
    </xdr:from>
    <xdr:to>
      <xdr:col>81</xdr:col>
      <xdr:colOff>101600</xdr:colOff>
      <xdr:row>77</xdr:row>
      <xdr:rowOff>82400</xdr:rowOff>
    </xdr:to>
    <xdr:sp macro="" textlink="">
      <xdr:nvSpPr>
        <xdr:cNvPr id="635" name="楕円 634">
          <a:extLst>
            <a:ext uri="{FF2B5EF4-FFF2-40B4-BE49-F238E27FC236}">
              <a16:creationId xmlns:a16="http://schemas.microsoft.com/office/drawing/2014/main" id="{00000000-0008-0000-0600-00007B020000}"/>
            </a:ext>
          </a:extLst>
        </xdr:cNvPr>
        <xdr:cNvSpPr/>
      </xdr:nvSpPr>
      <xdr:spPr>
        <a:xfrm>
          <a:off x="15430500" y="1318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73527</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5214111" y="13275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154079</xdr:rowOff>
    </xdr:from>
    <xdr:to>
      <xdr:col>76</xdr:col>
      <xdr:colOff>165100</xdr:colOff>
      <xdr:row>77</xdr:row>
      <xdr:rowOff>84229</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4541500" y="13184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75356</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325111" y="13277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166441</xdr:rowOff>
    </xdr:from>
    <xdr:to>
      <xdr:col>72</xdr:col>
      <xdr:colOff>38100</xdr:colOff>
      <xdr:row>77</xdr:row>
      <xdr:rowOff>96591</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3652500" y="13196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87718</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3436111" y="13289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4181</xdr:rowOff>
    </xdr:from>
    <xdr:to>
      <xdr:col>67</xdr:col>
      <xdr:colOff>101600</xdr:colOff>
      <xdr:row>77</xdr:row>
      <xdr:rowOff>105781</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2763500" y="13205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96908</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2547111" y="13298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2" name="直線コネクタ 651">
          <a:extLst>
            <a:ext uri="{FF2B5EF4-FFF2-40B4-BE49-F238E27FC236}">
              <a16:creationId xmlns:a16="http://schemas.microsoft.com/office/drawing/2014/main" id="{00000000-0008-0000-0600-00008C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3" name="直線コネクタ 652">
          <a:extLst>
            <a:ext uri="{FF2B5EF4-FFF2-40B4-BE49-F238E27FC236}">
              <a16:creationId xmlns:a16="http://schemas.microsoft.com/office/drawing/2014/main" id="{00000000-0008-0000-0600-00008D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5" name="直線コネクタ 654">
          <a:extLst>
            <a:ext uri="{FF2B5EF4-FFF2-40B4-BE49-F238E27FC236}">
              <a16:creationId xmlns:a16="http://schemas.microsoft.com/office/drawing/2014/main" id="{00000000-0008-0000-0600-00008F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5" name="積立金グラフ枠">
          <a:extLst>
            <a:ext uri="{FF2B5EF4-FFF2-40B4-BE49-F238E27FC236}">
              <a16:creationId xmlns:a16="http://schemas.microsoft.com/office/drawing/2014/main" id="{00000000-0008-0000-0600-00009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115736</xdr:rowOff>
    </xdr:from>
    <xdr:to>
      <xdr:col>85</xdr:col>
      <xdr:colOff>126364</xdr:colOff>
      <xdr:row>99</xdr:row>
      <xdr:rowOff>43870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flipV="1">
          <a:off x="16317595" y="15717686"/>
          <a:ext cx="1269" cy="12997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47697</xdr:rowOff>
    </xdr:from>
    <xdr:ext cx="313932" cy="259045"/>
    <xdr:sp macro="" textlink="">
      <xdr:nvSpPr>
        <xdr:cNvPr id="667" name="積立金最小値テキスト">
          <a:extLst>
            <a:ext uri="{FF2B5EF4-FFF2-40B4-BE49-F238E27FC236}">
              <a16:creationId xmlns:a16="http://schemas.microsoft.com/office/drawing/2014/main" id="{00000000-0008-0000-0600-00009B020000}"/>
            </a:ext>
          </a:extLst>
        </xdr:cNvPr>
        <xdr:cNvSpPr txBox="1"/>
      </xdr:nvSpPr>
      <xdr:spPr>
        <a:xfrm>
          <a:off x="16370300" y="170212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43870</xdr:rowOff>
    </xdr:from>
    <xdr:to>
      <xdr:col>86</xdr:col>
      <xdr:colOff>25400</xdr:colOff>
      <xdr:row>99</xdr:row>
      <xdr:rowOff>43870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6230600" y="1701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62413</xdr:rowOff>
    </xdr:from>
    <xdr:ext cx="599010" cy="259045"/>
    <xdr:sp macro="" textlink="">
      <xdr:nvSpPr>
        <xdr:cNvPr id="669" name="積立金最大値テキスト">
          <a:extLst>
            <a:ext uri="{FF2B5EF4-FFF2-40B4-BE49-F238E27FC236}">
              <a16:creationId xmlns:a16="http://schemas.microsoft.com/office/drawing/2014/main" id="{00000000-0008-0000-0600-00009D020000}"/>
            </a:ext>
          </a:extLst>
        </xdr:cNvPr>
        <xdr:cNvSpPr txBox="1"/>
      </xdr:nvSpPr>
      <xdr:spPr>
        <a:xfrm>
          <a:off x="16370300" y="154929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115736</xdr:rowOff>
    </xdr:from>
    <xdr:to>
      <xdr:col>86</xdr:col>
      <xdr:colOff>25400</xdr:colOff>
      <xdr:row>91</xdr:row>
      <xdr:rowOff>115736</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6230600" y="1571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151343</xdr:rowOff>
    </xdr:from>
    <xdr:to>
      <xdr:col>85</xdr:col>
      <xdr:colOff>127000</xdr:colOff>
      <xdr:row>99</xdr:row>
      <xdr:rowOff>10480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flipV="1">
          <a:off x="15481300" y="16953443"/>
          <a:ext cx="838200" cy="30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166282</xdr:rowOff>
    </xdr:from>
    <xdr:ext cx="534377" cy="259045"/>
    <xdr:sp macro="" textlink="">
      <xdr:nvSpPr>
        <xdr:cNvPr id="672" name="積立金平均値テキスト">
          <a:extLst>
            <a:ext uri="{FF2B5EF4-FFF2-40B4-BE49-F238E27FC236}">
              <a16:creationId xmlns:a16="http://schemas.microsoft.com/office/drawing/2014/main" id="{00000000-0008-0000-0600-0000A0020000}"/>
            </a:ext>
          </a:extLst>
        </xdr:cNvPr>
        <xdr:cNvSpPr txBox="1"/>
      </xdr:nvSpPr>
      <xdr:spPr>
        <a:xfrm>
          <a:off x="16370300" y="164540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143405</xdr:rowOff>
    </xdr:from>
    <xdr:to>
      <xdr:col>85</xdr:col>
      <xdr:colOff>177800</xdr:colOff>
      <xdr:row>97</xdr:row>
      <xdr:rowOff>73555</xdr:rowOff>
    </xdr:to>
    <xdr:sp macro="" textlink="">
      <xdr:nvSpPr>
        <xdr:cNvPr id="673" name="フローチャート: 判断 672">
          <a:extLst>
            <a:ext uri="{FF2B5EF4-FFF2-40B4-BE49-F238E27FC236}">
              <a16:creationId xmlns:a16="http://schemas.microsoft.com/office/drawing/2014/main" id="{00000000-0008-0000-0600-0000A1020000}"/>
            </a:ext>
          </a:extLst>
        </xdr:cNvPr>
        <xdr:cNvSpPr/>
      </xdr:nvSpPr>
      <xdr:spPr>
        <a:xfrm>
          <a:off x="16268700" y="16602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1946</xdr:rowOff>
    </xdr:from>
    <xdr:to>
      <xdr:col>81</xdr:col>
      <xdr:colOff>50800</xdr:colOff>
      <xdr:row>99</xdr:row>
      <xdr:rowOff>10480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4592300" y="16975496"/>
          <a:ext cx="889000" cy="8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122870</xdr:rowOff>
    </xdr:from>
    <xdr:to>
      <xdr:col>81</xdr:col>
      <xdr:colOff>101600</xdr:colOff>
      <xdr:row>97</xdr:row>
      <xdr:rowOff>53020</xdr:rowOff>
    </xdr:to>
    <xdr:sp macro="" textlink="">
      <xdr:nvSpPr>
        <xdr:cNvPr id="675" name="フローチャート: 判断 674">
          <a:extLst>
            <a:ext uri="{FF2B5EF4-FFF2-40B4-BE49-F238E27FC236}">
              <a16:creationId xmlns:a16="http://schemas.microsoft.com/office/drawing/2014/main" id="{00000000-0008-0000-0600-0000A3020000}"/>
            </a:ext>
          </a:extLst>
        </xdr:cNvPr>
        <xdr:cNvSpPr/>
      </xdr:nvSpPr>
      <xdr:spPr>
        <a:xfrm>
          <a:off x="15430500" y="1658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69547</xdr:rowOff>
    </xdr:from>
    <xdr:ext cx="534377"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5214111" y="16357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112168</xdr:rowOff>
    </xdr:from>
    <xdr:to>
      <xdr:col>76</xdr:col>
      <xdr:colOff>114300</xdr:colOff>
      <xdr:row>99</xdr:row>
      <xdr:rowOff>1946</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3703300" y="16914268"/>
          <a:ext cx="889000" cy="6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30950</xdr:rowOff>
    </xdr:from>
    <xdr:to>
      <xdr:col>76</xdr:col>
      <xdr:colOff>165100</xdr:colOff>
      <xdr:row>97</xdr:row>
      <xdr:rowOff>132550</xdr:rowOff>
    </xdr:to>
    <xdr:sp macro="" textlink="">
      <xdr:nvSpPr>
        <xdr:cNvPr id="678" name="フローチャート: 判断 677">
          <a:extLst>
            <a:ext uri="{FF2B5EF4-FFF2-40B4-BE49-F238E27FC236}">
              <a16:creationId xmlns:a16="http://schemas.microsoft.com/office/drawing/2014/main" id="{00000000-0008-0000-0600-0000A6020000}"/>
            </a:ext>
          </a:extLst>
        </xdr:cNvPr>
        <xdr:cNvSpPr/>
      </xdr:nvSpPr>
      <xdr:spPr>
        <a:xfrm>
          <a:off x="14541500" y="1666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149077</xdr:rowOff>
    </xdr:from>
    <xdr:ext cx="534377"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4325111" y="16436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112168</xdr:rowOff>
    </xdr:from>
    <xdr:to>
      <xdr:col>71</xdr:col>
      <xdr:colOff>177800</xdr:colOff>
      <xdr:row>99</xdr:row>
      <xdr:rowOff>27008</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2814300" y="16914268"/>
          <a:ext cx="889000" cy="86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153860</xdr:rowOff>
    </xdr:from>
    <xdr:to>
      <xdr:col>72</xdr:col>
      <xdr:colOff>38100</xdr:colOff>
      <xdr:row>97</xdr:row>
      <xdr:rowOff>84010</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3652500" y="16613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100537</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3436111" y="16388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93464</xdr:rowOff>
    </xdr:from>
    <xdr:to>
      <xdr:col>67</xdr:col>
      <xdr:colOff>101600</xdr:colOff>
      <xdr:row>98</xdr:row>
      <xdr:rowOff>23614</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2763500" y="16724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40141</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2547111" y="16499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100543</xdr:rowOff>
    </xdr:from>
    <xdr:to>
      <xdr:col>85</xdr:col>
      <xdr:colOff>177800</xdr:colOff>
      <xdr:row>99</xdr:row>
      <xdr:rowOff>30693</xdr:rowOff>
    </xdr:to>
    <xdr:sp macro="" textlink="">
      <xdr:nvSpPr>
        <xdr:cNvPr id="690" name="楕円 689">
          <a:extLst>
            <a:ext uri="{FF2B5EF4-FFF2-40B4-BE49-F238E27FC236}">
              <a16:creationId xmlns:a16="http://schemas.microsoft.com/office/drawing/2014/main" id="{00000000-0008-0000-0600-0000B2020000}"/>
            </a:ext>
          </a:extLst>
        </xdr:cNvPr>
        <xdr:cNvSpPr/>
      </xdr:nvSpPr>
      <xdr:spPr>
        <a:xfrm>
          <a:off x="16268700" y="16902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15470</xdr:rowOff>
    </xdr:from>
    <xdr:ext cx="469744" cy="259045"/>
    <xdr:sp macro="" textlink="">
      <xdr:nvSpPr>
        <xdr:cNvPr id="691" name="積立金該当値テキスト">
          <a:extLst>
            <a:ext uri="{FF2B5EF4-FFF2-40B4-BE49-F238E27FC236}">
              <a16:creationId xmlns:a16="http://schemas.microsoft.com/office/drawing/2014/main" id="{00000000-0008-0000-0600-0000B3020000}"/>
            </a:ext>
          </a:extLst>
        </xdr:cNvPr>
        <xdr:cNvSpPr txBox="1"/>
      </xdr:nvSpPr>
      <xdr:spPr>
        <a:xfrm>
          <a:off x="16370300" y="16817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131130</xdr:rowOff>
    </xdr:from>
    <xdr:to>
      <xdr:col>81</xdr:col>
      <xdr:colOff>101600</xdr:colOff>
      <xdr:row>99</xdr:row>
      <xdr:rowOff>61280</xdr:rowOff>
    </xdr:to>
    <xdr:sp macro="" textlink="">
      <xdr:nvSpPr>
        <xdr:cNvPr id="692" name="楕円 691">
          <a:extLst>
            <a:ext uri="{FF2B5EF4-FFF2-40B4-BE49-F238E27FC236}">
              <a16:creationId xmlns:a16="http://schemas.microsoft.com/office/drawing/2014/main" id="{00000000-0008-0000-0600-0000B4020000}"/>
            </a:ext>
          </a:extLst>
        </xdr:cNvPr>
        <xdr:cNvSpPr/>
      </xdr:nvSpPr>
      <xdr:spPr>
        <a:xfrm>
          <a:off x="15430500" y="16933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99</xdr:row>
      <xdr:rowOff>52407</xdr:rowOff>
    </xdr:from>
    <xdr:ext cx="469744"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5246428" y="17025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122596</xdr:rowOff>
    </xdr:from>
    <xdr:to>
      <xdr:col>76</xdr:col>
      <xdr:colOff>165100</xdr:colOff>
      <xdr:row>99</xdr:row>
      <xdr:rowOff>52746</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4541500" y="16924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99</xdr:row>
      <xdr:rowOff>43873</xdr:rowOff>
    </xdr:from>
    <xdr:ext cx="469744"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357428" y="17017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61368</xdr:rowOff>
    </xdr:from>
    <xdr:to>
      <xdr:col>72</xdr:col>
      <xdr:colOff>38100</xdr:colOff>
      <xdr:row>98</xdr:row>
      <xdr:rowOff>162968</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3652500" y="16863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154095</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436111" y="16956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147658</xdr:rowOff>
    </xdr:from>
    <xdr:to>
      <xdr:col>67</xdr:col>
      <xdr:colOff>101600</xdr:colOff>
      <xdr:row>99</xdr:row>
      <xdr:rowOff>77808</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2763500" y="16949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68935</xdr:rowOff>
    </xdr:from>
    <xdr:ext cx="469744"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2579428" y="170424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9" name="直線コネクタ 708">
          <a:extLst>
            <a:ext uri="{FF2B5EF4-FFF2-40B4-BE49-F238E27FC236}">
              <a16:creationId xmlns:a16="http://schemas.microsoft.com/office/drawing/2014/main" id="{00000000-0008-0000-0600-0000C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0" name="直線コネクタ 709">
          <a:extLst>
            <a:ext uri="{FF2B5EF4-FFF2-40B4-BE49-F238E27FC236}">
              <a16:creationId xmlns:a16="http://schemas.microsoft.com/office/drawing/2014/main" id="{00000000-0008-0000-0600-0000C6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12" name="直線コネクタ 711">
          <a:extLst>
            <a:ext uri="{FF2B5EF4-FFF2-40B4-BE49-F238E27FC236}">
              <a16:creationId xmlns:a16="http://schemas.microsoft.com/office/drawing/2014/main" id="{00000000-0008-0000-0600-0000C8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4" name="投資及び出資金グラフ枠">
          <a:extLst>
            <a:ext uri="{FF2B5EF4-FFF2-40B4-BE49-F238E27FC236}">
              <a16:creationId xmlns:a16="http://schemas.microsoft.com/office/drawing/2014/main" id="{00000000-0008-0000-0600-0000D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27996</xdr:rowOff>
    </xdr:from>
    <xdr:to>
      <xdr:col>116</xdr:col>
      <xdr:colOff>62864</xdr:colOff>
      <xdr:row>39</xdr:row>
      <xdr:rowOff>98878</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flipV="1">
          <a:off x="22159595" y="5342946"/>
          <a:ext cx="1269" cy="14424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26" name="投資及び出資金最小値テキスト">
          <a:extLst>
            <a:ext uri="{FF2B5EF4-FFF2-40B4-BE49-F238E27FC236}">
              <a16:creationId xmlns:a16="http://schemas.microsoft.com/office/drawing/2014/main" id="{00000000-0008-0000-0600-0000D6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146123</xdr:rowOff>
    </xdr:from>
    <xdr:ext cx="534377" cy="259045"/>
    <xdr:sp macro="" textlink="">
      <xdr:nvSpPr>
        <xdr:cNvPr id="728" name="投資及び出資金最大値テキスト">
          <a:extLst>
            <a:ext uri="{FF2B5EF4-FFF2-40B4-BE49-F238E27FC236}">
              <a16:creationId xmlns:a16="http://schemas.microsoft.com/office/drawing/2014/main" id="{00000000-0008-0000-0600-0000D8020000}"/>
            </a:ext>
          </a:extLst>
        </xdr:cNvPr>
        <xdr:cNvSpPr txBox="1"/>
      </xdr:nvSpPr>
      <xdr:spPr>
        <a:xfrm>
          <a:off x="22212300" y="5118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27996</xdr:rowOff>
    </xdr:from>
    <xdr:to>
      <xdr:col>116</xdr:col>
      <xdr:colOff>152400</xdr:colOff>
      <xdr:row>31</xdr:row>
      <xdr:rowOff>27996</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5342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96821</xdr:rowOff>
    </xdr:from>
    <xdr:to>
      <xdr:col>116</xdr:col>
      <xdr:colOff>63500</xdr:colOff>
      <xdr:row>39</xdr:row>
      <xdr:rowOff>98878</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flipV="1">
          <a:off x="21323300" y="6783371"/>
          <a:ext cx="838200" cy="2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168029</xdr:rowOff>
    </xdr:from>
    <xdr:ext cx="469744" cy="259045"/>
    <xdr:sp macro="" textlink="">
      <xdr:nvSpPr>
        <xdr:cNvPr id="731" name="投資及び出資金平均値テキスト">
          <a:extLst>
            <a:ext uri="{FF2B5EF4-FFF2-40B4-BE49-F238E27FC236}">
              <a16:creationId xmlns:a16="http://schemas.microsoft.com/office/drawing/2014/main" id="{00000000-0008-0000-0600-0000DB020000}"/>
            </a:ext>
          </a:extLst>
        </xdr:cNvPr>
        <xdr:cNvSpPr txBox="1"/>
      </xdr:nvSpPr>
      <xdr:spPr>
        <a:xfrm>
          <a:off x="22212300" y="65116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145152</xdr:rowOff>
    </xdr:from>
    <xdr:to>
      <xdr:col>116</xdr:col>
      <xdr:colOff>114300</xdr:colOff>
      <xdr:row>39</xdr:row>
      <xdr:rowOff>75302</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2110700" y="6660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162052</xdr:rowOff>
    </xdr:from>
    <xdr:to>
      <xdr:col>112</xdr:col>
      <xdr:colOff>38100</xdr:colOff>
      <xdr:row>39</xdr:row>
      <xdr:rowOff>92202</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1272500" y="6677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108729</xdr:rowOff>
    </xdr:from>
    <xdr:ext cx="469744"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21088428" y="6452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8825</xdr:rowOff>
    </xdr:from>
    <xdr:to>
      <xdr:col>107</xdr:col>
      <xdr:colOff>101600</xdr:colOff>
      <xdr:row>39</xdr:row>
      <xdr:rowOff>110425</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20383500" y="6695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126952</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20199428" y="6470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17087</xdr:rowOff>
    </xdr:from>
    <xdr:to>
      <xdr:col>102</xdr:col>
      <xdr:colOff>165100</xdr:colOff>
      <xdr:row>39</xdr:row>
      <xdr:rowOff>118687</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19494500" y="6703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135214</xdr:rowOff>
    </xdr:from>
    <xdr:ext cx="469744"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9310428" y="6478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19291</xdr:rowOff>
    </xdr:from>
    <xdr:to>
      <xdr:col>98</xdr:col>
      <xdr:colOff>38100</xdr:colOff>
      <xdr:row>39</xdr:row>
      <xdr:rowOff>120891</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8605500" y="6705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137418</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21428" y="6481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46021</xdr:rowOff>
    </xdr:from>
    <xdr:to>
      <xdr:col>116</xdr:col>
      <xdr:colOff>114300</xdr:colOff>
      <xdr:row>39</xdr:row>
      <xdr:rowOff>147621</xdr:rowOff>
    </xdr:to>
    <xdr:sp macro="" textlink="">
      <xdr:nvSpPr>
        <xdr:cNvPr id="749" name="楕円 748">
          <a:extLst>
            <a:ext uri="{FF2B5EF4-FFF2-40B4-BE49-F238E27FC236}">
              <a16:creationId xmlns:a16="http://schemas.microsoft.com/office/drawing/2014/main" id="{00000000-0008-0000-0600-0000ED020000}"/>
            </a:ext>
          </a:extLst>
        </xdr:cNvPr>
        <xdr:cNvSpPr/>
      </xdr:nvSpPr>
      <xdr:spPr>
        <a:xfrm>
          <a:off x="22110700" y="6732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132398</xdr:rowOff>
    </xdr:from>
    <xdr:ext cx="378565" cy="259045"/>
    <xdr:sp macro="" textlink="">
      <xdr:nvSpPr>
        <xdr:cNvPr id="750" name="投資及び出資金該当値テキスト">
          <a:extLst>
            <a:ext uri="{FF2B5EF4-FFF2-40B4-BE49-F238E27FC236}">
              <a16:creationId xmlns:a16="http://schemas.microsoft.com/office/drawing/2014/main" id="{00000000-0008-0000-0600-0000EE020000}"/>
            </a:ext>
          </a:extLst>
        </xdr:cNvPr>
        <xdr:cNvSpPr txBox="1"/>
      </xdr:nvSpPr>
      <xdr:spPr>
        <a:xfrm>
          <a:off x="22212300" y="66474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25400</xdr:rowOff>
    </xdr:from>
    <xdr:to>
      <xdr:col>120</xdr:col>
      <xdr:colOff>114300</xdr:colOff>
      <xdr:row>58</xdr:row>
      <xdr:rowOff>25400</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54627</xdr:rowOff>
    </xdr:from>
    <xdr:ext cx="248786"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039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82550</xdr:rowOff>
    </xdr:from>
    <xdr:to>
      <xdr:col>120</xdr:col>
      <xdr:colOff>114300</xdr:colOff>
      <xdr:row>51</xdr:row>
      <xdr:rowOff>82550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50</xdr:row>
      <xdr:rowOff>111777</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貸付金グラフ枠">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103353</xdr:rowOff>
    </xdr:from>
    <xdr:to>
      <xdr:col>116</xdr:col>
      <xdr:colOff>62864</xdr:colOff>
      <xdr:row>58</xdr:row>
      <xdr:rowOff>25400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flipV="1">
          <a:off x="22159595" y="8675853"/>
          <a:ext cx="1269" cy="12936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29227</xdr:rowOff>
    </xdr:from>
    <xdr:ext cx="249299" cy="259045"/>
    <xdr:sp macro="" textlink="">
      <xdr:nvSpPr>
        <xdr:cNvPr id="779" name="貸付金最小値テキスト">
          <a:extLst>
            <a:ext uri="{FF2B5EF4-FFF2-40B4-BE49-F238E27FC236}">
              <a16:creationId xmlns:a16="http://schemas.microsoft.com/office/drawing/2014/main" id="{00000000-0008-0000-0600-00000B030000}"/>
            </a:ext>
          </a:extLst>
        </xdr:cNvPr>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25400</xdr:rowOff>
    </xdr:from>
    <xdr:to>
      <xdr:col>116</xdr:col>
      <xdr:colOff>152400</xdr:colOff>
      <xdr:row>58</xdr:row>
      <xdr:rowOff>25400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22072600" y="996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50030</xdr:rowOff>
    </xdr:from>
    <xdr:ext cx="534377" cy="259045"/>
    <xdr:sp macro="" textlink="">
      <xdr:nvSpPr>
        <xdr:cNvPr id="781" name="貸付金最大値テキスト">
          <a:extLst>
            <a:ext uri="{FF2B5EF4-FFF2-40B4-BE49-F238E27FC236}">
              <a16:creationId xmlns:a16="http://schemas.microsoft.com/office/drawing/2014/main" id="{00000000-0008-0000-0600-00000D030000}"/>
            </a:ext>
          </a:extLst>
        </xdr:cNvPr>
        <xdr:cNvSpPr txBox="1"/>
      </xdr:nvSpPr>
      <xdr:spPr>
        <a:xfrm>
          <a:off x="22212300" y="8451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103353</xdr:rowOff>
    </xdr:from>
    <xdr:to>
      <xdr:col>116</xdr:col>
      <xdr:colOff>152400</xdr:colOff>
      <xdr:row>50</xdr:row>
      <xdr:rowOff>103353</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22072600" y="8675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23685</xdr:rowOff>
    </xdr:from>
    <xdr:to>
      <xdr:col>116</xdr:col>
      <xdr:colOff>63500</xdr:colOff>
      <xdr:row>58</xdr:row>
      <xdr:rowOff>23971</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1323300" y="9967785"/>
          <a:ext cx="838200" cy="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61885</xdr:rowOff>
    </xdr:from>
    <xdr:ext cx="469744" cy="259045"/>
    <xdr:sp macro="" textlink="">
      <xdr:nvSpPr>
        <xdr:cNvPr id="784" name="貸付金平均値テキスト">
          <a:extLst>
            <a:ext uri="{FF2B5EF4-FFF2-40B4-BE49-F238E27FC236}">
              <a16:creationId xmlns:a16="http://schemas.microsoft.com/office/drawing/2014/main" id="{00000000-0008-0000-0600-000010030000}"/>
            </a:ext>
          </a:extLst>
        </xdr:cNvPr>
        <xdr:cNvSpPr txBox="1"/>
      </xdr:nvSpPr>
      <xdr:spPr>
        <a:xfrm>
          <a:off x="22212300" y="96630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39008</xdr:rowOff>
    </xdr:from>
    <xdr:to>
      <xdr:col>116</xdr:col>
      <xdr:colOff>114300</xdr:colOff>
      <xdr:row>57</xdr:row>
      <xdr:rowOff>140608</xdr:rowOff>
    </xdr:to>
    <xdr:sp macro="" textlink="">
      <xdr:nvSpPr>
        <xdr:cNvPr id="785" name="フローチャート: 判断 784">
          <a:extLst>
            <a:ext uri="{FF2B5EF4-FFF2-40B4-BE49-F238E27FC236}">
              <a16:creationId xmlns:a16="http://schemas.microsoft.com/office/drawing/2014/main" id="{00000000-0008-0000-0600-000011030000}"/>
            </a:ext>
          </a:extLst>
        </xdr:cNvPr>
        <xdr:cNvSpPr/>
      </xdr:nvSpPr>
      <xdr:spPr>
        <a:xfrm>
          <a:off x="22110700" y="9811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23685</xdr:rowOff>
    </xdr:from>
    <xdr:to>
      <xdr:col>111</xdr:col>
      <xdr:colOff>177800</xdr:colOff>
      <xdr:row>58</xdr:row>
      <xdr:rowOff>25400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flipV="1">
          <a:off x="20434300" y="9967785"/>
          <a:ext cx="889000" cy="1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47981</xdr:rowOff>
    </xdr:from>
    <xdr:to>
      <xdr:col>112</xdr:col>
      <xdr:colOff>38100</xdr:colOff>
      <xdr:row>57</xdr:row>
      <xdr:rowOff>149581</xdr:rowOff>
    </xdr:to>
    <xdr:sp macro="" textlink="">
      <xdr:nvSpPr>
        <xdr:cNvPr id="787" name="フローチャート: 判断 786">
          <a:extLst>
            <a:ext uri="{FF2B5EF4-FFF2-40B4-BE49-F238E27FC236}">
              <a16:creationId xmlns:a16="http://schemas.microsoft.com/office/drawing/2014/main" id="{00000000-0008-0000-0600-000013030000}"/>
            </a:ext>
          </a:extLst>
        </xdr:cNvPr>
        <xdr:cNvSpPr/>
      </xdr:nvSpPr>
      <xdr:spPr>
        <a:xfrm>
          <a:off x="21272500" y="9820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166108</xdr:rowOff>
    </xdr:from>
    <xdr:ext cx="469744"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21088428" y="9595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23971</xdr:rowOff>
    </xdr:from>
    <xdr:to>
      <xdr:col>107</xdr:col>
      <xdr:colOff>50800</xdr:colOff>
      <xdr:row>58</xdr:row>
      <xdr:rowOff>25400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9545300" y="9968071"/>
          <a:ext cx="889000" cy="1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48209</xdr:rowOff>
    </xdr:from>
    <xdr:to>
      <xdr:col>107</xdr:col>
      <xdr:colOff>101600</xdr:colOff>
      <xdr:row>57</xdr:row>
      <xdr:rowOff>149809</xdr:rowOff>
    </xdr:to>
    <xdr:sp macro="" textlink="">
      <xdr:nvSpPr>
        <xdr:cNvPr id="790" name="フローチャート: 判断 789">
          <a:extLst>
            <a:ext uri="{FF2B5EF4-FFF2-40B4-BE49-F238E27FC236}">
              <a16:creationId xmlns:a16="http://schemas.microsoft.com/office/drawing/2014/main" id="{00000000-0008-0000-0600-000016030000}"/>
            </a:ext>
          </a:extLst>
        </xdr:cNvPr>
        <xdr:cNvSpPr/>
      </xdr:nvSpPr>
      <xdr:spPr>
        <a:xfrm>
          <a:off x="20383500" y="9820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166336</xdr:rowOff>
    </xdr:from>
    <xdr:ext cx="469744"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20199428" y="9596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22257</xdr:rowOff>
    </xdr:from>
    <xdr:to>
      <xdr:col>102</xdr:col>
      <xdr:colOff>114300</xdr:colOff>
      <xdr:row>58</xdr:row>
      <xdr:rowOff>23971</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656300" y="9966357"/>
          <a:ext cx="889000" cy="1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74726</xdr:rowOff>
    </xdr:from>
    <xdr:to>
      <xdr:col>102</xdr:col>
      <xdr:colOff>165100</xdr:colOff>
      <xdr:row>57</xdr:row>
      <xdr:rowOff>4876</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19494500" y="9675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21403</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9310428" y="9451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112846</xdr:rowOff>
    </xdr:from>
    <xdr:to>
      <xdr:col>98</xdr:col>
      <xdr:colOff>38100</xdr:colOff>
      <xdr:row>57</xdr:row>
      <xdr:rowOff>42996</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18605500" y="9714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59523</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8421428" y="9489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144621</xdr:rowOff>
    </xdr:from>
    <xdr:to>
      <xdr:col>116</xdr:col>
      <xdr:colOff>114300</xdr:colOff>
      <xdr:row>58</xdr:row>
      <xdr:rowOff>74771</xdr:rowOff>
    </xdr:to>
    <xdr:sp macro="" textlink="">
      <xdr:nvSpPr>
        <xdr:cNvPr id="802" name="楕円 801">
          <a:extLst>
            <a:ext uri="{FF2B5EF4-FFF2-40B4-BE49-F238E27FC236}">
              <a16:creationId xmlns:a16="http://schemas.microsoft.com/office/drawing/2014/main" id="{00000000-0008-0000-0600-000022030000}"/>
            </a:ext>
          </a:extLst>
        </xdr:cNvPr>
        <xdr:cNvSpPr/>
      </xdr:nvSpPr>
      <xdr:spPr>
        <a:xfrm>
          <a:off x="22110700" y="9917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59548</xdr:rowOff>
    </xdr:from>
    <xdr:ext cx="313932" cy="259045"/>
    <xdr:sp macro="" textlink="">
      <xdr:nvSpPr>
        <xdr:cNvPr id="803" name="貸付金該当値テキスト">
          <a:extLst>
            <a:ext uri="{FF2B5EF4-FFF2-40B4-BE49-F238E27FC236}">
              <a16:creationId xmlns:a16="http://schemas.microsoft.com/office/drawing/2014/main" id="{00000000-0008-0000-0600-000023030000}"/>
            </a:ext>
          </a:extLst>
        </xdr:cNvPr>
        <xdr:cNvSpPr txBox="1"/>
      </xdr:nvSpPr>
      <xdr:spPr>
        <a:xfrm>
          <a:off x="22212300" y="98321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144335</xdr:rowOff>
    </xdr:from>
    <xdr:to>
      <xdr:col>112</xdr:col>
      <xdr:colOff>38100</xdr:colOff>
      <xdr:row>58</xdr:row>
      <xdr:rowOff>74485</xdr:rowOff>
    </xdr:to>
    <xdr:sp macro="" textlink="">
      <xdr:nvSpPr>
        <xdr:cNvPr id="804" name="楕円 803">
          <a:extLst>
            <a:ext uri="{FF2B5EF4-FFF2-40B4-BE49-F238E27FC236}">
              <a16:creationId xmlns:a16="http://schemas.microsoft.com/office/drawing/2014/main" id="{00000000-0008-0000-0600-000024030000}"/>
            </a:ext>
          </a:extLst>
        </xdr:cNvPr>
        <xdr:cNvSpPr/>
      </xdr:nvSpPr>
      <xdr:spPr>
        <a:xfrm>
          <a:off x="21272500" y="991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58</xdr:row>
      <xdr:rowOff>65612</xdr:rowOff>
    </xdr:from>
    <xdr:ext cx="313932"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166333" y="100097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146050</xdr:rowOff>
    </xdr:from>
    <xdr:to>
      <xdr:col>107</xdr:col>
      <xdr:colOff>101600</xdr:colOff>
      <xdr:row>58</xdr:row>
      <xdr:rowOff>76200</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03835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58</xdr:row>
      <xdr:rowOff>67327</xdr:rowOff>
    </xdr:from>
    <xdr:ext cx="249299"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309650" y="10011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144621</xdr:rowOff>
    </xdr:from>
    <xdr:to>
      <xdr:col>102</xdr:col>
      <xdr:colOff>165100</xdr:colOff>
      <xdr:row>58</xdr:row>
      <xdr:rowOff>74771</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19494500" y="9917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58</xdr:row>
      <xdr:rowOff>65898</xdr:rowOff>
    </xdr:from>
    <xdr:ext cx="313932"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9388333" y="100099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142907</xdr:rowOff>
    </xdr:from>
    <xdr:to>
      <xdr:col>98</xdr:col>
      <xdr:colOff>38100</xdr:colOff>
      <xdr:row>58</xdr:row>
      <xdr:rowOff>73057</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18605500" y="9915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58</xdr:row>
      <xdr:rowOff>64184</xdr:rowOff>
    </xdr:from>
    <xdr:ext cx="313932"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8499333" y="100082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2" name="正方形/長方形 811">
          <a:extLst>
            <a:ext uri="{FF2B5EF4-FFF2-40B4-BE49-F238E27FC236}">
              <a16:creationId xmlns:a16="http://schemas.microsoft.com/office/drawing/2014/main" id="{00000000-0008-0000-0600-00002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23" name="直線コネクタ 822">
          <a:extLst>
            <a:ext uri="{FF2B5EF4-FFF2-40B4-BE49-F238E27FC236}">
              <a16:creationId xmlns:a16="http://schemas.microsoft.com/office/drawing/2014/main" id="{00000000-0008-0000-0600-000037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3" name="繰出金グラフ枠">
          <a:extLst>
            <a:ext uri="{FF2B5EF4-FFF2-40B4-BE49-F238E27FC236}">
              <a16:creationId xmlns:a16="http://schemas.microsoft.com/office/drawing/2014/main" id="{00000000-0008-0000-0600-00004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97729</xdr:rowOff>
    </xdr:from>
    <xdr:to>
      <xdr:col>116</xdr:col>
      <xdr:colOff>62864</xdr:colOff>
      <xdr:row>77</xdr:row>
      <xdr:rowOff>97867</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flipV="1">
          <a:off x="22159595" y="12099229"/>
          <a:ext cx="1269" cy="12002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101694</xdr:rowOff>
    </xdr:from>
    <xdr:ext cx="534377" cy="259045"/>
    <xdr:sp macro="" textlink="">
      <xdr:nvSpPr>
        <xdr:cNvPr id="835" name="繰出金最小値テキスト">
          <a:extLst>
            <a:ext uri="{FF2B5EF4-FFF2-40B4-BE49-F238E27FC236}">
              <a16:creationId xmlns:a16="http://schemas.microsoft.com/office/drawing/2014/main" id="{00000000-0008-0000-0600-000043030000}"/>
            </a:ext>
          </a:extLst>
        </xdr:cNvPr>
        <xdr:cNvSpPr txBox="1"/>
      </xdr:nvSpPr>
      <xdr:spPr>
        <a:xfrm>
          <a:off x="22212300" y="13303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97867</xdr:rowOff>
    </xdr:from>
    <xdr:to>
      <xdr:col>116</xdr:col>
      <xdr:colOff>152400</xdr:colOff>
      <xdr:row>77</xdr:row>
      <xdr:rowOff>97867</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22072600" y="13299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44406</xdr:rowOff>
    </xdr:from>
    <xdr:ext cx="534377" cy="259045"/>
    <xdr:sp macro="" textlink="">
      <xdr:nvSpPr>
        <xdr:cNvPr id="837" name="繰出金最大値テキスト">
          <a:extLst>
            <a:ext uri="{FF2B5EF4-FFF2-40B4-BE49-F238E27FC236}">
              <a16:creationId xmlns:a16="http://schemas.microsoft.com/office/drawing/2014/main" id="{00000000-0008-0000-0600-000045030000}"/>
            </a:ext>
          </a:extLst>
        </xdr:cNvPr>
        <xdr:cNvSpPr txBox="1"/>
      </xdr:nvSpPr>
      <xdr:spPr>
        <a:xfrm>
          <a:off x="22212300" y="11874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81,836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97729</xdr:rowOff>
    </xdr:from>
    <xdr:to>
      <xdr:col>116</xdr:col>
      <xdr:colOff>152400</xdr:colOff>
      <xdr:row>70</xdr:row>
      <xdr:rowOff>97729</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22072600" y="12099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49518</xdr:rowOff>
    </xdr:from>
    <xdr:to>
      <xdr:col>116</xdr:col>
      <xdr:colOff>63500</xdr:colOff>
      <xdr:row>76</xdr:row>
      <xdr:rowOff>149735</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21323300" y="13079718"/>
          <a:ext cx="838200" cy="10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156674</xdr:rowOff>
    </xdr:from>
    <xdr:ext cx="534377" cy="259045"/>
    <xdr:sp macro="" textlink="">
      <xdr:nvSpPr>
        <xdr:cNvPr id="840" name="繰出金平均値テキスト">
          <a:extLst>
            <a:ext uri="{FF2B5EF4-FFF2-40B4-BE49-F238E27FC236}">
              <a16:creationId xmlns:a16="http://schemas.microsoft.com/office/drawing/2014/main" id="{00000000-0008-0000-0600-000048030000}"/>
            </a:ext>
          </a:extLst>
        </xdr:cNvPr>
        <xdr:cNvSpPr txBox="1"/>
      </xdr:nvSpPr>
      <xdr:spPr>
        <a:xfrm>
          <a:off x="22212300" y="126725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133797</xdr:rowOff>
    </xdr:from>
    <xdr:to>
      <xdr:col>116</xdr:col>
      <xdr:colOff>114300</xdr:colOff>
      <xdr:row>75</xdr:row>
      <xdr:rowOff>63947</xdr:rowOff>
    </xdr:to>
    <xdr:sp macro="" textlink="">
      <xdr:nvSpPr>
        <xdr:cNvPr id="841" name="フローチャート: 判断 840">
          <a:extLst>
            <a:ext uri="{FF2B5EF4-FFF2-40B4-BE49-F238E27FC236}">
              <a16:creationId xmlns:a16="http://schemas.microsoft.com/office/drawing/2014/main" id="{00000000-0008-0000-0600-000049030000}"/>
            </a:ext>
          </a:extLst>
        </xdr:cNvPr>
        <xdr:cNvSpPr/>
      </xdr:nvSpPr>
      <xdr:spPr>
        <a:xfrm>
          <a:off x="22110700" y="12821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49518</xdr:rowOff>
    </xdr:from>
    <xdr:to>
      <xdr:col>111</xdr:col>
      <xdr:colOff>177800</xdr:colOff>
      <xdr:row>77</xdr:row>
      <xdr:rowOff>13719</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0434300" y="13079718"/>
          <a:ext cx="889000" cy="135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152816</xdr:rowOff>
    </xdr:from>
    <xdr:to>
      <xdr:col>112</xdr:col>
      <xdr:colOff>38100</xdr:colOff>
      <xdr:row>74</xdr:row>
      <xdr:rowOff>82966</xdr:rowOff>
    </xdr:to>
    <xdr:sp macro="" textlink="">
      <xdr:nvSpPr>
        <xdr:cNvPr id="843" name="フローチャート: 判断 842">
          <a:extLst>
            <a:ext uri="{FF2B5EF4-FFF2-40B4-BE49-F238E27FC236}">
              <a16:creationId xmlns:a16="http://schemas.microsoft.com/office/drawing/2014/main" id="{00000000-0008-0000-0600-00004B030000}"/>
            </a:ext>
          </a:extLst>
        </xdr:cNvPr>
        <xdr:cNvSpPr/>
      </xdr:nvSpPr>
      <xdr:spPr>
        <a:xfrm>
          <a:off x="21272500" y="12668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99493</xdr:rowOff>
    </xdr:from>
    <xdr:ext cx="534377"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21056111" y="12443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13719</xdr:rowOff>
    </xdr:from>
    <xdr:to>
      <xdr:col>107</xdr:col>
      <xdr:colOff>50800</xdr:colOff>
      <xdr:row>77</xdr:row>
      <xdr:rowOff>88562</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flipV="1">
          <a:off x="19545300" y="13215369"/>
          <a:ext cx="889000" cy="74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2832</xdr:rowOff>
    </xdr:from>
    <xdr:to>
      <xdr:col>107</xdr:col>
      <xdr:colOff>101600</xdr:colOff>
      <xdr:row>74</xdr:row>
      <xdr:rowOff>104432</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0383500" y="126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120959</xdr:rowOff>
    </xdr:from>
    <xdr:ext cx="534377"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20167111" y="12465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35161</xdr:rowOff>
    </xdr:from>
    <xdr:to>
      <xdr:col>102</xdr:col>
      <xdr:colOff>114300</xdr:colOff>
      <xdr:row>77</xdr:row>
      <xdr:rowOff>88562</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656300" y="13065361"/>
          <a:ext cx="889000" cy="224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11862</xdr:rowOff>
    </xdr:from>
    <xdr:to>
      <xdr:col>102</xdr:col>
      <xdr:colOff>165100</xdr:colOff>
      <xdr:row>74</xdr:row>
      <xdr:rowOff>113462</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19494500" y="12699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129989</xdr:rowOff>
    </xdr:from>
    <xdr:ext cx="534377"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9278111" y="12474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7313</xdr:rowOff>
    </xdr:from>
    <xdr:to>
      <xdr:col>98</xdr:col>
      <xdr:colOff>38100</xdr:colOff>
      <xdr:row>74</xdr:row>
      <xdr:rowOff>108913</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18605500" y="12694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125440</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8389111" y="12469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98935</xdr:rowOff>
    </xdr:from>
    <xdr:to>
      <xdr:col>116</xdr:col>
      <xdr:colOff>114300</xdr:colOff>
      <xdr:row>77</xdr:row>
      <xdr:rowOff>29085</xdr:rowOff>
    </xdr:to>
    <xdr:sp macro="" textlink="">
      <xdr:nvSpPr>
        <xdr:cNvPr id="858" name="楕円 857">
          <a:extLst>
            <a:ext uri="{FF2B5EF4-FFF2-40B4-BE49-F238E27FC236}">
              <a16:creationId xmlns:a16="http://schemas.microsoft.com/office/drawing/2014/main" id="{00000000-0008-0000-0600-00005A030000}"/>
            </a:ext>
          </a:extLst>
        </xdr:cNvPr>
        <xdr:cNvSpPr/>
      </xdr:nvSpPr>
      <xdr:spPr>
        <a:xfrm>
          <a:off x="22110700" y="13129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13862</xdr:rowOff>
    </xdr:from>
    <xdr:ext cx="534377" cy="259045"/>
    <xdr:sp macro="" textlink="">
      <xdr:nvSpPr>
        <xdr:cNvPr id="859" name="繰出金該当値テキスト">
          <a:extLst>
            <a:ext uri="{FF2B5EF4-FFF2-40B4-BE49-F238E27FC236}">
              <a16:creationId xmlns:a16="http://schemas.microsoft.com/office/drawing/2014/main" id="{00000000-0008-0000-0600-00005B030000}"/>
            </a:ext>
          </a:extLst>
        </xdr:cNvPr>
        <xdr:cNvSpPr txBox="1"/>
      </xdr:nvSpPr>
      <xdr:spPr>
        <a:xfrm>
          <a:off x="22212300" y="13044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170168</xdr:rowOff>
    </xdr:from>
    <xdr:to>
      <xdr:col>112</xdr:col>
      <xdr:colOff>38100</xdr:colOff>
      <xdr:row>76</xdr:row>
      <xdr:rowOff>100318</xdr:rowOff>
    </xdr:to>
    <xdr:sp macro="" textlink="">
      <xdr:nvSpPr>
        <xdr:cNvPr id="860" name="楕円 859">
          <a:extLst>
            <a:ext uri="{FF2B5EF4-FFF2-40B4-BE49-F238E27FC236}">
              <a16:creationId xmlns:a16="http://schemas.microsoft.com/office/drawing/2014/main" id="{00000000-0008-0000-0600-00005C030000}"/>
            </a:ext>
          </a:extLst>
        </xdr:cNvPr>
        <xdr:cNvSpPr/>
      </xdr:nvSpPr>
      <xdr:spPr>
        <a:xfrm>
          <a:off x="21272500" y="13028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91445</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056111" y="13121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134369</xdr:rowOff>
    </xdr:from>
    <xdr:to>
      <xdr:col>107</xdr:col>
      <xdr:colOff>101600</xdr:colOff>
      <xdr:row>77</xdr:row>
      <xdr:rowOff>64519</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0383500" y="13164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55646</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3257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37762</xdr:rowOff>
    </xdr:from>
    <xdr:to>
      <xdr:col>102</xdr:col>
      <xdr:colOff>165100</xdr:colOff>
      <xdr:row>77</xdr:row>
      <xdr:rowOff>139362</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19494500" y="13239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130489</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278111" y="13332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155811</xdr:rowOff>
    </xdr:from>
    <xdr:to>
      <xdr:col>98</xdr:col>
      <xdr:colOff>38100</xdr:colOff>
      <xdr:row>76</xdr:row>
      <xdr:rowOff>85961</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18605500" y="13014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77088</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8389111" y="13107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68" name="正方形/長方形 867">
          <a:extLst>
            <a:ext uri="{FF2B5EF4-FFF2-40B4-BE49-F238E27FC236}">
              <a16:creationId xmlns:a16="http://schemas.microsoft.com/office/drawing/2014/main" id="{00000000-0008-0000-0600-00006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69" name="正方形/長方形 868">
          <a:extLst>
            <a:ext uri="{FF2B5EF4-FFF2-40B4-BE49-F238E27FC236}">
              <a16:creationId xmlns:a16="http://schemas.microsoft.com/office/drawing/2014/main" id="{00000000-0008-0000-0600-00006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0" name="正方形/長方形 869">
          <a:extLst>
            <a:ext uri="{FF2B5EF4-FFF2-40B4-BE49-F238E27FC236}">
              <a16:creationId xmlns:a16="http://schemas.microsoft.com/office/drawing/2014/main" id="{00000000-0008-0000-0600-00006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1" name="正方形/長方形 870">
          <a:extLst>
            <a:ext uri="{FF2B5EF4-FFF2-40B4-BE49-F238E27FC236}">
              <a16:creationId xmlns:a16="http://schemas.microsoft.com/office/drawing/2014/main" id="{00000000-0008-0000-0600-00006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77" name="直線コネクタ 876">
          <a:extLst>
            <a:ext uri="{FF2B5EF4-FFF2-40B4-BE49-F238E27FC236}">
              <a16:creationId xmlns:a16="http://schemas.microsoft.com/office/drawing/2014/main" id="{00000000-0008-0000-0600-00006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78" name="直線コネクタ 877">
          <a:extLst>
            <a:ext uri="{FF2B5EF4-FFF2-40B4-BE49-F238E27FC236}">
              <a16:creationId xmlns:a16="http://schemas.microsoft.com/office/drawing/2014/main" id="{00000000-0008-0000-0600-00006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0" name="直線コネクタ 879">
          <a:extLst>
            <a:ext uri="{FF2B5EF4-FFF2-40B4-BE49-F238E27FC236}">
              <a16:creationId xmlns:a16="http://schemas.microsoft.com/office/drawing/2014/main" id="{00000000-0008-0000-0600-00007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2" name="前年度繰上充用金グラフ枠">
          <a:extLst>
            <a:ext uri="{FF2B5EF4-FFF2-40B4-BE49-F238E27FC236}">
              <a16:creationId xmlns:a16="http://schemas.microsoft.com/office/drawing/2014/main" id="{00000000-0008-0000-0600-00007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4" name="前年度繰上充用金最小値テキスト">
          <a:extLst>
            <a:ext uri="{FF2B5EF4-FFF2-40B4-BE49-F238E27FC236}">
              <a16:creationId xmlns:a16="http://schemas.microsoft.com/office/drawing/2014/main" id="{00000000-0008-0000-0600-00007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6" name="前年度繰上充用金最大値テキスト">
          <a:extLst>
            <a:ext uri="{FF2B5EF4-FFF2-40B4-BE49-F238E27FC236}">
              <a16:creationId xmlns:a16="http://schemas.microsoft.com/office/drawing/2014/main" id="{00000000-0008-0000-0600-00007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89" name="前年度繰上充用金平均値テキスト">
          <a:extLst>
            <a:ext uri="{FF2B5EF4-FFF2-40B4-BE49-F238E27FC236}">
              <a16:creationId xmlns:a16="http://schemas.microsoft.com/office/drawing/2014/main" id="{00000000-0008-0000-0600-00007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0" name="フローチャート: 判断 889">
          <a:extLst>
            <a:ext uri="{FF2B5EF4-FFF2-40B4-BE49-F238E27FC236}">
              <a16:creationId xmlns:a16="http://schemas.microsoft.com/office/drawing/2014/main" id="{00000000-0008-0000-0600-00007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2" name="フローチャート: 判断 891">
          <a:extLst>
            <a:ext uri="{FF2B5EF4-FFF2-40B4-BE49-F238E27FC236}">
              <a16:creationId xmlns:a16="http://schemas.microsoft.com/office/drawing/2014/main" id="{00000000-0008-0000-0600-00007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7" name="楕円 906">
          <a:extLst>
            <a:ext uri="{FF2B5EF4-FFF2-40B4-BE49-F238E27FC236}">
              <a16:creationId xmlns:a16="http://schemas.microsoft.com/office/drawing/2014/main" id="{00000000-0008-0000-0600-00008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08" name="前年度繰上充用金該当値テキスト">
          <a:extLst>
            <a:ext uri="{FF2B5EF4-FFF2-40B4-BE49-F238E27FC236}">
              <a16:creationId xmlns:a16="http://schemas.microsoft.com/office/drawing/2014/main" id="{00000000-0008-0000-0600-00008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09" name="楕円 908">
          <a:extLst>
            <a:ext uri="{FF2B5EF4-FFF2-40B4-BE49-F238E27FC236}">
              <a16:creationId xmlns:a16="http://schemas.microsoft.com/office/drawing/2014/main" id="{00000000-0008-0000-0600-00008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1" name="楕円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17" name="正方形/長方形 916">
          <a:extLst>
            <a:ext uri="{FF2B5EF4-FFF2-40B4-BE49-F238E27FC236}">
              <a16:creationId xmlns:a16="http://schemas.microsoft.com/office/drawing/2014/main" id="{00000000-0008-0000-0600-00009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18" name="正方形/長方形 917">
          <a:extLst>
            <a:ext uri="{FF2B5EF4-FFF2-40B4-BE49-F238E27FC236}">
              <a16:creationId xmlns:a16="http://schemas.microsoft.com/office/drawing/2014/main" id="{00000000-0008-0000-0600-00009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本町は５１８ヘクタールの町域に人口約２万人が居住しており、歴史的に古くから交通の要衝であったこともあり、コンパクトシティとしての特徴をもつ。</a:t>
          </a:r>
          <a:endParaRPr lang="ja-JP" altLang="ja-JP" sz="1400">
            <a:effectLst/>
          </a:endParaRPr>
        </a:p>
        <a:p>
          <a:r>
            <a:rPr kumimoji="1" lang="ja-JP" altLang="ja-JP" sz="1100">
              <a:solidFill>
                <a:schemeClr val="dk1"/>
              </a:solidFill>
              <a:effectLst/>
              <a:latin typeface="+mn-lt"/>
              <a:ea typeface="+mn-ea"/>
              <a:cs typeface="+mn-cs"/>
            </a:rPr>
            <a:t>　住民一人当たりのコストでみた場合、人件費は類似団体平均より低く、比較的少ないコストに抑えることができている。</a:t>
          </a:r>
          <a:endParaRPr lang="ja-JP" altLang="ja-JP" sz="1400">
            <a:effectLst/>
          </a:endParaRPr>
        </a:p>
        <a:p>
          <a:r>
            <a:rPr kumimoji="1" lang="ja-JP" altLang="ja-JP" sz="1100">
              <a:solidFill>
                <a:schemeClr val="dk1"/>
              </a:solidFill>
              <a:effectLst/>
              <a:latin typeface="+mn-lt"/>
              <a:ea typeface="+mn-ea"/>
              <a:cs typeface="+mn-cs"/>
            </a:rPr>
            <a:t>　義務的経費の中では、公債費が類似団体平均より低いが、新庁舎建設事業の元金償還開始に伴い今後は増加が見込まれる。</a:t>
          </a:r>
          <a:endParaRPr lang="ja-JP" altLang="ja-JP" sz="1400">
            <a:effectLst/>
          </a:endParaRPr>
        </a:p>
        <a:p>
          <a:r>
            <a:rPr kumimoji="1" lang="ja-JP" altLang="ja-JP" sz="1100">
              <a:solidFill>
                <a:schemeClr val="dk1"/>
              </a:solidFill>
              <a:effectLst/>
              <a:latin typeface="+mn-lt"/>
              <a:ea typeface="+mn-ea"/>
              <a:cs typeface="+mn-cs"/>
            </a:rPr>
            <a:t>　扶助費は子育て世帯の割合が多いため類似団体平均より高いが、沖縄県の平均を下回る。</a:t>
          </a:r>
          <a:endParaRPr lang="ja-JP" altLang="ja-JP" sz="1400">
            <a:effectLst/>
          </a:endParaRPr>
        </a:p>
        <a:p>
          <a:r>
            <a:rPr kumimoji="1" lang="ja-JP" altLang="ja-JP" sz="1100">
              <a:solidFill>
                <a:schemeClr val="dk1"/>
              </a:solidFill>
              <a:effectLst/>
              <a:latin typeface="+mn-lt"/>
              <a:ea typeface="+mn-ea"/>
              <a:cs typeface="+mn-cs"/>
            </a:rPr>
            <a:t>　維持補修費は、町域がコンパクトで公共施設が比較的少ないため、類似団体平均より低くなっている。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沖縄県与那原町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19,920
19,713
5.18
10,015,656
9,921,964
83,649
4,836,111
7,659,811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8.7
73.9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18999</xdr:rowOff>
    </xdr:from>
    <xdr:to>
      <xdr:col>24</xdr:col>
      <xdr:colOff>62865</xdr:colOff>
      <xdr:row>37</xdr:row>
      <xdr:rowOff>9398</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162499"/>
          <a:ext cx="1270" cy="11905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13225</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356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9398</xdr:rowOff>
    </xdr:from>
    <xdr:to>
      <xdr:col>24</xdr:col>
      <xdr:colOff>152400</xdr:colOff>
      <xdr:row>37</xdr:row>
      <xdr:rowOff>9398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353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137126</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4937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8,528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18999</xdr:rowOff>
    </xdr:from>
    <xdr:to>
      <xdr:col>24</xdr:col>
      <xdr:colOff>152400</xdr:colOff>
      <xdr:row>30</xdr:row>
      <xdr:rowOff>18999</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16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23343</xdr:rowOff>
    </xdr:from>
    <xdr:to>
      <xdr:col>24</xdr:col>
      <xdr:colOff>63500</xdr:colOff>
      <xdr:row>35</xdr:row>
      <xdr:rowOff>34087</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3797300" y="6024093"/>
          <a:ext cx="838200" cy="10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86631</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5730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63754</xdr:rowOff>
    </xdr:from>
    <xdr:to>
      <xdr:col>24</xdr:col>
      <xdr:colOff>114300</xdr:colOff>
      <xdr:row>33</xdr:row>
      <xdr:rowOff>165354</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721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23343</xdr:rowOff>
    </xdr:from>
    <xdr:to>
      <xdr:col>19</xdr:col>
      <xdr:colOff>177800</xdr:colOff>
      <xdr:row>35</xdr:row>
      <xdr:rowOff>52603</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908300" y="6024093"/>
          <a:ext cx="889000" cy="29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33</xdr:row>
      <xdr:rowOff>82728</xdr:rowOff>
    </xdr:from>
    <xdr:to>
      <xdr:col>20</xdr:col>
      <xdr:colOff>38100</xdr:colOff>
      <xdr:row>34</xdr:row>
      <xdr:rowOff>12878</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574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29405</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5515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43002</xdr:rowOff>
    </xdr:from>
    <xdr:to>
      <xdr:col>15</xdr:col>
      <xdr:colOff>50800</xdr:colOff>
      <xdr:row>35</xdr:row>
      <xdr:rowOff>52603</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a:off x="2019300" y="6043752"/>
          <a:ext cx="889000" cy="9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123418</xdr:rowOff>
    </xdr:from>
    <xdr:to>
      <xdr:col>15</xdr:col>
      <xdr:colOff>101600</xdr:colOff>
      <xdr:row>34</xdr:row>
      <xdr:rowOff>53568</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5781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70095</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5556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43002</xdr:rowOff>
    </xdr:from>
    <xdr:to>
      <xdr:col>10</xdr:col>
      <xdr:colOff>114300</xdr:colOff>
      <xdr:row>35</xdr:row>
      <xdr:rowOff>92837</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1130300" y="6043752"/>
          <a:ext cx="889000" cy="49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33</xdr:row>
      <xdr:rowOff>138963</xdr:rowOff>
    </xdr:from>
    <xdr:to>
      <xdr:col>10</xdr:col>
      <xdr:colOff>165100</xdr:colOff>
      <xdr:row>34</xdr:row>
      <xdr:rowOff>69113</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57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85640</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5572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107874</xdr:rowOff>
    </xdr:from>
    <xdr:to>
      <xdr:col>6</xdr:col>
      <xdr:colOff>38100</xdr:colOff>
      <xdr:row>34</xdr:row>
      <xdr:rowOff>38024</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5765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54551</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5540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154737</xdr:rowOff>
    </xdr:from>
    <xdr:to>
      <xdr:col>24</xdr:col>
      <xdr:colOff>114300</xdr:colOff>
      <xdr:row>35</xdr:row>
      <xdr:rowOff>84887</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5984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133164</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962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143993</xdr:rowOff>
    </xdr:from>
    <xdr:to>
      <xdr:col>20</xdr:col>
      <xdr:colOff>38100</xdr:colOff>
      <xdr:row>35</xdr:row>
      <xdr:rowOff>74143</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973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65270</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6066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1803</xdr:rowOff>
    </xdr:from>
    <xdr:to>
      <xdr:col>15</xdr:col>
      <xdr:colOff>101600</xdr:colOff>
      <xdr:row>35</xdr:row>
      <xdr:rowOff>103403</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6002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94530</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6095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163652</xdr:rowOff>
    </xdr:from>
    <xdr:to>
      <xdr:col>10</xdr:col>
      <xdr:colOff>165100</xdr:colOff>
      <xdr:row>35</xdr:row>
      <xdr:rowOff>93802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9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84929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6085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42037</xdr:rowOff>
    </xdr:from>
    <xdr:to>
      <xdr:col>6</xdr:col>
      <xdr:colOff>38100</xdr:colOff>
      <xdr:row>35</xdr:row>
      <xdr:rowOff>143637</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6042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134764</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6135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26208</xdr:rowOff>
    </xdr:from>
    <xdr:to>
      <xdr:col>24</xdr:col>
      <xdr:colOff>62865</xdr:colOff>
      <xdr:row>58</xdr:row>
      <xdr:rowOff>51388</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770158"/>
          <a:ext cx="1270" cy="1225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55215</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99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51388</xdr:rowOff>
    </xdr:from>
    <xdr:to>
      <xdr:col>24</xdr:col>
      <xdr:colOff>152400</xdr:colOff>
      <xdr:row>58</xdr:row>
      <xdr:rowOff>51388</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95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144335</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545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364,788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26208</xdr:rowOff>
    </xdr:from>
    <xdr:to>
      <xdr:col>24</xdr:col>
      <xdr:colOff>152400</xdr:colOff>
      <xdr:row>51</xdr:row>
      <xdr:rowOff>26208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770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143979</xdr:rowOff>
    </xdr:from>
    <xdr:to>
      <xdr:col>24</xdr:col>
      <xdr:colOff>63500</xdr:colOff>
      <xdr:row>57</xdr:row>
      <xdr:rowOff>165307</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916629"/>
          <a:ext cx="838200" cy="21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165635</xdr:rowOff>
    </xdr:from>
    <xdr:ext cx="599010"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4239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142758</xdr:rowOff>
    </xdr:from>
    <xdr:to>
      <xdr:col>24</xdr:col>
      <xdr:colOff>114300</xdr:colOff>
      <xdr:row>56</xdr:row>
      <xdr:rowOff>72908</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572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165307</xdr:rowOff>
    </xdr:from>
    <xdr:to>
      <xdr:col>19</xdr:col>
      <xdr:colOff>177800</xdr:colOff>
      <xdr:row>58</xdr:row>
      <xdr:rowOff>25026</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2908300" y="9937957"/>
          <a:ext cx="889000" cy="31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17897</xdr:rowOff>
    </xdr:from>
    <xdr:to>
      <xdr:col>20</xdr:col>
      <xdr:colOff>38100</xdr:colOff>
      <xdr:row>56</xdr:row>
      <xdr:rowOff>119497</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619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136024</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3943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120772</xdr:rowOff>
    </xdr:from>
    <xdr:to>
      <xdr:col>15</xdr:col>
      <xdr:colOff>50800</xdr:colOff>
      <xdr:row>58</xdr:row>
      <xdr:rowOff>25026</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9893422"/>
          <a:ext cx="889000" cy="75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52903</xdr:rowOff>
    </xdr:from>
    <xdr:to>
      <xdr:col>15</xdr:col>
      <xdr:colOff>101600</xdr:colOff>
      <xdr:row>56</xdr:row>
      <xdr:rowOff>154503</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654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171030</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08795" y="9429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52</xdr:row>
      <xdr:rowOff>171068</xdr:rowOff>
    </xdr:from>
    <xdr:to>
      <xdr:col>10</xdr:col>
      <xdr:colOff>114300</xdr:colOff>
      <xdr:row>57</xdr:row>
      <xdr:rowOff>120772</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9086468"/>
          <a:ext cx="889000" cy="806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43294</xdr:rowOff>
    </xdr:from>
    <xdr:to>
      <xdr:col>10</xdr:col>
      <xdr:colOff>165100</xdr:colOff>
      <xdr:row>56</xdr:row>
      <xdr:rowOff>144894</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644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161421</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19795" y="9419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23402</xdr:rowOff>
    </xdr:from>
    <xdr:to>
      <xdr:col>6</xdr:col>
      <xdr:colOff>38100</xdr:colOff>
      <xdr:row>54</xdr:row>
      <xdr:rowOff>125002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28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116129</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9374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93179</xdr:rowOff>
    </xdr:from>
    <xdr:to>
      <xdr:col>24</xdr:col>
      <xdr:colOff>114300</xdr:colOff>
      <xdr:row>58</xdr:row>
      <xdr:rowOff>23329</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865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8106</xdr:rowOff>
    </xdr:from>
    <xdr:ext cx="534377"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780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114507</xdr:rowOff>
    </xdr:from>
    <xdr:to>
      <xdr:col>20</xdr:col>
      <xdr:colOff>38100</xdr:colOff>
      <xdr:row>58</xdr:row>
      <xdr:rowOff>44657</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88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35784</xdr:rowOff>
    </xdr:from>
    <xdr:ext cx="534377"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30111" y="9979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145676</xdr:rowOff>
    </xdr:from>
    <xdr:to>
      <xdr:col>15</xdr:col>
      <xdr:colOff>101600</xdr:colOff>
      <xdr:row>58</xdr:row>
      <xdr:rowOff>75826</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918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66953</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41111" y="10011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69972</xdr:rowOff>
    </xdr:from>
    <xdr:to>
      <xdr:col>10</xdr:col>
      <xdr:colOff>165100</xdr:colOff>
      <xdr:row>58</xdr:row>
      <xdr:rowOff>122</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84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162699</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52111" y="9935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52</xdr:row>
      <xdr:rowOff>120268</xdr:rowOff>
    </xdr:from>
    <xdr:to>
      <xdr:col>6</xdr:col>
      <xdr:colOff>38100</xdr:colOff>
      <xdr:row>53</xdr:row>
      <xdr:rowOff>50418</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035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66945</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8810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129573</xdr:rowOff>
    </xdr:from>
    <xdr:to>
      <xdr:col>24</xdr:col>
      <xdr:colOff>62865</xdr:colOff>
      <xdr:row>78</xdr:row>
      <xdr:rowOff>84599</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31073"/>
          <a:ext cx="1270" cy="13266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88426</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461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134,462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84599</xdr:rowOff>
    </xdr:from>
    <xdr:to>
      <xdr:col>24</xdr:col>
      <xdr:colOff>152400</xdr:colOff>
      <xdr:row>78</xdr:row>
      <xdr:rowOff>84599</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457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76250</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906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482,658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129573</xdr:rowOff>
    </xdr:from>
    <xdr:to>
      <xdr:col>24</xdr:col>
      <xdr:colOff>152400</xdr:colOff>
      <xdr:row>70</xdr:row>
      <xdr:rowOff>129573</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31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157336</xdr:rowOff>
    </xdr:from>
    <xdr:to>
      <xdr:col>24</xdr:col>
      <xdr:colOff>63500</xdr:colOff>
      <xdr:row>76</xdr:row>
      <xdr:rowOff>6486</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3016086"/>
          <a:ext cx="838200" cy="20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114464</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31446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197,628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136037</xdr:rowOff>
    </xdr:from>
    <xdr:to>
      <xdr:col>24</xdr:col>
      <xdr:colOff>114300</xdr:colOff>
      <xdr:row>77</xdr:row>
      <xdr:rowOff>66187</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3166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6486</xdr:rowOff>
    </xdr:from>
    <xdr:to>
      <xdr:col>19</xdr:col>
      <xdr:colOff>177800</xdr:colOff>
      <xdr:row>76</xdr:row>
      <xdr:rowOff>133398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3036686"/>
          <a:ext cx="889000" cy="126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18064</xdr:rowOff>
    </xdr:from>
    <xdr:to>
      <xdr:col>20</xdr:col>
      <xdr:colOff>38100</xdr:colOff>
      <xdr:row>77</xdr:row>
      <xdr:rowOff>119664</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219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110791</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3312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32358</xdr:rowOff>
    </xdr:from>
    <xdr:to>
      <xdr:col>15</xdr:col>
      <xdr:colOff>50800</xdr:colOff>
      <xdr:row>76</xdr:row>
      <xdr:rowOff>133398</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2019300" y="13062558"/>
          <a:ext cx="889000" cy="101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69839</xdr:rowOff>
    </xdr:from>
    <xdr:to>
      <xdr:col>15</xdr:col>
      <xdr:colOff>101600</xdr:colOff>
      <xdr:row>77</xdr:row>
      <xdr:rowOff>171439</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271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162566</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3364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32358</xdr:rowOff>
    </xdr:from>
    <xdr:to>
      <xdr:col>10</xdr:col>
      <xdr:colOff>114300</xdr:colOff>
      <xdr:row>77</xdr:row>
      <xdr:rowOff>67452</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3062558"/>
          <a:ext cx="889000" cy="206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41785</xdr:rowOff>
    </xdr:from>
    <xdr:to>
      <xdr:col>10</xdr:col>
      <xdr:colOff>165100</xdr:colOff>
      <xdr:row>77</xdr:row>
      <xdr:rowOff>143385</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243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134512</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3336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132090</xdr:rowOff>
    </xdr:from>
    <xdr:to>
      <xdr:col>6</xdr:col>
      <xdr:colOff>38100</xdr:colOff>
      <xdr:row>78</xdr:row>
      <xdr:rowOff>62240</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333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53367</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3426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106536</xdr:rowOff>
    </xdr:from>
    <xdr:to>
      <xdr:col>24</xdr:col>
      <xdr:colOff>114300</xdr:colOff>
      <xdr:row>76</xdr:row>
      <xdr:rowOff>36686</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2965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129413</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2816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127137</xdr:rowOff>
    </xdr:from>
    <xdr:to>
      <xdr:col>20</xdr:col>
      <xdr:colOff>38100</xdr:colOff>
      <xdr:row>76</xdr:row>
      <xdr:rowOff>57286</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298588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73814</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27611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82598</xdr:rowOff>
    </xdr:from>
    <xdr:to>
      <xdr:col>15</xdr:col>
      <xdr:colOff>101600</xdr:colOff>
      <xdr:row>77</xdr:row>
      <xdr:rowOff>12748</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3112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29275</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28880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153008</xdr:rowOff>
    </xdr:from>
    <xdr:to>
      <xdr:col>10</xdr:col>
      <xdr:colOff>165100</xdr:colOff>
      <xdr:row>76</xdr:row>
      <xdr:rowOff>83158</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3011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99684</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2786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16652</xdr:rowOff>
    </xdr:from>
    <xdr:to>
      <xdr:col>6</xdr:col>
      <xdr:colOff>38100</xdr:colOff>
      <xdr:row>77</xdr:row>
      <xdr:rowOff>118252</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218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134779</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2993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92727</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134400</xdr:rowOff>
    </xdr:from>
    <xdr:to>
      <xdr:col>24</xdr:col>
      <xdr:colOff>62865</xdr:colOff>
      <xdr:row>99</xdr:row>
      <xdr:rowOff>10054</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564900"/>
          <a:ext cx="1270" cy="1418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13881</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87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10054</xdr:rowOff>
    </xdr:from>
    <xdr:to>
      <xdr:col>24</xdr:col>
      <xdr:colOff>152400</xdr:colOff>
      <xdr:row>99</xdr:row>
      <xdr:rowOff>10054</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83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81077</xdr:rowOff>
    </xdr:from>
    <xdr:ext cx="690189"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3401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1,144,173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134400</xdr:rowOff>
    </xdr:from>
    <xdr:to>
      <xdr:col>24</xdr:col>
      <xdr:colOff>152400</xdr:colOff>
      <xdr:row>90</xdr:row>
      <xdr:rowOff>134400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56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99</xdr:row>
      <xdr:rowOff>5770</xdr:rowOff>
    </xdr:from>
    <xdr:to>
      <xdr:col>24</xdr:col>
      <xdr:colOff>63500</xdr:colOff>
      <xdr:row>99</xdr:row>
      <xdr:rowOff>9968</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3797300" y="16979320"/>
          <a:ext cx="838200" cy="4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92408</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7230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69531</xdr:rowOff>
    </xdr:from>
    <xdr:to>
      <xdr:col>24</xdr:col>
      <xdr:colOff>114300</xdr:colOff>
      <xdr:row>98</xdr:row>
      <xdr:rowOff>171131</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871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5770</xdr:rowOff>
    </xdr:from>
    <xdr:to>
      <xdr:col>19</xdr:col>
      <xdr:colOff>177800</xdr:colOff>
      <xdr:row>99</xdr:row>
      <xdr:rowOff>7379</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2908300" y="16979320"/>
          <a:ext cx="889000" cy="1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91940</xdr:rowOff>
    </xdr:from>
    <xdr:to>
      <xdr:col>20</xdr:col>
      <xdr:colOff>38100</xdr:colOff>
      <xdr:row>99</xdr:row>
      <xdr:rowOff>22090</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9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38617</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30111" y="16669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2918</xdr:rowOff>
    </xdr:from>
    <xdr:to>
      <xdr:col>15</xdr:col>
      <xdr:colOff>50800</xdr:colOff>
      <xdr:row>99</xdr:row>
      <xdr:rowOff>7379</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019300" y="16976468"/>
          <a:ext cx="889000" cy="4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90270</xdr:rowOff>
    </xdr:from>
    <xdr:to>
      <xdr:col>15</xdr:col>
      <xdr:colOff>101600</xdr:colOff>
      <xdr:row>99</xdr:row>
      <xdr:rowOff>20420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89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36947</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667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2918</xdr:rowOff>
    </xdr:from>
    <xdr:to>
      <xdr:col>10</xdr:col>
      <xdr:colOff>114300</xdr:colOff>
      <xdr:row>99</xdr:row>
      <xdr:rowOff>11291</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976468"/>
          <a:ext cx="889000" cy="8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89373</xdr:rowOff>
    </xdr:from>
    <xdr:to>
      <xdr:col>10</xdr:col>
      <xdr:colOff>165100</xdr:colOff>
      <xdr:row>99</xdr:row>
      <xdr:rowOff>19523</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91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36050</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666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99682</xdr:rowOff>
    </xdr:from>
    <xdr:to>
      <xdr:col>6</xdr:col>
      <xdr:colOff>38100</xdr:colOff>
      <xdr:row>99</xdr:row>
      <xdr:rowOff>29832</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901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46359</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677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130618</xdr:rowOff>
    </xdr:from>
    <xdr:to>
      <xdr:col>24</xdr:col>
      <xdr:colOff>114300</xdr:colOff>
      <xdr:row>99</xdr:row>
      <xdr:rowOff>60768</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932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98</xdr:row>
      <xdr:rowOff>47957</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850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126420</xdr:rowOff>
    </xdr:from>
    <xdr:to>
      <xdr:col>20</xdr:col>
      <xdr:colOff>38100</xdr:colOff>
      <xdr:row>99</xdr:row>
      <xdr:rowOff>56570</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928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47697</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7021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128029</xdr:rowOff>
    </xdr:from>
    <xdr:to>
      <xdr:col>15</xdr:col>
      <xdr:colOff>101600</xdr:colOff>
      <xdr:row>99</xdr:row>
      <xdr:rowOff>58179</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930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49306</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7022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123568</xdr:rowOff>
    </xdr:from>
    <xdr:to>
      <xdr:col>10</xdr:col>
      <xdr:colOff>165100</xdr:colOff>
      <xdr:row>99</xdr:row>
      <xdr:rowOff>53718</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925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44845</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7018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131941</xdr:rowOff>
    </xdr:from>
    <xdr:to>
      <xdr:col>6</xdr:col>
      <xdr:colOff>38100</xdr:colOff>
      <xdr:row>99</xdr:row>
      <xdr:rowOff>62091</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934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53218</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702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93980</xdr:rowOff>
    </xdr:from>
    <xdr:to>
      <xdr:col>54</xdr:col>
      <xdr:colOff>189865</xdr:colOff>
      <xdr:row>39</xdr:row>
      <xdr:rowOff>98878</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237480"/>
          <a:ext cx="1270" cy="15479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40657</xdr:rowOff>
    </xdr:from>
    <xdr:ext cx="469744"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012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93980</xdr:rowOff>
    </xdr:from>
    <xdr:to>
      <xdr:col>55</xdr:col>
      <xdr:colOff>88900</xdr:colOff>
      <xdr:row>30</xdr:row>
      <xdr:rowOff>93980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237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98878</xdr:rowOff>
    </xdr:from>
    <xdr:to>
      <xdr:col>55</xdr:col>
      <xdr:colOff>0</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47769</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39141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24892</xdr:rowOff>
    </xdr:from>
    <xdr:to>
      <xdr:col>55</xdr:col>
      <xdr:colOff>50800</xdr:colOff>
      <xdr:row>38</xdr:row>
      <xdr:rowOff>126492</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539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98878</xdr:rowOff>
    </xdr:from>
    <xdr:to>
      <xdr:col>50</xdr:col>
      <xdr:colOff>114300</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750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43507</xdr:rowOff>
    </xdr:from>
    <xdr:to>
      <xdr:col>50</xdr:col>
      <xdr:colOff>165100</xdr:colOff>
      <xdr:row>38</xdr:row>
      <xdr:rowOff>145107</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55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161634</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50017" y="63338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98878</xdr:rowOff>
    </xdr:from>
    <xdr:to>
      <xdr:col>45</xdr:col>
      <xdr:colOff>177800</xdr:colOff>
      <xdr:row>39</xdr:row>
      <xdr:rowOff>98878</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7861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44160</xdr:rowOff>
    </xdr:from>
    <xdr:to>
      <xdr:col>46</xdr:col>
      <xdr:colOff>38100</xdr:colOff>
      <xdr:row>38</xdr:row>
      <xdr:rowOff>145760</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559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162287</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61017" y="63344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98878</xdr:rowOff>
    </xdr:from>
    <xdr:to>
      <xdr:col>41</xdr:col>
      <xdr:colOff>50800</xdr:colOff>
      <xdr:row>39</xdr:row>
      <xdr:rowOff>98878</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34362</xdr:rowOff>
    </xdr:from>
    <xdr:to>
      <xdr:col>41</xdr:col>
      <xdr:colOff>101600</xdr:colOff>
      <xdr:row>38</xdr:row>
      <xdr:rowOff>135962</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549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152490</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2017" y="63246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17054</xdr:rowOff>
    </xdr:from>
    <xdr:to>
      <xdr:col>36</xdr:col>
      <xdr:colOff>165100</xdr:colOff>
      <xdr:row>38</xdr:row>
      <xdr:rowOff>118654</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53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135181</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3017" y="63073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48078</xdr:rowOff>
    </xdr:from>
    <xdr:to>
      <xdr:col>55</xdr:col>
      <xdr:colOff>50800</xdr:colOff>
      <xdr:row>39</xdr:row>
      <xdr:rowOff>149678</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134455</xdr:rowOff>
    </xdr:from>
    <xdr:ext cx="249299"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48078</xdr:rowOff>
    </xdr:from>
    <xdr:to>
      <xdr:col>50</xdr:col>
      <xdr:colOff>165100</xdr:colOff>
      <xdr:row>39</xdr:row>
      <xdr:rowOff>149678</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140805</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514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48078</xdr:rowOff>
    </xdr:from>
    <xdr:to>
      <xdr:col>46</xdr:col>
      <xdr:colOff>38100</xdr:colOff>
      <xdr:row>39</xdr:row>
      <xdr:rowOff>149678</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140805</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625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39</xdr:row>
      <xdr:rowOff>48078</xdr:rowOff>
    </xdr:from>
    <xdr:to>
      <xdr:col>41</xdr:col>
      <xdr:colOff>101600</xdr:colOff>
      <xdr:row>39</xdr:row>
      <xdr:rowOff>149678</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140805</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73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48078</xdr:rowOff>
    </xdr:from>
    <xdr:to>
      <xdr:col>36</xdr:col>
      <xdr:colOff>165100</xdr:colOff>
      <xdr:row>39</xdr:row>
      <xdr:rowOff>149678</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140805</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84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3" name="農林水産業費グラフ枠">
          <a:extLst>
            <a:ext uri="{FF2B5EF4-FFF2-40B4-BE49-F238E27FC236}">
              <a16:creationId xmlns:a16="http://schemas.microsoft.com/office/drawing/2014/main" id="{00000000-0008-0000-0700-000057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12381</xdr:rowOff>
    </xdr:from>
    <xdr:to>
      <xdr:col>54</xdr:col>
      <xdr:colOff>189865</xdr:colOff>
      <xdr:row>59</xdr:row>
      <xdr:rowOff>88591</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flipV="1">
          <a:off x="10475595" y="8584881"/>
          <a:ext cx="1270" cy="1619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92418</xdr:rowOff>
    </xdr:from>
    <xdr:ext cx="378565" cy="259045"/>
    <xdr:sp macro="" textlink="">
      <xdr:nvSpPr>
        <xdr:cNvPr id="345" name="農林水産業費最小値テキスト">
          <a:extLst>
            <a:ext uri="{FF2B5EF4-FFF2-40B4-BE49-F238E27FC236}">
              <a16:creationId xmlns:a16="http://schemas.microsoft.com/office/drawing/2014/main" id="{00000000-0008-0000-0700-000059010000}"/>
            </a:ext>
          </a:extLst>
        </xdr:cNvPr>
        <xdr:cNvSpPr txBox="1"/>
      </xdr:nvSpPr>
      <xdr:spPr>
        <a:xfrm>
          <a:off x="10528300" y="102079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88591</xdr:rowOff>
    </xdr:from>
    <xdr:to>
      <xdr:col>55</xdr:col>
      <xdr:colOff>88900</xdr:colOff>
      <xdr:row>59</xdr:row>
      <xdr:rowOff>88591</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10204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130508</xdr:rowOff>
    </xdr:from>
    <xdr:ext cx="599010" cy="259045"/>
    <xdr:sp macro="" textlink="">
      <xdr:nvSpPr>
        <xdr:cNvPr id="347" name="農林水産業費最大値テキスト">
          <a:extLst>
            <a:ext uri="{FF2B5EF4-FFF2-40B4-BE49-F238E27FC236}">
              <a16:creationId xmlns:a16="http://schemas.microsoft.com/office/drawing/2014/main" id="{00000000-0008-0000-0700-00005B010000}"/>
            </a:ext>
          </a:extLst>
        </xdr:cNvPr>
        <xdr:cNvSpPr txBox="1"/>
      </xdr:nvSpPr>
      <xdr:spPr>
        <a:xfrm>
          <a:off x="10528300" y="8360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149,696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12381</xdr:rowOff>
    </xdr:from>
    <xdr:to>
      <xdr:col>55</xdr:col>
      <xdr:colOff>88900</xdr:colOff>
      <xdr:row>50</xdr:row>
      <xdr:rowOff>12381</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10388600" y="8584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14340</xdr:rowOff>
    </xdr:from>
    <xdr:to>
      <xdr:col>55</xdr:col>
      <xdr:colOff>0</xdr:colOff>
      <xdr:row>59</xdr:row>
      <xdr:rowOff>80917</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9639300" y="10129890"/>
          <a:ext cx="838200" cy="66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134964</xdr:rowOff>
    </xdr:from>
    <xdr:ext cx="534377" cy="259045"/>
    <xdr:sp macro="" textlink="">
      <xdr:nvSpPr>
        <xdr:cNvPr id="350" name="農林水産業費平均値テキスト">
          <a:extLst>
            <a:ext uri="{FF2B5EF4-FFF2-40B4-BE49-F238E27FC236}">
              <a16:creationId xmlns:a16="http://schemas.microsoft.com/office/drawing/2014/main" id="{00000000-0008-0000-0700-00005E010000}"/>
            </a:ext>
          </a:extLst>
        </xdr:cNvPr>
        <xdr:cNvSpPr txBox="1"/>
      </xdr:nvSpPr>
      <xdr:spPr>
        <a:xfrm>
          <a:off x="10528300" y="97361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112087</xdr:rowOff>
    </xdr:from>
    <xdr:to>
      <xdr:col>55</xdr:col>
      <xdr:colOff>50800</xdr:colOff>
      <xdr:row>58</xdr:row>
      <xdr:rowOff>42237</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10426700" y="9884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14340</xdr:rowOff>
    </xdr:from>
    <xdr:to>
      <xdr:col>50</xdr:col>
      <xdr:colOff>114300</xdr:colOff>
      <xdr:row>59</xdr:row>
      <xdr:rowOff>73265</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8750300" y="10129890"/>
          <a:ext cx="889000" cy="58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103258</xdr:rowOff>
    </xdr:from>
    <xdr:to>
      <xdr:col>50</xdr:col>
      <xdr:colOff>165100</xdr:colOff>
      <xdr:row>58</xdr:row>
      <xdr:rowOff>33408</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9588500" y="9875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49935</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9372111" y="9651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73265</xdr:rowOff>
    </xdr:from>
    <xdr:to>
      <xdr:col>45</xdr:col>
      <xdr:colOff>177800</xdr:colOff>
      <xdr:row>59</xdr:row>
      <xdr:rowOff>75387</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7861300" y="10188815"/>
          <a:ext cx="889000" cy="2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132672</xdr:rowOff>
    </xdr:from>
    <xdr:to>
      <xdr:col>46</xdr:col>
      <xdr:colOff>38100</xdr:colOff>
      <xdr:row>58</xdr:row>
      <xdr:rowOff>62822</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8699500" y="9905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79349</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8483111" y="9680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75387</xdr:rowOff>
    </xdr:from>
    <xdr:to>
      <xdr:col>41</xdr:col>
      <xdr:colOff>50800</xdr:colOff>
      <xdr:row>59</xdr:row>
      <xdr:rowOff>78740</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6972300" y="10190937"/>
          <a:ext cx="889000" cy="3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160909</xdr:rowOff>
    </xdr:from>
    <xdr:to>
      <xdr:col>41</xdr:col>
      <xdr:colOff>101600</xdr:colOff>
      <xdr:row>58</xdr:row>
      <xdr:rowOff>91059</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7810500" y="9933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107586</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594111" y="9708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164958</xdr:rowOff>
    </xdr:from>
    <xdr:to>
      <xdr:col>36</xdr:col>
      <xdr:colOff>165100</xdr:colOff>
      <xdr:row>58</xdr:row>
      <xdr:rowOff>95108</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6921500" y="9937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111635</xdr:rowOff>
    </xdr:from>
    <xdr:ext cx="534377"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705111" y="9712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59</xdr:row>
      <xdr:rowOff>30117</xdr:rowOff>
    </xdr:from>
    <xdr:to>
      <xdr:col>55</xdr:col>
      <xdr:colOff>50800</xdr:colOff>
      <xdr:row>59</xdr:row>
      <xdr:rowOff>131717</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10426700" y="10145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116494</xdr:rowOff>
    </xdr:from>
    <xdr:ext cx="469744" cy="259045"/>
    <xdr:sp macro="" textlink="">
      <xdr:nvSpPr>
        <xdr:cNvPr id="369" name="農林水産業費該当値テキスト">
          <a:extLst>
            <a:ext uri="{FF2B5EF4-FFF2-40B4-BE49-F238E27FC236}">
              <a16:creationId xmlns:a16="http://schemas.microsoft.com/office/drawing/2014/main" id="{00000000-0008-0000-0700-000071010000}"/>
            </a:ext>
          </a:extLst>
        </xdr:cNvPr>
        <xdr:cNvSpPr txBox="1"/>
      </xdr:nvSpPr>
      <xdr:spPr>
        <a:xfrm>
          <a:off x="10528300" y="10060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134990</xdr:rowOff>
    </xdr:from>
    <xdr:to>
      <xdr:col>50</xdr:col>
      <xdr:colOff>165100</xdr:colOff>
      <xdr:row>59</xdr:row>
      <xdr:rowOff>65140</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9588500" y="1007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59</xdr:row>
      <xdr:rowOff>56267</xdr:rowOff>
    </xdr:from>
    <xdr:ext cx="469744"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9404428" y="10171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59</xdr:row>
      <xdr:rowOff>22465</xdr:rowOff>
    </xdr:from>
    <xdr:to>
      <xdr:col>46</xdr:col>
      <xdr:colOff>38100</xdr:colOff>
      <xdr:row>59</xdr:row>
      <xdr:rowOff>124065</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8699500" y="10138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59</xdr:row>
      <xdr:rowOff>115192</xdr:rowOff>
    </xdr:from>
    <xdr:ext cx="469744"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8515428" y="10230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59</xdr:row>
      <xdr:rowOff>24587</xdr:rowOff>
    </xdr:from>
    <xdr:to>
      <xdr:col>41</xdr:col>
      <xdr:colOff>101600</xdr:colOff>
      <xdr:row>59</xdr:row>
      <xdr:rowOff>126187</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7810500" y="1014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59</xdr:row>
      <xdr:rowOff>117314</xdr:rowOff>
    </xdr:from>
    <xdr:ext cx="469744"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7626428" y="10232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59</xdr:row>
      <xdr:rowOff>27940</xdr:rowOff>
    </xdr:from>
    <xdr:to>
      <xdr:col>36</xdr:col>
      <xdr:colOff>165100</xdr:colOff>
      <xdr:row>59</xdr:row>
      <xdr:rowOff>129540</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6921500" y="1014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120667</xdr:rowOff>
    </xdr:from>
    <xdr:ext cx="469744"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6737428" y="10236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18052</xdr:rowOff>
    </xdr:from>
    <xdr:to>
      <xdr:col>54</xdr:col>
      <xdr:colOff>189865</xdr:colOff>
      <xdr:row>79</xdr:row>
      <xdr:rowOff>88297</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2191002"/>
          <a:ext cx="1270" cy="14418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92124</xdr:rowOff>
    </xdr:from>
    <xdr:ext cx="378565"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6366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88297</xdr:rowOff>
    </xdr:from>
    <xdr:to>
      <xdr:col>55</xdr:col>
      <xdr:colOff>88900</xdr:colOff>
      <xdr:row>79</xdr:row>
      <xdr:rowOff>88297</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632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136179</xdr:rowOff>
    </xdr:from>
    <xdr:ext cx="534377"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1966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88,950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18052</xdr:rowOff>
    </xdr:from>
    <xdr:to>
      <xdr:col>55</xdr:col>
      <xdr:colOff>88900</xdr:colOff>
      <xdr:row>71</xdr:row>
      <xdr:rowOff>18052</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2191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147391</xdr:rowOff>
    </xdr:from>
    <xdr:to>
      <xdr:col>55</xdr:col>
      <xdr:colOff>0</xdr:colOff>
      <xdr:row>78</xdr:row>
      <xdr:rowOff>161874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9639300" y="13520491"/>
          <a:ext cx="838200" cy="14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114554</xdr:rowOff>
    </xdr:from>
    <xdr:ext cx="534377"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31447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91677</xdr:rowOff>
    </xdr:from>
    <xdr:to>
      <xdr:col>55</xdr:col>
      <xdr:colOff>50800</xdr:colOff>
      <xdr:row>78</xdr:row>
      <xdr:rowOff>21827</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329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75791</xdr:rowOff>
    </xdr:from>
    <xdr:to>
      <xdr:col>50</xdr:col>
      <xdr:colOff>114300</xdr:colOff>
      <xdr:row>78</xdr:row>
      <xdr:rowOff>161874</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8750300" y="13448891"/>
          <a:ext cx="889000" cy="86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96493</xdr:rowOff>
    </xdr:from>
    <xdr:to>
      <xdr:col>50</xdr:col>
      <xdr:colOff>165100</xdr:colOff>
      <xdr:row>78</xdr:row>
      <xdr:rowOff>26643</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329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43170</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372111" y="13073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75791</xdr:rowOff>
    </xdr:from>
    <xdr:to>
      <xdr:col>45</xdr:col>
      <xdr:colOff>177800</xdr:colOff>
      <xdr:row>78</xdr:row>
      <xdr:rowOff>160634</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7861300" y="13448891"/>
          <a:ext cx="889000" cy="84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41939</xdr:rowOff>
    </xdr:from>
    <xdr:to>
      <xdr:col>46</xdr:col>
      <xdr:colOff>38100</xdr:colOff>
      <xdr:row>77</xdr:row>
      <xdr:rowOff>143539</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3243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160066</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3018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69569</xdr:rowOff>
    </xdr:from>
    <xdr:to>
      <xdr:col>41</xdr:col>
      <xdr:colOff>50800</xdr:colOff>
      <xdr:row>78</xdr:row>
      <xdr:rowOff>160634</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a:off x="6972300" y="13442669"/>
          <a:ext cx="889000" cy="91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73665</xdr:rowOff>
    </xdr:from>
    <xdr:to>
      <xdr:col>41</xdr:col>
      <xdr:colOff>101600</xdr:colOff>
      <xdr:row>78</xdr:row>
      <xdr:rowOff>3815</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3275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20342</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3050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16990</xdr:rowOff>
    </xdr:from>
    <xdr:to>
      <xdr:col>36</xdr:col>
      <xdr:colOff>165100</xdr:colOff>
      <xdr:row>77</xdr:row>
      <xdr:rowOff>118590</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3218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135117</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2993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96591</xdr:rowOff>
    </xdr:from>
    <xdr:to>
      <xdr:col>55</xdr:col>
      <xdr:colOff>50800</xdr:colOff>
      <xdr:row>79</xdr:row>
      <xdr:rowOff>26741</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3469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11518</xdr:rowOff>
    </xdr:from>
    <xdr:ext cx="469744"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3384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111074</xdr:rowOff>
    </xdr:from>
    <xdr:to>
      <xdr:col>50</xdr:col>
      <xdr:colOff>165100</xdr:colOff>
      <xdr:row>79</xdr:row>
      <xdr:rowOff>41224</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3484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32351</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404428" y="13576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24991</xdr:rowOff>
    </xdr:from>
    <xdr:to>
      <xdr:col>46</xdr:col>
      <xdr:colOff>38100</xdr:colOff>
      <xdr:row>78</xdr:row>
      <xdr:rowOff>126591</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3398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117718</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483111" y="13490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109834</xdr:rowOff>
    </xdr:from>
    <xdr:to>
      <xdr:col>41</xdr:col>
      <xdr:colOff>101600</xdr:colOff>
      <xdr:row>79</xdr:row>
      <xdr:rowOff>39984</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3482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31111</xdr:rowOff>
    </xdr:from>
    <xdr:ext cx="469744"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626428" y="13575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18769</xdr:rowOff>
    </xdr:from>
    <xdr:to>
      <xdr:col>36</xdr:col>
      <xdr:colOff>165100</xdr:colOff>
      <xdr:row>78</xdr:row>
      <xdr:rowOff>120369</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3391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111496</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05111" y="13484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1" name="土木費グラフ枠">
          <a:extLst>
            <a:ext uri="{FF2B5EF4-FFF2-40B4-BE49-F238E27FC236}">
              <a16:creationId xmlns:a16="http://schemas.microsoft.com/office/drawing/2014/main" id="{00000000-0008-0000-0700-0000CD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131656</xdr:rowOff>
    </xdr:from>
    <xdr:to>
      <xdr:col>54</xdr:col>
      <xdr:colOff>189865</xdr:colOff>
      <xdr:row>98</xdr:row>
      <xdr:rowOff>28710</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10475595" y="15562156"/>
          <a:ext cx="1270" cy="12686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32537</xdr:rowOff>
    </xdr:from>
    <xdr:ext cx="534377" cy="259045"/>
    <xdr:sp macro="" textlink="">
      <xdr:nvSpPr>
        <xdr:cNvPr id="463" name="土木費最小値テキスト">
          <a:extLst>
            <a:ext uri="{FF2B5EF4-FFF2-40B4-BE49-F238E27FC236}">
              <a16:creationId xmlns:a16="http://schemas.microsoft.com/office/drawing/2014/main" id="{00000000-0008-0000-0700-0000CF010000}"/>
            </a:ext>
          </a:extLst>
        </xdr:cNvPr>
        <xdr:cNvSpPr txBox="1"/>
      </xdr:nvSpPr>
      <xdr:spPr>
        <a:xfrm>
          <a:off x="10528300" y="16834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28710</xdr:rowOff>
    </xdr:from>
    <xdr:to>
      <xdr:col>55</xdr:col>
      <xdr:colOff>88900</xdr:colOff>
      <xdr:row>98</xdr:row>
      <xdr:rowOff>28710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6830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78333</xdr:rowOff>
    </xdr:from>
    <xdr:ext cx="599010" cy="259045"/>
    <xdr:sp macro="" textlink="">
      <xdr:nvSpPr>
        <xdr:cNvPr id="465" name="土木費最大値テキスト">
          <a:extLst>
            <a:ext uri="{FF2B5EF4-FFF2-40B4-BE49-F238E27FC236}">
              <a16:creationId xmlns:a16="http://schemas.microsoft.com/office/drawing/2014/main" id="{00000000-0008-0000-0700-0000D1010000}"/>
            </a:ext>
          </a:extLst>
        </xdr:cNvPr>
        <xdr:cNvSpPr txBox="1"/>
      </xdr:nvSpPr>
      <xdr:spPr>
        <a:xfrm>
          <a:off x="10528300" y="15337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138,739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131656</xdr:rowOff>
    </xdr:from>
    <xdr:to>
      <xdr:col>55</xdr:col>
      <xdr:colOff>88900</xdr:colOff>
      <xdr:row>90</xdr:row>
      <xdr:rowOff>131656</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5562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126724</xdr:rowOff>
    </xdr:from>
    <xdr:to>
      <xdr:col>55</xdr:col>
      <xdr:colOff>0</xdr:colOff>
      <xdr:row>96</xdr:row>
      <xdr:rowOff>165086</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a:off x="9639300" y="16585924"/>
          <a:ext cx="838200" cy="38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73482</xdr:rowOff>
    </xdr:from>
    <xdr:ext cx="534377" cy="259045"/>
    <xdr:sp macro="" textlink="">
      <xdr:nvSpPr>
        <xdr:cNvPr id="468" name="土木費平均値テキスト">
          <a:extLst>
            <a:ext uri="{FF2B5EF4-FFF2-40B4-BE49-F238E27FC236}">
              <a16:creationId xmlns:a16="http://schemas.microsoft.com/office/drawing/2014/main" id="{00000000-0008-0000-0700-0000D4010000}"/>
            </a:ext>
          </a:extLst>
        </xdr:cNvPr>
        <xdr:cNvSpPr txBox="1"/>
      </xdr:nvSpPr>
      <xdr:spPr>
        <a:xfrm>
          <a:off x="10528300" y="161897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50605</xdr:rowOff>
    </xdr:from>
    <xdr:to>
      <xdr:col>55</xdr:col>
      <xdr:colOff>50800</xdr:colOff>
      <xdr:row>95</xdr:row>
      <xdr:rowOff>152205</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10426700" y="16338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126724</xdr:rowOff>
    </xdr:from>
    <xdr:to>
      <xdr:col>50</xdr:col>
      <xdr:colOff>114300</xdr:colOff>
      <xdr:row>97</xdr:row>
      <xdr:rowOff>113967</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flipV="1">
          <a:off x="8750300" y="16585924"/>
          <a:ext cx="889000" cy="15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67552</xdr:rowOff>
    </xdr:from>
    <xdr:to>
      <xdr:col>50</xdr:col>
      <xdr:colOff>165100</xdr:colOff>
      <xdr:row>95</xdr:row>
      <xdr:rowOff>169152</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9588500" y="16355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14229</xdr:rowOff>
    </xdr:from>
    <xdr:ext cx="534377"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372111" y="16130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113967</xdr:rowOff>
    </xdr:from>
    <xdr:to>
      <xdr:col>45</xdr:col>
      <xdr:colOff>177800</xdr:colOff>
      <xdr:row>97</xdr:row>
      <xdr:rowOff>145709</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flipV="1">
          <a:off x="7861300" y="16744617"/>
          <a:ext cx="889000" cy="31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94614</xdr:rowOff>
    </xdr:from>
    <xdr:to>
      <xdr:col>46</xdr:col>
      <xdr:colOff>38100</xdr:colOff>
      <xdr:row>96</xdr:row>
      <xdr:rowOff>24764</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8699500" y="16382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41291</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483111" y="16157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145709</xdr:rowOff>
    </xdr:from>
    <xdr:to>
      <xdr:col>41</xdr:col>
      <xdr:colOff>50800</xdr:colOff>
      <xdr:row>97</xdr:row>
      <xdr:rowOff>160786</xdr:rowOff>
    </xdr:to>
    <xdr:cxnSp macro="">
      <xdr:nvCxnSpPr>
        <xdr:cNvPr id="476" name="直線コネクタ 475">
          <a:extLst>
            <a:ext uri="{FF2B5EF4-FFF2-40B4-BE49-F238E27FC236}">
              <a16:creationId xmlns:a16="http://schemas.microsoft.com/office/drawing/2014/main" id="{00000000-0008-0000-0700-0000DC010000}"/>
            </a:ext>
          </a:extLst>
        </xdr:cNvPr>
        <xdr:cNvCxnSpPr/>
      </xdr:nvCxnSpPr>
      <xdr:spPr>
        <a:xfrm flipV="1">
          <a:off x="6972300" y="16776359"/>
          <a:ext cx="889000" cy="15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81215</xdr:rowOff>
    </xdr:from>
    <xdr:to>
      <xdr:col>41</xdr:col>
      <xdr:colOff>101600</xdr:colOff>
      <xdr:row>96</xdr:row>
      <xdr:rowOff>11365</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7810500" y="16368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27892</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7594111" y="16144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65714</xdr:rowOff>
    </xdr:from>
    <xdr:to>
      <xdr:col>36</xdr:col>
      <xdr:colOff>165100</xdr:colOff>
      <xdr:row>95</xdr:row>
      <xdr:rowOff>167314</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6921500" y="16353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12391</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05111" y="16128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114286</xdr:rowOff>
    </xdr:from>
    <xdr:to>
      <xdr:col>55</xdr:col>
      <xdr:colOff>50800</xdr:colOff>
      <xdr:row>97</xdr:row>
      <xdr:rowOff>44436</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10426700" y="16573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92713</xdr:rowOff>
    </xdr:from>
    <xdr:ext cx="534377" cy="259045"/>
    <xdr:sp macro="" textlink="">
      <xdr:nvSpPr>
        <xdr:cNvPr id="487" name="土木費該当値テキスト">
          <a:extLst>
            <a:ext uri="{FF2B5EF4-FFF2-40B4-BE49-F238E27FC236}">
              <a16:creationId xmlns:a16="http://schemas.microsoft.com/office/drawing/2014/main" id="{00000000-0008-0000-0700-0000E7010000}"/>
            </a:ext>
          </a:extLst>
        </xdr:cNvPr>
        <xdr:cNvSpPr txBox="1"/>
      </xdr:nvSpPr>
      <xdr:spPr>
        <a:xfrm>
          <a:off x="10528300" y="16551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75924</xdr:rowOff>
    </xdr:from>
    <xdr:to>
      <xdr:col>50</xdr:col>
      <xdr:colOff>165100</xdr:colOff>
      <xdr:row>97</xdr:row>
      <xdr:rowOff>6074</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9588500" y="16535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168651</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9372111" y="16627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63167</xdr:rowOff>
    </xdr:from>
    <xdr:to>
      <xdr:col>46</xdr:col>
      <xdr:colOff>38100</xdr:colOff>
      <xdr:row>97</xdr:row>
      <xdr:rowOff>164767</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8699500" y="16693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155894</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8483111" y="16786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94909</xdr:rowOff>
    </xdr:from>
    <xdr:to>
      <xdr:col>41</xdr:col>
      <xdr:colOff>101600</xdr:colOff>
      <xdr:row>98</xdr:row>
      <xdr:rowOff>25059</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7810500" y="16725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16186</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7594111" y="16818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109986</xdr:rowOff>
    </xdr:from>
    <xdr:to>
      <xdr:col>36</xdr:col>
      <xdr:colOff>165100</xdr:colOff>
      <xdr:row>98</xdr:row>
      <xdr:rowOff>40136</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6921500" y="1674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31263</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6705111" y="16833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0" name="消防費グラフ枠">
          <a:extLst>
            <a:ext uri="{FF2B5EF4-FFF2-40B4-BE49-F238E27FC236}">
              <a16:creationId xmlns:a16="http://schemas.microsoft.com/office/drawing/2014/main" id="{00000000-0008-0000-0700-000008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141839</xdr:rowOff>
    </xdr:from>
    <xdr:to>
      <xdr:col>85</xdr:col>
      <xdr:colOff>126364</xdr:colOff>
      <xdr:row>38</xdr:row>
      <xdr:rowOff>83905</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6317595" y="5113889"/>
          <a:ext cx="1269" cy="1485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87732</xdr:rowOff>
    </xdr:from>
    <xdr:ext cx="534377" cy="259045"/>
    <xdr:sp macro="" textlink="">
      <xdr:nvSpPr>
        <xdr:cNvPr id="522" name="消防費最小値テキスト">
          <a:extLst>
            <a:ext uri="{FF2B5EF4-FFF2-40B4-BE49-F238E27FC236}">
              <a16:creationId xmlns:a16="http://schemas.microsoft.com/office/drawing/2014/main" id="{00000000-0008-0000-0700-00000A020000}"/>
            </a:ext>
          </a:extLst>
        </xdr:cNvPr>
        <xdr:cNvSpPr txBox="1"/>
      </xdr:nvSpPr>
      <xdr:spPr>
        <a:xfrm>
          <a:off x="16370300" y="6602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83905</xdr:rowOff>
    </xdr:from>
    <xdr:to>
      <xdr:col>86</xdr:col>
      <xdr:colOff>25400</xdr:colOff>
      <xdr:row>38</xdr:row>
      <xdr:rowOff>83905</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6599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88516</xdr:rowOff>
    </xdr:from>
    <xdr:ext cx="599010" cy="259045"/>
    <xdr:sp macro="" textlink="">
      <xdr:nvSpPr>
        <xdr:cNvPr id="524" name="消防費最大値テキスト">
          <a:extLst>
            <a:ext uri="{FF2B5EF4-FFF2-40B4-BE49-F238E27FC236}">
              <a16:creationId xmlns:a16="http://schemas.microsoft.com/office/drawing/2014/main" id="{00000000-0008-0000-0700-00000C020000}"/>
            </a:ext>
          </a:extLst>
        </xdr:cNvPr>
        <xdr:cNvSpPr txBox="1"/>
      </xdr:nvSpPr>
      <xdr:spPr>
        <a:xfrm>
          <a:off x="16370300" y="4889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102,369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141839</xdr:rowOff>
    </xdr:from>
    <xdr:to>
      <xdr:col>86</xdr:col>
      <xdr:colOff>25400</xdr:colOff>
      <xdr:row>29</xdr:row>
      <xdr:rowOff>141839</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6230600" y="511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17187</xdr:rowOff>
    </xdr:from>
    <xdr:to>
      <xdr:col>85</xdr:col>
      <xdr:colOff>127000</xdr:colOff>
      <xdr:row>38</xdr:row>
      <xdr:rowOff>25481</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5481300" y="6532287"/>
          <a:ext cx="838200" cy="8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157726</xdr:rowOff>
    </xdr:from>
    <xdr:ext cx="534377" cy="259045"/>
    <xdr:sp macro="" textlink="">
      <xdr:nvSpPr>
        <xdr:cNvPr id="527" name="消防費平均値テキスト">
          <a:extLst>
            <a:ext uri="{FF2B5EF4-FFF2-40B4-BE49-F238E27FC236}">
              <a16:creationId xmlns:a16="http://schemas.microsoft.com/office/drawing/2014/main" id="{00000000-0008-0000-0700-00000F020000}"/>
            </a:ext>
          </a:extLst>
        </xdr:cNvPr>
        <xdr:cNvSpPr txBox="1"/>
      </xdr:nvSpPr>
      <xdr:spPr>
        <a:xfrm>
          <a:off x="16370300" y="61584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134849</xdr:rowOff>
    </xdr:from>
    <xdr:to>
      <xdr:col>85</xdr:col>
      <xdr:colOff>177800</xdr:colOff>
      <xdr:row>37</xdr:row>
      <xdr:rowOff>64999</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6268700" y="6307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17187</xdr:rowOff>
    </xdr:from>
    <xdr:to>
      <xdr:col>81</xdr:col>
      <xdr:colOff>50800</xdr:colOff>
      <xdr:row>38</xdr:row>
      <xdr:rowOff>32569</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4592300" y="6532287"/>
          <a:ext cx="889000" cy="15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169726</xdr:rowOff>
    </xdr:from>
    <xdr:to>
      <xdr:col>81</xdr:col>
      <xdr:colOff>101600</xdr:colOff>
      <xdr:row>37</xdr:row>
      <xdr:rowOff>99876</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5430500" y="6341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116403</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5214111" y="6117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32569</xdr:rowOff>
    </xdr:from>
    <xdr:to>
      <xdr:col>76</xdr:col>
      <xdr:colOff>114300</xdr:colOff>
      <xdr:row>38</xdr:row>
      <xdr:rowOff>35622</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flipV="1">
          <a:off x="13703300" y="6547669"/>
          <a:ext cx="889000" cy="3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19585</xdr:rowOff>
    </xdr:from>
    <xdr:to>
      <xdr:col>76</xdr:col>
      <xdr:colOff>165100</xdr:colOff>
      <xdr:row>37</xdr:row>
      <xdr:rowOff>121185</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4541500" y="6363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137712</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4325111" y="6138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35622</xdr:rowOff>
    </xdr:from>
    <xdr:to>
      <xdr:col>71</xdr:col>
      <xdr:colOff>177800</xdr:colOff>
      <xdr:row>38</xdr:row>
      <xdr:rowOff>48423</xdr:rowOff>
    </xdr:to>
    <xdr:cxnSp macro="">
      <xdr:nvCxnSpPr>
        <xdr:cNvPr id="535" name="直線コネクタ 534">
          <a:extLst>
            <a:ext uri="{FF2B5EF4-FFF2-40B4-BE49-F238E27FC236}">
              <a16:creationId xmlns:a16="http://schemas.microsoft.com/office/drawing/2014/main" id="{00000000-0008-0000-0700-000017020000}"/>
            </a:ext>
          </a:extLst>
        </xdr:cNvPr>
        <xdr:cNvCxnSpPr/>
      </xdr:nvCxnSpPr>
      <xdr:spPr>
        <a:xfrm flipV="1">
          <a:off x="12814300" y="6550722"/>
          <a:ext cx="889000" cy="12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158427</xdr:rowOff>
    </xdr:from>
    <xdr:to>
      <xdr:col>72</xdr:col>
      <xdr:colOff>38100</xdr:colOff>
      <xdr:row>37</xdr:row>
      <xdr:rowOff>88577</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3652500" y="6330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105104</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436111" y="6105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117818</xdr:rowOff>
    </xdr:from>
    <xdr:to>
      <xdr:col>67</xdr:col>
      <xdr:colOff>101600</xdr:colOff>
      <xdr:row>37</xdr:row>
      <xdr:rowOff>47968</xdr:rowOff>
    </xdr:to>
    <xdr:sp macro="" textlink="">
      <xdr:nvSpPr>
        <xdr:cNvPr id="538" name="フローチャート: 判断 537">
          <a:extLst>
            <a:ext uri="{FF2B5EF4-FFF2-40B4-BE49-F238E27FC236}">
              <a16:creationId xmlns:a16="http://schemas.microsoft.com/office/drawing/2014/main" id="{00000000-0008-0000-0700-00001A020000}"/>
            </a:ext>
          </a:extLst>
        </xdr:cNvPr>
        <xdr:cNvSpPr/>
      </xdr:nvSpPr>
      <xdr:spPr>
        <a:xfrm>
          <a:off x="12763500" y="6290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64495</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2547111" y="6065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146132</xdr:rowOff>
    </xdr:from>
    <xdr:to>
      <xdr:col>85</xdr:col>
      <xdr:colOff>177800</xdr:colOff>
      <xdr:row>38</xdr:row>
      <xdr:rowOff>76282</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6268700" y="6489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61059</xdr:rowOff>
    </xdr:from>
    <xdr:ext cx="534377" cy="259045"/>
    <xdr:sp macro="" textlink="">
      <xdr:nvSpPr>
        <xdr:cNvPr id="546" name="消防費該当値テキスト">
          <a:extLst>
            <a:ext uri="{FF2B5EF4-FFF2-40B4-BE49-F238E27FC236}">
              <a16:creationId xmlns:a16="http://schemas.microsoft.com/office/drawing/2014/main" id="{00000000-0008-0000-0700-000022020000}"/>
            </a:ext>
          </a:extLst>
        </xdr:cNvPr>
        <xdr:cNvSpPr txBox="1"/>
      </xdr:nvSpPr>
      <xdr:spPr>
        <a:xfrm>
          <a:off x="16370300" y="6404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137837</xdr:rowOff>
    </xdr:from>
    <xdr:to>
      <xdr:col>81</xdr:col>
      <xdr:colOff>101600</xdr:colOff>
      <xdr:row>38</xdr:row>
      <xdr:rowOff>67987</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5430500" y="6481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59114</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5214111" y="6574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153218</xdr:rowOff>
    </xdr:from>
    <xdr:to>
      <xdr:col>76</xdr:col>
      <xdr:colOff>165100</xdr:colOff>
      <xdr:row>38</xdr:row>
      <xdr:rowOff>83369</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4541500" y="649686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74496</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4325111" y="6589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156272</xdr:rowOff>
    </xdr:from>
    <xdr:to>
      <xdr:col>72</xdr:col>
      <xdr:colOff>38100</xdr:colOff>
      <xdr:row>38</xdr:row>
      <xdr:rowOff>86422</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3652500" y="6499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77549</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3436111" y="6592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169073</xdr:rowOff>
    </xdr:from>
    <xdr:to>
      <xdr:col>67</xdr:col>
      <xdr:colOff>101600</xdr:colOff>
      <xdr:row>38</xdr:row>
      <xdr:rowOff>99223</xdr:rowOff>
    </xdr:to>
    <xdr:sp macro="" textlink="">
      <xdr:nvSpPr>
        <xdr:cNvPr id="553" name="楕円 552">
          <a:extLst>
            <a:ext uri="{FF2B5EF4-FFF2-40B4-BE49-F238E27FC236}">
              <a16:creationId xmlns:a16="http://schemas.microsoft.com/office/drawing/2014/main" id="{00000000-0008-0000-0700-000029020000}"/>
            </a:ext>
          </a:extLst>
        </xdr:cNvPr>
        <xdr:cNvSpPr/>
      </xdr:nvSpPr>
      <xdr:spPr>
        <a:xfrm>
          <a:off x="12763500" y="6512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90350</xdr:rowOff>
    </xdr:from>
    <xdr:ext cx="534377"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547111" y="6605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70,347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0" name="教育費グラフ枠">
          <a:extLst>
            <a:ext uri="{FF2B5EF4-FFF2-40B4-BE49-F238E27FC236}">
              <a16:creationId xmlns:a16="http://schemas.microsoft.com/office/drawing/2014/main" id="{00000000-0008-0000-0700-00004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113052</xdr:rowOff>
    </xdr:from>
    <xdr:to>
      <xdr:col>85</xdr:col>
      <xdr:colOff>126364</xdr:colOff>
      <xdr:row>59</xdr:row>
      <xdr:rowOff>30766</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6317595" y="8514102"/>
          <a:ext cx="1269" cy="16322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34593</xdr:rowOff>
    </xdr:from>
    <xdr:ext cx="534377" cy="259045"/>
    <xdr:sp macro="" textlink="">
      <xdr:nvSpPr>
        <xdr:cNvPr id="582" name="教育費最小値テキスト">
          <a:extLst>
            <a:ext uri="{FF2B5EF4-FFF2-40B4-BE49-F238E27FC236}">
              <a16:creationId xmlns:a16="http://schemas.microsoft.com/office/drawing/2014/main" id="{00000000-0008-0000-0700-000046020000}"/>
            </a:ext>
          </a:extLst>
        </xdr:cNvPr>
        <xdr:cNvSpPr txBox="1"/>
      </xdr:nvSpPr>
      <xdr:spPr>
        <a:xfrm>
          <a:off x="16370300" y="10150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30766</xdr:rowOff>
    </xdr:from>
    <xdr:to>
      <xdr:col>86</xdr:col>
      <xdr:colOff>25400</xdr:colOff>
      <xdr:row>59</xdr:row>
      <xdr:rowOff>30766</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6230600" y="10146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59729</xdr:rowOff>
    </xdr:from>
    <xdr:ext cx="599010" cy="259045"/>
    <xdr:sp macro="" textlink="">
      <xdr:nvSpPr>
        <xdr:cNvPr id="584" name="教育費最大値テキスト">
          <a:extLst>
            <a:ext uri="{FF2B5EF4-FFF2-40B4-BE49-F238E27FC236}">
              <a16:creationId xmlns:a16="http://schemas.microsoft.com/office/drawing/2014/main" id="{00000000-0008-0000-0700-000048020000}"/>
            </a:ext>
          </a:extLst>
        </xdr:cNvPr>
        <xdr:cNvSpPr txBox="1"/>
      </xdr:nvSpPr>
      <xdr:spPr>
        <a:xfrm>
          <a:off x="16370300" y="8289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186,198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113052</xdr:rowOff>
    </xdr:from>
    <xdr:to>
      <xdr:col>86</xdr:col>
      <xdr:colOff>25400</xdr:colOff>
      <xdr:row>49</xdr:row>
      <xdr:rowOff>113052</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6230600" y="8514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154025</xdr:rowOff>
    </xdr:from>
    <xdr:to>
      <xdr:col>85</xdr:col>
      <xdr:colOff>127000</xdr:colOff>
      <xdr:row>58</xdr:row>
      <xdr:rowOff>16952</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5481300" y="9926675"/>
          <a:ext cx="838200" cy="34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142888</xdr:rowOff>
    </xdr:from>
    <xdr:ext cx="534377" cy="259045"/>
    <xdr:sp macro="" textlink="">
      <xdr:nvSpPr>
        <xdr:cNvPr id="587" name="教育費平均値テキスト">
          <a:extLst>
            <a:ext uri="{FF2B5EF4-FFF2-40B4-BE49-F238E27FC236}">
              <a16:creationId xmlns:a16="http://schemas.microsoft.com/office/drawing/2014/main" id="{00000000-0008-0000-0700-00004B020000}"/>
            </a:ext>
          </a:extLst>
        </xdr:cNvPr>
        <xdr:cNvSpPr txBox="1"/>
      </xdr:nvSpPr>
      <xdr:spPr>
        <a:xfrm>
          <a:off x="16370300" y="95726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120011</xdr:rowOff>
    </xdr:from>
    <xdr:to>
      <xdr:col>85</xdr:col>
      <xdr:colOff>177800</xdr:colOff>
      <xdr:row>57</xdr:row>
      <xdr:rowOff>50161</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6268700" y="972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154025</xdr:rowOff>
    </xdr:from>
    <xdr:to>
      <xdr:col>81</xdr:col>
      <xdr:colOff>50800</xdr:colOff>
      <xdr:row>58</xdr:row>
      <xdr:rowOff>85859</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flipV="1">
          <a:off x="14592300" y="9926675"/>
          <a:ext cx="889000" cy="103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27189</xdr:rowOff>
    </xdr:from>
    <xdr:to>
      <xdr:col>81</xdr:col>
      <xdr:colOff>101600</xdr:colOff>
      <xdr:row>57</xdr:row>
      <xdr:rowOff>128789</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5430500" y="979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145316</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214111" y="9575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90061</xdr:rowOff>
    </xdr:from>
    <xdr:to>
      <xdr:col>76</xdr:col>
      <xdr:colOff>114300</xdr:colOff>
      <xdr:row>58</xdr:row>
      <xdr:rowOff>85859</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a:off x="13703300" y="9862711"/>
          <a:ext cx="889000" cy="167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23716</xdr:rowOff>
    </xdr:from>
    <xdr:to>
      <xdr:col>76</xdr:col>
      <xdr:colOff>165100</xdr:colOff>
      <xdr:row>57</xdr:row>
      <xdr:rowOff>125316</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4541500" y="9796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141843</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325111" y="9571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16136</xdr:rowOff>
    </xdr:from>
    <xdr:to>
      <xdr:col>71</xdr:col>
      <xdr:colOff>177800</xdr:colOff>
      <xdr:row>57</xdr:row>
      <xdr:rowOff>90061</xdr:rowOff>
    </xdr:to>
    <xdr:cxnSp macro="">
      <xdr:nvCxnSpPr>
        <xdr:cNvPr id="595" name="直線コネクタ 594">
          <a:extLst>
            <a:ext uri="{FF2B5EF4-FFF2-40B4-BE49-F238E27FC236}">
              <a16:creationId xmlns:a16="http://schemas.microsoft.com/office/drawing/2014/main" id="{00000000-0008-0000-0700-000053020000}"/>
            </a:ext>
          </a:extLst>
        </xdr:cNvPr>
        <xdr:cNvCxnSpPr/>
      </xdr:nvCxnSpPr>
      <xdr:spPr>
        <a:xfrm>
          <a:off x="12814300" y="9788786"/>
          <a:ext cx="889000" cy="73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18894</xdr:rowOff>
    </xdr:from>
    <xdr:to>
      <xdr:col>72</xdr:col>
      <xdr:colOff>38100</xdr:colOff>
      <xdr:row>57</xdr:row>
      <xdr:rowOff>120494</xdr:rowOff>
    </xdr:to>
    <xdr:sp macro="" textlink="">
      <xdr:nvSpPr>
        <xdr:cNvPr id="596" name="フローチャート: 判断 595">
          <a:extLst>
            <a:ext uri="{FF2B5EF4-FFF2-40B4-BE49-F238E27FC236}">
              <a16:creationId xmlns:a16="http://schemas.microsoft.com/office/drawing/2014/main" id="{00000000-0008-0000-0700-000054020000}"/>
            </a:ext>
          </a:extLst>
        </xdr:cNvPr>
        <xdr:cNvSpPr/>
      </xdr:nvSpPr>
      <xdr:spPr>
        <a:xfrm>
          <a:off x="13652500" y="9791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137021</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436111" y="9566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119402</xdr:rowOff>
    </xdr:from>
    <xdr:to>
      <xdr:col>67</xdr:col>
      <xdr:colOff>101600</xdr:colOff>
      <xdr:row>57</xdr:row>
      <xdr:rowOff>49552</xdr:rowOff>
    </xdr:to>
    <xdr:sp macro="" textlink="">
      <xdr:nvSpPr>
        <xdr:cNvPr id="598" name="フローチャート: 判断 597">
          <a:extLst>
            <a:ext uri="{FF2B5EF4-FFF2-40B4-BE49-F238E27FC236}">
              <a16:creationId xmlns:a16="http://schemas.microsoft.com/office/drawing/2014/main" id="{00000000-0008-0000-0700-000056020000}"/>
            </a:ext>
          </a:extLst>
        </xdr:cNvPr>
        <xdr:cNvSpPr/>
      </xdr:nvSpPr>
      <xdr:spPr>
        <a:xfrm>
          <a:off x="12763500" y="9720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66079</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547111" y="9495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137602</xdr:rowOff>
    </xdr:from>
    <xdr:to>
      <xdr:col>85</xdr:col>
      <xdr:colOff>177800</xdr:colOff>
      <xdr:row>58</xdr:row>
      <xdr:rowOff>67752</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6268700" y="9910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116029</xdr:rowOff>
    </xdr:from>
    <xdr:ext cx="534377" cy="259045"/>
    <xdr:sp macro="" textlink="">
      <xdr:nvSpPr>
        <xdr:cNvPr id="606" name="教育費該当値テキスト">
          <a:extLst>
            <a:ext uri="{FF2B5EF4-FFF2-40B4-BE49-F238E27FC236}">
              <a16:creationId xmlns:a16="http://schemas.microsoft.com/office/drawing/2014/main" id="{00000000-0008-0000-0700-00005E020000}"/>
            </a:ext>
          </a:extLst>
        </xdr:cNvPr>
        <xdr:cNvSpPr txBox="1"/>
      </xdr:nvSpPr>
      <xdr:spPr>
        <a:xfrm>
          <a:off x="16370300" y="9888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103225</xdr:rowOff>
    </xdr:from>
    <xdr:to>
      <xdr:col>81</xdr:col>
      <xdr:colOff>101600</xdr:colOff>
      <xdr:row>58</xdr:row>
      <xdr:rowOff>33375</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5430500" y="9875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24502</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5214111" y="9968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35059</xdr:rowOff>
    </xdr:from>
    <xdr:to>
      <xdr:col>76</xdr:col>
      <xdr:colOff>165100</xdr:colOff>
      <xdr:row>58</xdr:row>
      <xdr:rowOff>136659</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4541500" y="9979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127786</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4325111" y="10071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39261</xdr:rowOff>
    </xdr:from>
    <xdr:to>
      <xdr:col>72</xdr:col>
      <xdr:colOff>38100</xdr:colOff>
      <xdr:row>57</xdr:row>
      <xdr:rowOff>140861</xdr:rowOff>
    </xdr:to>
    <xdr:sp macro="" textlink="">
      <xdr:nvSpPr>
        <xdr:cNvPr id="611" name="楕円 610">
          <a:extLst>
            <a:ext uri="{FF2B5EF4-FFF2-40B4-BE49-F238E27FC236}">
              <a16:creationId xmlns:a16="http://schemas.microsoft.com/office/drawing/2014/main" id="{00000000-0008-0000-0700-000063020000}"/>
            </a:ext>
          </a:extLst>
        </xdr:cNvPr>
        <xdr:cNvSpPr/>
      </xdr:nvSpPr>
      <xdr:spPr>
        <a:xfrm>
          <a:off x="13652500" y="981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131988</xdr:rowOff>
    </xdr:from>
    <xdr:ext cx="534377"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3436111" y="9904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136786</xdr:rowOff>
    </xdr:from>
    <xdr:to>
      <xdr:col>67</xdr:col>
      <xdr:colOff>101600</xdr:colOff>
      <xdr:row>57</xdr:row>
      <xdr:rowOff>66936</xdr:rowOff>
    </xdr:to>
    <xdr:sp macro="" textlink="">
      <xdr:nvSpPr>
        <xdr:cNvPr id="613" name="楕円 612">
          <a:extLst>
            <a:ext uri="{FF2B5EF4-FFF2-40B4-BE49-F238E27FC236}">
              <a16:creationId xmlns:a16="http://schemas.microsoft.com/office/drawing/2014/main" id="{00000000-0008-0000-0700-000065020000}"/>
            </a:ext>
          </a:extLst>
        </xdr:cNvPr>
        <xdr:cNvSpPr/>
      </xdr:nvSpPr>
      <xdr:spPr>
        <a:xfrm>
          <a:off x="12763500" y="9737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58063</xdr:rowOff>
    </xdr:from>
    <xdr:ext cx="534377"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547111" y="9830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2" name="正方形/長方形 621">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7" name="災害復旧費グラフ枠">
          <a:extLst>
            <a:ext uri="{FF2B5EF4-FFF2-40B4-BE49-F238E27FC236}">
              <a16:creationId xmlns:a16="http://schemas.microsoft.com/office/drawing/2014/main" id="{00000000-0008-0000-0700-00007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163833</xdr:rowOff>
    </xdr:from>
    <xdr:to>
      <xdr:col>85</xdr:col>
      <xdr:colOff>126364</xdr:colOff>
      <xdr:row>79</xdr:row>
      <xdr:rowOff>44450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6317595" y="12165333"/>
          <a:ext cx="1269" cy="14236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59796</xdr:rowOff>
    </xdr:from>
    <xdr:ext cx="249299" cy="259045"/>
    <xdr:sp macro="" textlink="">
      <xdr:nvSpPr>
        <xdr:cNvPr id="639" name="災害復旧費最小値テキスト">
          <a:extLst>
            <a:ext uri="{FF2B5EF4-FFF2-40B4-BE49-F238E27FC236}">
              <a16:creationId xmlns:a16="http://schemas.microsoft.com/office/drawing/2014/main" id="{00000000-0008-0000-0700-00007F020000}"/>
            </a:ext>
          </a:extLst>
        </xdr:cNvPr>
        <xdr:cNvSpPr txBox="1"/>
      </xdr:nvSpPr>
      <xdr:spPr>
        <a:xfrm>
          <a:off x="16370300" y="1360434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110510</xdr:rowOff>
    </xdr:from>
    <xdr:ext cx="599010" cy="259045"/>
    <xdr:sp macro="" textlink="">
      <xdr:nvSpPr>
        <xdr:cNvPr id="641" name="災害復旧費最大値テキスト">
          <a:extLst>
            <a:ext uri="{FF2B5EF4-FFF2-40B4-BE49-F238E27FC236}">
              <a16:creationId xmlns:a16="http://schemas.microsoft.com/office/drawing/2014/main" id="{00000000-0008-0000-0700-000081020000}"/>
            </a:ext>
          </a:extLst>
        </xdr:cNvPr>
        <xdr:cNvSpPr txBox="1"/>
      </xdr:nvSpPr>
      <xdr:spPr>
        <a:xfrm>
          <a:off x="16370300" y="11940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373,666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163833</xdr:rowOff>
    </xdr:from>
    <xdr:to>
      <xdr:col>86</xdr:col>
      <xdr:colOff>25400</xdr:colOff>
      <xdr:row>70</xdr:row>
      <xdr:rowOff>163833</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6230600" y="12165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41125</xdr:rowOff>
    </xdr:from>
    <xdr:to>
      <xdr:col>85</xdr:col>
      <xdr:colOff>127000</xdr:colOff>
      <xdr:row>79</xdr:row>
      <xdr:rowOff>44450</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5481300" y="13585675"/>
          <a:ext cx="838200" cy="3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148696</xdr:rowOff>
    </xdr:from>
    <xdr:ext cx="534377" cy="259045"/>
    <xdr:sp macro="" textlink="">
      <xdr:nvSpPr>
        <xdr:cNvPr id="644" name="災害復旧費平均値テキスト">
          <a:extLst>
            <a:ext uri="{FF2B5EF4-FFF2-40B4-BE49-F238E27FC236}">
              <a16:creationId xmlns:a16="http://schemas.microsoft.com/office/drawing/2014/main" id="{00000000-0008-0000-0700-000084020000}"/>
            </a:ext>
          </a:extLst>
        </xdr:cNvPr>
        <xdr:cNvSpPr txBox="1"/>
      </xdr:nvSpPr>
      <xdr:spPr>
        <a:xfrm>
          <a:off x="16370300" y="133503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125819</xdr:rowOff>
    </xdr:from>
    <xdr:to>
      <xdr:col>85</xdr:col>
      <xdr:colOff>177800</xdr:colOff>
      <xdr:row>79</xdr:row>
      <xdr:rowOff>55969</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6268700" y="13498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41125</xdr:rowOff>
    </xdr:from>
    <xdr:to>
      <xdr:col>81</xdr:col>
      <xdr:colOff>50800</xdr:colOff>
      <xdr:row>79</xdr:row>
      <xdr:rowOff>44450</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flipV="1">
          <a:off x="14592300" y="13585675"/>
          <a:ext cx="889000" cy="3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144469</xdr:rowOff>
    </xdr:from>
    <xdr:to>
      <xdr:col>81</xdr:col>
      <xdr:colOff>101600</xdr:colOff>
      <xdr:row>79</xdr:row>
      <xdr:rowOff>74619</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5430500" y="13517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91146</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46428" y="13292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44450</xdr:rowOff>
    </xdr:from>
    <xdr:to>
      <xdr:col>76</xdr:col>
      <xdr:colOff>114300</xdr:colOff>
      <xdr:row>79</xdr:row>
      <xdr:rowOff>44450</xdr:rowOff>
    </xdr:to>
    <xdr:cxnSp macro="">
      <xdr:nvCxnSpPr>
        <xdr:cNvPr id="649" name="直線コネクタ 648">
          <a:extLst>
            <a:ext uri="{FF2B5EF4-FFF2-40B4-BE49-F238E27FC236}">
              <a16:creationId xmlns:a16="http://schemas.microsoft.com/office/drawing/2014/main" id="{00000000-0008-0000-0700-000089020000}"/>
            </a:ext>
          </a:extLst>
        </xdr:cNvPr>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148196</xdr:rowOff>
    </xdr:from>
    <xdr:to>
      <xdr:col>76</xdr:col>
      <xdr:colOff>165100</xdr:colOff>
      <xdr:row>79</xdr:row>
      <xdr:rowOff>78346</xdr:rowOff>
    </xdr:to>
    <xdr:sp macro="" textlink="">
      <xdr:nvSpPr>
        <xdr:cNvPr id="650" name="フローチャート: 判断 649">
          <a:extLst>
            <a:ext uri="{FF2B5EF4-FFF2-40B4-BE49-F238E27FC236}">
              <a16:creationId xmlns:a16="http://schemas.microsoft.com/office/drawing/2014/main" id="{00000000-0008-0000-0700-00008A020000}"/>
            </a:ext>
          </a:extLst>
        </xdr:cNvPr>
        <xdr:cNvSpPr/>
      </xdr:nvSpPr>
      <xdr:spPr>
        <a:xfrm>
          <a:off x="14541500" y="13521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94873</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357428" y="13296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44450</xdr:rowOff>
    </xdr:from>
    <xdr:to>
      <xdr:col>71</xdr:col>
      <xdr:colOff>177800</xdr:colOff>
      <xdr:row>79</xdr:row>
      <xdr:rowOff>44450</xdr:rowOff>
    </xdr:to>
    <xdr:cxnSp macro="">
      <xdr:nvCxnSpPr>
        <xdr:cNvPr id="652" name="直線コネクタ 651">
          <a:extLst>
            <a:ext uri="{FF2B5EF4-FFF2-40B4-BE49-F238E27FC236}">
              <a16:creationId xmlns:a16="http://schemas.microsoft.com/office/drawing/2014/main" id="{00000000-0008-0000-0700-00008C020000}"/>
            </a:ext>
          </a:extLst>
        </xdr:cNvPr>
        <xdr:cNvCxnSpPr/>
      </xdr:nvCxnSpPr>
      <xdr:spPr>
        <a:xfrm>
          <a:off x="12814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151772</xdr:rowOff>
    </xdr:from>
    <xdr:to>
      <xdr:col>72</xdr:col>
      <xdr:colOff>38100</xdr:colOff>
      <xdr:row>79</xdr:row>
      <xdr:rowOff>81922</xdr:rowOff>
    </xdr:to>
    <xdr:sp macro="" textlink="">
      <xdr:nvSpPr>
        <xdr:cNvPr id="653" name="フローチャート: 判断 652">
          <a:extLst>
            <a:ext uri="{FF2B5EF4-FFF2-40B4-BE49-F238E27FC236}">
              <a16:creationId xmlns:a16="http://schemas.microsoft.com/office/drawing/2014/main" id="{00000000-0008-0000-0700-00008D020000}"/>
            </a:ext>
          </a:extLst>
        </xdr:cNvPr>
        <xdr:cNvSpPr/>
      </xdr:nvSpPr>
      <xdr:spPr>
        <a:xfrm>
          <a:off x="13652500" y="1352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98449</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468428" y="13300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146568</xdr:rowOff>
    </xdr:from>
    <xdr:to>
      <xdr:col>67</xdr:col>
      <xdr:colOff>101600</xdr:colOff>
      <xdr:row>79</xdr:row>
      <xdr:rowOff>76718</xdr:rowOff>
    </xdr:to>
    <xdr:sp macro="" textlink="">
      <xdr:nvSpPr>
        <xdr:cNvPr id="655" name="フローチャート: 判断 654">
          <a:extLst>
            <a:ext uri="{FF2B5EF4-FFF2-40B4-BE49-F238E27FC236}">
              <a16:creationId xmlns:a16="http://schemas.microsoft.com/office/drawing/2014/main" id="{00000000-0008-0000-0700-00008F020000}"/>
            </a:ext>
          </a:extLst>
        </xdr:cNvPr>
        <xdr:cNvSpPr/>
      </xdr:nvSpPr>
      <xdr:spPr>
        <a:xfrm>
          <a:off x="12763500" y="13519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93245</xdr:rowOff>
    </xdr:from>
    <xdr:ext cx="469744"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79428" y="13294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104246</xdr:rowOff>
    </xdr:from>
    <xdr:ext cx="249299" cy="259045"/>
    <xdr:sp macro="" textlink="">
      <xdr:nvSpPr>
        <xdr:cNvPr id="663" name="災害復旧費該当値テキスト">
          <a:extLst>
            <a:ext uri="{FF2B5EF4-FFF2-40B4-BE49-F238E27FC236}">
              <a16:creationId xmlns:a16="http://schemas.microsoft.com/office/drawing/2014/main" id="{00000000-0008-0000-0700-000097020000}"/>
            </a:ext>
          </a:extLst>
        </xdr:cNvPr>
        <xdr:cNvSpPr txBox="1"/>
      </xdr:nvSpPr>
      <xdr:spPr>
        <a:xfrm>
          <a:off x="16370300" y="1347734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161775</xdr:rowOff>
    </xdr:from>
    <xdr:to>
      <xdr:col>81</xdr:col>
      <xdr:colOff>101600</xdr:colOff>
      <xdr:row>79</xdr:row>
      <xdr:rowOff>91925</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5430500" y="13534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83052</xdr:rowOff>
    </xdr:from>
    <xdr:ext cx="378565"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5292017" y="136276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165100</xdr:rowOff>
    </xdr:from>
    <xdr:to>
      <xdr:col>72</xdr:col>
      <xdr:colOff>38100</xdr:colOff>
      <xdr:row>79</xdr:row>
      <xdr:rowOff>95250</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86377</xdr:rowOff>
    </xdr:from>
    <xdr:ext cx="24929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3578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165100</xdr:rowOff>
    </xdr:from>
    <xdr:to>
      <xdr:col>67</xdr:col>
      <xdr:colOff>101600</xdr:colOff>
      <xdr:row>79</xdr:row>
      <xdr:rowOff>95250</xdr:rowOff>
    </xdr:to>
    <xdr:sp macro="" textlink="">
      <xdr:nvSpPr>
        <xdr:cNvPr id="670" name="楕円 669">
          <a:extLst>
            <a:ext uri="{FF2B5EF4-FFF2-40B4-BE49-F238E27FC236}">
              <a16:creationId xmlns:a16="http://schemas.microsoft.com/office/drawing/2014/main" id="{00000000-0008-0000-0700-00009E020000}"/>
            </a:ext>
          </a:extLst>
        </xdr:cNvPr>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86377</xdr:rowOff>
    </xdr:from>
    <xdr:ext cx="24929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689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9" name="正方形/長方形 678">
          <a:extLst>
            <a:ext uri="{FF2B5EF4-FFF2-40B4-BE49-F238E27FC236}">
              <a16:creationId xmlns:a16="http://schemas.microsoft.com/office/drawing/2014/main" id="{00000000-0008-0000-0700-0000A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2" name="公債費グラフ枠">
          <a:extLst>
            <a:ext uri="{FF2B5EF4-FFF2-40B4-BE49-F238E27FC236}">
              <a16:creationId xmlns:a16="http://schemas.microsoft.com/office/drawing/2014/main" id="{00000000-0008-0000-0700-0000B4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3153</xdr:rowOff>
    </xdr:from>
    <xdr:to>
      <xdr:col>85</xdr:col>
      <xdr:colOff>126364</xdr:colOff>
      <xdr:row>98</xdr:row>
      <xdr:rowOff>54470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6317595" y="15433653"/>
          <a:ext cx="1269" cy="14229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58297</xdr:rowOff>
    </xdr:from>
    <xdr:ext cx="469744" cy="259045"/>
    <xdr:sp macro="" textlink="">
      <xdr:nvSpPr>
        <xdr:cNvPr id="694" name="公債費最小値テキスト">
          <a:extLst>
            <a:ext uri="{FF2B5EF4-FFF2-40B4-BE49-F238E27FC236}">
              <a16:creationId xmlns:a16="http://schemas.microsoft.com/office/drawing/2014/main" id="{00000000-0008-0000-0700-0000B6020000}"/>
            </a:ext>
          </a:extLst>
        </xdr:cNvPr>
        <xdr:cNvSpPr txBox="1"/>
      </xdr:nvSpPr>
      <xdr:spPr>
        <a:xfrm>
          <a:off x="16370300" y="16860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54470</xdr:rowOff>
    </xdr:from>
    <xdr:to>
      <xdr:col>86</xdr:col>
      <xdr:colOff>25400</xdr:colOff>
      <xdr:row>98</xdr:row>
      <xdr:rowOff>54470</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6230600" y="16856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121280</xdr:rowOff>
    </xdr:from>
    <xdr:ext cx="599010" cy="259045"/>
    <xdr:sp macro="" textlink="">
      <xdr:nvSpPr>
        <xdr:cNvPr id="696" name="公債費最大値テキスト">
          <a:extLst>
            <a:ext uri="{FF2B5EF4-FFF2-40B4-BE49-F238E27FC236}">
              <a16:creationId xmlns:a16="http://schemas.microsoft.com/office/drawing/2014/main" id="{00000000-0008-0000-0700-0000B8020000}"/>
            </a:ext>
          </a:extLst>
        </xdr:cNvPr>
        <xdr:cNvSpPr txBox="1"/>
      </xdr:nvSpPr>
      <xdr:spPr>
        <a:xfrm>
          <a:off x="16370300" y="152088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164,933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3153</xdr:rowOff>
    </xdr:from>
    <xdr:to>
      <xdr:col>86</xdr:col>
      <xdr:colOff>25400</xdr:colOff>
      <xdr:row>90</xdr:row>
      <xdr:rowOff>3153</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6230600" y="15433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6097</xdr:rowOff>
    </xdr:from>
    <xdr:to>
      <xdr:col>85</xdr:col>
      <xdr:colOff>127000</xdr:colOff>
      <xdr:row>97</xdr:row>
      <xdr:rowOff>31600</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5481300" y="16636747"/>
          <a:ext cx="838200" cy="25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146268</xdr:rowOff>
    </xdr:from>
    <xdr:ext cx="534377" cy="259045"/>
    <xdr:sp macro="" textlink="">
      <xdr:nvSpPr>
        <xdr:cNvPr id="699" name="公債費平均値テキスト">
          <a:extLst>
            <a:ext uri="{FF2B5EF4-FFF2-40B4-BE49-F238E27FC236}">
              <a16:creationId xmlns:a16="http://schemas.microsoft.com/office/drawing/2014/main" id="{00000000-0008-0000-0700-0000BB020000}"/>
            </a:ext>
          </a:extLst>
        </xdr:cNvPr>
        <xdr:cNvSpPr txBox="1"/>
      </xdr:nvSpPr>
      <xdr:spPr>
        <a:xfrm>
          <a:off x="16370300" y="162625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123391</xdr:rowOff>
    </xdr:from>
    <xdr:to>
      <xdr:col>85</xdr:col>
      <xdr:colOff>177800</xdr:colOff>
      <xdr:row>96</xdr:row>
      <xdr:rowOff>53541</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6268700" y="16411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31600</xdr:rowOff>
    </xdr:from>
    <xdr:to>
      <xdr:col>81</xdr:col>
      <xdr:colOff>50800</xdr:colOff>
      <xdr:row>97</xdr:row>
      <xdr:rowOff>33429</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4592300" y="16662250"/>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119945</xdr:rowOff>
    </xdr:from>
    <xdr:to>
      <xdr:col>81</xdr:col>
      <xdr:colOff>101600</xdr:colOff>
      <xdr:row>96</xdr:row>
      <xdr:rowOff>50095</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5430500" y="1640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66622</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14111" y="16182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33429</xdr:rowOff>
    </xdr:from>
    <xdr:to>
      <xdr:col>76</xdr:col>
      <xdr:colOff>114300</xdr:colOff>
      <xdr:row>97</xdr:row>
      <xdr:rowOff>45791</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flipV="1">
          <a:off x="13703300" y="16664079"/>
          <a:ext cx="889000" cy="12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83514</xdr:rowOff>
    </xdr:from>
    <xdr:to>
      <xdr:col>76</xdr:col>
      <xdr:colOff>165100</xdr:colOff>
      <xdr:row>96</xdr:row>
      <xdr:rowOff>13664</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4541500" y="16371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30191</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4325111" y="16146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45791</xdr:rowOff>
    </xdr:from>
    <xdr:to>
      <xdr:col>71</xdr:col>
      <xdr:colOff>177800</xdr:colOff>
      <xdr:row>97</xdr:row>
      <xdr:rowOff>54981</xdr:rowOff>
    </xdr:to>
    <xdr:cxnSp macro="">
      <xdr:nvCxnSpPr>
        <xdr:cNvPr id="707" name="直線コネクタ 706">
          <a:extLst>
            <a:ext uri="{FF2B5EF4-FFF2-40B4-BE49-F238E27FC236}">
              <a16:creationId xmlns:a16="http://schemas.microsoft.com/office/drawing/2014/main" id="{00000000-0008-0000-0700-0000C3020000}"/>
            </a:ext>
          </a:extLst>
        </xdr:cNvPr>
        <xdr:cNvCxnSpPr/>
      </xdr:nvCxnSpPr>
      <xdr:spPr>
        <a:xfrm flipV="1">
          <a:off x="12814300" y="16676441"/>
          <a:ext cx="889000" cy="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104170</xdr:rowOff>
    </xdr:from>
    <xdr:to>
      <xdr:col>72</xdr:col>
      <xdr:colOff>38100</xdr:colOff>
      <xdr:row>96</xdr:row>
      <xdr:rowOff>34320</xdr:rowOff>
    </xdr:to>
    <xdr:sp macro="" textlink="">
      <xdr:nvSpPr>
        <xdr:cNvPr id="708" name="フローチャート: 判断 707">
          <a:extLst>
            <a:ext uri="{FF2B5EF4-FFF2-40B4-BE49-F238E27FC236}">
              <a16:creationId xmlns:a16="http://schemas.microsoft.com/office/drawing/2014/main" id="{00000000-0008-0000-0700-0000C4020000}"/>
            </a:ext>
          </a:extLst>
        </xdr:cNvPr>
        <xdr:cNvSpPr/>
      </xdr:nvSpPr>
      <xdr:spPr>
        <a:xfrm>
          <a:off x="13652500" y="1639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50847</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36111" y="16167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126902</xdr:rowOff>
    </xdr:from>
    <xdr:to>
      <xdr:col>67</xdr:col>
      <xdr:colOff>101600</xdr:colOff>
      <xdr:row>96</xdr:row>
      <xdr:rowOff>57052</xdr:rowOff>
    </xdr:to>
    <xdr:sp macro="" textlink="">
      <xdr:nvSpPr>
        <xdr:cNvPr id="710" name="フローチャート: 判断 709">
          <a:extLst>
            <a:ext uri="{FF2B5EF4-FFF2-40B4-BE49-F238E27FC236}">
              <a16:creationId xmlns:a16="http://schemas.microsoft.com/office/drawing/2014/main" id="{00000000-0008-0000-0700-0000C6020000}"/>
            </a:ext>
          </a:extLst>
        </xdr:cNvPr>
        <xdr:cNvSpPr/>
      </xdr:nvSpPr>
      <xdr:spPr>
        <a:xfrm>
          <a:off x="12763500" y="16414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73579</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47111" y="16189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126747</xdr:rowOff>
    </xdr:from>
    <xdr:to>
      <xdr:col>85</xdr:col>
      <xdr:colOff>177800</xdr:colOff>
      <xdr:row>97</xdr:row>
      <xdr:rowOff>56897</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6268700" y="16585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105174</xdr:rowOff>
    </xdr:from>
    <xdr:ext cx="534377" cy="259045"/>
    <xdr:sp macro="" textlink="">
      <xdr:nvSpPr>
        <xdr:cNvPr id="718" name="公債費該当値テキスト">
          <a:extLst>
            <a:ext uri="{FF2B5EF4-FFF2-40B4-BE49-F238E27FC236}">
              <a16:creationId xmlns:a16="http://schemas.microsoft.com/office/drawing/2014/main" id="{00000000-0008-0000-0700-0000CE020000}"/>
            </a:ext>
          </a:extLst>
        </xdr:cNvPr>
        <xdr:cNvSpPr txBox="1"/>
      </xdr:nvSpPr>
      <xdr:spPr>
        <a:xfrm>
          <a:off x="16370300" y="16564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152250</xdr:rowOff>
    </xdr:from>
    <xdr:to>
      <xdr:col>81</xdr:col>
      <xdr:colOff>101600</xdr:colOff>
      <xdr:row>97</xdr:row>
      <xdr:rowOff>82400</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5430500" y="1661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73527</xdr:rowOff>
    </xdr:from>
    <xdr:ext cx="534377"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5214111" y="16704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154079</xdr:rowOff>
    </xdr:from>
    <xdr:to>
      <xdr:col>76</xdr:col>
      <xdr:colOff>165100</xdr:colOff>
      <xdr:row>97</xdr:row>
      <xdr:rowOff>84229</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4541500" y="16613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75356</xdr:rowOff>
    </xdr:from>
    <xdr:ext cx="534377"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4325111" y="16706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166441</xdr:rowOff>
    </xdr:from>
    <xdr:to>
      <xdr:col>72</xdr:col>
      <xdr:colOff>38100</xdr:colOff>
      <xdr:row>97</xdr:row>
      <xdr:rowOff>96591</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3652500" y="16625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87718</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3436111" y="16718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4181</xdr:rowOff>
    </xdr:from>
    <xdr:to>
      <xdr:col>67</xdr:col>
      <xdr:colOff>101600</xdr:colOff>
      <xdr:row>97</xdr:row>
      <xdr:rowOff>105781</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2763500" y="16634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96908</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2547111" y="16727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9" name="諸支出金グラフ枠">
          <a:extLst>
            <a:ext uri="{FF2B5EF4-FFF2-40B4-BE49-F238E27FC236}">
              <a16:creationId xmlns:a16="http://schemas.microsoft.com/office/drawing/2014/main" id="{00000000-0008-0000-0700-0000E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6350</xdr:rowOff>
    </xdr:from>
    <xdr:to>
      <xdr:col>116</xdr:col>
      <xdr:colOff>62864</xdr:colOff>
      <xdr:row>39</xdr:row>
      <xdr:rowOff>44450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flipV="1">
          <a:off x="22159595" y="5321300"/>
          <a:ext cx="1269"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70121</xdr:rowOff>
    </xdr:from>
    <xdr:ext cx="249299" cy="259045"/>
    <xdr:sp macro="" textlink="">
      <xdr:nvSpPr>
        <xdr:cNvPr id="751" name="諸支出金最小値テキスト">
          <a:extLst>
            <a:ext uri="{FF2B5EF4-FFF2-40B4-BE49-F238E27FC236}">
              <a16:creationId xmlns:a16="http://schemas.microsoft.com/office/drawing/2014/main" id="{00000000-0008-0000-0700-0000EF020000}"/>
            </a:ext>
          </a:extLst>
        </xdr:cNvPr>
        <xdr:cNvSpPr txBox="1"/>
      </xdr:nvSpPr>
      <xdr:spPr>
        <a:xfrm>
          <a:off x="22212300" y="67566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124477</xdr:rowOff>
    </xdr:from>
    <xdr:ext cx="469744" cy="259045"/>
    <xdr:sp macro="" textlink="">
      <xdr:nvSpPr>
        <xdr:cNvPr id="753" name="諸支出金最大値テキスト">
          <a:extLst>
            <a:ext uri="{FF2B5EF4-FFF2-40B4-BE49-F238E27FC236}">
              <a16:creationId xmlns:a16="http://schemas.microsoft.com/office/drawing/2014/main" id="{00000000-0008-0000-0700-0000F1020000}"/>
            </a:ext>
          </a:extLst>
        </xdr:cNvPr>
        <xdr:cNvSpPr txBox="1"/>
      </xdr:nvSpPr>
      <xdr:spPr>
        <a:xfrm>
          <a:off x="22212300" y="5096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1,850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6350</xdr:rowOff>
    </xdr:from>
    <xdr:to>
      <xdr:col>116</xdr:col>
      <xdr:colOff>152400</xdr:colOff>
      <xdr:row>31</xdr:row>
      <xdr:rowOff>6350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5321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159021</xdr:rowOff>
    </xdr:from>
    <xdr:ext cx="313932" cy="259045"/>
    <xdr:sp macro="" textlink="">
      <xdr:nvSpPr>
        <xdr:cNvPr id="756" name="諸支出金平均値テキスト">
          <a:extLst>
            <a:ext uri="{FF2B5EF4-FFF2-40B4-BE49-F238E27FC236}">
              <a16:creationId xmlns:a16="http://schemas.microsoft.com/office/drawing/2014/main" id="{00000000-0008-0000-0700-0000F4020000}"/>
            </a:ext>
          </a:extLst>
        </xdr:cNvPr>
        <xdr:cNvSpPr txBox="1"/>
      </xdr:nvSpPr>
      <xdr:spPr>
        <a:xfrm>
          <a:off x="22212300" y="6502671"/>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136144</xdr:rowOff>
    </xdr:from>
    <xdr:to>
      <xdr:col>116</xdr:col>
      <xdr:colOff>114300</xdr:colOff>
      <xdr:row>39</xdr:row>
      <xdr:rowOff>66294</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2110700" y="6651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152146</xdr:rowOff>
    </xdr:from>
    <xdr:to>
      <xdr:col>112</xdr:col>
      <xdr:colOff>38100</xdr:colOff>
      <xdr:row>39</xdr:row>
      <xdr:rowOff>82296</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1272500" y="6667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98823</xdr:rowOff>
    </xdr:from>
    <xdr:ext cx="313932"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66333" y="64424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114046</xdr:rowOff>
    </xdr:from>
    <xdr:to>
      <xdr:col>107</xdr:col>
      <xdr:colOff>101600</xdr:colOff>
      <xdr:row>39</xdr:row>
      <xdr:rowOff>44196</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20383500" y="6629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60723</xdr:rowOff>
    </xdr:from>
    <xdr:ext cx="313932"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277333" y="64043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152908</xdr:rowOff>
    </xdr:from>
    <xdr:to>
      <xdr:col>102</xdr:col>
      <xdr:colOff>165100</xdr:colOff>
      <xdr:row>39</xdr:row>
      <xdr:rowOff>83058</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19494500" y="6668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99585</xdr:rowOff>
    </xdr:from>
    <xdr:ext cx="313932"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88333" y="644323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86055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114571</xdr:rowOff>
    </xdr:from>
    <xdr:ext cx="249299" cy="259045"/>
    <xdr:sp macro="" textlink="">
      <xdr:nvSpPr>
        <xdr:cNvPr id="775" name="諸支出金該当値テキスト">
          <a:extLst>
            <a:ext uri="{FF2B5EF4-FFF2-40B4-BE49-F238E27FC236}">
              <a16:creationId xmlns:a16="http://schemas.microsoft.com/office/drawing/2014/main" id="{00000000-0008-0000-0700-000007030000}"/>
            </a:ext>
          </a:extLst>
        </xdr:cNvPr>
        <xdr:cNvSpPr txBox="1"/>
      </xdr:nvSpPr>
      <xdr:spPr>
        <a:xfrm>
          <a:off x="22212300" y="66296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111777</xdr:rowOff>
    </xdr:from>
    <xdr:ext cx="249299"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531650" y="6455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沖縄県平均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前年度繰上充用金グラフ枠">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0" name="前年度繰上充用金最小値テキスト">
          <a:extLst>
            <a:ext uri="{FF2B5EF4-FFF2-40B4-BE49-F238E27FC236}">
              <a16:creationId xmlns:a16="http://schemas.microsoft.com/office/drawing/2014/main" id="{00000000-0008-0000-0700-000020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2" name="前年度繰上充用金最大値テキスト">
          <a:extLst>
            <a:ext uri="{FF2B5EF4-FFF2-40B4-BE49-F238E27FC236}">
              <a16:creationId xmlns:a16="http://schemas.microsoft.com/office/drawing/2014/main" id="{00000000-0008-0000-0700-000022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5" name="前年度繰上充用金平均値テキスト">
          <a:extLst>
            <a:ext uri="{FF2B5EF4-FFF2-40B4-BE49-F238E27FC236}">
              <a16:creationId xmlns:a16="http://schemas.microsoft.com/office/drawing/2014/main" id="{00000000-0008-0000-0700-000025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4" name="前年度繰上充用金該当値テキスト">
          <a:extLst>
            <a:ext uri="{FF2B5EF4-FFF2-40B4-BE49-F238E27FC236}">
              <a16:creationId xmlns:a16="http://schemas.microsoft.com/office/drawing/2014/main" id="{00000000-0008-0000-0700-000038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4" name="正方形/長方形 833">
          <a:extLst>
            <a:ext uri="{FF2B5EF4-FFF2-40B4-BE49-F238E27FC236}">
              <a16:creationId xmlns:a16="http://schemas.microsoft.com/office/drawing/2014/main" id="{00000000-0008-0000-0700-00004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目的別では、民生費が、人口増加に伴う子育て関連の経費や、心身障害者福祉費の介護・訓練等給付費、障害児通所支援給付費などで占める社会福祉費と児童福祉費の増加により類似団体平均を大きく上回っている。</a:t>
          </a:r>
          <a:endParaRPr lang="ja-JP" altLang="ja-JP" sz="1400">
            <a:effectLst/>
          </a:endParaRPr>
        </a:p>
        <a:p>
          <a:r>
            <a:rPr kumimoji="1" lang="ja-JP" altLang="ja-JP" sz="1100">
              <a:solidFill>
                <a:schemeClr val="dk1"/>
              </a:solidFill>
              <a:effectLst/>
              <a:latin typeface="+mn-lt"/>
              <a:ea typeface="+mn-ea"/>
              <a:cs typeface="+mn-cs"/>
            </a:rPr>
            <a:t>　その他経費については、概ね類似団体平均を下回っている。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沖縄県与那原町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実質単年度収支</a:t>
          </a:r>
          <a:r>
            <a:rPr kumimoji="1" lang="ja-JP" altLang="en-US" sz="1100">
              <a:solidFill>
                <a:schemeClr val="dk1"/>
              </a:solidFill>
              <a:effectLst/>
              <a:latin typeface="+mn-lt"/>
              <a:ea typeface="+mn-ea"/>
              <a:cs typeface="+mn-cs"/>
            </a:rPr>
            <a:t>は３年連続のマイナスとなっている。</a:t>
          </a:r>
          <a:r>
            <a:rPr kumimoji="1" lang="ja-JP" altLang="ja-JP" sz="1100">
              <a:solidFill>
                <a:schemeClr val="dk1"/>
              </a:solidFill>
              <a:effectLst/>
              <a:latin typeface="+mn-lt"/>
              <a:ea typeface="+mn-ea"/>
              <a:cs typeface="+mn-cs"/>
            </a:rPr>
            <a:t>要因としては、物価高騰による物件費の増や職員の増等による人件費の増加があげられる。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沖縄県与那原町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前年度に引き続き、水道事業会計、一般会計、公共下水道事業会計、国民健康保険特別会計、後期高齢者医療特別会計の５会計の全てで黒字となっている。</a:t>
          </a:r>
          <a:endParaRPr lang="ja-JP" altLang="ja-JP" sz="1400">
            <a:effectLst/>
          </a:endParaRPr>
        </a:p>
        <a:p>
          <a:r>
            <a:rPr kumimoji="1" lang="ja-JP" altLang="ja-JP" sz="1100">
              <a:solidFill>
                <a:schemeClr val="dk1"/>
              </a:solidFill>
              <a:effectLst/>
              <a:latin typeface="+mn-lt"/>
              <a:ea typeface="+mn-ea"/>
              <a:cs typeface="+mn-cs"/>
            </a:rPr>
            <a:t>　国民健康保健特別会計への一般会計繰出金は増加傾向にあるため、今後国民健康保険税の改定が検討される。</a:t>
          </a:r>
          <a:endParaRPr lang="ja-JP" altLang="ja-JP" sz="1400">
            <a:effectLst/>
          </a:endParaRPr>
        </a:p>
        <a:p>
          <a:r>
            <a:rPr kumimoji="1" lang="ja-JP" altLang="ja-JP" sz="1100">
              <a:solidFill>
                <a:schemeClr val="dk1"/>
              </a:solidFill>
              <a:effectLst/>
              <a:latin typeface="+mn-lt"/>
              <a:ea typeface="+mn-ea"/>
              <a:cs typeface="+mn-cs"/>
            </a:rPr>
            <a:t>　また、下水道特別会計への繰出金も増加傾向にあることが、今後は資本費平準化債などの発行により操出金の増加抑制を検討する。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0" zoomScaleNormal="7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0" t="s">
        <v>80</v>
      </c>
      <c r="X3" s="471"/>
      <c r="Y3" s="471"/>
      <c r="Z3" s="471"/>
      <c r="AA3" s="471"/>
      <c r="AB3" s="580"/>
      <c r="AC3" s="584" t="s">
        <v>81</v>
      </c>
      <c r="AD3" s="471"/>
      <c r="AE3" s="471"/>
      <c r="AF3" s="471"/>
      <c r="AG3" s="471"/>
      <c r="AH3" s="471"/>
      <c r="AI3" s="471"/>
      <c r="AJ3" s="471"/>
      <c r="AK3" s="471"/>
      <c r="AL3" s="546"/>
      <c r="AM3" s="470" t="s">
        <v>82</v>
      </c>
      <c r="AN3" s="471"/>
      <c r="AO3" s="471"/>
      <c r="AP3" s="471"/>
      <c r="AQ3" s="471"/>
      <c r="AR3" s="471"/>
      <c r="AS3" s="471"/>
      <c r="AT3" s="471"/>
      <c r="AU3" s="471"/>
      <c r="AV3" s="471"/>
      <c r="AW3" s="471"/>
      <c r="AX3" s="546"/>
      <c r="AY3" s="538" t="s">
        <v>1</v>
      </c>
      <c r="AZ3" s="539"/>
      <c r="BA3" s="539"/>
      <c r="BB3" s="539"/>
      <c r="BC3" s="539"/>
      <c r="BD3" s="539"/>
      <c r="BE3" s="539"/>
      <c r="BF3" s="539"/>
      <c r="BG3" s="539"/>
      <c r="BH3" s="539"/>
      <c r="BI3" s="539"/>
      <c r="BJ3" s="539"/>
      <c r="BK3" s="539"/>
      <c r="BL3" s="539"/>
      <c r="BM3" s="588"/>
      <c r="BN3" s="470" t="s">
        <v>83</v>
      </c>
      <c r="BO3" s="471"/>
      <c r="BP3" s="471"/>
      <c r="BQ3" s="471"/>
      <c r="BR3" s="471"/>
      <c r="BS3" s="471"/>
      <c r="BT3" s="471"/>
      <c r="BU3" s="546"/>
      <c r="BV3" s="470" t="s">
        <v>84</v>
      </c>
      <c r="BW3" s="471"/>
      <c r="BX3" s="471"/>
      <c r="BY3" s="471"/>
      <c r="BZ3" s="471"/>
      <c r="CA3" s="471"/>
      <c r="CB3" s="471"/>
      <c r="CC3" s="546"/>
      <c r="CD3" s="538" t="s">
        <v>1</v>
      </c>
      <c r="CE3" s="539"/>
      <c r="CF3" s="539"/>
      <c r="CG3" s="539"/>
      <c r="CH3" s="539"/>
      <c r="CI3" s="539"/>
      <c r="CJ3" s="539"/>
      <c r="CK3" s="539"/>
      <c r="CL3" s="539"/>
      <c r="CM3" s="539"/>
      <c r="CN3" s="539"/>
      <c r="CO3" s="539"/>
      <c r="CP3" s="539"/>
      <c r="CQ3" s="539"/>
      <c r="CR3" s="539"/>
      <c r="CS3" s="588"/>
      <c r="CT3" s="470" t="s">
        <v>85</v>
      </c>
      <c r="CU3" s="471"/>
      <c r="CV3" s="471"/>
      <c r="CW3" s="471"/>
      <c r="CX3" s="471"/>
      <c r="CY3" s="471"/>
      <c r="CZ3" s="471"/>
      <c r="DA3" s="546"/>
      <c r="DB3" s="470" t="s">
        <v>86</v>
      </c>
      <c r="DC3" s="471"/>
      <c r="DD3" s="471"/>
      <c r="DE3" s="471"/>
      <c r="DF3" s="471"/>
      <c r="DG3" s="471"/>
      <c r="DH3" s="471"/>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505"/>
      <c r="AN4" s="423"/>
      <c r="AO4" s="423"/>
      <c r="AP4" s="423"/>
      <c r="AQ4" s="423"/>
      <c r="AR4" s="423"/>
      <c r="AS4" s="423"/>
      <c r="AT4" s="423"/>
      <c r="AU4" s="423"/>
      <c r="AV4" s="423"/>
      <c r="AW4" s="423"/>
      <c r="AX4" s="587"/>
      <c r="AY4" s="398" t="s">
        <v>87</v>
      </c>
      <c r="AZ4" s="399"/>
      <c r="BA4" s="399"/>
      <c r="BB4" s="399"/>
      <c r="BC4" s="399"/>
      <c r="BD4" s="399"/>
      <c r="BE4" s="399"/>
      <c r="BF4" s="399"/>
      <c r="BG4" s="399"/>
      <c r="BH4" s="399"/>
      <c r="BI4" s="399"/>
      <c r="BJ4" s="399"/>
      <c r="BK4" s="399"/>
      <c r="BL4" s="399"/>
      <c r="BM4" s="400"/>
      <c r="BN4" s="401">
        <v>10015656</v>
      </c>
      <c r="BO4" s="402"/>
      <c r="BP4" s="402"/>
      <c r="BQ4" s="402"/>
      <c r="BR4" s="402"/>
      <c r="BS4" s="402"/>
      <c r="BT4" s="402"/>
      <c r="BU4" s="403"/>
      <c r="BV4" s="401">
        <v>10202156</v>
      </c>
      <c r="BW4" s="402"/>
      <c r="BX4" s="402"/>
      <c r="BY4" s="402"/>
      <c r="BZ4" s="402"/>
      <c r="CA4" s="402"/>
      <c r="CB4" s="402"/>
      <c r="CC4" s="403"/>
      <c r="CD4" s="572" t="s">
        <v>88</v>
      </c>
      <c r="CE4" s="573"/>
      <c r="CF4" s="573"/>
      <c r="CG4" s="573"/>
      <c r="CH4" s="573"/>
      <c r="CI4" s="573"/>
      <c r="CJ4" s="573"/>
      <c r="CK4" s="573"/>
      <c r="CL4" s="573"/>
      <c r="CM4" s="573"/>
      <c r="CN4" s="573"/>
      <c r="CO4" s="573"/>
      <c r="CP4" s="573"/>
      <c r="CQ4" s="573"/>
      <c r="CR4" s="573"/>
      <c r="CS4" s="574"/>
      <c r="CT4" s="575">
        <v>1.7</v>
      </c>
      <c r="CU4" s="576"/>
      <c r="CV4" s="576"/>
      <c r="CW4" s="576"/>
      <c r="CX4" s="576"/>
      <c r="CY4" s="576"/>
      <c r="CZ4" s="576"/>
      <c r="DA4" s="577"/>
      <c r="DB4" s="575">
        <v>4.0999999999999996</v>
      </c>
      <c r="DC4" s="576"/>
      <c r="DD4" s="576"/>
      <c r="DE4" s="576"/>
      <c r="DF4" s="576"/>
      <c r="DG4" s="576"/>
      <c r="DH4" s="576"/>
      <c r="DI4" s="577"/>
    </row>
    <row r="5" spans="1:119" ht="18.75" customHeight="1" x14ac:dyDescent="0.15">
      <c r="A5" s="163"/>
      <c r="B5" s="582"/>
      <c r="C5" s="424"/>
      <c r="D5" s="424"/>
      <c r="E5" s="583"/>
      <c r="F5" s="583"/>
      <c r="G5" s="583"/>
      <c r="H5" s="583"/>
      <c r="I5" s="583"/>
      <c r="J5" s="583"/>
      <c r="K5" s="583"/>
      <c r="L5" s="583"/>
      <c r="M5" s="583"/>
      <c r="N5" s="583"/>
      <c r="O5" s="583"/>
      <c r="P5" s="583"/>
      <c r="Q5" s="583"/>
      <c r="R5" s="422"/>
      <c r="S5" s="422"/>
      <c r="T5" s="422"/>
      <c r="U5" s="422"/>
      <c r="V5" s="586"/>
      <c r="W5" s="505"/>
      <c r="X5" s="423"/>
      <c r="Y5" s="423"/>
      <c r="Z5" s="423"/>
      <c r="AA5" s="423"/>
      <c r="AB5" s="424"/>
      <c r="AC5" s="422"/>
      <c r="AD5" s="423"/>
      <c r="AE5" s="423"/>
      <c r="AF5" s="423"/>
      <c r="AG5" s="423"/>
      <c r="AH5" s="423"/>
      <c r="AI5" s="423"/>
      <c r="AJ5" s="423"/>
      <c r="AK5" s="423"/>
      <c r="AL5" s="587"/>
      <c r="AM5" s="476" t="s">
        <v>89</v>
      </c>
      <c r="AN5" s="380"/>
      <c r="AO5" s="380"/>
      <c r="AP5" s="380"/>
      <c r="AQ5" s="380"/>
      <c r="AR5" s="380"/>
      <c r="AS5" s="380"/>
      <c r="AT5" s="381"/>
      <c r="AU5" s="456" t="s">
        <v>90</v>
      </c>
      <c r="AV5" s="457"/>
      <c r="AW5" s="457"/>
      <c r="AX5" s="457"/>
      <c r="AY5" s="386" t="s">
        <v>91</v>
      </c>
      <c r="AZ5" s="387"/>
      <c r="BA5" s="387"/>
      <c r="BB5" s="387"/>
      <c r="BC5" s="387"/>
      <c r="BD5" s="387"/>
      <c r="BE5" s="387"/>
      <c r="BF5" s="387"/>
      <c r="BG5" s="387"/>
      <c r="BH5" s="387"/>
      <c r="BI5" s="387"/>
      <c r="BJ5" s="387"/>
      <c r="BK5" s="387"/>
      <c r="BL5" s="387"/>
      <c r="BM5" s="388"/>
      <c r="BN5" s="406">
        <v>9921964</v>
      </c>
      <c r="BO5" s="407"/>
      <c r="BP5" s="407"/>
      <c r="BQ5" s="407"/>
      <c r="BR5" s="407"/>
      <c r="BS5" s="407"/>
      <c r="BT5" s="407"/>
      <c r="BU5" s="408"/>
      <c r="BV5" s="406">
        <v>9983752</v>
      </c>
      <c r="BW5" s="407"/>
      <c r="BX5" s="407"/>
      <c r="BY5" s="407"/>
      <c r="BZ5" s="407"/>
      <c r="CA5" s="407"/>
      <c r="CB5" s="407"/>
      <c r="CC5" s="408"/>
      <c r="CD5" s="415" t="s">
        <v>92</v>
      </c>
      <c r="CE5" s="360"/>
      <c r="CF5" s="360"/>
      <c r="CG5" s="360"/>
      <c r="CH5" s="360"/>
      <c r="CI5" s="360"/>
      <c r="CJ5" s="360"/>
      <c r="CK5" s="360"/>
      <c r="CL5" s="360"/>
      <c r="CM5" s="360"/>
      <c r="CN5" s="360"/>
      <c r="CO5" s="360"/>
      <c r="CP5" s="360"/>
      <c r="CQ5" s="360"/>
      <c r="CR5" s="360"/>
      <c r="CS5" s="416"/>
      <c r="CT5" s="376">
        <v>91</v>
      </c>
      <c r="CU5" s="377"/>
      <c r="CV5" s="377"/>
      <c r="CW5" s="377"/>
      <c r="CX5" s="377"/>
      <c r="CY5" s="377"/>
      <c r="CZ5" s="377"/>
      <c r="DA5" s="378"/>
      <c r="DB5" s="376">
        <v>89.4</v>
      </c>
      <c r="DC5" s="377"/>
      <c r="DD5" s="377"/>
      <c r="DE5" s="377"/>
      <c r="DF5" s="377"/>
      <c r="DG5" s="377"/>
      <c r="DH5" s="377"/>
      <c r="DI5" s="378"/>
    </row>
    <row r="6" spans="1:119" ht="18.75" customHeight="1" x14ac:dyDescent="0.15">
      <c r="A6" s="163"/>
      <c r="B6" s="552" t="s">
        <v>93</v>
      </c>
      <c r="C6" s="421"/>
      <c r="D6" s="421"/>
      <c r="E6" s="553"/>
      <c r="F6" s="553"/>
      <c r="G6" s="553"/>
      <c r="H6" s="553"/>
      <c r="I6" s="553"/>
      <c r="J6" s="553"/>
      <c r="K6" s="553"/>
      <c r="L6" s="553" t="s">
        <v>94</v>
      </c>
      <c r="M6" s="553"/>
      <c r="N6" s="553"/>
      <c r="O6" s="553"/>
      <c r="P6" s="553"/>
      <c r="Q6" s="553"/>
      <c r="R6" s="448"/>
      <c r="S6" s="448"/>
      <c r="T6" s="448"/>
      <c r="U6" s="448"/>
      <c r="V6" s="559"/>
      <c r="W6" s="487" t="s">
        <v>95</v>
      </c>
      <c r="X6" s="420"/>
      <c r="Y6" s="420"/>
      <c r="Z6" s="420"/>
      <c r="AA6" s="420"/>
      <c r="AB6" s="421"/>
      <c r="AC6" s="564" t="s">
        <v>96</v>
      </c>
      <c r="AD6" s="565"/>
      <c r="AE6" s="565"/>
      <c r="AF6" s="565"/>
      <c r="AG6" s="565"/>
      <c r="AH6" s="565"/>
      <c r="AI6" s="565"/>
      <c r="AJ6" s="565"/>
      <c r="AK6" s="565"/>
      <c r="AL6" s="566"/>
      <c r="AM6" s="476" t="s">
        <v>97</v>
      </c>
      <c r="AN6" s="380"/>
      <c r="AO6" s="380"/>
      <c r="AP6" s="380"/>
      <c r="AQ6" s="380"/>
      <c r="AR6" s="380"/>
      <c r="AS6" s="380"/>
      <c r="AT6" s="381"/>
      <c r="AU6" s="456" t="s">
        <v>90</v>
      </c>
      <c r="AV6" s="457"/>
      <c r="AW6" s="457"/>
      <c r="AX6" s="457"/>
      <c r="AY6" s="386" t="s">
        <v>98</v>
      </c>
      <c r="AZ6" s="387"/>
      <c r="BA6" s="387"/>
      <c r="BB6" s="387"/>
      <c r="BC6" s="387"/>
      <c r="BD6" s="387"/>
      <c r="BE6" s="387"/>
      <c r="BF6" s="387"/>
      <c r="BG6" s="387"/>
      <c r="BH6" s="387"/>
      <c r="BI6" s="387"/>
      <c r="BJ6" s="387"/>
      <c r="BK6" s="387"/>
      <c r="BL6" s="387"/>
      <c r="BM6" s="388"/>
      <c r="BN6" s="406">
        <v>93692</v>
      </c>
      <c r="BO6" s="407"/>
      <c r="BP6" s="407"/>
      <c r="BQ6" s="407"/>
      <c r="BR6" s="407"/>
      <c r="BS6" s="407"/>
      <c r="BT6" s="407"/>
      <c r="BU6" s="408"/>
      <c r="BV6" s="406">
        <v>218404</v>
      </c>
      <c r="BW6" s="407"/>
      <c r="BX6" s="407"/>
      <c r="BY6" s="407"/>
      <c r="BZ6" s="407"/>
      <c r="CA6" s="407"/>
      <c r="CB6" s="407"/>
      <c r="CC6" s="408"/>
      <c r="CD6" s="415" t="s">
        <v>99</v>
      </c>
      <c r="CE6" s="360"/>
      <c r="CF6" s="360"/>
      <c r="CG6" s="360"/>
      <c r="CH6" s="360"/>
      <c r="CI6" s="360"/>
      <c r="CJ6" s="360"/>
      <c r="CK6" s="360"/>
      <c r="CL6" s="360"/>
      <c r="CM6" s="360"/>
      <c r="CN6" s="360"/>
      <c r="CO6" s="360"/>
      <c r="CP6" s="360"/>
      <c r="CQ6" s="360"/>
      <c r="CR6" s="360"/>
      <c r="CS6" s="416"/>
      <c r="CT6" s="549">
        <v>91.3</v>
      </c>
      <c r="CU6" s="550"/>
      <c r="CV6" s="550"/>
      <c r="CW6" s="550"/>
      <c r="CX6" s="550"/>
      <c r="CY6" s="550"/>
      <c r="CZ6" s="550"/>
      <c r="DA6" s="551"/>
      <c r="DB6" s="549">
        <v>90</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76" t="s">
        <v>100</v>
      </c>
      <c r="AN7" s="380"/>
      <c r="AO7" s="380"/>
      <c r="AP7" s="380"/>
      <c r="AQ7" s="380"/>
      <c r="AR7" s="380"/>
      <c r="AS7" s="380"/>
      <c r="AT7" s="381"/>
      <c r="AU7" s="456" t="s">
        <v>90</v>
      </c>
      <c r="AV7" s="457"/>
      <c r="AW7" s="457"/>
      <c r="AX7" s="457"/>
      <c r="AY7" s="386" t="s">
        <v>101</v>
      </c>
      <c r="AZ7" s="387"/>
      <c r="BA7" s="387"/>
      <c r="BB7" s="387"/>
      <c r="BC7" s="387"/>
      <c r="BD7" s="387"/>
      <c r="BE7" s="387"/>
      <c r="BF7" s="387"/>
      <c r="BG7" s="387"/>
      <c r="BH7" s="387"/>
      <c r="BI7" s="387"/>
      <c r="BJ7" s="387"/>
      <c r="BK7" s="387"/>
      <c r="BL7" s="387"/>
      <c r="BM7" s="388"/>
      <c r="BN7" s="406">
        <v>10043</v>
      </c>
      <c r="BO7" s="407"/>
      <c r="BP7" s="407"/>
      <c r="BQ7" s="407"/>
      <c r="BR7" s="407"/>
      <c r="BS7" s="407"/>
      <c r="BT7" s="407"/>
      <c r="BU7" s="408"/>
      <c r="BV7" s="406">
        <v>28404</v>
      </c>
      <c r="BW7" s="407"/>
      <c r="BX7" s="407"/>
      <c r="BY7" s="407"/>
      <c r="BZ7" s="407"/>
      <c r="CA7" s="407"/>
      <c r="CB7" s="407"/>
      <c r="CC7" s="408"/>
      <c r="CD7" s="415" t="s">
        <v>102</v>
      </c>
      <c r="CE7" s="360"/>
      <c r="CF7" s="360"/>
      <c r="CG7" s="360"/>
      <c r="CH7" s="360"/>
      <c r="CI7" s="360"/>
      <c r="CJ7" s="360"/>
      <c r="CK7" s="360"/>
      <c r="CL7" s="360"/>
      <c r="CM7" s="360"/>
      <c r="CN7" s="360"/>
      <c r="CO7" s="360"/>
      <c r="CP7" s="360"/>
      <c r="CQ7" s="360"/>
      <c r="CR7" s="360"/>
      <c r="CS7" s="416"/>
      <c r="CT7" s="406">
        <v>4836111</v>
      </c>
      <c r="CU7" s="407"/>
      <c r="CV7" s="407"/>
      <c r="CW7" s="407"/>
      <c r="CX7" s="407"/>
      <c r="CY7" s="407"/>
      <c r="CZ7" s="407"/>
      <c r="DA7" s="408"/>
      <c r="DB7" s="406">
        <v>4630120</v>
      </c>
      <c r="DC7" s="407"/>
      <c r="DD7" s="407"/>
      <c r="DE7" s="407"/>
      <c r="DF7" s="407"/>
      <c r="DG7" s="407"/>
      <c r="DH7" s="407"/>
      <c r="DI7" s="408"/>
    </row>
    <row r="8" spans="1:119" ht="18.75" customHeight="1" thickBot="1" x14ac:dyDescent="0.2">
      <c r="A8" s="163"/>
      <c r="B8" s="557"/>
      <c r="C8" s="488"/>
      <c r="D8" s="488"/>
      <c r="E8" s="558"/>
      <c r="F8" s="558"/>
      <c r="G8" s="558"/>
      <c r="H8" s="558"/>
      <c r="I8" s="558"/>
      <c r="J8" s="558"/>
      <c r="K8" s="558"/>
      <c r="L8" s="558"/>
      <c r="M8" s="558"/>
      <c r="N8" s="558"/>
      <c r="O8" s="558"/>
      <c r="P8" s="558"/>
      <c r="Q8" s="558"/>
      <c r="R8" s="562"/>
      <c r="S8" s="562"/>
      <c r="T8" s="562"/>
      <c r="U8" s="562"/>
      <c r="V8" s="563"/>
      <c r="W8" s="472"/>
      <c r="X8" s="473"/>
      <c r="Y8" s="473"/>
      <c r="Z8" s="473"/>
      <c r="AA8" s="473"/>
      <c r="AB8" s="488"/>
      <c r="AC8" s="569"/>
      <c r="AD8" s="570"/>
      <c r="AE8" s="570"/>
      <c r="AF8" s="570"/>
      <c r="AG8" s="570"/>
      <c r="AH8" s="570"/>
      <c r="AI8" s="570"/>
      <c r="AJ8" s="570"/>
      <c r="AK8" s="570"/>
      <c r="AL8" s="571"/>
      <c r="AM8" s="476" t="s">
        <v>103</v>
      </c>
      <c r="AN8" s="380"/>
      <c r="AO8" s="380"/>
      <c r="AP8" s="380"/>
      <c r="AQ8" s="380"/>
      <c r="AR8" s="380"/>
      <c r="AS8" s="380"/>
      <c r="AT8" s="381"/>
      <c r="AU8" s="456" t="s">
        <v>90</v>
      </c>
      <c r="AV8" s="457"/>
      <c r="AW8" s="457"/>
      <c r="AX8" s="457"/>
      <c r="AY8" s="386" t="s">
        <v>104</v>
      </c>
      <c r="AZ8" s="387"/>
      <c r="BA8" s="387"/>
      <c r="BB8" s="387"/>
      <c r="BC8" s="387"/>
      <c r="BD8" s="387"/>
      <c r="BE8" s="387"/>
      <c r="BF8" s="387"/>
      <c r="BG8" s="387"/>
      <c r="BH8" s="387"/>
      <c r="BI8" s="387"/>
      <c r="BJ8" s="387"/>
      <c r="BK8" s="387"/>
      <c r="BL8" s="387"/>
      <c r="BM8" s="388"/>
      <c r="BN8" s="406">
        <v>83649</v>
      </c>
      <c r="BO8" s="407"/>
      <c r="BP8" s="407"/>
      <c r="BQ8" s="407"/>
      <c r="BR8" s="407"/>
      <c r="BS8" s="407"/>
      <c r="BT8" s="407"/>
      <c r="BU8" s="408"/>
      <c r="BV8" s="406">
        <v>190000</v>
      </c>
      <c r="BW8" s="407"/>
      <c r="BX8" s="407"/>
      <c r="BY8" s="407"/>
      <c r="BZ8" s="407"/>
      <c r="CA8" s="407"/>
      <c r="CB8" s="407"/>
      <c r="CC8" s="408"/>
      <c r="CD8" s="415" t="s">
        <v>105</v>
      </c>
      <c r="CE8" s="360"/>
      <c r="CF8" s="360"/>
      <c r="CG8" s="360"/>
      <c r="CH8" s="360"/>
      <c r="CI8" s="360"/>
      <c r="CJ8" s="360"/>
      <c r="CK8" s="360"/>
      <c r="CL8" s="360"/>
      <c r="CM8" s="360"/>
      <c r="CN8" s="360"/>
      <c r="CO8" s="360"/>
      <c r="CP8" s="360"/>
      <c r="CQ8" s="360"/>
      <c r="CR8" s="360"/>
      <c r="CS8" s="416"/>
      <c r="CT8" s="511">
        <v>0.47</v>
      </c>
      <c r="CU8" s="512"/>
      <c r="CV8" s="512"/>
      <c r="CW8" s="512"/>
      <c r="CX8" s="512"/>
      <c r="CY8" s="512"/>
      <c r="CZ8" s="512"/>
      <c r="DA8" s="513"/>
      <c r="DB8" s="511">
        <v>0.46</v>
      </c>
      <c r="DC8" s="512"/>
      <c r="DD8" s="512"/>
      <c r="DE8" s="512"/>
      <c r="DF8" s="512"/>
      <c r="DG8" s="512"/>
      <c r="DH8" s="512"/>
      <c r="DI8" s="513"/>
    </row>
    <row r="9" spans="1:119" ht="18.75" customHeight="1" thickBot="1" x14ac:dyDescent="0.2">
      <c r="A9" s="163"/>
      <c r="B9" s="538" t="s">
        <v>106</v>
      </c>
      <c r="C9" s="539"/>
      <c r="D9" s="539"/>
      <c r="E9" s="539"/>
      <c r="F9" s="539"/>
      <c r="G9" s="539"/>
      <c r="H9" s="539"/>
      <c r="I9" s="539"/>
      <c r="J9" s="539"/>
      <c r="K9" s="459"/>
      <c r="L9" s="540" t="s">
        <v>107</v>
      </c>
      <c r="M9" s="541"/>
      <c r="N9" s="541"/>
      <c r="O9" s="541"/>
      <c r="P9" s="541"/>
      <c r="Q9" s="542"/>
      <c r="R9" s="543">
        <v>19695</v>
      </c>
      <c r="S9" s="544"/>
      <c r="T9" s="544"/>
      <c r="U9" s="544"/>
      <c r="V9" s="545"/>
      <c r="W9" s="470" t="s">
        <v>108</v>
      </c>
      <c r="X9" s="471"/>
      <c r="Y9" s="471"/>
      <c r="Z9" s="471"/>
      <c r="AA9" s="471"/>
      <c r="AB9" s="471"/>
      <c r="AC9" s="471"/>
      <c r="AD9" s="471"/>
      <c r="AE9" s="471"/>
      <c r="AF9" s="471"/>
      <c r="AG9" s="471"/>
      <c r="AH9" s="471"/>
      <c r="AI9" s="471"/>
      <c r="AJ9" s="471"/>
      <c r="AK9" s="471"/>
      <c r="AL9" s="546"/>
      <c r="AM9" s="476" t="s">
        <v>109</v>
      </c>
      <c r="AN9" s="380"/>
      <c r="AO9" s="380"/>
      <c r="AP9" s="380"/>
      <c r="AQ9" s="380"/>
      <c r="AR9" s="380"/>
      <c r="AS9" s="380"/>
      <c r="AT9" s="381"/>
      <c r="AU9" s="456" t="s">
        <v>90</v>
      </c>
      <c r="AV9" s="457"/>
      <c r="AW9" s="457"/>
      <c r="AX9" s="457"/>
      <c r="AY9" s="386" t="s">
        <v>110</v>
      </c>
      <c r="AZ9" s="387"/>
      <c r="BA9" s="387"/>
      <c r="BB9" s="387"/>
      <c r="BC9" s="387"/>
      <c r="BD9" s="387"/>
      <c r="BE9" s="387"/>
      <c r="BF9" s="387"/>
      <c r="BG9" s="387"/>
      <c r="BH9" s="387"/>
      <c r="BI9" s="387"/>
      <c r="BJ9" s="387"/>
      <c r="BK9" s="387"/>
      <c r="BL9" s="387"/>
      <c r="BM9" s="388"/>
      <c r="BN9" s="406">
        <v>-106351</v>
      </c>
      <c r="BO9" s="407"/>
      <c r="BP9" s="407"/>
      <c r="BQ9" s="407"/>
      <c r="BR9" s="407"/>
      <c r="BS9" s="407"/>
      <c r="BT9" s="407"/>
      <c r="BU9" s="408"/>
      <c r="BV9" s="406">
        <v>-147362</v>
      </c>
      <c r="BW9" s="407"/>
      <c r="BX9" s="407"/>
      <c r="BY9" s="407"/>
      <c r="BZ9" s="407"/>
      <c r="CA9" s="407"/>
      <c r="CB9" s="407"/>
      <c r="CC9" s="408"/>
      <c r="CD9" s="415" t="s">
        <v>111</v>
      </c>
      <c r="CE9" s="360"/>
      <c r="CF9" s="360"/>
      <c r="CG9" s="360"/>
      <c r="CH9" s="360"/>
      <c r="CI9" s="360"/>
      <c r="CJ9" s="360"/>
      <c r="CK9" s="360"/>
      <c r="CL9" s="360"/>
      <c r="CM9" s="360"/>
      <c r="CN9" s="360"/>
      <c r="CO9" s="360"/>
      <c r="CP9" s="360"/>
      <c r="CQ9" s="360"/>
      <c r="CR9" s="360"/>
      <c r="CS9" s="416"/>
      <c r="CT9" s="376">
        <v>12.1</v>
      </c>
      <c r="CU9" s="377"/>
      <c r="CV9" s="377"/>
      <c r="CW9" s="377"/>
      <c r="CX9" s="377"/>
      <c r="CY9" s="377"/>
      <c r="CZ9" s="377"/>
      <c r="DA9" s="378"/>
      <c r="DB9" s="376">
        <v>11.3</v>
      </c>
      <c r="DC9" s="377"/>
      <c r="DD9" s="377"/>
      <c r="DE9" s="377"/>
      <c r="DF9" s="377"/>
      <c r="DG9" s="377"/>
      <c r="DH9" s="377"/>
      <c r="DI9" s="378"/>
    </row>
    <row r="10" spans="1:119" ht="18.75" customHeight="1" thickBot="1" x14ac:dyDescent="0.2">
      <c r="A10" s="163"/>
      <c r="B10" s="538"/>
      <c r="C10" s="539"/>
      <c r="D10" s="539"/>
      <c r="E10" s="539"/>
      <c r="F10" s="539"/>
      <c r="G10" s="539"/>
      <c r="H10" s="539"/>
      <c r="I10" s="539"/>
      <c r="J10" s="539"/>
      <c r="K10" s="459"/>
      <c r="L10" s="379" t="s">
        <v>112</v>
      </c>
      <c r="M10" s="380"/>
      <c r="N10" s="380"/>
      <c r="O10" s="380"/>
      <c r="P10" s="380"/>
      <c r="Q10" s="381"/>
      <c r="R10" s="382">
        <v>18410</v>
      </c>
      <c r="S10" s="383"/>
      <c r="T10" s="383"/>
      <c r="U10" s="383"/>
      <c r="V10" s="385"/>
      <c r="W10" s="547"/>
      <c r="X10" s="357"/>
      <c r="Y10" s="357"/>
      <c r="Z10" s="357"/>
      <c r="AA10" s="357"/>
      <c r="AB10" s="357"/>
      <c r="AC10" s="357"/>
      <c r="AD10" s="357"/>
      <c r="AE10" s="357"/>
      <c r="AF10" s="357"/>
      <c r="AG10" s="357"/>
      <c r="AH10" s="357"/>
      <c r="AI10" s="357"/>
      <c r="AJ10" s="357"/>
      <c r="AK10" s="357"/>
      <c r="AL10" s="548"/>
      <c r="AM10" s="476" t="s">
        <v>113</v>
      </c>
      <c r="AN10" s="380"/>
      <c r="AO10" s="380"/>
      <c r="AP10" s="380"/>
      <c r="AQ10" s="380"/>
      <c r="AR10" s="380"/>
      <c r="AS10" s="380"/>
      <c r="AT10" s="381"/>
      <c r="AU10" s="456" t="s">
        <v>90</v>
      </c>
      <c r="AV10" s="457"/>
      <c r="AW10" s="457"/>
      <c r="AX10" s="457"/>
      <c r="AY10" s="386" t="s">
        <v>114</v>
      </c>
      <c r="AZ10" s="387"/>
      <c r="BA10" s="387"/>
      <c r="BB10" s="387"/>
      <c r="BC10" s="387"/>
      <c r="BD10" s="387"/>
      <c r="BE10" s="387"/>
      <c r="BF10" s="387"/>
      <c r="BG10" s="387"/>
      <c r="BH10" s="387"/>
      <c r="BI10" s="387"/>
      <c r="BJ10" s="387"/>
      <c r="BK10" s="387"/>
      <c r="BL10" s="387"/>
      <c r="BM10" s="388"/>
      <c r="BN10" s="406">
        <v>0</v>
      </c>
      <c r="BO10" s="407"/>
      <c r="BP10" s="407"/>
      <c r="BQ10" s="407"/>
      <c r="BR10" s="407"/>
      <c r="BS10" s="407"/>
      <c r="BT10" s="407"/>
      <c r="BU10" s="408"/>
      <c r="BV10" s="406">
        <v>0</v>
      </c>
      <c r="BW10" s="407"/>
      <c r="BX10" s="407"/>
      <c r="BY10" s="407"/>
      <c r="BZ10" s="407"/>
      <c r="CA10" s="407"/>
      <c r="CB10" s="407"/>
      <c r="CC10" s="408"/>
      <c r="CD10" s="169" t="s">
        <v>115</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538"/>
      <c r="C11" s="539"/>
      <c r="D11" s="539"/>
      <c r="E11" s="539"/>
      <c r="F11" s="539"/>
      <c r="G11" s="539"/>
      <c r="H11" s="539"/>
      <c r="I11" s="539"/>
      <c r="J11" s="539"/>
      <c r="K11" s="459"/>
      <c r="L11" s="361" t="s">
        <v>116</v>
      </c>
      <c r="M11" s="362"/>
      <c r="N11" s="362"/>
      <c r="O11" s="362"/>
      <c r="P11" s="362"/>
      <c r="Q11" s="363"/>
      <c r="R11" s="535" t="s">
        <v>117</v>
      </c>
      <c r="S11" s="536"/>
      <c r="T11" s="536"/>
      <c r="U11" s="536"/>
      <c r="V11" s="537"/>
      <c r="W11" s="547"/>
      <c r="X11" s="357"/>
      <c r="Y11" s="357"/>
      <c r="Z11" s="357"/>
      <c r="AA11" s="357"/>
      <c r="AB11" s="357"/>
      <c r="AC11" s="357"/>
      <c r="AD11" s="357"/>
      <c r="AE11" s="357"/>
      <c r="AF11" s="357"/>
      <c r="AG11" s="357"/>
      <c r="AH11" s="357"/>
      <c r="AI11" s="357"/>
      <c r="AJ11" s="357"/>
      <c r="AK11" s="357"/>
      <c r="AL11" s="548"/>
      <c r="AM11" s="476" t="s">
        <v>118</v>
      </c>
      <c r="AN11" s="380"/>
      <c r="AO11" s="380"/>
      <c r="AP11" s="380"/>
      <c r="AQ11" s="380"/>
      <c r="AR11" s="380"/>
      <c r="AS11" s="380"/>
      <c r="AT11" s="381"/>
      <c r="AU11" s="456" t="s">
        <v>90</v>
      </c>
      <c r="AV11" s="457"/>
      <c r="AW11" s="457"/>
      <c r="AX11" s="457"/>
      <c r="AY11" s="386" t="s">
        <v>119</v>
      </c>
      <c r="AZ11" s="387"/>
      <c r="BA11" s="387"/>
      <c r="BB11" s="387"/>
      <c r="BC11" s="387"/>
      <c r="BD11" s="387"/>
      <c r="BE11" s="387"/>
      <c r="BF11" s="387"/>
      <c r="BG11" s="387"/>
      <c r="BH11" s="387"/>
      <c r="BI11" s="387"/>
      <c r="BJ11" s="387"/>
      <c r="BK11" s="387"/>
      <c r="BL11" s="387"/>
      <c r="BM11" s="388"/>
      <c r="BN11" s="406">
        <v>0</v>
      </c>
      <c r="BO11" s="407"/>
      <c r="BP11" s="407"/>
      <c r="BQ11" s="407"/>
      <c r="BR11" s="407"/>
      <c r="BS11" s="407"/>
      <c r="BT11" s="407"/>
      <c r="BU11" s="408"/>
      <c r="BV11" s="406">
        <v>0</v>
      </c>
      <c r="BW11" s="407"/>
      <c r="BX11" s="407"/>
      <c r="BY11" s="407"/>
      <c r="BZ11" s="407"/>
      <c r="CA11" s="407"/>
      <c r="CB11" s="407"/>
      <c r="CC11" s="408"/>
      <c r="CD11" s="415" t="s">
        <v>120</v>
      </c>
      <c r="CE11" s="360"/>
      <c r="CF11" s="360"/>
      <c r="CG11" s="360"/>
      <c r="CH11" s="360"/>
      <c r="CI11" s="360"/>
      <c r="CJ11" s="360"/>
      <c r="CK11" s="360"/>
      <c r="CL11" s="360"/>
      <c r="CM11" s="360"/>
      <c r="CN11" s="360"/>
      <c r="CO11" s="360"/>
      <c r="CP11" s="360"/>
      <c r="CQ11" s="360"/>
      <c r="CR11" s="360"/>
      <c r="CS11" s="416"/>
      <c r="CT11" s="511" t="s">
        <v>121</v>
      </c>
      <c r="CU11" s="512"/>
      <c r="CV11" s="512"/>
      <c r="CW11" s="512"/>
      <c r="CX11" s="512"/>
      <c r="CY11" s="512"/>
      <c r="CZ11" s="512"/>
      <c r="DA11" s="513"/>
      <c r="DB11" s="511" t="s">
        <v>121</v>
      </c>
      <c r="DC11" s="512"/>
      <c r="DD11" s="512"/>
      <c r="DE11" s="512"/>
      <c r="DF11" s="512"/>
      <c r="DG11" s="512"/>
      <c r="DH11" s="512"/>
      <c r="DI11" s="513"/>
    </row>
    <row r="12" spans="1:119" ht="18.75" customHeight="1" x14ac:dyDescent="0.15">
      <c r="A12" s="163"/>
      <c r="B12" s="514" t="s">
        <v>122</v>
      </c>
      <c r="C12" s="515"/>
      <c r="D12" s="515"/>
      <c r="E12" s="515"/>
      <c r="F12" s="515"/>
      <c r="G12" s="515"/>
      <c r="H12" s="515"/>
      <c r="I12" s="515"/>
      <c r="J12" s="515"/>
      <c r="K12" s="516"/>
      <c r="L12" s="523" t="s">
        <v>123</v>
      </c>
      <c r="M12" s="524"/>
      <c r="N12" s="524"/>
      <c r="O12" s="524"/>
      <c r="P12" s="524"/>
      <c r="Q12" s="525"/>
      <c r="R12" s="526">
        <v>19920</v>
      </c>
      <c r="S12" s="527"/>
      <c r="T12" s="527"/>
      <c r="U12" s="527"/>
      <c r="V12" s="528"/>
      <c r="W12" s="529" t="s">
        <v>1</v>
      </c>
      <c r="X12" s="457"/>
      <c r="Y12" s="457"/>
      <c r="Z12" s="457"/>
      <c r="AA12" s="457"/>
      <c r="AB12" s="530"/>
      <c r="AC12" s="531" t="s">
        <v>124</v>
      </c>
      <c r="AD12" s="532"/>
      <c r="AE12" s="532"/>
      <c r="AF12" s="532"/>
      <c r="AG12" s="533"/>
      <c r="AH12" s="531" t="s">
        <v>125</v>
      </c>
      <c r="AI12" s="532"/>
      <c r="AJ12" s="532"/>
      <c r="AK12" s="532"/>
      <c r="AL12" s="534"/>
      <c r="AM12" s="476" t="s">
        <v>126</v>
      </c>
      <c r="AN12" s="380"/>
      <c r="AO12" s="380"/>
      <c r="AP12" s="380"/>
      <c r="AQ12" s="380"/>
      <c r="AR12" s="380"/>
      <c r="AS12" s="380"/>
      <c r="AT12" s="381"/>
      <c r="AU12" s="456" t="s">
        <v>90</v>
      </c>
      <c r="AV12" s="457"/>
      <c r="AW12" s="457"/>
      <c r="AX12" s="457"/>
      <c r="AY12" s="386" t="s">
        <v>127</v>
      </c>
      <c r="AZ12" s="387"/>
      <c r="BA12" s="387"/>
      <c r="BB12" s="387"/>
      <c r="BC12" s="387"/>
      <c r="BD12" s="387"/>
      <c r="BE12" s="387"/>
      <c r="BF12" s="387"/>
      <c r="BG12" s="387"/>
      <c r="BH12" s="387"/>
      <c r="BI12" s="387"/>
      <c r="BJ12" s="387"/>
      <c r="BK12" s="387"/>
      <c r="BL12" s="387"/>
      <c r="BM12" s="388"/>
      <c r="BN12" s="406">
        <v>100000</v>
      </c>
      <c r="BO12" s="407"/>
      <c r="BP12" s="407"/>
      <c r="BQ12" s="407"/>
      <c r="BR12" s="407"/>
      <c r="BS12" s="407"/>
      <c r="BT12" s="407"/>
      <c r="BU12" s="408"/>
      <c r="BV12" s="406">
        <v>150000</v>
      </c>
      <c r="BW12" s="407"/>
      <c r="BX12" s="407"/>
      <c r="BY12" s="407"/>
      <c r="BZ12" s="407"/>
      <c r="CA12" s="407"/>
      <c r="CB12" s="407"/>
      <c r="CC12" s="408"/>
      <c r="CD12" s="415" t="s">
        <v>128</v>
      </c>
      <c r="CE12" s="360"/>
      <c r="CF12" s="360"/>
      <c r="CG12" s="360"/>
      <c r="CH12" s="360"/>
      <c r="CI12" s="360"/>
      <c r="CJ12" s="360"/>
      <c r="CK12" s="360"/>
      <c r="CL12" s="360"/>
      <c r="CM12" s="360"/>
      <c r="CN12" s="360"/>
      <c r="CO12" s="360"/>
      <c r="CP12" s="360"/>
      <c r="CQ12" s="360"/>
      <c r="CR12" s="360"/>
      <c r="CS12" s="416"/>
      <c r="CT12" s="511" t="s">
        <v>121</v>
      </c>
      <c r="CU12" s="512"/>
      <c r="CV12" s="512"/>
      <c r="CW12" s="512"/>
      <c r="CX12" s="512"/>
      <c r="CY12" s="512"/>
      <c r="CZ12" s="512"/>
      <c r="DA12" s="513"/>
      <c r="DB12" s="511" t="s">
        <v>121</v>
      </c>
      <c r="DC12" s="512"/>
      <c r="DD12" s="512"/>
      <c r="DE12" s="512"/>
      <c r="DF12" s="512"/>
      <c r="DG12" s="512"/>
      <c r="DH12" s="512"/>
      <c r="DI12" s="513"/>
    </row>
    <row r="13" spans="1:119" ht="18.75" customHeight="1" x14ac:dyDescent="0.15">
      <c r="A13" s="163"/>
      <c r="B13" s="517"/>
      <c r="C13" s="518"/>
      <c r="D13" s="518"/>
      <c r="E13" s="518"/>
      <c r="F13" s="518"/>
      <c r="G13" s="518"/>
      <c r="H13" s="518"/>
      <c r="I13" s="518"/>
      <c r="J13" s="518"/>
      <c r="K13" s="519"/>
      <c r="L13" s="178"/>
      <c r="M13" s="499" t="s">
        <v>129</v>
      </c>
      <c r="N13" s="500"/>
      <c r="O13" s="500"/>
      <c r="P13" s="500"/>
      <c r="Q13" s="501"/>
      <c r="R13" s="502">
        <v>19713</v>
      </c>
      <c r="S13" s="503"/>
      <c r="T13" s="503"/>
      <c r="U13" s="503"/>
      <c r="V13" s="504"/>
      <c r="W13" s="487" t="s">
        <v>130</v>
      </c>
      <c r="X13" s="420"/>
      <c r="Y13" s="420"/>
      <c r="Z13" s="420"/>
      <c r="AA13" s="420"/>
      <c r="AB13" s="421"/>
      <c r="AC13" s="382">
        <v>130</v>
      </c>
      <c r="AD13" s="383"/>
      <c r="AE13" s="383"/>
      <c r="AF13" s="383"/>
      <c r="AG13" s="384"/>
      <c r="AH13" s="382">
        <v>136</v>
      </c>
      <c r="AI13" s="383"/>
      <c r="AJ13" s="383"/>
      <c r="AK13" s="383"/>
      <c r="AL13" s="385"/>
      <c r="AM13" s="476" t="s">
        <v>131</v>
      </c>
      <c r="AN13" s="380"/>
      <c r="AO13" s="380"/>
      <c r="AP13" s="380"/>
      <c r="AQ13" s="380"/>
      <c r="AR13" s="380"/>
      <c r="AS13" s="380"/>
      <c r="AT13" s="381"/>
      <c r="AU13" s="456" t="s">
        <v>132</v>
      </c>
      <c r="AV13" s="457"/>
      <c r="AW13" s="457"/>
      <c r="AX13" s="457"/>
      <c r="AY13" s="386" t="s">
        <v>133</v>
      </c>
      <c r="AZ13" s="387"/>
      <c r="BA13" s="387"/>
      <c r="BB13" s="387"/>
      <c r="BC13" s="387"/>
      <c r="BD13" s="387"/>
      <c r="BE13" s="387"/>
      <c r="BF13" s="387"/>
      <c r="BG13" s="387"/>
      <c r="BH13" s="387"/>
      <c r="BI13" s="387"/>
      <c r="BJ13" s="387"/>
      <c r="BK13" s="387"/>
      <c r="BL13" s="387"/>
      <c r="BM13" s="388"/>
      <c r="BN13" s="406">
        <v>-206351</v>
      </c>
      <c r="BO13" s="407"/>
      <c r="BP13" s="407"/>
      <c r="BQ13" s="407"/>
      <c r="BR13" s="407"/>
      <c r="BS13" s="407"/>
      <c r="BT13" s="407"/>
      <c r="BU13" s="408"/>
      <c r="BV13" s="406">
        <v>-297362</v>
      </c>
      <c r="BW13" s="407"/>
      <c r="BX13" s="407"/>
      <c r="BY13" s="407"/>
      <c r="BZ13" s="407"/>
      <c r="CA13" s="407"/>
      <c r="CB13" s="407"/>
      <c r="CC13" s="408"/>
      <c r="CD13" s="415" t="s">
        <v>134</v>
      </c>
      <c r="CE13" s="360"/>
      <c r="CF13" s="360"/>
      <c r="CG13" s="360"/>
      <c r="CH13" s="360"/>
      <c r="CI13" s="360"/>
      <c r="CJ13" s="360"/>
      <c r="CK13" s="360"/>
      <c r="CL13" s="360"/>
      <c r="CM13" s="360"/>
      <c r="CN13" s="360"/>
      <c r="CO13" s="360"/>
      <c r="CP13" s="360"/>
      <c r="CQ13" s="360"/>
      <c r="CR13" s="360"/>
      <c r="CS13" s="416"/>
      <c r="CT13" s="376">
        <v>8.6999999999999993</v>
      </c>
      <c r="CU13" s="377"/>
      <c r="CV13" s="377"/>
      <c r="CW13" s="377"/>
      <c r="CX13" s="377"/>
      <c r="CY13" s="377"/>
      <c r="CZ13" s="377"/>
      <c r="DA13" s="378"/>
      <c r="DB13" s="376">
        <v>8</v>
      </c>
      <c r="DC13" s="377"/>
      <c r="DD13" s="377"/>
      <c r="DE13" s="377"/>
      <c r="DF13" s="377"/>
      <c r="DG13" s="377"/>
      <c r="DH13" s="377"/>
      <c r="DI13" s="378"/>
    </row>
    <row r="14" spans="1:119" ht="18.75" customHeight="1" thickBot="1" x14ac:dyDescent="0.2">
      <c r="A14" s="163"/>
      <c r="B14" s="517"/>
      <c r="C14" s="518"/>
      <c r="D14" s="518"/>
      <c r="E14" s="518"/>
      <c r="F14" s="518"/>
      <c r="G14" s="518"/>
      <c r="H14" s="518"/>
      <c r="I14" s="518"/>
      <c r="J14" s="518"/>
      <c r="K14" s="519"/>
      <c r="L14" s="492" t="s">
        <v>135</v>
      </c>
      <c r="M14" s="509"/>
      <c r="N14" s="509"/>
      <c r="O14" s="509"/>
      <c r="P14" s="509"/>
      <c r="Q14" s="510"/>
      <c r="R14" s="502">
        <v>19930</v>
      </c>
      <c r="S14" s="503"/>
      <c r="T14" s="503"/>
      <c r="U14" s="503"/>
      <c r="V14" s="504"/>
      <c r="W14" s="505"/>
      <c r="X14" s="423"/>
      <c r="Y14" s="423"/>
      <c r="Z14" s="423"/>
      <c r="AA14" s="423"/>
      <c r="AB14" s="424"/>
      <c r="AC14" s="495">
        <v>1.6</v>
      </c>
      <c r="AD14" s="496"/>
      <c r="AE14" s="496"/>
      <c r="AF14" s="496"/>
      <c r="AG14" s="497"/>
      <c r="AH14" s="495">
        <v>1.8</v>
      </c>
      <c r="AI14" s="496"/>
      <c r="AJ14" s="496"/>
      <c r="AK14" s="496"/>
      <c r="AL14" s="498"/>
      <c r="AM14" s="476"/>
      <c r="AN14" s="380"/>
      <c r="AO14" s="380"/>
      <c r="AP14" s="380"/>
      <c r="AQ14" s="380"/>
      <c r="AR14" s="380"/>
      <c r="AS14" s="380"/>
      <c r="AT14" s="381"/>
      <c r="AU14" s="456"/>
      <c r="AV14" s="457"/>
      <c r="AW14" s="457"/>
      <c r="AX14" s="457"/>
      <c r="AY14" s="386"/>
      <c r="AZ14" s="387"/>
      <c r="BA14" s="387"/>
      <c r="BB14" s="387"/>
      <c r="BC14" s="387"/>
      <c r="BD14" s="387"/>
      <c r="BE14" s="387"/>
      <c r="BF14" s="387"/>
      <c r="BG14" s="387"/>
      <c r="BH14" s="387"/>
      <c r="BI14" s="387"/>
      <c r="BJ14" s="387"/>
      <c r="BK14" s="387"/>
      <c r="BL14" s="387"/>
      <c r="BM14" s="388"/>
      <c r="BN14" s="406"/>
      <c r="BO14" s="407"/>
      <c r="BP14" s="407"/>
      <c r="BQ14" s="407"/>
      <c r="BR14" s="407"/>
      <c r="BS14" s="407"/>
      <c r="BT14" s="407"/>
      <c r="BU14" s="408"/>
      <c r="BV14" s="406"/>
      <c r="BW14" s="407"/>
      <c r="BX14" s="407"/>
      <c r="BY14" s="407"/>
      <c r="BZ14" s="407"/>
      <c r="CA14" s="407"/>
      <c r="CB14" s="407"/>
      <c r="CC14" s="408"/>
      <c r="CD14" s="412" t="s">
        <v>136</v>
      </c>
      <c r="CE14" s="413"/>
      <c r="CF14" s="413"/>
      <c r="CG14" s="413"/>
      <c r="CH14" s="413"/>
      <c r="CI14" s="413"/>
      <c r="CJ14" s="413"/>
      <c r="CK14" s="413"/>
      <c r="CL14" s="413"/>
      <c r="CM14" s="413"/>
      <c r="CN14" s="413"/>
      <c r="CO14" s="413"/>
      <c r="CP14" s="413"/>
      <c r="CQ14" s="413"/>
      <c r="CR14" s="413"/>
      <c r="CS14" s="414"/>
      <c r="CT14" s="506">
        <v>73.900000000000006</v>
      </c>
      <c r="CU14" s="507"/>
      <c r="CV14" s="507"/>
      <c r="CW14" s="507"/>
      <c r="CX14" s="507"/>
      <c r="CY14" s="507"/>
      <c r="CZ14" s="507"/>
      <c r="DA14" s="508"/>
      <c r="DB14" s="506">
        <v>78.900000000000006</v>
      </c>
      <c r="DC14" s="507"/>
      <c r="DD14" s="507"/>
      <c r="DE14" s="507"/>
      <c r="DF14" s="507"/>
      <c r="DG14" s="507"/>
      <c r="DH14" s="507"/>
      <c r="DI14" s="508"/>
    </row>
    <row r="15" spans="1:119" ht="18.75" customHeight="1" x14ac:dyDescent="0.15">
      <c r="A15" s="163"/>
      <c r="B15" s="517"/>
      <c r="C15" s="518"/>
      <c r="D15" s="518"/>
      <c r="E15" s="518"/>
      <c r="F15" s="518"/>
      <c r="G15" s="518"/>
      <c r="H15" s="518"/>
      <c r="I15" s="518"/>
      <c r="J15" s="518"/>
      <c r="K15" s="519"/>
      <c r="L15" s="178"/>
      <c r="M15" s="499" t="s">
        <v>129</v>
      </c>
      <c r="N15" s="500"/>
      <c r="O15" s="500"/>
      <c r="P15" s="500"/>
      <c r="Q15" s="501"/>
      <c r="R15" s="502">
        <v>19766</v>
      </c>
      <c r="S15" s="503"/>
      <c r="T15" s="503"/>
      <c r="U15" s="503"/>
      <c r="V15" s="504"/>
      <c r="W15" s="487" t="s">
        <v>137</v>
      </c>
      <c r="X15" s="420"/>
      <c r="Y15" s="420"/>
      <c r="Z15" s="420"/>
      <c r="AA15" s="420"/>
      <c r="AB15" s="421"/>
      <c r="AC15" s="382">
        <v>1195</v>
      </c>
      <c r="AD15" s="383"/>
      <c r="AE15" s="383"/>
      <c r="AF15" s="383"/>
      <c r="AG15" s="384"/>
      <c r="AH15" s="382">
        <v>1211</v>
      </c>
      <c r="AI15" s="383"/>
      <c r="AJ15" s="383"/>
      <c r="AK15" s="383"/>
      <c r="AL15" s="385"/>
      <c r="AM15" s="476"/>
      <c r="AN15" s="380"/>
      <c r="AO15" s="380"/>
      <c r="AP15" s="380"/>
      <c r="AQ15" s="380"/>
      <c r="AR15" s="380"/>
      <c r="AS15" s="380"/>
      <c r="AT15" s="381"/>
      <c r="AU15" s="456"/>
      <c r="AV15" s="457"/>
      <c r="AW15" s="457"/>
      <c r="AX15" s="457"/>
      <c r="AY15" s="398" t="s">
        <v>138</v>
      </c>
      <c r="AZ15" s="399"/>
      <c r="BA15" s="399"/>
      <c r="BB15" s="399"/>
      <c r="BC15" s="399"/>
      <c r="BD15" s="399"/>
      <c r="BE15" s="399"/>
      <c r="BF15" s="399"/>
      <c r="BG15" s="399"/>
      <c r="BH15" s="399"/>
      <c r="BI15" s="399"/>
      <c r="BJ15" s="399"/>
      <c r="BK15" s="399"/>
      <c r="BL15" s="399"/>
      <c r="BM15" s="400"/>
      <c r="BN15" s="401">
        <v>2028720</v>
      </c>
      <c r="BO15" s="402"/>
      <c r="BP15" s="402"/>
      <c r="BQ15" s="402"/>
      <c r="BR15" s="402"/>
      <c r="BS15" s="402"/>
      <c r="BT15" s="402"/>
      <c r="BU15" s="403"/>
      <c r="BV15" s="401">
        <v>1963308</v>
      </c>
      <c r="BW15" s="402"/>
      <c r="BX15" s="402"/>
      <c r="BY15" s="402"/>
      <c r="BZ15" s="402"/>
      <c r="CA15" s="402"/>
      <c r="CB15" s="402"/>
      <c r="CC15" s="403"/>
      <c r="CD15" s="489" t="s">
        <v>139</v>
      </c>
      <c r="CE15" s="490"/>
      <c r="CF15" s="490"/>
      <c r="CG15" s="490"/>
      <c r="CH15" s="490"/>
      <c r="CI15" s="490"/>
      <c r="CJ15" s="490"/>
      <c r="CK15" s="490"/>
      <c r="CL15" s="490"/>
      <c r="CM15" s="490"/>
      <c r="CN15" s="490"/>
      <c r="CO15" s="490"/>
      <c r="CP15" s="490"/>
      <c r="CQ15" s="490"/>
      <c r="CR15" s="490"/>
      <c r="CS15" s="49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517"/>
      <c r="C16" s="518"/>
      <c r="D16" s="518"/>
      <c r="E16" s="518"/>
      <c r="F16" s="518"/>
      <c r="G16" s="518"/>
      <c r="H16" s="518"/>
      <c r="I16" s="518"/>
      <c r="J16" s="518"/>
      <c r="K16" s="519"/>
      <c r="L16" s="492" t="s">
        <v>140</v>
      </c>
      <c r="M16" s="493"/>
      <c r="N16" s="493"/>
      <c r="O16" s="493"/>
      <c r="P16" s="493"/>
      <c r="Q16" s="494"/>
      <c r="R16" s="484" t="s">
        <v>141</v>
      </c>
      <c r="S16" s="485"/>
      <c r="T16" s="485"/>
      <c r="U16" s="485"/>
      <c r="V16" s="486"/>
      <c r="W16" s="505"/>
      <c r="X16" s="423"/>
      <c r="Y16" s="423"/>
      <c r="Z16" s="423"/>
      <c r="AA16" s="423"/>
      <c r="AB16" s="424"/>
      <c r="AC16" s="495">
        <v>15.1</v>
      </c>
      <c r="AD16" s="496"/>
      <c r="AE16" s="496"/>
      <c r="AF16" s="496"/>
      <c r="AG16" s="497"/>
      <c r="AH16" s="495">
        <v>15.9</v>
      </c>
      <c r="AI16" s="496"/>
      <c r="AJ16" s="496"/>
      <c r="AK16" s="496"/>
      <c r="AL16" s="498"/>
      <c r="AM16" s="476"/>
      <c r="AN16" s="380"/>
      <c r="AO16" s="380"/>
      <c r="AP16" s="380"/>
      <c r="AQ16" s="380"/>
      <c r="AR16" s="380"/>
      <c r="AS16" s="380"/>
      <c r="AT16" s="381"/>
      <c r="AU16" s="456"/>
      <c r="AV16" s="457"/>
      <c r="AW16" s="457"/>
      <c r="AX16" s="457"/>
      <c r="AY16" s="386" t="s">
        <v>142</v>
      </c>
      <c r="AZ16" s="387"/>
      <c r="BA16" s="387"/>
      <c r="BB16" s="387"/>
      <c r="BC16" s="387"/>
      <c r="BD16" s="387"/>
      <c r="BE16" s="387"/>
      <c r="BF16" s="387"/>
      <c r="BG16" s="387"/>
      <c r="BH16" s="387"/>
      <c r="BI16" s="387"/>
      <c r="BJ16" s="387"/>
      <c r="BK16" s="387"/>
      <c r="BL16" s="387"/>
      <c r="BM16" s="388"/>
      <c r="BN16" s="406">
        <v>4287976</v>
      </c>
      <c r="BO16" s="407"/>
      <c r="BP16" s="407"/>
      <c r="BQ16" s="407"/>
      <c r="BR16" s="407"/>
      <c r="BS16" s="407"/>
      <c r="BT16" s="407"/>
      <c r="BU16" s="408"/>
      <c r="BV16" s="406">
        <v>4104456</v>
      </c>
      <c r="BW16" s="407"/>
      <c r="BX16" s="407"/>
      <c r="BY16" s="407"/>
      <c r="BZ16" s="407"/>
      <c r="CA16" s="407"/>
      <c r="CB16" s="407"/>
      <c r="CC16" s="408"/>
      <c r="CD16" s="172"/>
      <c r="CE16" s="404"/>
      <c r="CF16" s="404"/>
      <c r="CG16" s="404"/>
      <c r="CH16" s="404"/>
      <c r="CI16" s="404"/>
      <c r="CJ16" s="404"/>
      <c r="CK16" s="404"/>
      <c r="CL16" s="404"/>
      <c r="CM16" s="404"/>
      <c r="CN16" s="404"/>
      <c r="CO16" s="404"/>
      <c r="CP16" s="404"/>
      <c r="CQ16" s="404"/>
      <c r="CR16" s="404"/>
      <c r="CS16" s="405"/>
      <c r="CT16" s="376"/>
      <c r="CU16" s="377"/>
      <c r="CV16" s="377"/>
      <c r="CW16" s="377"/>
      <c r="CX16" s="377"/>
      <c r="CY16" s="377"/>
      <c r="CZ16" s="377"/>
      <c r="DA16" s="378"/>
      <c r="DB16" s="376"/>
      <c r="DC16" s="377"/>
      <c r="DD16" s="377"/>
      <c r="DE16" s="377"/>
      <c r="DF16" s="377"/>
      <c r="DG16" s="377"/>
      <c r="DH16" s="377"/>
      <c r="DI16" s="378"/>
    </row>
    <row r="17" spans="1:113" ht="18.75" customHeight="1" thickBot="1" x14ac:dyDescent="0.2">
      <c r="A17" s="163"/>
      <c r="B17" s="520"/>
      <c r="C17" s="521"/>
      <c r="D17" s="521"/>
      <c r="E17" s="521"/>
      <c r="F17" s="521"/>
      <c r="G17" s="521"/>
      <c r="H17" s="521"/>
      <c r="I17" s="521"/>
      <c r="J17" s="521"/>
      <c r="K17" s="522"/>
      <c r="L17" s="182"/>
      <c r="M17" s="481" t="s">
        <v>143</v>
      </c>
      <c r="N17" s="482"/>
      <c r="O17" s="482"/>
      <c r="P17" s="482"/>
      <c r="Q17" s="483"/>
      <c r="R17" s="484" t="s">
        <v>144</v>
      </c>
      <c r="S17" s="485"/>
      <c r="T17" s="485"/>
      <c r="U17" s="485"/>
      <c r="V17" s="486"/>
      <c r="W17" s="487" t="s">
        <v>145</v>
      </c>
      <c r="X17" s="420"/>
      <c r="Y17" s="420"/>
      <c r="Z17" s="420"/>
      <c r="AA17" s="420"/>
      <c r="AB17" s="421"/>
      <c r="AC17" s="382">
        <v>6614</v>
      </c>
      <c r="AD17" s="383"/>
      <c r="AE17" s="383"/>
      <c r="AF17" s="383"/>
      <c r="AG17" s="384"/>
      <c r="AH17" s="382">
        <v>6259</v>
      </c>
      <c r="AI17" s="383"/>
      <c r="AJ17" s="383"/>
      <c r="AK17" s="383"/>
      <c r="AL17" s="385"/>
      <c r="AM17" s="476"/>
      <c r="AN17" s="380"/>
      <c r="AO17" s="380"/>
      <c r="AP17" s="380"/>
      <c r="AQ17" s="380"/>
      <c r="AR17" s="380"/>
      <c r="AS17" s="380"/>
      <c r="AT17" s="381"/>
      <c r="AU17" s="456"/>
      <c r="AV17" s="457"/>
      <c r="AW17" s="457"/>
      <c r="AX17" s="457"/>
      <c r="AY17" s="386" t="s">
        <v>146</v>
      </c>
      <c r="AZ17" s="387"/>
      <c r="BA17" s="387"/>
      <c r="BB17" s="387"/>
      <c r="BC17" s="387"/>
      <c r="BD17" s="387"/>
      <c r="BE17" s="387"/>
      <c r="BF17" s="387"/>
      <c r="BG17" s="387"/>
      <c r="BH17" s="387"/>
      <c r="BI17" s="387"/>
      <c r="BJ17" s="387"/>
      <c r="BK17" s="387"/>
      <c r="BL17" s="387"/>
      <c r="BM17" s="388"/>
      <c r="BN17" s="406">
        <v>2538635</v>
      </c>
      <c r="BO17" s="407"/>
      <c r="BP17" s="407"/>
      <c r="BQ17" s="407"/>
      <c r="BR17" s="407"/>
      <c r="BS17" s="407"/>
      <c r="BT17" s="407"/>
      <c r="BU17" s="408"/>
      <c r="BV17" s="406">
        <v>2458581</v>
      </c>
      <c r="BW17" s="407"/>
      <c r="BX17" s="407"/>
      <c r="BY17" s="407"/>
      <c r="BZ17" s="407"/>
      <c r="CA17" s="407"/>
      <c r="CB17" s="407"/>
      <c r="CC17" s="408"/>
      <c r="CD17" s="172"/>
      <c r="CE17" s="404"/>
      <c r="CF17" s="404"/>
      <c r="CG17" s="404"/>
      <c r="CH17" s="404"/>
      <c r="CI17" s="404"/>
      <c r="CJ17" s="404"/>
      <c r="CK17" s="404"/>
      <c r="CL17" s="404"/>
      <c r="CM17" s="404"/>
      <c r="CN17" s="404"/>
      <c r="CO17" s="404"/>
      <c r="CP17" s="404"/>
      <c r="CQ17" s="404"/>
      <c r="CR17" s="404"/>
      <c r="CS17" s="405"/>
      <c r="CT17" s="376"/>
      <c r="CU17" s="377"/>
      <c r="CV17" s="377"/>
      <c r="CW17" s="377"/>
      <c r="CX17" s="377"/>
      <c r="CY17" s="377"/>
      <c r="CZ17" s="377"/>
      <c r="DA17" s="378"/>
      <c r="DB17" s="376"/>
      <c r="DC17" s="377"/>
      <c r="DD17" s="377"/>
      <c r="DE17" s="377"/>
      <c r="DF17" s="377"/>
      <c r="DG17" s="377"/>
      <c r="DH17" s="377"/>
      <c r="DI17" s="378"/>
    </row>
    <row r="18" spans="1:113" ht="18.75" customHeight="1" thickBot="1" x14ac:dyDescent="0.2">
      <c r="A18" s="163"/>
      <c r="B18" s="458" t="s">
        <v>147</v>
      </c>
      <c r="C18" s="459"/>
      <c r="D18" s="459"/>
      <c r="E18" s="460"/>
      <c r="F18" s="460"/>
      <c r="G18" s="460"/>
      <c r="H18" s="460"/>
      <c r="I18" s="460"/>
      <c r="J18" s="460"/>
      <c r="K18" s="460"/>
      <c r="L18" s="477">
        <v>5.18</v>
      </c>
      <c r="M18" s="477"/>
      <c r="N18" s="477"/>
      <c r="O18" s="477"/>
      <c r="P18" s="477"/>
      <c r="Q18" s="477"/>
      <c r="R18" s="478"/>
      <c r="S18" s="478"/>
      <c r="T18" s="478"/>
      <c r="U18" s="478"/>
      <c r="V18" s="479"/>
      <c r="W18" s="472"/>
      <c r="X18" s="473"/>
      <c r="Y18" s="473"/>
      <c r="Z18" s="473"/>
      <c r="AA18" s="473"/>
      <c r="AB18" s="488"/>
      <c r="AC18" s="370">
        <v>83.3</v>
      </c>
      <c r="AD18" s="371"/>
      <c r="AE18" s="371"/>
      <c r="AF18" s="371"/>
      <c r="AG18" s="480"/>
      <c r="AH18" s="370">
        <v>82.3</v>
      </c>
      <c r="AI18" s="371"/>
      <c r="AJ18" s="371"/>
      <c r="AK18" s="371"/>
      <c r="AL18" s="372"/>
      <c r="AM18" s="476"/>
      <c r="AN18" s="380"/>
      <c r="AO18" s="380"/>
      <c r="AP18" s="380"/>
      <c r="AQ18" s="380"/>
      <c r="AR18" s="380"/>
      <c r="AS18" s="380"/>
      <c r="AT18" s="381"/>
      <c r="AU18" s="456"/>
      <c r="AV18" s="457"/>
      <c r="AW18" s="457"/>
      <c r="AX18" s="457"/>
      <c r="AY18" s="386" t="s">
        <v>148</v>
      </c>
      <c r="AZ18" s="387"/>
      <c r="BA18" s="387"/>
      <c r="BB18" s="387"/>
      <c r="BC18" s="387"/>
      <c r="BD18" s="387"/>
      <c r="BE18" s="387"/>
      <c r="BF18" s="387"/>
      <c r="BG18" s="387"/>
      <c r="BH18" s="387"/>
      <c r="BI18" s="387"/>
      <c r="BJ18" s="387"/>
      <c r="BK18" s="387"/>
      <c r="BL18" s="387"/>
      <c r="BM18" s="388"/>
      <c r="BN18" s="406">
        <v>4483587</v>
      </c>
      <c r="BO18" s="407"/>
      <c r="BP18" s="407"/>
      <c r="BQ18" s="407"/>
      <c r="BR18" s="407"/>
      <c r="BS18" s="407"/>
      <c r="BT18" s="407"/>
      <c r="BU18" s="408"/>
      <c r="BV18" s="406">
        <v>4149802</v>
      </c>
      <c r="BW18" s="407"/>
      <c r="BX18" s="407"/>
      <c r="BY18" s="407"/>
      <c r="BZ18" s="407"/>
      <c r="CA18" s="407"/>
      <c r="CB18" s="407"/>
      <c r="CC18" s="408"/>
      <c r="CD18" s="172"/>
      <c r="CE18" s="404"/>
      <c r="CF18" s="404"/>
      <c r="CG18" s="404"/>
      <c r="CH18" s="404"/>
      <c r="CI18" s="404"/>
      <c r="CJ18" s="404"/>
      <c r="CK18" s="404"/>
      <c r="CL18" s="404"/>
      <c r="CM18" s="404"/>
      <c r="CN18" s="404"/>
      <c r="CO18" s="404"/>
      <c r="CP18" s="404"/>
      <c r="CQ18" s="404"/>
      <c r="CR18" s="404"/>
      <c r="CS18" s="405"/>
      <c r="CT18" s="376"/>
      <c r="CU18" s="377"/>
      <c r="CV18" s="377"/>
      <c r="CW18" s="377"/>
      <c r="CX18" s="377"/>
      <c r="CY18" s="377"/>
      <c r="CZ18" s="377"/>
      <c r="DA18" s="378"/>
      <c r="DB18" s="376"/>
      <c r="DC18" s="377"/>
      <c r="DD18" s="377"/>
      <c r="DE18" s="377"/>
      <c r="DF18" s="377"/>
      <c r="DG18" s="377"/>
      <c r="DH18" s="377"/>
      <c r="DI18" s="378"/>
    </row>
    <row r="19" spans="1:113" ht="18.75" customHeight="1" thickBot="1" x14ac:dyDescent="0.2">
      <c r="A19" s="163"/>
      <c r="B19" s="458" t="s">
        <v>149</v>
      </c>
      <c r="C19" s="459"/>
      <c r="D19" s="459"/>
      <c r="E19" s="460"/>
      <c r="F19" s="460"/>
      <c r="G19" s="460"/>
      <c r="H19" s="460"/>
      <c r="I19" s="460"/>
      <c r="J19" s="460"/>
      <c r="K19" s="460"/>
      <c r="L19" s="461">
        <v>3802</v>
      </c>
      <c r="M19" s="461"/>
      <c r="N19" s="461"/>
      <c r="O19" s="461"/>
      <c r="P19" s="461"/>
      <c r="Q19" s="461"/>
      <c r="R19" s="462"/>
      <c r="S19" s="462"/>
      <c r="T19" s="462"/>
      <c r="U19" s="462"/>
      <c r="V19" s="463"/>
      <c r="W19" s="470"/>
      <c r="X19" s="471"/>
      <c r="Y19" s="471"/>
      <c r="Z19" s="471"/>
      <c r="AA19" s="471"/>
      <c r="AB19" s="471"/>
      <c r="AC19" s="474"/>
      <c r="AD19" s="474"/>
      <c r="AE19" s="474"/>
      <c r="AF19" s="474"/>
      <c r="AG19" s="474"/>
      <c r="AH19" s="474"/>
      <c r="AI19" s="474"/>
      <c r="AJ19" s="474"/>
      <c r="AK19" s="474"/>
      <c r="AL19" s="475"/>
      <c r="AM19" s="476"/>
      <c r="AN19" s="380"/>
      <c r="AO19" s="380"/>
      <c r="AP19" s="380"/>
      <c r="AQ19" s="380"/>
      <c r="AR19" s="380"/>
      <c r="AS19" s="380"/>
      <c r="AT19" s="381"/>
      <c r="AU19" s="456"/>
      <c r="AV19" s="457"/>
      <c r="AW19" s="457"/>
      <c r="AX19" s="457"/>
      <c r="AY19" s="386" t="s">
        <v>150</v>
      </c>
      <c r="AZ19" s="387"/>
      <c r="BA19" s="387"/>
      <c r="BB19" s="387"/>
      <c r="BC19" s="387"/>
      <c r="BD19" s="387"/>
      <c r="BE19" s="387"/>
      <c r="BF19" s="387"/>
      <c r="BG19" s="387"/>
      <c r="BH19" s="387"/>
      <c r="BI19" s="387"/>
      <c r="BJ19" s="387"/>
      <c r="BK19" s="387"/>
      <c r="BL19" s="387"/>
      <c r="BM19" s="388"/>
      <c r="BN19" s="406">
        <v>5354226</v>
      </c>
      <c r="BO19" s="407"/>
      <c r="BP19" s="407"/>
      <c r="BQ19" s="407"/>
      <c r="BR19" s="407"/>
      <c r="BS19" s="407"/>
      <c r="BT19" s="407"/>
      <c r="BU19" s="408"/>
      <c r="BV19" s="406">
        <v>5260186</v>
      </c>
      <c r="BW19" s="407"/>
      <c r="BX19" s="407"/>
      <c r="BY19" s="407"/>
      <c r="BZ19" s="407"/>
      <c r="CA19" s="407"/>
      <c r="CB19" s="407"/>
      <c r="CC19" s="408"/>
      <c r="CD19" s="172"/>
      <c r="CE19" s="404"/>
      <c r="CF19" s="404"/>
      <c r="CG19" s="404"/>
      <c r="CH19" s="404"/>
      <c r="CI19" s="404"/>
      <c r="CJ19" s="404"/>
      <c r="CK19" s="404"/>
      <c r="CL19" s="404"/>
      <c r="CM19" s="404"/>
      <c r="CN19" s="404"/>
      <c r="CO19" s="404"/>
      <c r="CP19" s="404"/>
      <c r="CQ19" s="404"/>
      <c r="CR19" s="404"/>
      <c r="CS19" s="405"/>
      <c r="CT19" s="376"/>
      <c r="CU19" s="377"/>
      <c r="CV19" s="377"/>
      <c r="CW19" s="377"/>
      <c r="CX19" s="377"/>
      <c r="CY19" s="377"/>
      <c r="CZ19" s="377"/>
      <c r="DA19" s="378"/>
      <c r="DB19" s="376"/>
      <c r="DC19" s="377"/>
      <c r="DD19" s="377"/>
      <c r="DE19" s="377"/>
      <c r="DF19" s="377"/>
      <c r="DG19" s="377"/>
      <c r="DH19" s="377"/>
      <c r="DI19" s="378"/>
    </row>
    <row r="20" spans="1:113" ht="18.75" customHeight="1" thickBot="1" x14ac:dyDescent="0.2">
      <c r="A20" s="163"/>
      <c r="B20" s="458" t="s">
        <v>151</v>
      </c>
      <c r="C20" s="459"/>
      <c r="D20" s="459"/>
      <c r="E20" s="460"/>
      <c r="F20" s="460"/>
      <c r="G20" s="460"/>
      <c r="H20" s="460"/>
      <c r="I20" s="460"/>
      <c r="J20" s="460"/>
      <c r="K20" s="460"/>
      <c r="L20" s="461">
        <v>7949</v>
      </c>
      <c r="M20" s="461"/>
      <c r="N20" s="461"/>
      <c r="O20" s="461"/>
      <c r="P20" s="461"/>
      <c r="Q20" s="461"/>
      <c r="R20" s="462"/>
      <c r="S20" s="462"/>
      <c r="T20" s="462"/>
      <c r="U20" s="462"/>
      <c r="V20" s="463"/>
      <c r="W20" s="472"/>
      <c r="X20" s="473"/>
      <c r="Y20" s="473"/>
      <c r="Z20" s="473"/>
      <c r="AA20" s="473"/>
      <c r="AB20" s="473"/>
      <c r="AC20" s="464"/>
      <c r="AD20" s="464"/>
      <c r="AE20" s="464"/>
      <c r="AF20" s="464"/>
      <c r="AG20" s="464"/>
      <c r="AH20" s="464"/>
      <c r="AI20" s="464"/>
      <c r="AJ20" s="464"/>
      <c r="AK20" s="464"/>
      <c r="AL20" s="465"/>
      <c r="AM20" s="466"/>
      <c r="AN20" s="362"/>
      <c r="AO20" s="362"/>
      <c r="AP20" s="362"/>
      <c r="AQ20" s="362"/>
      <c r="AR20" s="362"/>
      <c r="AS20" s="362"/>
      <c r="AT20" s="363"/>
      <c r="AU20" s="467"/>
      <c r="AV20" s="468"/>
      <c r="AW20" s="468"/>
      <c r="AX20" s="469"/>
      <c r="AY20" s="386"/>
      <c r="AZ20" s="387"/>
      <c r="BA20" s="387"/>
      <c r="BB20" s="387"/>
      <c r="BC20" s="387"/>
      <c r="BD20" s="387"/>
      <c r="BE20" s="387"/>
      <c r="BF20" s="387"/>
      <c r="BG20" s="387"/>
      <c r="BH20" s="387"/>
      <c r="BI20" s="387"/>
      <c r="BJ20" s="387"/>
      <c r="BK20" s="387"/>
      <c r="BL20" s="387"/>
      <c r="BM20" s="388"/>
      <c r="BN20" s="406"/>
      <c r="BO20" s="407"/>
      <c r="BP20" s="407"/>
      <c r="BQ20" s="407"/>
      <c r="BR20" s="407"/>
      <c r="BS20" s="407"/>
      <c r="BT20" s="407"/>
      <c r="BU20" s="408"/>
      <c r="BV20" s="406"/>
      <c r="BW20" s="407"/>
      <c r="BX20" s="407"/>
      <c r="BY20" s="407"/>
      <c r="BZ20" s="407"/>
      <c r="CA20" s="407"/>
      <c r="CB20" s="407"/>
      <c r="CC20" s="408"/>
      <c r="CD20" s="172"/>
      <c r="CE20" s="404"/>
      <c r="CF20" s="404"/>
      <c r="CG20" s="404"/>
      <c r="CH20" s="404"/>
      <c r="CI20" s="404"/>
      <c r="CJ20" s="404"/>
      <c r="CK20" s="404"/>
      <c r="CL20" s="404"/>
      <c r="CM20" s="404"/>
      <c r="CN20" s="404"/>
      <c r="CO20" s="404"/>
      <c r="CP20" s="404"/>
      <c r="CQ20" s="404"/>
      <c r="CR20" s="404"/>
      <c r="CS20" s="405"/>
      <c r="CT20" s="376"/>
      <c r="CU20" s="377"/>
      <c r="CV20" s="377"/>
      <c r="CW20" s="377"/>
      <c r="CX20" s="377"/>
      <c r="CY20" s="377"/>
      <c r="CZ20" s="377"/>
      <c r="DA20" s="378"/>
      <c r="DB20" s="376"/>
      <c r="DC20" s="377"/>
      <c r="DD20" s="377"/>
      <c r="DE20" s="377"/>
      <c r="DF20" s="377"/>
      <c r="DG20" s="377"/>
      <c r="DH20" s="377"/>
      <c r="DI20" s="378"/>
    </row>
    <row r="21" spans="1:113" ht="18.75" customHeight="1" thickBot="1" x14ac:dyDescent="0.2">
      <c r="A21" s="163"/>
      <c r="B21" s="436" t="s">
        <v>152</v>
      </c>
      <c r="C21" s="437"/>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437"/>
      <c r="AM21" s="437"/>
      <c r="AN21" s="437"/>
      <c r="AO21" s="437"/>
      <c r="AP21" s="437"/>
      <c r="AQ21" s="437"/>
      <c r="AR21" s="437"/>
      <c r="AS21" s="437"/>
      <c r="AT21" s="437"/>
      <c r="AU21" s="437"/>
      <c r="AV21" s="437"/>
      <c r="AW21" s="437"/>
      <c r="AX21" s="438"/>
      <c r="AY21" s="373"/>
      <c r="AZ21" s="374"/>
      <c r="BA21" s="374"/>
      <c r="BB21" s="374"/>
      <c r="BC21" s="374"/>
      <c r="BD21" s="374"/>
      <c r="BE21" s="374"/>
      <c r="BF21" s="374"/>
      <c r="BG21" s="374"/>
      <c r="BH21" s="374"/>
      <c r="BI21" s="374"/>
      <c r="BJ21" s="374"/>
      <c r="BK21" s="374"/>
      <c r="BL21" s="374"/>
      <c r="BM21" s="375"/>
      <c r="BN21" s="409"/>
      <c r="BO21" s="410"/>
      <c r="BP21" s="410"/>
      <c r="BQ21" s="410"/>
      <c r="BR21" s="410"/>
      <c r="BS21" s="410"/>
      <c r="BT21" s="410"/>
      <c r="BU21" s="411"/>
      <c r="BV21" s="409"/>
      <c r="BW21" s="410"/>
      <c r="BX21" s="410"/>
      <c r="BY21" s="410"/>
      <c r="BZ21" s="410"/>
      <c r="CA21" s="410"/>
      <c r="CB21" s="410"/>
      <c r="CC21" s="411"/>
      <c r="CD21" s="172"/>
      <c r="CE21" s="404"/>
      <c r="CF21" s="404"/>
      <c r="CG21" s="404"/>
      <c r="CH21" s="404"/>
      <c r="CI21" s="404"/>
      <c r="CJ21" s="404"/>
      <c r="CK21" s="404"/>
      <c r="CL21" s="404"/>
      <c r="CM21" s="404"/>
      <c r="CN21" s="404"/>
      <c r="CO21" s="404"/>
      <c r="CP21" s="404"/>
      <c r="CQ21" s="404"/>
      <c r="CR21" s="404"/>
      <c r="CS21" s="405"/>
      <c r="CT21" s="376"/>
      <c r="CU21" s="377"/>
      <c r="CV21" s="377"/>
      <c r="CW21" s="377"/>
      <c r="CX21" s="377"/>
      <c r="CY21" s="377"/>
      <c r="CZ21" s="377"/>
      <c r="DA21" s="378"/>
      <c r="DB21" s="376"/>
      <c r="DC21" s="377"/>
      <c r="DD21" s="377"/>
      <c r="DE21" s="377"/>
      <c r="DF21" s="377"/>
      <c r="DG21" s="377"/>
      <c r="DH21" s="377"/>
      <c r="DI21" s="378"/>
    </row>
    <row r="22" spans="1:113" ht="18.75" customHeight="1" x14ac:dyDescent="0.15">
      <c r="A22" s="163"/>
      <c r="B22" s="439" t="s">
        <v>153</v>
      </c>
      <c r="C22" s="440"/>
      <c r="D22" s="441"/>
      <c r="E22" s="448" t="s">
        <v>1</v>
      </c>
      <c r="F22" s="420"/>
      <c r="G22" s="420"/>
      <c r="H22" s="420"/>
      <c r="I22" s="420"/>
      <c r="J22" s="420"/>
      <c r="K22" s="421"/>
      <c r="L22" s="448" t="s">
        <v>154</v>
      </c>
      <c r="M22" s="420"/>
      <c r="N22" s="420"/>
      <c r="O22" s="420"/>
      <c r="P22" s="421"/>
      <c r="Q22" s="430" t="s">
        <v>155</v>
      </c>
      <c r="R22" s="431"/>
      <c r="S22" s="431"/>
      <c r="T22" s="431"/>
      <c r="U22" s="431"/>
      <c r="V22" s="449"/>
      <c r="W22" s="451" t="s">
        <v>156</v>
      </c>
      <c r="X22" s="440"/>
      <c r="Y22" s="441"/>
      <c r="Z22" s="448" t="s">
        <v>1</v>
      </c>
      <c r="AA22" s="420"/>
      <c r="AB22" s="420"/>
      <c r="AC22" s="420"/>
      <c r="AD22" s="420"/>
      <c r="AE22" s="420"/>
      <c r="AF22" s="420"/>
      <c r="AG22" s="421"/>
      <c r="AH22" s="419" t="s">
        <v>157</v>
      </c>
      <c r="AI22" s="420"/>
      <c r="AJ22" s="420"/>
      <c r="AK22" s="420"/>
      <c r="AL22" s="421"/>
      <c r="AM22" s="419" t="s">
        <v>158</v>
      </c>
      <c r="AN22" s="425"/>
      <c r="AO22" s="425"/>
      <c r="AP22" s="425"/>
      <c r="AQ22" s="425"/>
      <c r="AR22" s="426"/>
      <c r="AS22" s="430" t="s">
        <v>155</v>
      </c>
      <c r="AT22" s="431"/>
      <c r="AU22" s="431"/>
      <c r="AV22" s="431"/>
      <c r="AW22" s="431"/>
      <c r="AX22" s="432"/>
      <c r="AY22" s="398" t="s">
        <v>159</v>
      </c>
      <c r="AZ22" s="399"/>
      <c r="BA22" s="399"/>
      <c r="BB22" s="399"/>
      <c r="BC22" s="399"/>
      <c r="BD22" s="399"/>
      <c r="BE22" s="399"/>
      <c r="BF22" s="399"/>
      <c r="BG22" s="399"/>
      <c r="BH22" s="399"/>
      <c r="BI22" s="399"/>
      <c r="BJ22" s="399"/>
      <c r="BK22" s="399"/>
      <c r="BL22" s="399"/>
      <c r="BM22" s="400"/>
      <c r="BN22" s="401">
        <v>7659811</v>
      </c>
      <c r="BO22" s="402"/>
      <c r="BP22" s="402"/>
      <c r="BQ22" s="402"/>
      <c r="BR22" s="402"/>
      <c r="BS22" s="402"/>
      <c r="BT22" s="402"/>
      <c r="BU22" s="403"/>
      <c r="BV22" s="401">
        <v>8039167</v>
      </c>
      <c r="BW22" s="402"/>
      <c r="BX22" s="402"/>
      <c r="BY22" s="402"/>
      <c r="BZ22" s="402"/>
      <c r="CA22" s="402"/>
      <c r="CB22" s="402"/>
      <c r="CC22" s="403"/>
      <c r="CD22" s="172"/>
      <c r="CE22" s="404"/>
      <c r="CF22" s="404"/>
      <c r="CG22" s="404"/>
      <c r="CH22" s="404"/>
      <c r="CI22" s="404"/>
      <c r="CJ22" s="404"/>
      <c r="CK22" s="404"/>
      <c r="CL22" s="404"/>
      <c r="CM22" s="404"/>
      <c r="CN22" s="404"/>
      <c r="CO22" s="404"/>
      <c r="CP22" s="404"/>
      <c r="CQ22" s="404"/>
      <c r="CR22" s="404"/>
      <c r="CS22" s="405"/>
      <c r="CT22" s="376"/>
      <c r="CU22" s="377"/>
      <c r="CV22" s="377"/>
      <c r="CW22" s="377"/>
      <c r="CX22" s="377"/>
      <c r="CY22" s="377"/>
      <c r="CZ22" s="377"/>
      <c r="DA22" s="378"/>
      <c r="DB22" s="376"/>
      <c r="DC22" s="377"/>
      <c r="DD22" s="377"/>
      <c r="DE22" s="377"/>
      <c r="DF22" s="377"/>
      <c r="DG22" s="377"/>
      <c r="DH22" s="377"/>
      <c r="DI22" s="378"/>
    </row>
    <row r="23" spans="1:113" ht="18.75" customHeight="1" x14ac:dyDescent="0.15">
      <c r="A23" s="163"/>
      <c r="B23" s="442"/>
      <c r="C23" s="443"/>
      <c r="D23" s="444"/>
      <c r="E23" s="422"/>
      <c r="F23" s="423"/>
      <c r="G23" s="423"/>
      <c r="H23" s="423"/>
      <c r="I23" s="423"/>
      <c r="J23" s="423"/>
      <c r="K23" s="424"/>
      <c r="L23" s="422"/>
      <c r="M23" s="423"/>
      <c r="N23" s="423"/>
      <c r="O23" s="423"/>
      <c r="P23" s="424"/>
      <c r="Q23" s="433"/>
      <c r="R23" s="434"/>
      <c r="S23" s="434"/>
      <c r="T23" s="434"/>
      <c r="U23" s="434"/>
      <c r="V23" s="450"/>
      <c r="W23" s="452"/>
      <c r="X23" s="443"/>
      <c r="Y23" s="444"/>
      <c r="Z23" s="422"/>
      <c r="AA23" s="423"/>
      <c r="AB23" s="423"/>
      <c r="AC23" s="423"/>
      <c r="AD23" s="423"/>
      <c r="AE23" s="423"/>
      <c r="AF23" s="423"/>
      <c r="AG23" s="424"/>
      <c r="AH23" s="422"/>
      <c r="AI23" s="423"/>
      <c r="AJ23" s="423"/>
      <c r="AK23" s="423"/>
      <c r="AL23" s="424"/>
      <c r="AM23" s="427"/>
      <c r="AN23" s="428"/>
      <c r="AO23" s="428"/>
      <c r="AP23" s="428"/>
      <c r="AQ23" s="428"/>
      <c r="AR23" s="429"/>
      <c r="AS23" s="433"/>
      <c r="AT23" s="434"/>
      <c r="AU23" s="434"/>
      <c r="AV23" s="434"/>
      <c r="AW23" s="434"/>
      <c r="AX23" s="435"/>
      <c r="AY23" s="386" t="s">
        <v>160</v>
      </c>
      <c r="AZ23" s="387"/>
      <c r="BA23" s="387"/>
      <c r="BB23" s="387"/>
      <c r="BC23" s="387"/>
      <c r="BD23" s="387"/>
      <c r="BE23" s="387"/>
      <c r="BF23" s="387"/>
      <c r="BG23" s="387"/>
      <c r="BH23" s="387"/>
      <c r="BI23" s="387"/>
      <c r="BJ23" s="387"/>
      <c r="BK23" s="387"/>
      <c r="BL23" s="387"/>
      <c r="BM23" s="388"/>
      <c r="BN23" s="406">
        <v>5807133</v>
      </c>
      <c r="BO23" s="407"/>
      <c r="BP23" s="407"/>
      <c r="BQ23" s="407"/>
      <c r="BR23" s="407"/>
      <c r="BS23" s="407"/>
      <c r="BT23" s="407"/>
      <c r="BU23" s="408"/>
      <c r="BV23" s="406">
        <v>6035066</v>
      </c>
      <c r="BW23" s="407"/>
      <c r="BX23" s="407"/>
      <c r="BY23" s="407"/>
      <c r="BZ23" s="407"/>
      <c r="CA23" s="407"/>
      <c r="CB23" s="407"/>
      <c r="CC23" s="408"/>
      <c r="CD23" s="172"/>
      <c r="CE23" s="404"/>
      <c r="CF23" s="404"/>
      <c r="CG23" s="404"/>
      <c r="CH23" s="404"/>
      <c r="CI23" s="404"/>
      <c r="CJ23" s="404"/>
      <c r="CK23" s="404"/>
      <c r="CL23" s="404"/>
      <c r="CM23" s="404"/>
      <c r="CN23" s="404"/>
      <c r="CO23" s="404"/>
      <c r="CP23" s="404"/>
      <c r="CQ23" s="404"/>
      <c r="CR23" s="404"/>
      <c r="CS23" s="405"/>
      <c r="CT23" s="376"/>
      <c r="CU23" s="377"/>
      <c r="CV23" s="377"/>
      <c r="CW23" s="377"/>
      <c r="CX23" s="377"/>
      <c r="CY23" s="377"/>
      <c r="CZ23" s="377"/>
      <c r="DA23" s="378"/>
      <c r="DB23" s="376"/>
      <c r="DC23" s="377"/>
      <c r="DD23" s="377"/>
      <c r="DE23" s="377"/>
      <c r="DF23" s="377"/>
      <c r="DG23" s="377"/>
      <c r="DH23" s="377"/>
      <c r="DI23" s="378"/>
    </row>
    <row r="24" spans="1:113" ht="18.75" customHeight="1" thickBot="1" x14ac:dyDescent="0.2">
      <c r="A24" s="163"/>
      <c r="B24" s="442"/>
      <c r="C24" s="443"/>
      <c r="D24" s="444"/>
      <c r="E24" s="379" t="s">
        <v>161</v>
      </c>
      <c r="F24" s="380"/>
      <c r="G24" s="380"/>
      <c r="H24" s="380"/>
      <c r="I24" s="380"/>
      <c r="J24" s="380"/>
      <c r="K24" s="381"/>
      <c r="L24" s="382">
        <v>1</v>
      </c>
      <c r="M24" s="383"/>
      <c r="N24" s="383"/>
      <c r="O24" s="383"/>
      <c r="P24" s="384"/>
      <c r="Q24" s="382">
        <v>7300</v>
      </c>
      <c r="R24" s="383"/>
      <c r="S24" s="383"/>
      <c r="T24" s="383"/>
      <c r="U24" s="383"/>
      <c r="V24" s="384"/>
      <c r="W24" s="452"/>
      <c r="X24" s="443"/>
      <c r="Y24" s="444"/>
      <c r="Z24" s="379" t="s">
        <v>162</v>
      </c>
      <c r="AA24" s="380"/>
      <c r="AB24" s="380"/>
      <c r="AC24" s="380"/>
      <c r="AD24" s="380"/>
      <c r="AE24" s="380"/>
      <c r="AF24" s="380"/>
      <c r="AG24" s="381"/>
      <c r="AH24" s="382">
        <v>120</v>
      </c>
      <c r="AI24" s="383"/>
      <c r="AJ24" s="383"/>
      <c r="AK24" s="383"/>
      <c r="AL24" s="384"/>
      <c r="AM24" s="382">
        <v>364920</v>
      </c>
      <c r="AN24" s="383"/>
      <c r="AO24" s="383"/>
      <c r="AP24" s="383"/>
      <c r="AQ24" s="383"/>
      <c r="AR24" s="384"/>
      <c r="AS24" s="382">
        <v>3041</v>
      </c>
      <c r="AT24" s="383"/>
      <c r="AU24" s="383"/>
      <c r="AV24" s="383"/>
      <c r="AW24" s="383"/>
      <c r="AX24" s="385"/>
      <c r="AY24" s="373" t="s">
        <v>163</v>
      </c>
      <c r="AZ24" s="374"/>
      <c r="BA24" s="374"/>
      <c r="BB24" s="374"/>
      <c r="BC24" s="374"/>
      <c r="BD24" s="374"/>
      <c r="BE24" s="374"/>
      <c r="BF24" s="374"/>
      <c r="BG24" s="374"/>
      <c r="BH24" s="374"/>
      <c r="BI24" s="374"/>
      <c r="BJ24" s="374"/>
      <c r="BK24" s="374"/>
      <c r="BL24" s="374"/>
      <c r="BM24" s="375"/>
      <c r="BN24" s="406">
        <v>5604668</v>
      </c>
      <c r="BO24" s="407"/>
      <c r="BP24" s="407"/>
      <c r="BQ24" s="407"/>
      <c r="BR24" s="407"/>
      <c r="BS24" s="407"/>
      <c r="BT24" s="407"/>
      <c r="BU24" s="408"/>
      <c r="BV24" s="406">
        <v>5784439</v>
      </c>
      <c r="BW24" s="407"/>
      <c r="BX24" s="407"/>
      <c r="BY24" s="407"/>
      <c r="BZ24" s="407"/>
      <c r="CA24" s="407"/>
      <c r="CB24" s="407"/>
      <c r="CC24" s="408"/>
      <c r="CD24" s="172"/>
      <c r="CE24" s="404"/>
      <c r="CF24" s="404"/>
      <c r="CG24" s="404"/>
      <c r="CH24" s="404"/>
      <c r="CI24" s="404"/>
      <c r="CJ24" s="404"/>
      <c r="CK24" s="404"/>
      <c r="CL24" s="404"/>
      <c r="CM24" s="404"/>
      <c r="CN24" s="404"/>
      <c r="CO24" s="404"/>
      <c r="CP24" s="404"/>
      <c r="CQ24" s="404"/>
      <c r="CR24" s="404"/>
      <c r="CS24" s="405"/>
      <c r="CT24" s="376"/>
      <c r="CU24" s="377"/>
      <c r="CV24" s="377"/>
      <c r="CW24" s="377"/>
      <c r="CX24" s="377"/>
      <c r="CY24" s="377"/>
      <c r="CZ24" s="377"/>
      <c r="DA24" s="378"/>
      <c r="DB24" s="376"/>
      <c r="DC24" s="377"/>
      <c r="DD24" s="377"/>
      <c r="DE24" s="377"/>
      <c r="DF24" s="377"/>
      <c r="DG24" s="377"/>
      <c r="DH24" s="377"/>
      <c r="DI24" s="378"/>
    </row>
    <row r="25" spans="1:113" ht="18.75" customHeight="1" x14ac:dyDescent="0.15">
      <c r="A25" s="163"/>
      <c r="B25" s="442"/>
      <c r="C25" s="443"/>
      <c r="D25" s="444"/>
      <c r="E25" s="379" t="s">
        <v>164</v>
      </c>
      <c r="F25" s="380"/>
      <c r="G25" s="380"/>
      <c r="H25" s="380"/>
      <c r="I25" s="380"/>
      <c r="J25" s="380"/>
      <c r="K25" s="381"/>
      <c r="L25" s="382">
        <v>1</v>
      </c>
      <c r="M25" s="383"/>
      <c r="N25" s="383"/>
      <c r="O25" s="383"/>
      <c r="P25" s="384"/>
      <c r="Q25" s="382">
        <v>5910</v>
      </c>
      <c r="R25" s="383"/>
      <c r="S25" s="383"/>
      <c r="T25" s="383"/>
      <c r="U25" s="383"/>
      <c r="V25" s="384"/>
      <c r="W25" s="452"/>
      <c r="X25" s="443"/>
      <c r="Y25" s="444"/>
      <c r="Z25" s="379" t="s">
        <v>165</v>
      </c>
      <c r="AA25" s="380"/>
      <c r="AB25" s="380"/>
      <c r="AC25" s="380"/>
      <c r="AD25" s="380"/>
      <c r="AE25" s="380"/>
      <c r="AF25" s="380"/>
      <c r="AG25" s="381"/>
      <c r="AH25" s="382" t="s">
        <v>121</v>
      </c>
      <c r="AI25" s="383"/>
      <c r="AJ25" s="383"/>
      <c r="AK25" s="383"/>
      <c r="AL25" s="384"/>
      <c r="AM25" s="382" t="s">
        <v>121</v>
      </c>
      <c r="AN25" s="383"/>
      <c r="AO25" s="383"/>
      <c r="AP25" s="383"/>
      <c r="AQ25" s="383"/>
      <c r="AR25" s="384"/>
      <c r="AS25" s="382" t="s">
        <v>121</v>
      </c>
      <c r="AT25" s="383"/>
      <c r="AU25" s="383"/>
      <c r="AV25" s="383"/>
      <c r="AW25" s="383"/>
      <c r="AX25" s="385"/>
      <c r="AY25" s="398" t="s">
        <v>166</v>
      </c>
      <c r="AZ25" s="399"/>
      <c r="BA25" s="399"/>
      <c r="BB25" s="399"/>
      <c r="BC25" s="399"/>
      <c r="BD25" s="399"/>
      <c r="BE25" s="399"/>
      <c r="BF25" s="399"/>
      <c r="BG25" s="399"/>
      <c r="BH25" s="399"/>
      <c r="BI25" s="399"/>
      <c r="BJ25" s="399"/>
      <c r="BK25" s="399"/>
      <c r="BL25" s="399"/>
      <c r="BM25" s="400"/>
      <c r="BN25" s="401">
        <v>1570540</v>
      </c>
      <c r="BO25" s="402"/>
      <c r="BP25" s="402"/>
      <c r="BQ25" s="402"/>
      <c r="BR25" s="402"/>
      <c r="BS25" s="402"/>
      <c r="BT25" s="402"/>
      <c r="BU25" s="403"/>
      <c r="BV25" s="401">
        <v>1394286</v>
      </c>
      <c r="BW25" s="402"/>
      <c r="BX25" s="402"/>
      <c r="BY25" s="402"/>
      <c r="BZ25" s="402"/>
      <c r="CA25" s="402"/>
      <c r="CB25" s="402"/>
      <c r="CC25" s="403"/>
      <c r="CD25" s="172"/>
      <c r="CE25" s="404"/>
      <c r="CF25" s="404"/>
      <c r="CG25" s="404"/>
      <c r="CH25" s="404"/>
      <c r="CI25" s="404"/>
      <c r="CJ25" s="404"/>
      <c r="CK25" s="404"/>
      <c r="CL25" s="404"/>
      <c r="CM25" s="404"/>
      <c r="CN25" s="404"/>
      <c r="CO25" s="404"/>
      <c r="CP25" s="404"/>
      <c r="CQ25" s="404"/>
      <c r="CR25" s="404"/>
      <c r="CS25" s="405"/>
      <c r="CT25" s="376"/>
      <c r="CU25" s="377"/>
      <c r="CV25" s="377"/>
      <c r="CW25" s="377"/>
      <c r="CX25" s="377"/>
      <c r="CY25" s="377"/>
      <c r="CZ25" s="377"/>
      <c r="DA25" s="378"/>
      <c r="DB25" s="376"/>
      <c r="DC25" s="377"/>
      <c r="DD25" s="377"/>
      <c r="DE25" s="377"/>
      <c r="DF25" s="377"/>
      <c r="DG25" s="377"/>
      <c r="DH25" s="377"/>
      <c r="DI25" s="378"/>
    </row>
    <row r="26" spans="1:113" ht="18.75" customHeight="1" x14ac:dyDescent="0.15">
      <c r="A26" s="163"/>
      <c r="B26" s="442"/>
      <c r="C26" s="443"/>
      <c r="D26" s="444"/>
      <c r="E26" s="379" t="s">
        <v>167</v>
      </c>
      <c r="F26" s="380"/>
      <c r="G26" s="380"/>
      <c r="H26" s="380"/>
      <c r="I26" s="380"/>
      <c r="J26" s="380"/>
      <c r="K26" s="381"/>
      <c r="L26" s="382">
        <v>1</v>
      </c>
      <c r="M26" s="383"/>
      <c r="N26" s="383"/>
      <c r="O26" s="383"/>
      <c r="P26" s="384"/>
      <c r="Q26" s="382">
        <v>5550</v>
      </c>
      <c r="R26" s="383"/>
      <c r="S26" s="383"/>
      <c r="T26" s="383"/>
      <c r="U26" s="383"/>
      <c r="V26" s="384"/>
      <c r="W26" s="452"/>
      <c r="X26" s="443"/>
      <c r="Y26" s="444"/>
      <c r="Z26" s="379" t="s">
        <v>168</v>
      </c>
      <c r="AA26" s="417"/>
      <c r="AB26" s="417"/>
      <c r="AC26" s="417"/>
      <c r="AD26" s="417"/>
      <c r="AE26" s="417"/>
      <c r="AF26" s="417"/>
      <c r="AG26" s="418"/>
      <c r="AH26" s="382" t="s">
        <v>121</v>
      </c>
      <c r="AI26" s="383"/>
      <c r="AJ26" s="383"/>
      <c r="AK26" s="383"/>
      <c r="AL26" s="384"/>
      <c r="AM26" s="382" t="s">
        <v>121</v>
      </c>
      <c r="AN26" s="383"/>
      <c r="AO26" s="383"/>
      <c r="AP26" s="383"/>
      <c r="AQ26" s="383"/>
      <c r="AR26" s="384"/>
      <c r="AS26" s="382" t="s">
        <v>121</v>
      </c>
      <c r="AT26" s="383"/>
      <c r="AU26" s="383"/>
      <c r="AV26" s="383"/>
      <c r="AW26" s="383"/>
      <c r="AX26" s="385"/>
      <c r="AY26" s="415" t="s">
        <v>169</v>
      </c>
      <c r="AZ26" s="360"/>
      <c r="BA26" s="360"/>
      <c r="BB26" s="360"/>
      <c r="BC26" s="360"/>
      <c r="BD26" s="360"/>
      <c r="BE26" s="360"/>
      <c r="BF26" s="360"/>
      <c r="BG26" s="360"/>
      <c r="BH26" s="360"/>
      <c r="BI26" s="360"/>
      <c r="BJ26" s="360"/>
      <c r="BK26" s="360"/>
      <c r="BL26" s="360"/>
      <c r="BM26" s="416"/>
      <c r="BN26" s="406" t="s">
        <v>121</v>
      </c>
      <c r="BO26" s="407"/>
      <c r="BP26" s="407"/>
      <c r="BQ26" s="407"/>
      <c r="BR26" s="407"/>
      <c r="BS26" s="407"/>
      <c r="BT26" s="407"/>
      <c r="BU26" s="408"/>
      <c r="BV26" s="406" t="s">
        <v>121</v>
      </c>
      <c r="BW26" s="407"/>
      <c r="BX26" s="407"/>
      <c r="BY26" s="407"/>
      <c r="BZ26" s="407"/>
      <c r="CA26" s="407"/>
      <c r="CB26" s="407"/>
      <c r="CC26" s="408"/>
      <c r="CD26" s="172"/>
      <c r="CE26" s="404"/>
      <c r="CF26" s="404"/>
      <c r="CG26" s="404"/>
      <c r="CH26" s="404"/>
      <c r="CI26" s="404"/>
      <c r="CJ26" s="404"/>
      <c r="CK26" s="404"/>
      <c r="CL26" s="404"/>
      <c r="CM26" s="404"/>
      <c r="CN26" s="404"/>
      <c r="CO26" s="404"/>
      <c r="CP26" s="404"/>
      <c r="CQ26" s="404"/>
      <c r="CR26" s="404"/>
      <c r="CS26" s="405"/>
      <c r="CT26" s="376"/>
      <c r="CU26" s="377"/>
      <c r="CV26" s="377"/>
      <c r="CW26" s="377"/>
      <c r="CX26" s="377"/>
      <c r="CY26" s="377"/>
      <c r="CZ26" s="377"/>
      <c r="DA26" s="378"/>
      <c r="DB26" s="376"/>
      <c r="DC26" s="377"/>
      <c r="DD26" s="377"/>
      <c r="DE26" s="377"/>
      <c r="DF26" s="377"/>
      <c r="DG26" s="377"/>
      <c r="DH26" s="377"/>
      <c r="DI26" s="378"/>
    </row>
    <row r="27" spans="1:113" ht="18.75" customHeight="1" thickBot="1" x14ac:dyDescent="0.2">
      <c r="A27" s="163"/>
      <c r="B27" s="442"/>
      <c r="C27" s="443"/>
      <c r="D27" s="444"/>
      <c r="E27" s="379" t="s">
        <v>170</v>
      </c>
      <c r="F27" s="380"/>
      <c r="G27" s="380"/>
      <c r="H27" s="380"/>
      <c r="I27" s="380"/>
      <c r="J27" s="380"/>
      <c r="K27" s="381"/>
      <c r="L27" s="382">
        <v>1</v>
      </c>
      <c r="M27" s="383"/>
      <c r="N27" s="383"/>
      <c r="O27" s="383"/>
      <c r="P27" s="384"/>
      <c r="Q27" s="382">
        <v>3030</v>
      </c>
      <c r="R27" s="383"/>
      <c r="S27" s="383"/>
      <c r="T27" s="383"/>
      <c r="U27" s="383"/>
      <c r="V27" s="384"/>
      <c r="W27" s="452"/>
      <c r="X27" s="443"/>
      <c r="Y27" s="444"/>
      <c r="Z27" s="379" t="s">
        <v>171</v>
      </c>
      <c r="AA27" s="380"/>
      <c r="AB27" s="380"/>
      <c r="AC27" s="380"/>
      <c r="AD27" s="380"/>
      <c r="AE27" s="380"/>
      <c r="AF27" s="380"/>
      <c r="AG27" s="381"/>
      <c r="AH27" s="382">
        <v>12</v>
      </c>
      <c r="AI27" s="383"/>
      <c r="AJ27" s="383"/>
      <c r="AK27" s="383"/>
      <c r="AL27" s="384"/>
      <c r="AM27" s="382">
        <v>39815</v>
      </c>
      <c r="AN27" s="383"/>
      <c r="AO27" s="383"/>
      <c r="AP27" s="383"/>
      <c r="AQ27" s="383"/>
      <c r="AR27" s="384"/>
      <c r="AS27" s="382">
        <v>3318</v>
      </c>
      <c r="AT27" s="383"/>
      <c r="AU27" s="383"/>
      <c r="AV27" s="383"/>
      <c r="AW27" s="383"/>
      <c r="AX27" s="385"/>
      <c r="AY27" s="412" t="s">
        <v>172</v>
      </c>
      <c r="AZ27" s="413"/>
      <c r="BA27" s="413"/>
      <c r="BB27" s="413"/>
      <c r="BC27" s="413"/>
      <c r="BD27" s="413"/>
      <c r="BE27" s="413"/>
      <c r="BF27" s="413"/>
      <c r="BG27" s="413"/>
      <c r="BH27" s="413"/>
      <c r="BI27" s="413"/>
      <c r="BJ27" s="413"/>
      <c r="BK27" s="413"/>
      <c r="BL27" s="413"/>
      <c r="BM27" s="414"/>
      <c r="BN27" s="409">
        <v>2275</v>
      </c>
      <c r="BO27" s="410"/>
      <c r="BP27" s="410"/>
      <c r="BQ27" s="410"/>
      <c r="BR27" s="410"/>
      <c r="BS27" s="410"/>
      <c r="BT27" s="410"/>
      <c r="BU27" s="411"/>
      <c r="BV27" s="409">
        <v>2275</v>
      </c>
      <c r="BW27" s="410"/>
      <c r="BX27" s="410"/>
      <c r="BY27" s="410"/>
      <c r="BZ27" s="410"/>
      <c r="CA27" s="410"/>
      <c r="CB27" s="410"/>
      <c r="CC27" s="411"/>
      <c r="CD27" s="166"/>
      <c r="CE27" s="404"/>
      <c r="CF27" s="404"/>
      <c r="CG27" s="404"/>
      <c r="CH27" s="404"/>
      <c r="CI27" s="404"/>
      <c r="CJ27" s="404"/>
      <c r="CK27" s="404"/>
      <c r="CL27" s="404"/>
      <c r="CM27" s="404"/>
      <c r="CN27" s="404"/>
      <c r="CO27" s="404"/>
      <c r="CP27" s="404"/>
      <c r="CQ27" s="404"/>
      <c r="CR27" s="404"/>
      <c r="CS27" s="405"/>
      <c r="CT27" s="376"/>
      <c r="CU27" s="377"/>
      <c r="CV27" s="377"/>
      <c r="CW27" s="377"/>
      <c r="CX27" s="377"/>
      <c r="CY27" s="377"/>
      <c r="CZ27" s="377"/>
      <c r="DA27" s="378"/>
      <c r="DB27" s="376"/>
      <c r="DC27" s="377"/>
      <c r="DD27" s="377"/>
      <c r="DE27" s="377"/>
      <c r="DF27" s="377"/>
      <c r="DG27" s="377"/>
      <c r="DH27" s="377"/>
      <c r="DI27" s="378"/>
    </row>
    <row r="28" spans="1:113" ht="18.75" customHeight="1" x14ac:dyDescent="0.15">
      <c r="A28" s="163"/>
      <c r="B28" s="442"/>
      <c r="C28" s="443"/>
      <c r="D28" s="444"/>
      <c r="E28" s="379" t="s">
        <v>173</v>
      </c>
      <c r="F28" s="380"/>
      <c r="G28" s="380"/>
      <c r="H28" s="380"/>
      <c r="I28" s="380"/>
      <c r="J28" s="380"/>
      <c r="K28" s="381"/>
      <c r="L28" s="382">
        <v>1</v>
      </c>
      <c r="M28" s="383"/>
      <c r="N28" s="383"/>
      <c r="O28" s="383"/>
      <c r="P28" s="384"/>
      <c r="Q28" s="382">
        <v>2570</v>
      </c>
      <c r="R28" s="383"/>
      <c r="S28" s="383"/>
      <c r="T28" s="383"/>
      <c r="U28" s="383"/>
      <c r="V28" s="384"/>
      <c r="W28" s="452"/>
      <c r="X28" s="443"/>
      <c r="Y28" s="444"/>
      <c r="Z28" s="379" t="s">
        <v>174</v>
      </c>
      <c r="AA28" s="380"/>
      <c r="AB28" s="380"/>
      <c r="AC28" s="380"/>
      <c r="AD28" s="380"/>
      <c r="AE28" s="380"/>
      <c r="AF28" s="380"/>
      <c r="AG28" s="381"/>
      <c r="AH28" s="382" t="s">
        <v>121</v>
      </c>
      <c r="AI28" s="383"/>
      <c r="AJ28" s="383"/>
      <c r="AK28" s="383"/>
      <c r="AL28" s="384"/>
      <c r="AM28" s="382" t="s">
        <v>121</v>
      </c>
      <c r="AN28" s="383"/>
      <c r="AO28" s="383"/>
      <c r="AP28" s="383"/>
      <c r="AQ28" s="383"/>
      <c r="AR28" s="384"/>
      <c r="AS28" s="382" t="s">
        <v>121</v>
      </c>
      <c r="AT28" s="383"/>
      <c r="AU28" s="383"/>
      <c r="AV28" s="383"/>
      <c r="AW28" s="383"/>
      <c r="AX28" s="385"/>
      <c r="AY28" s="389" t="s">
        <v>175</v>
      </c>
      <c r="AZ28" s="390"/>
      <c r="BA28" s="390"/>
      <c r="BB28" s="391"/>
      <c r="BC28" s="398" t="s">
        <v>46</v>
      </c>
      <c r="BD28" s="399"/>
      <c r="BE28" s="399"/>
      <c r="BF28" s="399"/>
      <c r="BG28" s="399"/>
      <c r="BH28" s="399"/>
      <c r="BI28" s="399"/>
      <c r="BJ28" s="399"/>
      <c r="BK28" s="399"/>
      <c r="BL28" s="399"/>
      <c r="BM28" s="400"/>
      <c r="BN28" s="401">
        <v>1737791</v>
      </c>
      <c r="BO28" s="402"/>
      <c r="BP28" s="402"/>
      <c r="BQ28" s="402"/>
      <c r="BR28" s="402"/>
      <c r="BS28" s="402"/>
      <c r="BT28" s="402"/>
      <c r="BU28" s="403"/>
      <c r="BV28" s="401">
        <v>1887791</v>
      </c>
      <c r="BW28" s="402"/>
      <c r="BX28" s="402"/>
      <c r="BY28" s="402"/>
      <c r="BZ28" s="402"/>
      <c r="CA28" s="402"/>
      <c r="CB28" s="402"/>
      <c r="CC28" s="403"/>
      <c r="CD28" s="172"/>
      <c r="CE28" s="404"/>
      <c r="CF28" s="404"/>
      <c r="CG28" s="404"/>
      <c r="CH28" s="404"/>
      <c r="CI28" s="404"/>
      <c r="CJ28" s="404"/>
      <c r="CK28" s="404"/>
      <c r="CL28" s="404"/>
      <c r="CM28" s="404"/>
      <c r="CN28" s="404"/>
      <c r="CO28" s="404"/>
      <c r="CP28" s="404"/>
      <c r="CQ28" s="404"/>
      <c r="CR28" s="404"/>
      <c r="CS28" s="405"/>
      <c r="CT28" s="376"/>
      <c r="CU28" s="377"/>
      <c r="CV28" s="377"/>
      <c r="CW28" s="377"/>
      <c r="CX28" s="377"/>
      <c r="CY28" s="377"/>
      <c r="CZ28" s="377"/>
      <c r="DA28" s="378"/>
      <c r="DB28" s="376"/>
      <c r="DC28" s="377"/>
      <c r="DD28" s="377"/>
      <c r="DE28" s="377"/>
      <c r="DF28" s="377"/>
      <c r="DG28" s="377"/>
      <c r="DH28" s="377"/>
      <c r="DI28" s="378"/>
    </row>
    <row r="29" spans="1:113" ht="18.75" customHeight="1" x14ac:dyDescent="0.15">
      <c r="A29" s="163"/>
      <c r="B29" s="442"/>
      <c r="C29" s="443"/>
      <c r="D29" s="444"/>
      <c r="E29" s="379" t="s">
        <v>176</v>
      </c>
      <c r="F29" s="380"/>
      <c r="G29" s="380"/>
      <c r="H29" s="380"/>
      <c r="I29" s="380"/>
      <c r="J29" s="380"/>
      <c r="K29" s="381"/>
      <c r="L29" s="382">
        <v>12</v>
      </c>
      <c r="M29" s="383"/>
      <c r="N29" s="383"/>
      <c r="O29" s="383"/>
      <c r="P29" s="384"/>
      <c r="Q29" s="382">
        <v>2420</v>
      </c>
      <c r="R29" s="383"/>
      <c r="S29" s="383"/>
      <c r="T29" s="383"/>
      <c r="U29" s="383"/>
      <c r="V29" s="384"/>
      <c r="W29" s="453"/>
      <c r="X29" s="454"/>
      <c r="Y29" s="455"/>
      <c r="Z29" s="379" t="s">
        <v>177</v>
      </c>
      <c r="AA29" s="380"/>
      <c r="AB29" s="380"/>
      <c r="AC29" s="380"/>
      <c r="AD29" s="380"/>
      <c r="AE29" s="380"/>
      <c r="AF29" s="380"/>
      <c r="AG29" s="381"/>
      <c r="AH29" s="382">
        <v>132</v>
      </c>
      <c r="AI29" s="383"/>
      <c r="AJ29" s="383"/>
      <c r="AK29" s="383"/>
      <c r="AL29" s="384"/>
      <c r="AM29" s="382">
        <v>404735</v>
      </c>
      <c r="AN29" s="383"/>
      <c r="AO29" s="383"/>
      <c r="AP29" s="383"/>
      <c r="AQ29" s="383"/>
      <c r="AR29" s="384"/>
      <c r="AS29" s="382">
        <v>3066</v>
      </c>
      <c r="AT29" s="383"/>
      <c r="AU29" s="383"/>
      <c r="AV29" s="383"/>
      <c r="AW29" s="383"/>
      <c r="AX29" s="385"/>
      <c r="AY29" s="392"/>
      <c r="AZ29" s="393"/>
      <c r="BA29" s="393"/>
      <c r="BB29" s="394"/>
      <c r="BC29" s="386" t="s">
        <v>178</v>
      </c>
      <c r="BD29" s="387"/>
      <c r="BE29" s="387"/>
      <c r="BF29" s="387"/>
      <c r="BG29" s="387"/>
      <c r="BH29" s="387"/>
      <c r="BI29" s="387"/>
      <c r="BJ29" s="387"/>
      <c r="BK29" s="387"/>
      <c r="BL29" s="387"/>
      <c r="BM29" s="388"/>
      <c r="BN29" s="406">
        <v>207147</v>
      </c>
      <c r="BO29" s="407"/>
      <c r="BP29" s="407"/>
      <c r="BQ29" s="407"/>
      <c r="BR29" s="407"/>
      <c r="BS29" s="407"/>
      <c r="BT29" s="407"/>
      <c r="BU29" s="408"/>
      <c r="BV29" s="406">
        <v>176918</v>
      </c>
      <c r="BW29" s="407"/>
      <c r="BX29" s="407"/>
      <c r="BY29" s="407"/>
      <c r="BZ29" s="407"/>
      <c r="CA29" s="407"/>
      <c r="CB29" s="407"/>
      <c r="CC29" s="408"/>
      <c r="CD29" s="166"/>
      <c r="CE29" s="404"/>
      <c r="CF29" s="404"/>
      <c r="CG29" s="404"/>
      <c r="CH29" s="404"/>
      <c r="CI29" s="404"/>
      <c r="CJ29" s="404"/>
      <c r="CK29" s="404"/>
      <c r="CL29" s="404"/>
      <c r="CM29" s="404"/>
      <c r="CN29" s="404"/>
      <c r="CO29" s="404"/>
      <c r="CP29" s="404"/>
      <c r="CQ29" s="404"/>
      <c r="CR29" s="404"/>
      <c r="CS29" s="405"/>
      <c r="CT29" s="376"/>
      <c r="CU29" s="377"/>
      <c r="CV29" s="377"/>
      <c r="CW29" s="377"/>
      <c r="CX29" s="377"/>
      <c r="CY29" s="377"/>
      <c r="CZ29" s="377"/>
      <c r="DA29" s="378"/>
      <c r="DB29" s="376"/>
      <c r="DC29" s="377"/>
      <c r="DD29" s="377"/>
      <c r="DE29" s="377"/>
      <c r="DF29" s="377"/>
      <c r="DG29" s="377"/>
      <c r="DH29" s="377"/>
      <c r="DI29" s="378"/>
    </row>
    <row r="30" spans="1:113" ht="18.75" customHeight="1" thickBot="1" x14ac:dyDescent="0.2">
      <c r="A30" s="163"/>
      <c r="B30" s="445"/>
      <c r="C30" s="446"/>
      <c r="D30" s="447"/>
      <c r="E30" s="361"/>
      <c r="F30" s="362"/>
      <c r="G30" s="362"/>
      <c r="H30" s="362"/>
      <c r="I30" s="362"/>
      <c r="J30" s="362"/>
      <c r="K30" s="363"/>
      <c r="L30" s="364"/>
      <c r="M30" s="365"/>
      <c r="N30" s="365"/>
      <c r="O30" s="365"/>
      <c r="P30" s="366"/>
      <c r="Q30" s="364"/>
      <c r="R30" s="365"/>
      <c r="S30" s="365"/>
      <c r="T30" s="365"/>
      <c r="U30" s="365"/>
      <c r="V30" s="366"/>
      <c r="W30" s="367" t="s">
        <v>179</v>
      </c>
      <c r="X30" s="368"/>
      <c r="Y30" s="368"/>
      <c r="Z30" s="368"/>
      <c r="AA30" s="368"/>
      <c r="AB30" s="368"/>
      <c r="AC30" s="368"/>
      <c r="AD30" s="368"/>
      <c r="AE30" s="368"/>
      <c r="AF30" s="368"/>
      <c r="AG30" s="369"/>
      <c r="AH30" s="370">
        <v>95.9</v>
      </c>
      <c r="AI30" s="371"/>
      <c r="AJ30" s="371"/>
      <c r="AK30" s="371"/>
      <c r="AL30" s="371"/>
      <c r="AM30" s="371"/>
      <c r="AN30" s="371"/>
      <c r="AO30" s="371"/>
      <c r="AP30" s="371"/>
      <c r="AQ30" s="371"/>
      <c r="AR30" s="371"/>
      <c r="AS30" s="371"/>
      <c r="AT30" s="371"/>
      <c r="AU30" s="371"/>
      <c r="AV30" s="371"/>
      <c r="AW30" s="371"/>
      <c r="AX30" s="372"/>
      <c r="AY30" s="395"/>
      <c r="AZ30" s="396"/>
      <c r="BA30" s="396"/>
      <c r="BB30" s="397"/>
      <c r="BC30" s="373" t="s">
        <v>48</v>
      </c>
      <c r="BD30" s="374"/>
      <c r="BE30" s="374"/>
      <c r="BF30" s="374"/>
      <c r="BG30" s="374"/>
      <c r="BH30" s="374"/>
      <c r="BI30" s="374"/>
      <c r="BJ30" s="374"/>
      <c r="BK30" s="374"/>
      <c r="BL30" s="374"/>
      <c r="BM30" s="375"/>
      <c r="BN30" s="409">
        <v>475910</v>
      </c>
      <c r="BO30" s="410"/>
      <c r="BP30" s="410"/>
      <c r="BQ30" s="410"/>
      <c r="BR30" s="410"/>
      <c r="BS30" s="410"/>
      <c r="BT30" s="410"/>
      <c r="BU30" s="411"/>
      <c r="BV30" s="409">
        <v>288210</v>
      </c>
      <c r="BW30" s="410"/>
      <c r="BX30" s="410"/>
      <c r="BY30" s="410"/>
      <c r="BZ30" s="410"/>
      <c r="CA30" s="410"/>
      <c r="CB30" s="410"/>
      <c r="CC30" s="411"/>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359" t="s">
        <v>180</v>
      </c>
      <c r="D32" s="359"/>
      <c r="E32" s="359"/>
      <c r="F32" s="359"/>
      <c r="G32" s="359"/>
      <c r="H32" s="359"/>
      <c r="I32" s="359"/>
      <c r="J32" s="359"/>
      <c r="K32" s="359"/>
      <c r="L32" s="359"/>
      <c r="M32" s="359"/>
      <c r="N32" s="359"/>
      <c r="O32" s="359"/>
      <c r="P32" s="359"/>
      <c r="Q32" s="359"/>
      <c r="R32" s="359"/>
      <c r="S32" s="359"/>
      <c r="U32" s="360" t="s">
        <v>181</v>
      </c>
      <c r="V32" s="360"/>
      <c r="W32" s="360"/>
      <c r="X32" s="360"/>
      <c r="Y32" s="360"/>
      <c r="Z32" s="360"/>
      <c r="AA32" s="360"/>
      <c r="AB32" s="360"/>
      <c r="AC32" s="360"/>
      <c r="AD32" s="360"/>
      <c r="AE32" s="360"/>
      <c r="AF32" s="360"/>
      <c r="AG32" s="360"/>
      <c r="AH32" s="360"/>
      <c r="AI32" s="360"/>
      <c r="AJ32" s="360"/>
      <c r="AK32" s="360"/>
      <c r="AM32" s="360" t="s">
        <v>182</v>
      </c>
      <c r="AN32" s="360"/>
      <c r="AO32" s="360"/>
      <c r="AP32" s="360"/>
      <c r="AQ32" s="360"/>
      <c r="AR32" s="360"/>
      <c r="AS32" s="360"/>
      <c r="AT32" s="360"/>
      <c r="AU32" s="360"/>
      <c r="AV32" s="360"/>
      <c r="AW32" s="360"/>
      <c r="AX32" s="360"/>
      <c r="AY32" s="360"/>
      <c r="AZ32" s="360"/>
      <c r="BA32" s="360"/>
      <c r="BB32" s="360"/>
      <c r="BC32" s="360"/>
      <c r="BE32" s="360" t="s">
        <v>183</v>
      </c>
      <c r="BF32" s="360"/>
      <c r="BG32" s="360"/>
      <c r="BH32" s="360"/>
      <c r="BI32" s="360"/>
      <c r="BJ32" s="360"/>
      <c r="BK32" s="360"/>
      <c r="BL32" s="360"/>
      <c r="BM32" s="360"/>
      <c r="BN32" s="360"/>
      <c r="BO32" s="360"/>
      <c r="BP32" s="360"/>
      <c r="BQ32" s="360"/>
      <c r="BR32" s="360"/>
      <c r="BS32" s="360"/>
      <c r="BT32" s="360"/>
      <c r="BU32" s="360"/>
      <c r="BW32" s="360" t="s">
        <v>184</v>
      </c>
      <c r="BX32" s="360"/>
      <c r="BY32" s="360"/>
      <c r="BZ32" s="360"/>
      <c r="CA32" s="360"/>
      <c r="CB32" s="360"/>
      <c r="CC32" s="360"/>
      <c r="CD32" s="360"/>
      <c r="CE32" s="360"/>
      <c r="CF32" s="360"/>
      <c r="CG32" s="360"/>
      <c r="CH32" s="360"/>
      <c r="CI32" s="360"/>
      <c r="CJ32" s="360"/>
      <c r="CK32" s="360"/>
      <c r="CL32" s="360"/>
      <c r="CM32" s="360"/>
      <c r="CO32" s="360" t="s">
        <v>185</v>
      </c>
      <c r="CP32" s="360"/>
      <c r="CQ32" s="360"/>
      <c r="CR32" s="360"/>
      <c r="CS32" s="360"/>
      <c r="CT32" s="360"/>
      <c r="CU32" s="360"/>
      <c r="CV32" s="360"/>
      <c r="CW32" s="360"/>
      <c r="CX32" s="360"/>
      <c r="CY32" s="360"/>
      <c r="CZ32" s="360"/>
      <c r="DA32" s="360"/>
      <c r="DB32" s="360"/>
      <c r="DC32" s="360"/>
      <c r="DD32" s="360"/>
      <c r="DE32" s="360"/>
      <c r="DI32" s="189"/>
    </row>
    <row r="33" spans="1:113" ht="13.5" customHeight="1" x14ac:dyDescent="0.15">
      <c r="A33" s="163"/>
      <c r="B33" s="190"/>
      <c r="C33" s="358" t="s">
        <v>186</v>
      </c>
      <c r="D33" s="358"/>
      <c r="E33" s="357" t="s">
        <v>187</v>
      </c>
      <c r="F33" s="357"/>
      <c r="G33" s="357"/>
      <c r="H33" s="357"/>
      <c r="I33" s="357"/>
      <c r="J33" s="357"/>
      <c r="K33" s="357"/>
      <c r="L33" s="357"/>
      <c r="M33" s="357"/>
      <c r="N33" s="357"/>
      <c r="O33" s="357"/>
      <c r="P33" s="357"/>
      <c r="Q33" s="357"/>
      <c r="R33" s="357"/>
      <c r="S33" s="357"/>
      <c r="T33" s="167"/>
      <c r="U33" s="358" t="s">
        <v>186</v>
      </c>
      <c r="V33" s="358"/>
      <c r="W33" s="357" t="s">
        <v>187</v>
      </c>
      <c r="X33" s="357"/>
      <c r="Y33" s="357"/>
      <c r="Z33" s="357"/>
      <c r="AA33" s="357"/>
      <c r="AB33" s="357"/>
      <c r="AC33" s="357"/>
      <c r="AD33" s="357"/>
      <c r="AE33" s="357"/>
      <c r="AF33" s="357"/>
      <c r="AG33" s="357"/>
      <c r="AH33" s="357"/>
      <c r="AI33" s="357"/>
      <c r="AJ33" s="357"/>
      <c r="AK33" s="357"/>
      <c r="AL33" s="167"/>
      <c r="AM33" s="358" t="s">
        <v>186</v>
      </c>
      <c r="AN33" s="358"/>
      <c r="AO33" s="357" t="s">
        <v>187</v>
      </c>
      <c r="AP33" s="357"/>
      <c r="AQ33" s="357"/>
      <c r="AR33" s="357"/>
      <c r="AS33" s="357"/>
      <c r="AT33" s="357"/>
      <c r="AU33" s="357"/>
      <c r="AV33" s="357"/>
      <c r="AW33" s="357"/>
      <c r="AX33" s="357"/>
      <c r="AY33" s="357"/>
      <c r="AZ33" s="357"/>
      <c r="BA33" s="357"/>
      <c r="BB33" s="357"/>
      <c r="BC33" s="357"/>
      <c r="BD33" s="173"/>
      <c r="BE33" s="357" t="s">
        <v>188</v>
      </c>
      <c r="BF33" s="357"/>
      <c r="BG33" s="357" t="s">
        <v>189</v>
      </c>
      <c r="BH33" s="357"/>
      <c r="BI33" s="357"/>
      <c r="BJ33" s="357"/>
      <c r="BK33" s="357"/>
      <c r="BL33" s="357"/>
      <c r="BM33" s="357"/>
      <c r="BN33" s="357"/>
      <c r="BO33" s="357"/>
      <c r="BP33" s="357"/>
      <c r="BQ33" s="357"/>
      <c r="BR33" s="357"/>
      <c r="BS33" s="357"/>
      <c r="BT33" s="357"/>
      <c r="BU33" s="357"/>
      <c r="BV33" s="173"/>
      <c r="BW33" s="358" t="s">
        <v>188</v>
      </c>
      <c r="BX33" s="358"/>
      <c r="BY33" s="357" t="s">
        <v>190</v>
      </c>
      <c r="BZ33" s="357"/>
      <c r="CA33" s="357"/>
      <c r="CB33" s="357"/>
      <c r="CC33" s="357"/>
      <c r="CD33" s="357"/>
      <c r="CE33" s="357"/>
      <c r="CF33" s="357"/>
      <c r="CG33" s="357"/>
      <c r="CH33" s="357"/>
      <c r="CI33" s="357"/>
      <c r="CJ33" s="357"/>
      <c r="CK33" s="357"/>
      <c r="CL33" s="357"/>
      <c r="CM33" s="357"/>
      <c r="CN33" s="167"/>
      <c r="CO33" s="358" t="s">
        <v>186</v>
      </c>
      <c r="CP33" s="358"/>
      <c r="CQ33" s="357" t="s">
        <v>191</v>
      </c>
      <c r="CR33" s="357"/>
      <c r="CS33" s="357"/>
      <c r="CT33" s="357"/>
      <c r="CU33" s="357"/>
      <c r="CV33" s="357"/>
      <c r="CW33" s="357"/>
      <c r="CX33" s="357"/>
      <c r="CY33" s="357"/>
      <c r="CZ33" s="357"/>
      <c r="DA33" s="357"/>
      <c r="DB33" s="357"/>
      <c r="DC33" s="357"/>
      <c r="DD33" s="357"/>
      <c r="DE33" s="357"/>
      <c r="DF33" s="167"/>
      <c r="DG33" s="356" t="s">
        <v>192</v>
      </c>
      <c r="DH33" s="356"/>
      <c r="DI33" s="168"/>
    </row>
    <row r="34" spans="1:113" ht="32.25" customHeight="1" x14ac:dyDescent="0.15">
      <c r="A34" s="163"/>
      <c r="B34" s="190"/>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2</v>
      </c>
      <c r="V34" s="354"/>
      <c r="W34" s="355" t="str">
        <f>IF('各会計、関係団体の財政状況及び健全化判断比率'!B28="","",'各会計、関係団体の財政状況及び健全化判断比率'!B28)</f>
        <v>国民健康保険特別会計</v>
      </c>
      <c r="X34" s="355"/>
      <c r="Y34" s="355"/>
      <c r="Z34" s="355"/>
      <c r="AA34" s="355"/>
      <c r="AB34" s="355"/>
      <c r="AC34" s="355"/>
      <c r="AD34" s="355"/>
      <c r="AE34" s="355"/>
      <c r="AF34" s="355"/>
      <c r="AG34" s="355"/>
      <c r="AH34" s="355"/>
      <c r="AI34" s="355"/>
      <c r="AJ34" s="355"/>
      <c r="AK34" s="355"/>
      <c r="AL34" s="163"/>
      <c r="AM34" s="354">
        <f>IF(AO34="","",MAX(C34:D43,U34:V43)+1)</f>
        <v>4</v>
      </c>
      <c r="AN34" s="354"/>
      <c r="AO34" s="355" t="str">
        <f>IF('各会計、関係団体の財政状況及び健全化判断比率'!B30="","",'各会計、関係団体の財政状況及び健全化判断比率'!B30)</f>
        <v>水道事業会計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t="str">
        <f>IF(BY34="","",MAX(C34:D43,U34:V43,AM34:AN43,BE34:BF43)+1)</f>
        <v/>
      </c>
      <c r="BX34" s="354"/>
      <c r="BY34" s="355" t="str">
        <f>IF('各会計、関係団体の財政状況及び健全化判断比率'!B68="","",'各会計、関係団体の財政状況及び健全化判断比率'!B68)</f>
        <v/>
      </c>
      <c r="BZ34" s="355"/>
      <c r="CA34" s="355"/>
      <c r="CB34" s="355"/>
      <c r="CC34" s="355"/>
      <c r="CD34" s="355"/>
      <c r="CE34" s="355"/>
      <c r="CF34" s="355"/>
      <c r="CG34" s="355"/>
      <c r="CH34" s="355"/>
      <c r="CI34" s="355"/>
      <c r="CJ34" s="355"/>
      <c r="CK34" s="355"/>
      <c r="CL34" s="355"/>
      <c r="CM34" s="355"/>
      <c r="CN34" s="163"/>
      <c r="CO34" s="354" t="str">
        <f>IF(CQ34="","",MAX(C34:D43,U34:V43,AM34:AN43,BE34:BF43,BW34:BX43)+1)</f>
        <v/>
      </c>
      <c r="CP34" s="354"/>
      <c r="CQ34" s="355" t="str">
        <f>IF('各会計、関係団体の財政状況及び健全化判断比率'!BS7="","",'各会計、関係団体の財政状況及び健全化判断比率'!BS7)</f>
        <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68"/>
    </row>
    <row r="35" spans="1:113" ht="32.25" customHeight="1" x14ac:dyDescent="0.15">
      <c r="A35" s="163"/>
      <c r="B35" s="190"/>
      <c r="C35" s="354" t="str">
        <f>IF(E35="","",C34+1)</f>
        <v/>
      </c>
      <c r="D35" s="354"/>
      <c r="E35" s="355" t="str">
        <f>IF('各会計、関係団体の財政状況及び健全化判断比率'!B8="","",'各会計、関係団体の財政状況及び健全化判断比率'!B8)</f>
        <v/>
      </c>
      <c r="F35" s="355"/>
      <c r="G35" s="355"/>
      <c r="H35" s="355"/>
      <c r="I35" s="355"/>
      <c r="J35" s="355"/>
      <c r="K35" s="355"/>
      <c r="L35" s="355"/>
      <c r="M35" s="355"/>
      <c r="N35" s="355"/>
      <c r="O35" s="355"/>
      <c r="P35" s="355"/>
      <c r="Q35" s="355"/>
      <c r="R35" s="355"/>
      <c r="S35" s="355"/>
      <c r="T35" s="163"/>
      <c r="U35" s="354">
        <f>IF(W35="","",U34+1)</f>
        <v>3</v>
      </c>
      <c r="V35" s="354"/>
      <c r="W35" s="355" t="str">
        <f>IF('各会計、関係団体の財政状況及び健全化判断比率'!B29="","",'各会計、関係団体の財政状況及び健全化判断比率'!B29)</f>
        <v>後期高齢者医療特別会計</v>
      </c>
      <c r="X35" s="355"/>
      <c r="Y35" s="355"/>
      <c r="Z35" s="355"/>
      <c r="AA35" s="355"/>
      <c r="AB35" s="355"/>
      <c r="AC35" s="355"/>
      <c r="AD35" s="355"/>
      <c r="AE35" s="355"/>
      <c r="AF35" s="355"/>
      <c r="AG35" s="355"/>
      <c r="AH35" s="355"/>
      <c r="AI35" s="355"/>
      <c r="AJ35" s="355"/>
      <c r="AK35" s="355"/>
      <c r="AL35" s="163"/>
      <c r="AM35" s="354">
        <f t="shared" ref="AM35:AM43" si="0">IF(AO35="","",AM34+1)</f>
        <v>5</v>
      </c>
      <c r="AN35" s="354"/>
      <c r="AO35" s="355" t="str">
        <f>IF('各会計、関係団体の財政状況及び健全化判断比率'!B31="","",'各会計、関係団体の財政状況及び健全化判断比率'!B31)</f>
        <v>下水道事業会計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t="str">
        <f t="shared" ref="BW35:BW43" si="2">IF(BY35="","",BW34+1)</f>
        <v/>
      </c>
      <c r="BX35" s="354"/>
      <c r="BY35" s="355" t="str">
        <f>IF('各会計、関係団体の財政状況及び健全化判断比率'!B69="","",'各会計、関係団体の財政状況及び健全化判断比率'!B69)</f>
        <v/>
      </c>
      <c r="BZ35" s="355"/>
      <c r="CA35" s="355"/>
      <c r="CB35" s="355"/>
      <c r="CC35" s="355"/>
      <c r="CD35" s="355"/>
      <c r="CE35" s="355"/>
      <c r="CF35" s="355"/>
      <c r="CG35" s="355"/>
      <c r="CH35" s="355"/>
      <c r="CI35" s="355"/>
      <c r="CJ35" s="355"/>
      <c r="CK35" s="355"/>
      <c r="CL35" s="355"/>
      <c r="CM35" s="355"/>
      <c r="CN35" s="163"/>
      <c r="CO35" s="354" t="str">
        <f t="shared" ref="CO35:CO43" si="3">IF(CQ35="","",CO34+1)</f>
        <v/>
      </c>
      <c r="CP35" s="354"/>
      <c r="CQ35" s="355" t="str">
        <f>IF('各会計、関係団体の財政状況及び健全化判断比率'!BS8="","",'各会計、関係団体の財政状況及び健全化判断比率'!BS8)</f>
        <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68"/>
    </row>
    <row r="36" spans="1:113" ht="32.25" customHeight="1" x14ac:dyDescent="0.15">
      <c r="A36" s="163"/>
      <c r="B36" s="190"/>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t="str">
        <f t="shared" ref="U36:U43" si="4">IF(W36="","",U35+1)</f>
        <v/>
      </c>
      <c r="V36" s="354"/>
      <c r="W36" s="355"/>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t="str">
        <f t="shared" si="2"/>
        <v/>
      </c>
      <c r="BX36" s="354"/>
      <c r="BY36" s="355" t="str">
        <f>IF('各会計、関係団体の財政状況及び健全化判断比率'!B70="","",'各会計、関係団体の財政状況及び健全化判断比率'!B70)</f>
        <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68"/>
    </row>
    <row r="37" spans="1:113" ht="32.25" customHeight="1" x14ac:dyDescent="0.15">
      <c r="A37" s="163"/>
      <c r="B37" s="190"/>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t="str">
        <f t="shared" si="4"/>
        <v/>
      </c>
      <c r="V37" s="354"/>
      <c r="W37" s="355"/>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t="str">
        <f t="shared" si="2"/>
        <v/>
      </c>
      <c r="BX37" s="354"/>
      <c r="BY37" s="355" t="str">
        <f>IF('各会計、関係団体の財政状況及び健全化判断比率'!B71="","",'各会計、関係団体の財政状況及び健全化判断比率'!B71)</f>
        <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68"/>
    </row>
    <row r="38" spans="1:113" ht="32.25" customHeight="1" x14ac:dyDescent="0.15">
      <c r="A38" s="163"/>
      <c r="B38" s="190"/>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t="str">
        <f t="shared" si="2"/>
        <v/>
      </c>
      <c r="BX38" s="354"/>
      <c r="BY38" s="355" t="str">
        <f>IF('各会計、関係団体の財政状況及び健全化判断比率'!B72="","",'各会計、関係団体の財政状況及び健全化判断比率'!B72)</f>
        <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68"/>
    </row>
    <row r="39" spans="1:113" ht="32.25" customHeight="1" x14ac:dyDescent="0.15">
      <c r="A39" s="163"/>
      <c r="B39" s="190"/>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t="str">
        <f t="shared" si="2"/>
        <v/>
      </c>
      <c r="BX39" s="354"/>
      <c r="BY39" s="355" t="str">
        <f>IF('各会計、関係団体の財政状況及び健全化判断比率'!B73="","",'各会計、関係団体の財政状況及び健全化判断比率'!B73)</f>
        <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68"/>
    </row>
    <row r="40" spans="1:113" ht="32.25" customHeight="1" x14ac:dyDescent="0.15">
      <c r="A40" s="163"/>
      <c r="B40" s="190"/>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t="str">
        <f t="shared" si="2"/>
        <v/>
      </c>
      <c r="BX40" s="354"/>
      <c r="BY40" s="355" t="str">
        <f>IF('各会計、関係団体の財政状況及び健全化判断比率'!B74="","",'各会計、関係団体の財政状況及び健全化判断比率'!B74)</f>
        <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68"/>
    </row>
    <row r="41" spans="1:113" ht="32.25" customHeight="1" x14ac:dyDescent="0.15">
      <c r="A41" s="163"/>
      <c r="B41" s="190"/>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t="str">
        <f t="shared" si="2"/>
        <v/>
      </c>
      <c r="BX41" s="354"/>
      <c r="BY41" s="355" t="str">
        <f>IF('各会計、関係団体の財政状況及び健全化判断比率'!B75="","",'各会計、関係団体の財政状況及び健全化判断比率'!B75)</f>
        <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68"/>
    </row>
    <row r="42" spans="1:113" ht="32.25" customHeight="1" x14ac:dyDescent="0.15">
      <c r="B42" s="190"/>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t="str">
        <f t="shared" si="2"/>
        <v/>
      </c>
      <c r="BX42" s="354"/>
      <c r="BY42" s="355" t="str">
        <f>IF('各会計、関係団体の財政状況及び健全化判断比率'!B76="","",'各会計、関係団体の財政状況及び健全化判断比率'!B76)</f>
        <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68"/>
    </row>
    <row r="43" spans="1:113" ht="32.25" customHeight="1" x14ac:dyDescent="0.15">
      <c r="B43" s="190"/>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2t8sb3UEglCXhiq0A1LiWluf5VP+Q8iDhavLM1yHB+gD6phxQxXRsVslInplgofhBHbD/jfuj6LBe0PZK4jM6Q==" saltValue="4nUvU7pqF819zwx/SBXIq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6:K8"/>
    <mergeCell ref="L6:V8"/>
    <mergeCell ref="W6:AB8"/>
    <mergeCell ref="AC6:AL8"/>
    <mergeCell ref="AM6:AT6"/>
    <mergeCell ref="AU6:AX6"/>
    <mergeCell ref="AY6:BM6"/>
    <mergeCell ref="BN6:BU6"/>
    <mergeCell ref="AM5:AT5"/>
    <mergeCell ref="AU5:AX5"/>
    <mergeCell ref="AY5:BM5"/>
    <mergeCell ref="BN5:BU5"/>
    <mergeCell ref="BV5:CC5"/>
    <mergeCell ref="CD5:CS5"/>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L16:Q16"/>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CE22:CS23"/>
    <mergeCell ref="CT22:DA23"/>
    <mergeCell ref="DB22:DI23"/>
    <mergeCell ref="AY23:BM23"/>
    <mergeCell ref="BN23:BU23"/>
    <mergeCell ref="BV23:CC23"/>
    <mergeCell ref="AH22:AL23"/>
    <mergeCell ref="AM22:AR23"/>
    <mergeCell ref="AS22:AX23"/>
    <mergeCell ref="AY22:BM22"/>
    <mergeCell ref="BN22:BU22"/>
    <mergeCell ref="BV22:CC22"/>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E24:K24"/>
    <mergeCell ref="L24:P24"/>
    <mergeCell ref="Q24:V24"/>
    <mergeCell ref="Z24:AG24"/>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CQ34:DE34"/>
    <mergeCell ref="DG34:DH34"/>
    <mergeCell ref="C35:D35"/>
    <mergeCell ref="E35:S35"/>
    <mergeCell ref="U35:V35"/>
    <mergeCell ref="W35:AK35"/>
    <mergeCell ref="AM35:AN35"/>
    <mergeCell ref="AO35:BC35"/>
    <mergeCell ref="DG35:DH35"/>
    <mergeCell ref="C36:D36"/>
    <mergeCell ref="E36:S36"/>
    <mergeCell ref="U36:V36"/>
    <mergeCell ref="W36:AK36"/>
    <mergeCell ref="AM36:AN36"/>
    <mergeCell ref="AO36:BC36"/>
    <mergeCell ref="BE36:BF36"/>
    <mergeCell ref="BG36:BU36"/>
    <mergeCell ref="BW36:BX36"/>
    <mergeCell ref="BE35:BF35"/>
    <mergeCell ref="BG35:BU35"/>
    <mergeCell ref="BW35:BX35"/>
    <mergeCell ref="BY35:CM35"/>
    <mergeCell ref="CO35:CP35"/>
    <mergeCell ref="CQ35:DE35"/>
    <mergeCell ref="BY36:CM36"/>
    <mergeCell ref="CO36:CP36"/>
    <mergeCell ref="CQ36:DE36"/>
    <mergeCell ref="DG36:DH36"/>
    <mergeCell ref="C37:D37"/>
    <mergeCell ref="E37:S37"/>
    <mergeCell ref="U37:V37"/>
    <mergeCell ref="W37:AK37"/>
    <mergeCell ref="AM37:AN37"/>
    <mergeCell ref="AO37:BC37"/>
    <mergeCell ref="DG37:DH37"/>
    <mergeCell ref="C38:D38"/>
    <mergeCell ref="E38:S38"/>
    <mergeCell ref="U38:V38"/>
    <mergeCell ref="W38:AK38"/>
    <mergeCell ref="AM38:AN38"/>
    <mergeCell ref="AO38:BC38"/>
    <mergeCell ref="BE38:BF38"/>
    <mergeCell ref="BG38:BU38"/>
    <mergeCell ref="BW38:BX38"/>
    <mergeCell ref="BE37:BF37"/>
    <mergeCell ref="BG37:BU37"/>
    <mergeCell ref="BW37:BX37"/>
    <mergeCell ref="BY37:CM37"/>
    <mergeCell ref="CO37:CP37"/>
    <mergeCell ref="CQ37:DE37"/>
    <mergeCell ref="BY38:CM38"/>
    <mergeCell ref="CO38:CP38"/>
    <mergeCell ref="CQ38:DE38"/>
    <mergeCell ref="DG38:DH38"/>
    <mergeCell ref="C39:D39"/>
    <mergeCell ref="E39:S39"/>
    <mergeCell ref="U39:V39"/>
    <mergeCell ref="W39:AK39"/>
    <mergeCell ref="AM39:AN39"/>
    <mergeCell ref="AO39:BC39"/>
    <mergeCell ref="DG39:DH39"/>
    <mergeCell ref="C40:D40"/>
    <mergeCell ref="E40:S40"/>
    <mergeCell ref="U40:V40"/>
    <mergeCell ref="W40:AK40"/>
    <mergeCell ref="AM40:AN40"/>
    <mergeCell ref="AO40:BC40"/>
    <mergeCell ref="BE40:BF40"/>
    <mergeCell ref="BG40:BU40"/>
    <mergeCell ref="BW40:BX40"/>
    <mergeCell ref="BE39:BF39"/>
    <mergeCell ref="BG39:BU39"/>
    <mergeCell ref="BW39:BX39"/>
    <mergeCell ref="BY39:CM39"/>
    <mergeCell ref="CO39:CP39"/>
    <mergeCell ref="CQ39:DE39"/>
    <mergeCell ref="BY40:CM40"/>
    <mergeCell ref="CO40:CP40"/>
    <mergeCell ref="CQ40:DE40"/>
    <mergeCell ref="DG40:DH40"/>
    <mergeCell ref="C41:D41"/>
    <mergeCell ref="E41:S41"/>
    <mergeCell ref="U41:V41"/>
    <mergeCell ref="W41:AK41"/>
    <mergeCell ref="AM41:AN41"/>
    <mergeCell ref="AO41:BC41"/>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BY42:CM42"/>
    <mergeCell ref="CO42:CP42"/>
    <mergeCell ref="CQ42:DE42"/>
    <mergeCell ref="DG42:DH42"/>
    <mergeCell ref="C43:D43"/>
    <mergeCell ref="E43:S43"/>
    <mergeCell ref="U43:V43"/>
    <mergeCell ref="W43:AK43"/>
    <mergeCell ref="AM43:AN43"/>
    <mergeCell ref="AO43:BC43"/>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tabColor rgb="FFFF0000"/>
    <pageSetUpPr fitToPage="1"/>
  </sheetPr>
  <dimension ref="A1:P45"/>
  <sheetViews>
    <sheetView showGridLines="0" topLeftCell="A10" zoomScale="70" zoomScaleNormal="70" zoomScaleSheetLayoutView="100" workbookViewId="0">
      <selection activeCell="P36" sqref="P36"/>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36" t="s">
        <v>532</v>
      </c>
      <c r="D34" s="1136"/>
      <c r="E34" s="1137"/>
      <c r="F34" s="32">
        <v>6.97</v>
      </c>
      <c r="G34" s="33">
        <v>7.58</v>
      </c>
      <c r="H34" s="33">
        <v>8.91</v>
      </c>
      <c r="I34" s="33">
        <v>10.23</v>
      </c>
      <c r="J34" s="34">
        <v>10.42</v>
      </c>
      <c r="K34" s="22"/>
      <c r="L34" s="22"/>
      <c r="M34" s="22"/>
      <c r="N34" s="22"/>
      <c r="O34" s="22"/>
      <c r="P34" s="22"/>
    </row>
    <row r="35" spans="1:16" ht="39" customHeight="1" x14ac:dyDescent="0.15">
      <c r="A35" s="22"/>
      <c r="B35" s="35"/>
      <c r="C35" s="1132" t="s">
        <v>533</v>
      </c>
      <c r="D35" s="1132"/>
      <c r="E35" s="1133"/>
      <c r="F35" s="36" t="s">
        <v>485</v>
      </c>
      <c r="G35" s="37">
        <v>1.03</v>
      </c>
      <c r="H35" s="37">
        <v>1.58</v>
      </c>
      <c r="I35" s="37">
        <v>1.94</v>
      </c>
      <c r="J35" s="38">
        <v>2.4</v>
      </c>
      <c r="K35" s="22"/>
      <c r="L35" s="22"/>
      <c r="M35" s="22"/>
      <c r="N35" s="22"/>
      <c r="O35" s="22"/>
      <c r="P35" s="22"/>
    </row>
    <row r="36" spans="1:16" ht="39" customHeight="1" x14ac:dyDescent="0.15">
      <c r="A36" s="22"/>
      <c r="B36" s="35"/>
      <c r="C36" s="1132" t="s">
        <v>534</v>
      </c>
      <c r="D36" s="1132"/>
      <c r="E36" s="1133"/>
      <c r="F36" s="36">
        <v>2.59</v>
      </c>
      <c r="G36" s="37">
        <v>9.25</v>
      </c>
      <c r="H36" s="37">
        <v>7.35</v>
      </c>
      <c r="I36" s="37">
        <v>4.0999999999999996</v>
      </c>
      <c r="J36" s="38">
        <v>1.72</v>
      </c>
      <c r="K36" s="22"/>
      <c r="L36" s="22"/>
      <c r="M36" s="22"/>
      <c r="N36" s="22"/>
      <c r="O36" s="22"/>
      <c r="P36" s="22"/>
    </row>
    <row r="37" spans="1:16" ht="39" customHeight="1" x14ac:dyDescent="0.15">
      <c r="A37" s="22"/>
      <c r="B37" s="35"/>
      <c r="C37" s="1132" t="s">
        <v>535</v>
      </c>
      <c r="D37" s="1132"/>
      <c r="E37" s="1133"/>
      <c r="F37" s="36">
        <v>0.03</v>
      </c>
      <c r="G37" s="37">
        <v>0.09</v>
      </c>
      <c r="H37" s="37">
        <v>0.11</v>
      </c>
      <c r="I37" s="37">
        <v>0.05</v>
      </c>
      <c r="J37" s="38">
        <v>0.09</v>
      </c>
      <c r="K37" s="22"/>
      <c r="L37" s="22"/>
      <c r="M37" s="22"/>
      <c r="N37" s="22"/>
      <c r="O37" s="22"/>
      <c r="P37" s="22"/>
    </row>
    <row r="38" spans="1:16" ht="39" customHeight="1" x14ac:dyDescent="0.15">
      <c r="A38" s="22"/>
      <c r="B38" s="35"/>
      <c r="C38" s="1132" t="s">
        <v>536</v>
      </c>
      <c r="D38" s="1132"/>
      <c r="E38" s="1133"/>
      <c r="F38" s="36">
        <v>0.01</v>
      </c>
      <c r="G38" s="37">
        <v>0.01</v>
      </c>
      <c r="H38" s="37">
        <v>0.02</v>
      </c>
      <c r="I38" s="37">
        <v>0.03</v>
      </c>
      <c r="J38" s="38">
        <v>0.03</v>
      </c>
      <c r="K38" s="22"/>
      <c r="L38" s="22"/>
      <c r="M38" s="22"/>
      <c r="N38" s="22"/>
      <c r="O38" s="22"/>
      <c r="P38" s="22"/>
    </row>
    <row r="39" spans="1:16" ht="39" customHeight="1" x14ac:dyDescent="0.15">
      <c r="A39" s="22"/>
      <c r="B39" s="35"/>
      <c r="C39" s="1132"/>
      <c r="D39" s="1132"/>
      <c r="E39" s="1133"/>
      <c r="F39" s="36"/>
      <c r="G39" s="37"/>
      <c r="H39" s="37"/>
      <c r="I39" s="37"/>
      <c r="J39" s="38"/>
      <c r="K39" s="22"/>
      <c r="L39" s="22"/>
      <c r="M39" s="22"/>
      <c r="N39" s="22"/>
      <c r="O39" s="22"/>
      <c r="P39" s="22"/>
    </row>
    <row r="40" spans="1:16" ht="39" customHeight="1" x14ac:dyDescent="0.15">
      <c r="A40" s="22"/>
      <c r="B40" s="35"/>
      <c r="C40" s="1132"/>
      <c r="D40" s="1132"/>
      <c r="E40" s="1133"/>
      <c r="F40" s="36"/>
      <c r="G40" s="37"/>
      <c r="H40" s="37"/>
      <c r="I40" s="37"/>
      <c r="J40" s="38"/>
      <c r="K40" s="22"/>
      <c r="L40" s="22"/>
      <c r="M40" s="22"/>
      <c r="N40" s="22"/>
      <c r="O40" s="22"/>
      <c r="P40" s="22"/>
    </row>
    <row r="41" spans="1:16" ht="39" customHeight="1" x14ac:dyDescent="0.15">
      <c r="A41" s="22"/>
      <c r="B41" s="35"/>
      <c r="C41" s="1132"/>
      <c r="D41" s="1132"/>
      <c r="E41" s="1133"/>
      <c r="F41" s="36"/>
      <c r="G41" s="37"/>
      <c r="H41" s="37"/>
      <c r="I41" s="37"/>
      <c r="J41" s="38"/>
      <c r="K41" s="22"/>
      <c r="L41" s="22"/>
      <c r="M41" s="22"/>
      <c r="N41" s="22"/>
      <c r="O41" s="22"/>
      <c r="P41" s="22"/>
    </row>
    <row r="42" spans="1:16" ht="39" customHeight="1" x14ac:dyDescent="0.15">
      <c r="A42" s="22"/>
      <c r="B42" s="39"/>
      <c r="C42" s="1132" t="s">
        <v>537</v>
      </c>
      <c r="D42" s="1132"/>
      <c r="E42" s="1133"/>
      <c r="F42" s="36" t="s">
        <v>485</v>
      </c>
      <c r="G42" s="37" t="s">
        <v>485</v>
      </c>
      <c r="H42" s="37" t="s">
        <v>485</v>
      </c>
      <c r="I42" s="37" t="s">
        <v>485</v>
      </c>
      <c r="J42" s="38" t="s">
        <v>485</v>
      </c>
      <c r="K42" s="22"/>
      <c r="L42" s="22"/>
      <c r="M42" s="22"/>
      <c r="N42" s="22"/>
      <c r="O42" s="22"/>
      <c r="P42" s="22"/>
    </row>
    <row r="43" spans="1:16" ht="39" customHeight="1" thickBot="1" x14ac:dyDescent="0.2">
      <c r="A43" s="22"/>
      <c r="B43" s="40"/>
      <c r="C43" s="1134" t="s">
        <v>538</v>
      </c>
      <c r="D43" s="1134"/>
      <c r="E43" s="1135"/>
      <c r="F43" s="41">
        <v>0.51</v>
      </c>
      <c r="G43" s="42" t="s">
        <v>485</v>
      </c>
      <c r="H43" s="42" t="s">
        <v>485</v>
      </c>
      <c r="I43" s="42" t="s">
        <v>485</v>
      </c>
      <c r="J43" s="43" t="s">
        <v>485</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8UhcB6sdnVG1omqygV+lAUs8oQKY7o31v+9fnz++wSFABKonPzZlhbdPCFVZCjn7yCKSICE3DJBiSbvtWUvkuw==" saltValue="OHaUkXG5cuklyH9ycLUjK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tabColor rgb="FFFF0000"/>
    <pageSetUpPr fitToPage="1"/>
  </sheetPr>
  <dimension ref="A1:U64"/>
  <sheetViews>
    <sheetView showGridLines="0" topLeftCell="A25"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523</v>
      </c>
      <c r="L44" s="54" t="s">
        <v>524</v>
      </c>
      <c r="M44" s="54" t="s">
        <v>525</v>
      </c>
      <c r="N44" s="54" t="s">
        <v>526</v>
      </c>
      <c r="O44" s="55" t="s">
        <v>527</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563</v>
      </c>
      <c r="L45" s="58">
        <v>582</v>
      </c>
      <c r="M45" s="58">
        <v>607</v>
      </c>
      <c r="N45" s="58">
        <v>609</v>
      </c>
      <c r="O45" s="59">
        <v>665</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485</v>
      </c>
      <c r="L46" s="62" t="s">
        <v>485</v>
      </c>
      <c r="M46" s="62" t="s">
        <v>485</v>
      </c>
      <c r="N46" s="62" t="s">
        <v>485</v>
      </c>
      <c r="O46" s="63" t="s">
        <v>485</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485</v>
      </c>
      <c r="L47" s="62" t="s">
        <v>485</v>
      </c>
      <c r="M47" s="62" t="s">
        <v>485</v>
      </c>
      <c r="N47" s="62" t="s">
        <v>485</v>
      </c>
      <c r="O47" s="63" t="s">
        <v>485</v>
      </c>
      <c r="P47" s="46"/>
      <c r="Q47" s="46"/>
      <c r="R47" s="46"/>
      <c r="S47" s="46"/>
      <c r="T47" s="46"/>
      <c r="U47" s="46"/>
    </row>
    <row r="48" spans="1:21" ht="30.75" customHeight="1" x14ac:dyDescent="0.15">
      <c r="A48" s="46"/>
      <c r="B48" s="1163"/>
      <c r="C48" s="1164"/>
      <c r="D48" s="60"/>
      <c r="E48" s="1140" t="s">
        <v>13</v>
      </c>
      <c r="F48" s="1140"/>
      <c r="G48" s="1140"/>
      <c r="H48" s="1140"/>
      <c r="I48" s="1140"/>
      <c r="J48" s="1141"/>
      <c r="K48" s="61">
        <v>167</v>
      </c>
      <c r="L48" s="62">
        <v>166</v>
      </c>
      <c r="M48" s="62">
        <v>172</v>
      </c>
      <c r="N48" s="62">
        <v>140</v>
      </c>
      <c r="O48" s="63">
        <v>114</v>
      </c>
      <c r="P48" s="46"/>
      <c r="Q48" s="46"/>
      <c r="R48" s="46"/>
      <c r="S48" s="46"/>
      <c r="T48" s="46"/>
      <c r="U48" s="46"/>
    </row>
    <row r="49" spans="1:21" ht="30.75" customHeight="1" x14ac:dyDescent="0.15">
      <c r="A49" s="46"/>
      <c r="B49" s="1163"/>
      <c r="C49" s="1164"/>
      <c r="D49" s="60"/>
      <c r="E49" s="1140" t="s">
        <v>14</v>
      </c>
      <c r="F49" s="1140"/>
      <c r="G49" s="1140"/>
      <c r="H49" s="1140"/>
      <c r="I49" s="1140"/>
      <c r="J49" s="1141"/>
      <c r="K49" s="61">
        <v>46</v>
      </c>
      <c r="L49" s="62">
        <v>53</v>
      </c>
      <c r="M49" s="62">
        <v>49</v>
      </c>
      <c r="N49" s="62">
        <v>56</v>
      </c>
      <c r="O49" s="63">
        <v>47</v>
      </c>
      <c r="P49" s="46"/>
      <c r="Q49" s="46"/>
      <c r="R49" s="46"/>
      <c r="S49" s="46"/>
      <c r="T49" s="46"/>
      <c r="U49" s="46"/>
    </row>
    <row r="50" spans="1:21" ht="30.75" customHeight="1" x14ac:dyDescent="0.15">
      <c r="A50" s="46"/>
      <c r="B50" s="1163"/>
      <c r="C50" s="1164"/>
      <c r="D50" s="60"/>
      <c r="E50" s="1140" t="s">
        <v>15</v>
      </c>
      <c r="F50" s="1140"/>
      <c r="G50" s="1140"/>
      <c r="H50" s="1140"/>
      <c r="I50" s="1140"/>
      <c r="J50" s="1141"/>
      <c r="K50" s="61" t="s">
        <v>485</v>
      </c>
      <c r="L50" s="62" t="s">
        <v>485</v>
      </c>
      <c r="M50" s="62" t="s">
        <v>485</v>
      </c>
      <c r="N50" s="62" t="s">
        <v>485</v>
      </c>
      <c r="O50" s="63" t="s">
        <v>485</v>
      </c>
      <c r="P50" s="46"/>
      <c r="Q50" s="46"/>
      <c r="R50" s="46"/>
      <c r="S50" s="46"/>
      <c r="T50" s="46"/>
      <c r="U50" s="46"/>
    </row>
    <row r="51" spans="1:21" ht="30.75" customHeight="1" x14ac:dyDescent="0.15">
      <c r="A51" s="46"/>
      <c r="B51" s="1165"/>
      <c r="C51" s="1166"/>
      <c r="D51" s="64"/>
      <c r="E51" s="1140" t="s">
        <v>16</v>
      </c>
      <c r="F51" s="1140"/>
      <c r="G51" s="1140"/>
      <c r="H51" s="1140"/>
      <c r="I51" s="1140"/>
      <c r="J51" s="1141"/>
      <c r="K51" s="61">
        <v>0</v>
      </c>
      <c r="L51" s="62">
        <v>0</v>
      </c>
      <c r="M51" s="62">
        <v>0</v>
      </c>
      <c r="N51" s="62">
        <v>0</v>
      </c>
      <c r="O51" s="63">
        <v>0</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514</v>
      </c>
      <c r="L52" s="62">
        <v>515</v>
      </c>
      <c r="M52" s="62">
        <v>473</v>
      </c>
      <c r="N52" s="62">
        <v>448</v>
      </c>
      <c r="O52" s="63">
        <v>427</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262</v>
      </c>
      <c r="L53" s="67">
        <v>286</v>
      </c>
      <c r="M53" s="67">
        <v>355</v>
      </c>
      <c r="N53" s="67">
        <v>357</v>
      </c>
      <c r="O53" s="68">
        <v>399</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539</v>
      </c>
      <c r="L57" s="79" t="s">
        <v>540</v>
      </c>
      <c r="M57" s="79" t="s">
        <v>541</v>
      </c>
      <c r="N57" s="79" t="s">
        <v>542</v>
      </c>
      <c r="O57" s="80" t="s">
        <v>543</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nsVMzjrQ/oUmJBRK+7/G2qISb45GHWAaewrrXGa7rH8uGAZoQWfbXmrVlnPXC49VGC1isz+tS0CGtP5SaKkuKQ==" saltValue="tmMY7R6Dn+NVPjUG6ER0x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tabColor rgb="FFC00000"/>
    <pageSetUpPr fitToPage="1"/>
  </sheetPr>
  <dimension ref="B1:M55"/>
  <sheetViews>
    <sheetView showGridLines="0" topLeftCell="A14" zoomScale="70" zoomScaleNormal="7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523</v>
      </c>
      <c r="J40" s="101" t="s">
        <v>524</v>
      </c>
      <c r="K40" s="101" t="s">
        <v>525</v>
      </c>
      <c r="L40" s="101" t="s">
        <v>526</v>
      </c>
      <c r="M40" s="102" t="s">
        <v>527</v>
      </c>
    </row>
    <row r="41" spans="2:13" ht="27.75" customHeight="1" x14ac:dyDescent="0.15">
      <c r="B41" s="1181" t="s">
        <v>30</v>
      </c>
      <c r="C41" s="1182"/>
      <c r="D41" s="103"/>
      <c r="E41" s="1183" t="s">
        <v>31</v>
      </c>
      <c r="F41" s="1183"/>
      <c r="G41" s="1183"/>
      <c r="H41" s="1184"/>
      <c r="I41" s="330">
        <v>8470</v>
      </c>
      <c r="J41" s="331">
        <v>8631</v>
      </c>
      <c r="K41" s="331">
        <v>8206</v>
      </c>
      <c r="L41" s="331">
        <v>8039</v>
      </c>
      <c r="M41" s="332">
        <v>7660</v>
      </c>
    </row>
    <row r="42" spans="2:13" ht="27.75" customHeight="1" x14ac:dyDescent="0.15">
      <c r="B42" s="1171"/>
      <c r="C42" s="1172"/>
      <c r="D42" s="104"/>
      <c r="E42" s="1175" t="s">
        <v>32</v>
      </c>
      <c r="F42" s="1175"/>
      <c r="G42" s="1175"/>
      <c r="H42" s="1176"/>
      <c r="I42" s="333" t="s">
        <v>485</v>
      </c>
      <c r="J42" s="334" t="s">
        <v>485</v>
      </c>
      <c r="K42" s="334" t="s">
        <v>485</v>
      </c>
      <c r="L42" s="334" t="s">
        <v>485</v>
      </c>
      <c r="M42" s="335" t="s">
        <v>485</v>
      </c>
    </row>
    <row r="43" spans="2:13" ht="27.75" customHeight="1" x14ac:dyDescent="0.15">
      <c r="B43" s="1171"/>
      <c r="C43" s="1172"/>
      <c r="D43" s="104"/>
      <c r="E43" s="1175" t="s">
        <v>33</v>
      </c>
      <c r="F43" s="1175"/>
      <c r="G43" s="1175"/>
      <c r="H43" s="1176"/>
      <c r="I43" s="333">
        <v>2374</v>
      </c>
      <c r="J43" s="334">
        <v>2461</v>
      </c>
      <c r="K43" s="334">
        <v>2133</v>
      </c>
      <c r="L43" s="334">
        <v>2266</v>
      </c>
      <c r="M43" s="335">
        <v>2363</v>
      </c>
    </row>
    <row r="44" spans="2:13" ht="27.75" customHeight="1" x14ac:dyDescent="0.15">
      <c r="B44" s="1171"/>
      <c r="C44" s="1172"/>
      <c r="D44" s="104"/>
      <c r="E44" s="1175" t="s">
        <v>34</v>
      </c>
      <c r="F44" s="1175"/>
      <c r="G44" s="1175"/>
      <c r="H44" s="1176"/>
      <c r="I44" s="333">
        <v>533</v>
      </c>
      <c r="J44" s="334">
        <v>671</v>
      </c>
      <c r="K44" s="334">
        <v>641</v>
      </c>
      <c r="L44" s="334">
        <v>666</v>
      </c>
      <c r="M44" s="335">
        <v>681</v>
      </c>
    </row>
    <row r="45" spans="2:13" ht="27.75" customHeight="1" x14ac:dyDescent="0.15">
      <c r="B45" s="1171"/>
      <c r="C45" s="1172"/>
      <c r="D45" s="104"/>
      <c r="E45" s="1175" t="s">
        <v>35</v>
      </c>
      <c r="F45" s="1175"/>
      <c r="G45" s="1175"/>
      <c r="H45" s="1176"/>
      <c r="I45" s="333">
        <v>172</v>
      </c>
      <c r="J45" s="334">
        <v>137</v>
      </c>
      <c r="K45" s="334">
        <v>143</v>
      </c>
      <c r="L45" s="334">
        <v>202</v>
      </c>
      <c r="M45" s="335">
        <v>133</v>
      </c>
    </row>
    <row r="46" spans="2:13" ht="27.75" customHeight="1" x14ac:dyDescent="0.15">
      <c r="B46" s="1171"/>
      <c r="C46" s="1172"/>
      <c r="D46" s="105"/>
      <c r="E46" s="1175" t="s">
        <v>36</v>
      </c>
      <c r="F46" s="1175"/>
      <c r="G46" s="1175"/>
      <c r="H46" s="1176"/>
      <c r="I46" s="333" t="s">
        <v>485</v>
      </c>
      <c r="J46" s="334" t="s">
        <v>485</v>
      </c>
      <c r="K46" s="334" t="s">
        <v>485</v>
      </c>
      <c r="L46" s="334" t="s">
        <v>485</v>
      </c>
      <c r="M46" s="335" t="s">
        <v>485</v>
      </c>
    </row>
    <row r="47" spans="2:13" ht="27.75" customHeight="1" x14ac:dyDescent="0.15">
      <c r="B47" s="1171"/>
      <c r="C47" s="1172"/>
      <c r="D47" s="106"/>
      <c r="E47" s="1185" t="s">
        <v>37</v>
      </c>
      <c r="F47" s="1186"/>
      <c r="G47" s="1186"/>
      <c r="H47" s="1187"/>
      <c r="I47" s="333" t="s">
        <v>485</v>
      </c>
      <c r="J47" s="334" t="s">
        <v>485</v>
      </c>
      <c r="K47" s="334" t="s">
        <v>485</v>
      </c>
      <c r="L47" s="334" t="s">
        <v>485</v>
      </c>
      <c r="M47" s="335" t="s">
        <v>485</v>
      </c>
    </row>
    <row r="48" spans="2:13" ht="27.75" customHeight="1" x14ac:dyDescent="0.15">
      <c r="B48" s="1171"/>
      <c r="C48" s="1172"/>
      <c r="D48" s="104"/>
      <c r="E48" s="1175" t="s">
        <v>38</v>
      </c>
      <c r="F48" s="1175"/>
      <c r="G48" s="1175"/>
      <c r="H48" s="1176"/>
      <c r="I48" s="333" t="s">
        <v>485</v>
      </c>
      <c r="J48" s="334" t="s">
        <v>485</v>
      </c>
      <c r="K48" s="334" t="s">
        <v>485</v>
      </c>
      <c r="L48" s="334" t="s">
        <v>485</v>
      </c>
      <c r="M48" s="335" t="s">
        <v>485</v>
      </c>
    </row>
    <row r="49" spans="2:13" ht="27.75" customHeight="1" x14ac:dyDescent="0.15">
      <c r="B49" s="1173"/>
      <c r="C49" s="1174"/>
      <c r="D49" s="104"/>
      <c r="E49" s="1175" t="s">
        <v>39</v>
      </c>
      <c r="F49" s="1175"/>
      <c r="G49" s="1175"/>
      <c r="H49" s="1176"/>
      <c r="I49" s="333" t="s">
        <v>485</v>
      </c>
      <c r="J49" s="334" t="s">
        <v>485</v>
      </c>
      <c r="K49" s="334" t="s">
        <v>485</v>
      </c>
      <c r="L49" s="334" t="s">
        <v>485</v>
      </c>
      <c r="M49" s="335" t="s">
        <v>485</v>
      </c>
    </row>
    <row r="50" spans="2:13" ht="27.75" customHeight="1" x14ac:dyDescent="0.15">
      <c r="B50" s="1169" t="s">
        <v>40</v>
      </c>
      <c r="C50" s="1170"/>
      <c r="D50" s="107"/>
      <c r="E50" s="1175" t="s">
        <v>41</v>
      </c>
      <c r="F50" s="1175"/>
      <c r="G50" s="1175"/>
      <c r="H50" s="1176"/>
      <c r="I50" s="333">
        <v>1522</v>
      </c>
      <c r="J50" s="334">
        <v>1843</v>
      </c>
      <c r="K50" s="334">
        <v>2139</v>
      </c>
      <c r="L50" s="334">
        <v>2353</v>
      </c>
      <c r="M50" s="335">
        <v>2421</v>
      </c>
    </row>
    <row r="51" spans="2:13" ht="27.75" customHeight="1" x14ac:dyDescent="0.15">
      <c r="B51" s="1171"/>
      <c r="C51" s="1172"/>
      <c r="D51" s="104"/>
      <c r="E51" s="1175" t="s">
        <v>42</v>
      </c>
      <c r="F51" s="1175"/>
      <c r="G51" s="1175"/>
      <c r="H51" s="1176"/>
      <c r="I51" s="333">
        <v>225</v>
      </c>
      <c r="J51" s="334">
        <v>212</v>
      </c>
      <c r="K51" s="334">
        <v>180</v>
      </c>
      <c r="L51" s="334">
        <v>171</v>
      </c>
      <c r="M51" s="335">
        <v>161</v>
      </c>
    </row>
    <row r="52" spans="2:13" ht="27.75" customHeight="1" x14ac:dyDescent="0.15">
      <c r="B52" s="1173"/>
      <c r="C52" s="1174"/>
      <c r="D52" s="104"/>
      <c r="E52" s="1175" t="s">
        <v>43</v>
      </c>
      <c r="F52" s="1175"/>
      <c r="G52" s="1175"/>
      <c r="H52" s="1176"/>
      <c r="I52" s="333">
        <v>5780</v>
      </c>
      <c r="J52" s="334">
        <v>5576</v>
      </c>
      <c r="K52" s="334">
        <v>5410</v>
      </c>
      <c r="L52" s="334">
        <v>5335</v>
      </c>
      <c r="M52" s="335">
        <v>4977</v>
      </c>
    </row>
    <row r="53" spans="2:13" ht="27.75" customHeight="1" thickBot="1" x14ac:dyDescent="0.2">
      <c r="B53" s="1177" t="s">
        <v>19</v>
      </c>
      <c r="C53" s="1178"/>
      <c r="D53" s="108"/>
      <c r="E53" s="1179" t="s">
        <v>44</v>
      </c>
      <c r="F53" s="1179"/>
      <c r="G53" s="1179"/>
      <c r="H53" s="1180"/>
      <c r="I53" s="336">
        <v>4022</v>
      </c>
      <c r="J53" s="337">
        <v>4269</v>
      </c>
      <c r="K53" s="337">
        <v>3394</v>
      </c>
      <c r="L53" s="337">
        <v>3314</v>
      </c>
      <c r="M53" s="338">
        <v>3278</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YIIqFJrmU3M0r3S91iI7aIp9kqGvkQIVqe0IehPRRyHpIvLihvfOba1uis4OzsGd8115r0gdzS5N11qXJTbPTA==" saltValue="eQBsjeHfCVeF/YXME8wRk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B1:W64"/>
  <sheetViews>
    <sheetView showGridLines="0" topLeftCell="A41" zoomScale="70" zoomScaleNormal="70" zoomScaleSheetLayoutView="100" workbookViewId="0">
      <selection activeCell="F63" sqref="F63"/>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525</v>
      </c>
      <c r="G54" s="117" t="s">
        <v>526</v>
      </c>
      <c r="H54" s="118" t="s">
        <v>527</v>
      </c>
    </row>
    <row r="55" spans="2:8" ht="52.5" customHeight="1" x14ac:dyDescent="0.15">
      <c r="B55" s="119"/>
      <c r="C55" s="1196" t="s">
        <v>46</v>
      </c>
      <c r="D55" s="1196"/>
      <c r="E55" s="1197"/>
      <c r="F55" s="339">
        <v>1687</v>
      </c>
      <c r="G55" s="339">
        <v>1888</v>
      </c>
      <c r="H55" s="340">
        <v>1738</v>
      </c>
    </row>
    <row r="56" spans="2:8" ht="52.5" customHeight="1" x14ac:dyDescent="0.15">
      <c r="B56" s="120"/>
      <c r="C56" s="1198" t="s">
        <v>47</v>
      </c>
      <c r="D56" s="1198"/>
      <c r="E56" s="1199"/>
      <c r="F56" s="341">
        <v>177</v>
      </c>
      <c r="G56" s="341">
        <v>177</v>
      </c>
      <c r="H56" s="342">
        <v>207</v>
      </c>
    </row>
    <row r="57" spans="2:8" ht="53.25" customHeight="1" x14ac:dyDescent="0.15">
      <c r="B57" s="120"/>
      <c r="C57" s="1200" t="s">
        <v>48</v>
      </c>
      <c r="D57" s="1200"/>
      <c r="E57" s="1201"/>
      <c r="F57" s="343">
        <v>281</v>
      </c>
      <c r="G57" s="343">
        <v>288</v>
      </c>
      <c r="H57" s="344">
        <v>476</v>
      </c>
    </row>
    <row r="58" spans="2:8" ht="45.75" customHeight="1" x14ac:dyDescent="0.15">
      <c r="B58" s="121"/>
      <c r="C58" s="1188" t="s">
        <v>544</v>
      </c>
      <c r="D58" s="1189"/>
      <c r="E58" s="1190"/>
      <c r="F58" s="345">
        <v>139</v>
      </c>
      <c r="G58" s="345">
        <v>139</v>
      </c>
      <c r="H58" s="346">
        <v>139</v>
      </c>
    </row>
    <row r="59" spans="2:8" ht="45.75" customHeight="1" x14ac:dyDescent="0.15">
      <c r="B59" s="121"/>
      <c r="C59" s="1188" t="s">
        <v>545</v>
      </c>
      <c r="D59" s="1189"/>
      <c r="E59" s="1190"/>
      <c r="F59" s="345">
        <v>35</v>
      </c>
      <c r="G59" s="345">
        <v>93</v>
      </c>
      <c r="H59" s="346">
        <v>135</v>
      </c>
    </row>
    <row r="60" spans="2:8" ht="45.75" customHeight="1" x14ac:dyDescent="0.15">
      <c r="B60" s="121"/>
      <c r="C60" s="1188" t="s">
        <v>546</v>
      </c>
      <c r="D60" s="1189"/>
      <c r="E60" s="1190"/>
      <c r="F60" s="345">
        <v>53</v>
      </c>
      <c r="G60" s="345">
        <v>53</v>
      </c>
      <c r="H60" s="346">
        <v>53</v>
      </c>
    </row>
    <row r="61" spans="2:8" ht="45.75" customHeight="1" x14ac:dyDescent="0.15">
      <c r="B61" s="121"/>
      <c r="C61" s="1188" t="s">
        <v>547</v>
      </c>
      <c r="D61" s="1189"/>
      <c r="E61" s="1190"/>
      <c r="F61" s="345">
        <v>0</v>
      </c>
      <c r="G61" s="345">
        <v>50</v>
      </c>
      <c r="H61" s="346">
        <v>50</v>
      </c>
    </row>
    <row r="62" spans="2:8" ht="45.75" customHeight="1" thickBot="1" x14ac:dyDescent="0.2">
      <c r="B62" s="122"/>
      <c r="C62" s="1191" t="s">
        <v>548</v>
      </c>
      <c r="D62" s="1192"/>
      <c r="E62" s="1193"/>
      <c r="F62" s="347">
        <v>26</v>
      </c>
      <c r="G62" s="347">
        <v>26</v>
      </c>
      <c r="H62" s="348">
        <v>26</v>
      </c>
    </row>
    <row r="63" spans="2:8" ht="52.5" customHeight="1" thickBot="1" x14ac:dyDescent="0.2">
      <c r="B63" s="123"/>
      <c r="C63" s="1194" t="s">
        <v>49</v>
      </c>
      <c r="D63" s="1194"/>
      <c r="E63" s="1195"/>
      <c r="F63" s="349">
        <v>2145</v>
      </c>
      <c r="G63" s="349">
        <v>2353</v>
      </c>
      <c r="H63" s="350">
        <v>2421</v>
      </c>
    </row>
    <row r="64" spans="2:8" x14ac:dyDescent="0.15"/>
  </sheetData>
  <sheetProtection algorithmName="SHA-512" hashValue="KqjPH5zlbmes4Pr4TU3cv/BVhw5Q47sLQp58eOgax/wZwXLDUVDy/K3wunF7lHW8LOe1mRpiW1S2FMYhNmDp1g==" saltValue="0sf/Mik/a9D0l7kRtWA89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522</v>
      </c>
      <c r="G2" s="137"/>
      <c r="H2" s="138"/>
    </row>
    <row r="3" spans="1:8" x14ac:dyDescent="0.15">
      <c r="A3" s="134" t="s">
        <v>515</v>
      </c>
      <c r="B3" s="139"/>
      <c r="C3" s="140"/>
      <c r="D3" s="141">
        <v>170790</v>
      </c>
      <c r="E3" s="142"/>
      <c r="F3" s="143">
        <v>96248</v>
      </c>
      <c r="G3" s="144"/>
      <c r="H3" s="145"/>
    </row>
    <row r="4" spans="1:8" x14ac:dyDescent="0.15">
      <c r="A4" s="146"/>
      <c r="B4" s="147"/>
      <c r="C4" s="148"/>
      <c r="D4" s="149">
        <v>4369</v>
      </c>
      <c r="E4" s="150"/>
      <c r="F4" s="151">
        <v>55768</v>
      </c>
      <c r="G4" s="152"/>
      <c r="H4" s="153"/>
    </row>
    <row r="5" spans="1:8" x14ac:dyDescent="0.15">
      <c r="A5" s="134" t="s">
        <v>517</v>
      </c>
      <c r="B5" s="139"/>
      <c r="C5" s="140"/>
      <c r="D5" s="141">
        <v>57824</v>
      </c>
      <c r="E5" s="142"/>
      <c r="F5" s="143">
        <v>76413</v>
      </c>
      <c r="G5" s="144"/>
      <c r="H5" s="145"/>
    </row>
    <row r="6" spans="1:8" x14ac:dyDescent="0.15">
      <c r="A6" s="146"/>
      <c r="B6" s="147"/>
      <c r="C6" s="148"/>
      <c r="D6" s="149">
        <v>11885</v>
      </c>
      <c r="E6" s="150"/>
      <c r="F6" s="151">
        <v>39658</v>
      </c>
      <c r="G6" s="152"/>
      <c r="H6" s="153"/>
    </row>
    <row r="7" spans="1:8" x14ac:dyDescent="0.15">
      <c r="A7" s="134" t="s">
        <v>518</v>
      </c>
      <c r="B7" s="139"/>
      <c r="C7" s="140"/>
      <c r="D7" s="141">
        <v>17974</v>
      </c>
      <c r="E7" s="142"/>
      <c r="F7" s="143">
        <v>66481</v>
      </c>
      <c r="G7" s="144"/>
      <c r="H7" s="145"/>
    </row>
    <row r="8" spans="1:8" x14ac:dyDescent="0.15">
      <c r="A8" s="146"/>
      <c r="B8" s="147"/>
      <c r="C8" s="148"/>
      <c r="D8" s="149">
        <v>3106</v>
      </c>
      <c r="E8" s="150"/>
      <c r="F8" s="151">
        <v>36120</v>
      </c>
      <c r="G8" s="152"/>
      <c r="H8" s="153"/>
    </row>
    <row r="9" spans="1:8" x14ac:dyDescent="0.15">
      <c r="A9" s="134" t="s">
        <v>519</v>
      </c>
      <c r="B9" s="139"/>
      <c r="C9" s="140"/>
      <c r="D9" s="141">
        <v>43724</v>
      </c>
      <c r="E9" s="142"/>
      <c r="F9" s="143">
        <v>67825</v>
      </c>
      <c r="G9" s="144"/>
      <c r="H9" s="145"/>
    </row>
    <row r="10" spans="1:8" x14ac:dyDescent="0.15">
      <c r="A10" s="146"/>
      <c r="B10" s="147"/>
      <c r="C10" s="148"/>
      <c r="D10" s="149">
        <v>7055</v>
      </c>
      <c r="E10" s="150"/>
      <c r="F10" s="151">
        <v>39417</v>
      </c>
      <c r="G10" s="152"/>
      <c r="H10" s="153"/>
    </row>
    <row r="11" spans="1:8" x14ac:dyDescent="0.15">
      <c r="A11" s="134" t="s">
        <v>520</v>
      </c>
      <c r="B11" s="139"/>
      <c r="C11" s="140"/>
      <c r="D11" s="141">
        <v>31077</v>
      </c>
      <c r="E11" s="142"/>
      <c r="F11" s="143">
        <v>81158</v>
      </c>
      <c r="G11" s="144"/>
      <c r="H11" s="145"/>
    </row>
    <row r="12" spans="1:8" x14ac:dyDescent="0.15">
      <c r="A12" s="146"/>
      <c r="B12" s="147"/>
      <c r="C12" s="154"/>
      <c r="D12" s="149">
        <v>2418</v>
      </c>
      <c r="E12" s="150"/>
      <c r="F12" s="151">
        <v>45320</v>
      </c>
      <c r="G12" s="152"/>
      <c r="H12" s="153"/>
    </row>
    <row r="13" spans="1:8" x14ac:dyDescent="0.15">
      <c r="A13" s="134"/>
      <c r="B13" s="139"/>
      <c r="C13" s="140"/>
      <c r="D13" s="141">
        <v>64278</v>
      </c>
      <c r="E13" s="142"/>
      <c r="F13" s="143">
        <v>77625</v>
      </c>
      <c r="G13" s="155"/>
      <c r="H13" s="145"/>
    </row>
    <row r="14" spans="1:8" x14ac:dyDescent="0.15">
      <c r="A14" s="146"/>
      <c r="B14" s="147"/>
      <c r="C14" s="148"/>
      <c r="D14" s="149">
        <v>5767</v>
      </c>
      <c r="E14" s="150"/>
      <c r="F14" s="151">
        <v>43257</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2.6</v>
      </c>
      <c r="C19" s="156">
        <f>ROUND(VALUE(SUBSTITUTE(実質収支比率等に係る経年分析!G$48,"▲","-")),2)</f>
        <v>9.26</v>
      </c>
      <c r="D19" s="156">
        <f>ROUND(VALUE(SUBSTITUTE(実質収支比率等に係る経年分析!H$48,"▲","-")),2)</f>
        <v>7.36</v>
      </c>
      <c r="E19" s="156">
        <f>ROUND(VALUE(SUBSTITUTE(実質収支比率等に係る経年分析!I$48,"▲","-")),2)</f>
        <v>4.0999999999999996</v>
      </c>
      <c r="F19" s="156">
        <f>ROUND(VALUE(SUBSTITUTE(実質収支比率等に係る経年分析!J$48,"▲","-")),2)</f>
        <v>1.73</v>
      </c>
    </row>
    <row r="20" spans="1:11" x14ac:dyDescent="0.15">
      <c r="A20" s="156" t="s">
        <v>53</v>
      </c>
      <c r="B20" s="156">
        <f>ROUND(VALUE(SUBSTITUTE(実質収支比率等に係る経年分析!F$47,"▲","-")),2)</f>
        <v>28.96</v>
      </c>
      <c r="C20" s="156">
        <f>ROUND(VALUE(SUBSTITUTE(実質収支比率等に係る経年分析!G$47,"▲","-")),2)</f>
        <v>31.2</v>
      </c>
      <c r="D20" s="156">
        <f>ROUND(VALUE(SUBSTITUTE(実質収支比率等に係る経年分析!H$47,"▲","-")),2)</f>
        <v>36.79</v>
      </c>
      <c r="E20" s="156">
        <f>ROUND(VALUE(SUBSTITUTE(実質収支比率等に係る経年分析!I$47,"▲","-")),2)</f>
        <v>40.770000000000003</v>
      </c>
      <c r="F20" s="156">
        <f>ROUND(VALUE(SUBSTITUTE(実質収支比率等に係る経年分析!J$47,"▲","-")),2)</f>
        <v>35.93</v>
      </c>
    </row>
    <row r="21" spans="1:11" x14ac:dyDescent="0.15">
      <c r="A21" s="156" t="s">
        <v>54</v>
      </c>
      <c r="B21" s="156">
        <f>IF(ISNUMBER(VALUE(SUBSTITUTE(実質収支比率等に係る経年分析!F$49,"▲","-"))),ROUND(VALUE(SUBSTITUTE(実質収支比率等に係る経年分析!F$49,"▲","-")),2),NA())</f>
        <v>-5.62</v>
      </c>
      <c r="C21" s="156">
        <f>IF(ISNUMBER(VALUE(SUBSTITUTE(実質収支比率等に係る経年分析!G$49,"▲","-"))),ROUND(VALUE(SUBSTITUTE(実質収支比率等に係る経年分析!G$49,"▲","-")),2),NA())</f>
        <v>10.31</v>
      </c>
      <c r="D21" s="156">
        <f>IF(ISNUMBER(VALUE(SUBSTITUTE(実質収支比率等に係る経年分析!H$49,"▲","-"))),ROUND(VALUE(SUBSTITUTE(実質収支比率等に係る経年分析!H$49,"▲","-")),2),NA())</f>
        <v>-1.59</v>
      </c>
      <c r="E21" s="156">
        <f>IF(ISNUMBER(VALUE(SUBSTITUTE(実質収支比率等に係る経年分析!I$49,"▲","-"))),ROUND(VALUE(SUBSTITUTE(実質収支比率等に係る経年分析!I$49,"▲","-")),2),NA())</f>
        <v>-6.42</v>
      </c>
      <c r="F21" s="156">
        <f>IF(ISNUMBER(VALUE(SUBSTITUTE(実質収支比率等に係る経年分析!J$49,"▲","-"))),ROUND(VALUE(SUBSTITUTE(実質収支比率等に係る経年分析!J$49,"▲","-")),2),NA())</f>
        <v>-4.2699999999999996</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0.51</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15">
      <c r="A31" s="157" t="e">
        <f>IF(連結実質赤字比率に係る赤字・黒字の構成分析!C$39="",NA(),連結実質赤字比率に係る赤字・黒字の構成分析!C$39)</f>
        <v>#N/A</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#VALUE!</v>
      </c>
      <c r="K31" s="157" t="e">
        <f>IF(ROUND(VALUE(SUBSTITUTE(連結実質赤字比率に係る赤字・黒字の構成分析!J$39,"▲", "-")), 2) &gt;= 0, ABS(ROUND(VALUE(SUBSTITUTE(連結実質赤字比率に係る赤字・黒字の構成分析!J$39,"▲", "-")), 2)), NA())</f>
        <v>#VALUE!</v>
      </c>
    </row>
    <row r="32" spans="1:11" x14ac:dyDescent="0.15">
      <c r="A32" s="157" t="str">
        <f>IF(連結実質赤字比率に係る赤字・黒字の構成分析!C$38="",NA(),連結実質赤字比率に係る赤字・黒字の構成分析!C$38)</f>
        <v>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0.01</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0.01</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0.02</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0.03</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0.03</v>
      </c>
    </row>
    <row r="33" spans="1:16" x14ac:dyDescent="0.15">
      <c r="A33" s="157" t="str">
        <f>IF(連結実質赤字比率に係る赤字・黒字の構成分析!C$37="",NA(),連結実質赤字比率に係る赤字・黒字の構成分析!C$37)</f>
        <v>国民健康保険特別会計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0.03</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0.09</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0.11</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0.05</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0.09</v>
      </c>
    </row>
    <row r="34" spans="1:16" x14ac:dyDescent="0.15">
      <c r="A34" s="157" t="str">
        <f>IF(連結実質赤字比率に係る赤字・黒字の構成分析!C$36="",NA(),連結実質赤字比率に係る赤字・黒字の構成分析!C$36)</f>
        <v>一般会計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2.59</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9.25</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7.35</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4.0999999999999996</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1.72</v>
      </c>
    </row>
    <row r="35" spans="1:16" x14ac:dyDescent="0.15">
      <c r="A35" s="157" t="str">
        <f>IF(連結実質赤字比率に係る赤字・黒字の構成分析!C$35="",NA(),連結実質赤字比率に係る赤字・黒字の構成分析!C$35)</f>
        <v>下水道事業会計</v>
      </c>
      <c r="B35" s="157" t="e">
        <f>IF(ROUND(VALUE(SUBSTITUTE(連結実質赤字比率に係る赤字・黒字の構成分析!F$35,"▲", "-")), 2) &lt; 0, ABS(ROUND(VALUE(SUBSTITUTE(連結実質赤字比率に係る赤字・黒字の構成分析!F$35,"▲", "-")), 2)), NA())</f>
        <v>#VALUE!</v>
      </c>
      <c r="C35" s="157" t="e">
        <f>IF(ROUND(VALUE(SUBSTITUTE(連結実質赤字比率に係る赤字・黒字の構成分析!F$35,"▲", "-")), 2) &gt;= 0, ABS(ROUND(VALUE(SUBSTITUTE(連結実質赤字比率に係る赤字・黒字の構成分析!F$35,"▲", "-")), 2)), NA())</f>
        <v>#VALUE!</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1.03</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1.58</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1.94</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2.4</v>
      </c>
    </row>
    <row r="36" spans="1:16" x14ac:dyDescent="0.15">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6.97</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7.58</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8.91</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10.23</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10.42</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514</v>
      </c>
      <c r="E42" s="158"/>
      <c r="F42" s="158"/>
      <c r="G42" s="158">
        <f>'実質公債費比率（分子）の構造'!L$52</f>
        <v>515</v>
      </c>
      <c r="H42" s="158"/>
      <c r="I42" s="158"/>
      <c r="J42" s="158">
        <f>'実質公債費比率（分子）の構造'!M$52</f>
        <v>473</v>
      </c>
      <c r="K42" s="158"/>
      <c r="L42" s="158"/>
      <c r="M42" s="158">
        <f>'実質公債費比率（分子）の構造'!N$52</f>
        <v>448</v>
      </c>
      <c r="N42" s="158"/>
      <c r="O42" s="158"/>
      <c r="P42" s="158">
        <f>'実質公債費比率（分子）の構造'!O$52</f>
        <v>427</v>
      </c>
    </row>
    <row r="43" spans="1:16" x14ac:dyDescent="0.15">
      <c r="A43" s="158" t="s">
        <v>16</v>
      </c>
      <c r="B43" s="158">
        <f>'実質公債費比率（分子）の構造'!K$51</f>
        <v>0</v>
      </c>
      <c r="C43" s="158"/>
      <c r="D43" s="158"/>
      <c r="E43" s="158">
        <f>'実質公債費比率（分子）の構造'!L$51</f>
        <v>0</v>
      </c>
      <c r="F43" s="158"/>
      <c r="G43" s="158"/>
      <c r="H43" s="158">
        <f>'実質公債費比率（分子）の構造'!M$51</f>
        <v>0</v>
      </c>
      <c r="I43" s="158"/>
      <c r="J43" s="158"/>
      <c r="K43" s="158">
        <f>'実質公債費比率（分子）の構造'!N$51</f>
        <v>0</v>
      </c>
      <c r="L43" s="158"/>
      <c r="M43" s="158"/>
      <c r="N43" s="158">
        <f>'実質公債費比率（分子）の構造'!O$51</f>
        <v>0</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f>'実質公債費比率（分子）の構造'!K$49</f>
        <v>46</v>
      </c>
      <c r="C45" s="158"/>
      <c r="D45" s="158"/>
      <c r="E45" s="158">
        <f>'実質公債費比率（分子）の構造'!L$49</f>
        <v>53</v>
      </c>
      <c r="F45" s="158"/>
      <c r="G45" s="158"/>
      <c r="H45" s="158">
        <f>'実質公債費比率（分子）の構造'!M$49</f>
        <v>49</v>
      </c>
      <c r="I45" s="158"/>
      <c r="J45" s="158"/>
      <c r="K45" s="158">
        <f>'実質公債費比率（分子）の構造'!N$49</f>
        <v>56</v>
      </c>
      <c r="L45" s="158"/>
      <c r="M45" s="158"/>
      <c r="N45" s="158">
        <f>'実質公債費比率（分子）の構造'!O$49</f>
        <v>47</v>
      </c>
      <c r="O45" s="158"/>
      <c r="P45" s="158"/>
    </row>
    <row r="46" spans="1:16" x14ac:dyDescent="0.15">
      <c r="A46" s="158" t="s">
        <v>64</v>
      </c>
      <c r="B46" s="158">
        <f>'実質公債費比率（分子）の構造'!K$48</f>
        <v>167</v>
      </c>
      <c r="C46" s="158"/>
      <c r="D46" s="158"/>
      <c r="E46" s="158">
        <f>'実質公債費比率（分子）の構造'!L$48</f>
        <v>166</v>
      </c>
      <c r="F46" s="158"/>
      <c r="G46" s="158"/>
      <c r="H46" s="158">
        <f>'実質公債費比率（分子）の構造'!M$48</f>
        <v>172</v>
      </c>
      <c r="I46" s="158"/>
      <c r="J46" s="158"/>
      <c r="K46" s="158">
        <f>'実質公債費比率（分子）の構造'!N$48</f>
        <v>140</v>
      </c>
      <c r="L46" s="158"/>
      <c r="M46" s="158"/>
      <c r="N46" s="158">
        <f>'実質公債費比率（分子）の構造'!O$48</f>
        <v>114</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563</v>
      </c>
      <c r="C49" s="158"/>
      <c r="D49" s="158"/>
      <c r="E49" s="158">
        <f>'実質公債費比率（分子）の構造'!L$45</f>
        <v>582</v>
      </c>
      <c r="F49" s="158"/>
      <c r="G49" s="158"/>
      <c r="H49" s="158">
        <f>'実質公債費比率（分子）の構造'!M$45</f>
        <v>607</v>
      </c>
      <c r="I49" s="158"/>
      <c r="J49" s="158"/>
      <c r="K49" s="158">
        <f>'実質公債費比率（分子）の構造'!N$45</f>
        <v>609</v>
      </c>
      <c r="L49" s="158"/>
      <c r="M49" s="158"/>
      <c r="N49" s="158">
        <f>'実質公債費比率（分子）の構造'!O$45</f>
        <v>665</v>
      </c>
      <c r="O49" s="158"/>
      <c r="P49" s="158"/>
    </row>
    <row r="50" spans="1:16" x14ac:dyDescent="0.15">
      <c r="A50" s="158" t="s">
        <v>67</v>
      </c>
      <c r="B50" s="158" t="e">
        <f>NA()</f>
        <v>#N/A</v>
      </c>
      <c r="C50" s="158">
        <f>IF(ISNUMBER('実質公債費比率（分子）の構造'!K$53),'実質公債費比率（分子）の構造'!K$53,NA())</f>
        <v>262</v>
      </c>
      <c r="D50" s="158" t="e">
        <f>NA()</f>
        <v>#N/A</v>
      </c>
      <c r="E50" s="158" t="e">
        <f>NA()</f>
        <v>#N/A</v>
      </c>
      <c r="F50" s="158">
        <f>IF(ISNUMBER('実質公債費比率（分子）の構造'!L$53),'実質公債費比率（分子）の構造'!L$53,NA())</f>
        <v>286</v>
      </c>
      <c r="G50" s="158" t="e">
        <f>NA()</f>
        <v>#N/A</v>
      </c>
      <c r="H50" s="158" t="e">
        <f>NA()</f>
        <v>#N/A</v>
      </c>
      <c r="I50" s="158">
        <f>IF(ISNUMBER('実質公債費比率（分子）の構造'!M$53),'実質公債費比率（分子）の構造'!M$53,NA())</f>
        <v>355</v>
      </c>
      <c r="J50" s="158" t="e">
        <f>NA()</f>
        <v>#N/A</v>
      </c>
      <c r="K50" s="158" t="e">
        <f>NA()</f>
        <v>#N/A</v>
      </c>
      <c r="L50" s="158">
        <f>IF(ISNUMBER('実質公債費比率（分子）の構造'!N$53),'実質公債費比率（分子）の構造'!N$53,NA())</f>
        <v>357</v>
      </c>
      <c r="M50" s="158" t="e">
        <f>NA()</f>
        <v>#N/A</v>
      </c>
      <c r="N50" s="158" t="e">
        <f>NA()</f>
        <v>#N/A</v>
      </c>
      <c r="O50" s="158">
        <f>IF(ISNUMBER('実質公債費比率（分子）の構造'!O$53),'実質公債費比率（分子）の構造'!O$53,NA())</f>
        <v>399</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5780</v>
      </c>
      <c r="E56" s="157"/>
      <c r="F56" s="157"/>
      <c r="G56" s="157">
        <f>'将来負担比率（分子）の構造'!J$52</f>
        <v>5576</v>
      </c>
      <c r="H56" s="157"/>
      <c r="I56" s="157"/>
      <c r="J56" s="157">
        <f>'将来負担比率（分子）の構造'!K$52</f>
        <v>5410</v>
      </c>
      <c r="K56" s="157"/>
      <c r="L56" s="157"/>
      <c r="M56" s="157">
        <f>'将来負担比率（分子）の構造'!L$52</f>
        <v>5335</v>
      </c>
      <c r="N56" s="157"/>
      <c r="O56" s="157"/>
      <c r="P56" s="157">
        <f>'将来負担比率（分子）の構造'!M$52</f>
        <v>4977</v>
      </c>
    </row>
    <row r="57" spans="1:16" x14ac:dyDescent="0.15">
      <c r="A57" s="157" t="s">
        <v>42</v>
      </c>
      <c r="B57" s="157"/>
      <c r="C57" s="157"/>
      <c r="D57" s="157">
        <f>'将来負担比率（分子）の構造'!I$51</f>
        <v>225</v>
      </c>
      <c r="E57" s="157"/>
      <c r="F57" s="157"/>
      <c r="G57" s="157">
        <f>'将来負担比率（分子）の構造'!J$51</f>
        <v>212</v>
      </c>
      <c r="H57" s="157"/>
      <c r="I57" s="157"/>
      <c r="J57" s="157">
        <f>'将来負担比率（分子）の構造'!K$51</f>
        <v>180</v>
      </c>
      <c r="K57" s="157"/>
      <c r="L57" s="157"/>
      <c r="M57" s="157">
        <f>'将来負担比率（分子）の構造'!L$51</f>
        <v>171</v>
      </c>
      <c r="N57" s="157"/>
      <c r="O57" s="157"/>
      <c r="P57" s="157">
        <f>'将来負担比率（分子）の構造'!M$51</f>
        <v>161</v>
      </c>
    </row>
    <row r="58" spans="1:16" x14ac:dyDescent="0.15">
      <c r="A58" s="157" t="s">
        <v>41</v>
      </c>
      <c r="B58" s="157"/>
      <c r="C58" s="157"/>
      <c r="D58" s="157">
        <f>'将来負担比率（分子）の構造'!I$50</f>
        <v>1522</v>
      </c>
      <c r="E58" s="157"/>
      <c r="F58" s="157"/>
      <c r="G58" s="157">
        <f>'将来負担比率（分子）の構造'!J$50</f>
        <v>1843</v>
      </c>
      <c r="H58" s="157"/>
      <c r="I58" s="157"/>
      <c r="J58" s="157">
        <f>'将来負担比率（分子）の構造'!K$50</f>
        <v>2139</v>
      </c>
      <c r="K58" s="157"/>
      <c r="L58" s="157"/>
      <c r="M58" s="157">
        <f>'将来負担比率（分子）の構造'!L$50</f>
        <v>2353</v>
      </c>
      <c r="N58" s="157"/>
      <c r="O58" s="157"/>
      <c r="P58" s="157">
        <f>'将来負担比率（分子）の構造'!M$50</f>
        <v>2421</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172</v>
      </c>
      <c r="C62" s="157"/>
      <c r="D62" s="157"/>
      <c r="E62" s="157">
        <f>'将来負担比率（分子）の構造'!J$45</f>
        <v>137</v>
      </c>
      <c r="F62" s="157"/>
      <c r="G62" s="157"/>
      <c r="H62" s="157">
        <f>'将来負担比率（分子）の構造'!K$45</f>
        <v>143</v>
      </c>
      <c r="I62" s="157"/>
      <c r="J62" s="157"/>
      <c r="K62" s="157">
        <f>'将来負担比率（分子）の構造'!L$45</f>
        <v>202</v>
      </c>
      <c r="L62" s="157"/>
      <c r="M62" s="157"/>
      <c r="N62" s="157">
        <f>'将来負担比率（分子）の構造'!M$45</f>
        <v>133</v>
      </c>
      <c r="O62" s="157"/>
      <c r="P62" s="157"/>
    </row>
    <row r="63" spans="1:16" x14ac:dyDescent="0.15">
      <c r="A63" s="157" t="s">
        <v>34</v>
      </c>
      <c r="B63" s="157">
        <f>'将来負担比率（分子）の構造'!I$44</f>
        <v>533</v>
      </c>
      <c r="C63" s="157"/>
      <c r="D63" s="157"/>
      <c r="E63" s="157">
        <f>'将来負担比率（分子）の構造'!J$44</f>
        <v>671</v>
      </c>
      <c r="F63" s="157"/>
      <c r="G63" s="157"/>
      <c r="H63" s="157">
        <f>'将来負担比率（分子）の構造'!K$44</f>
        <v>641</v>
      </c>
      <c r="I63" s="157"/>
      <c r="J63" s="157"/>
      <c r="K63" s="157">
        <f>'将来負担比率（分子）の構造'!L$44</f>
        <v>666</v>
      </c>
      <c r="L63" s="157"/>
      <c r="M63" s="157"/>
      <c r="N63" s="157">
        <f>'将来負担比率（分子）の構造'!M$44</f>
        <v>681</v>
      </c>
      <c r="O63" s="157"/>
      <c r="P63" s="157"/>
    </row>
    <row r="64" spans="1:16" x14ac:dyDescent="0.15">
      <c r="A64" s="157" t="s">
        <v>33</v>
      </c>
      <c r="B64" s="157">
        <f>'将来負担比率（分子）の構造'!I$43</f>
        <v>2374</v>
      </c>
      <c r="C64" s="157"/>
      <c r="D64" s="157"/>
      <c r="E64" s="157">
        <f>'将来負担比率（分子）の構造'!J$43</f>
        <v>2461</v>
      </c>
      <c r="F64" s="157"/>
      <c r="G64" s="157"/>
      <c r="H64" s="157">
        <f>'将来負担比率（分子）の構造'!K$43</f>
        <v>2133</v>
      </c>
      <c r="I64" s="157"/>
      <c r="J64" s="157"/>
      <c r="K64" s="157">
        <f>'将来負担比率（分子）の構造'!L$43</f>
        <v>2266</v>
      </c>
      <c r="L64" s="157"/>
      <c r="M64" s="157"/>
      <c r="N64" s="157">
        <f>'将来負担比率（分子）の構造'!M$43</f>
        <v>2363</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8470</v>
      </c>
      <c r="C66" s="157"/>
      <c r="D66" s="157"/>
      <c r="E66" s="157">
        <f>'将来負担比率（分子）の構造'!J$41</f>
        <v>8631</v>
      </c>
      <c r="F66" s="157"/>
      <c r="G66" s="157"/>
      <c r="H66" s="157">
        <f>'将来負担比率（分子）の構造'!K$41</f>
        <v>8206</v>
      </c>
      <c r="I66" s="157"/>
      <c r="J66" s="157"/>
      <c r="K66" s="157">
        <f>'将来負担比率（分子）の構造'!L$41</f>
        <v>8039</v>
      </c>
      <c r="L66" s="157"/>
      <c r="M66" s="157"/>
      <c r="N66" s="157">
        <f>'将来負担比率（分子）の構造'!M$41</f>
        <v>7660</v>
      </c>
      <c r="O66" s="157"/>
      <c r="P66" s="157"/>
    </row>
    <row r="67" spans="1:16" x14ac:dyDescent="0.15">
      <c r="A67" s="157" t="s">
        <v>71</v>
      </c>
      <c r="B67" s="157" t="e">
        <f>NA()</f>
        <v>#N/A</v>
      </c>
      <c r="C67" s="157">
        <f>IF(ISNUMBER('将来負担比率（分子）の構造'!I$53), IF('将来負担比率（分子）の構造'!I$53 &lt; 0, 0, '将来負担比率（分子）の構造'!I$53), NA())</f>
        <v>4022</v>
      </c>
      <c r="D67" s="157" t="e">
        <f>NA()</f>
        <v>#N/A</v>
      </c>
      <c r="E67" s="157" t="e">
        <f>NA()</f>
        <v>#N/A</v>
      </c>
      <c r="F67" s="157">
        <f>IF(ISNUMBER('将来負担比率（分子）の構造'!J$53), IF('将来負担比率（分子）の構造'!J$53 &lt; 0, 0, '将来負担比率（分子）の構造'!J$53), NA())</f>
        <v>4269</v>
      </c>
      <c r="G67" s="157" t="e">
        <f>NA()</f>
        <v>#N/A</v>
      </c>
      <c r="H67" s="157" t="e">
        <f>NA()</f>
        <v>#N/A</v>
      </c>
      <c r="I67" s="157">
        <f>IF(ISNUMBER('将来負担比率（分子）の構造'!K$53), IF('将来負担比率（分子）の構造'!K$53 &lt; 0, 0, '将来負担比率（分子）の構造'!K$53), NA())</f>
        <v>3394</v>
      </c>
      <c r="J67" s="157" t="e">
        <f>NA()</f>
        <v>#N/A</v>
      </c>
      <c r="K67" s="157" t="e">
        <f>NA()</f>
        <v>#N/A</v>
      </c>
      <c r="L67" s="157">
        <f>IF(ISNUMBER('将来負担比率（分子）の構造'!L$53), IF('将来負担比率（分子）の構造'!L$53 &lt; 0, 0, '将来負担比率（分子）の構造'!L$53), NA())</f>
        <v>3314</v>
      </c>
      <c r="M67" s="157" t="e">
        <f>NA()</f>
        <v>#N/A</v>
      </c>
      <c r="N67" s="157" t="e">
        <f>NA()</f>
        <v>#N/A</v>
      </c>
      <c r="O67" s="157">
        <f>IF(ISNUMBER('将来負担比率（分子）の構造'!M$53), IF('将来負担比率（分子）の構造'!M$53 &lt; 0, 0, '将来負担比率（分子）の構造'!M$53), NA())</f>
        <v>3278</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1687</v>
      </c>
      <c r="C72" s="161">
        <f>基金残高に係る経年分析!G55</f>
        <v>1888</v>
      </c>
      <c r="D72" s="161">
        <f>基金残高に係る経年分析!H55</f>
        <v>1738</v>
      </c>
    </row>
    <row r="73" spans="1:16" x14ac:dyDescent="0.15">
      <c r="A73" s="160" t="s">
        <v>74</v>
      </c>
      <c r="B73" s="161">
        <f>基金残高に係る経年分析!F56</f>
        <v>177</v>
      </c>
      <c r="C73" s="161">
        <f>基金残高に係る経年分析!G56</f>
        <v>177</v>
      </c>
      <c r="D73" s="161">
        <f>基金残高に係る経年分析!H56</f>
        <v>207</v>
      </c>
    </row>
    <row r="74" spans="1:16" x14ac:dyDescent="0.15">
      <c r="A74" s="160" t="s">
        <v>75</v>
      </c>
      <c r="B74" s="161">
        <f>基金残高に係る経年分析!F57</f>
        <v>281</v>
      </c>
      <c r="C74" s="161">
        <f>基金残高に係る経年分析!G57</f>
        <v>288</v>
      </c>
      <c r="D74" s="161">
        <f>基金残高に係る経年分析!H57</f>
        <v>476</v>
      </c>
    </row>
  </sheetData>
  <sheetProtection algorithmName="SHA-512" hashValue="oodKq3sMhD2L8cNqV6AQEdbRWtI1XSC5IYWiVZpRp68xP4e56RvKvAcnCCr7HN3fs/JYGv7hN2j6cnbpOv1klg==" saltValue="hpon2nmpkhuy8j3FnFHHe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70" zoomScaleNormal="7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5" t="s">
        <v>202</v>
      </c>
      <c r="DI1" s="706"/>
      <c r="DJ1" s="706"/>
      <c r="DK1" s="706"/>
      <c r="DL1" s="706"/>
      <c r="DM1" s="706"/>
      <c r="DN1" s="707"/>
      <c r="DO1" s="196"/>
      <c r="DP1" s="705" t="s">
        <v>203</v>
      </c>
      <c r="DQ1" s="706"/>
      <c r="DR1" s="706"/>
      <c r="DS1" s="706"/>
      <c r="DT1" s="706"/>
      <c r="DU1" s="706"/>
      <c r="DV1" s="706"/>
      <c r="DW1" s="706"/>
      <c r="DX1" s="706"/>
      <c r="DY1" s="706"/>
      <c r="DZ1" s="706"/>
      <c r="EA1" s="706"/>
      <c r="EB1" s="706"/>
      <c r="EC1" s="707"/>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6" t="s">
        <v>205</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c r="AN3" s="667"/>
      <c r="AO3" s="667"/>
      <c r="AP3" s="666" t="s">
        <v>206</v>
      </c>
      <c r="AQ3" s="667"/>
      <c r="AR3" s="667"/>
      <c r="AS3" s="667"/>
      <c r="AT3" s="667"/>
      <c r="AU3" s="667"/>
      <c r="AV3" s="667"/>
      <c r="AW3" s="667"/>
      <c r="AX3" s="667"/>
      <c r="AY3" s="667"/>
      <c r="AZ3" s="667"/>
      <c r="BA3" s="667"/>
      <c r="BB3" s="667"/>
      <c r="BC3" s="667"/>
      <c r="BD3" s="667"/>
      <c r="BE3" s="667"/>
      <c r="BF3" s="667"/>
      <c r="BG3" s="667"/>
      <c r="BH3" s="667"/>
      <c r="BI3" s="667"/>
      <c r="BJ3" s="667"/>
      <c r="BK3" s="667"/>
      <c r="BL3" s="667"/>
      <c r="BM3" s="667"/>
      <c r="BN3" s="667"/>
      <c r="BO3" s="667"/>
      <c r="BP3" s="667"/>
      <c r="BQ3" s="667"/>
      <c r="BR3" s="667"/>
      <c r="BS3" s="667"/>
      <c r="BT3" s="667"/>
      <c r="BU3" s="667"/>
      <c r="BV3" s="667"/>
      <c r="BW3" s="667"/>
      <c r="BX3" s="667"/>
      <c r="BY3" s="667"/>
      <c r="BZ3" s="667"/>
      <c r="CA3" s="667"/>
      <c r="CB3" s="668"/>
      <c r="CD3" s="666" t="s">
        <v>207</v>
      </c>
      <c r="CE3" s="667"/>
      <c r="CF3" s="667"/>
      <c r="CG3" s="667"/>
      <c r="CH3" s="667"/>
      <c r="CI3" s="667"/>
      <c r="CJ3" s="667"/>
      <c r="CK3" s="667"/>
      <c r="CL3" s="667"/>
      <c r="CM3" s="667"/>
      <c r="CN3" s="667"/>
      <c r="CO3" s="667"/>
      <c r="CP3" s="667"/>
      <c r="CQ3" s="667"/>
      <c r="CR3" s="667"/>
      <c r="CS3" s="667"/>
      <c r="CT3" s="667"/>
      <c r="CU3" s="667"/>
      <c r="CV3" s="667"/>
      <c r="CW3" s="667"/>
      <c r="CX3" s="667"/>
      <c r="CY3" s="667"/>
      <c r="CZ3" s="667"/>
      <c r="DA3" s="667"/>
      <c r="DB3" s="667"/>
      <c r="DC3" s="667"/>
      <c r="DD3" s="667"/>
      <c r="DE3" s="667"/>
      <c r="DF3" s="667"/>
      <c r="DG3" s="667"/>
      <c r="DH3" s="667"/>
      <c r="DI3" s="667"/>
      <c r="DJ3" s="667"/>
      <c r="DK3" s="667"/>
      <c r="DL3" s="667"/>
      <c r="DM3" s="667"/>
      <c r="DN3" s="667"/>
      <c r="DO3" s="667"/>
      <c r="DP3" s="667"/>
      <c r="DQ3" s="667"/>
      <c r="DR3" s="667"/>
      <c r="DS3" s="667"/>
      <c r="DT3" s="667"/>
      <c r="DU3" s="667"/>
      <c r="DV3" s="667"/>
      <c r="DW3" s="667"/>
      <c r="DX3" s="667"/>
      <c r="DY3" s="667"/>
      <c r="DZ3" s="667"/>
      <c r="EA3" s="667"/>
      <c r="EB3" s="667"/>
      <c r="EC3" s="668"/>
    </row>
    <row r="4" spans="2:143" ht="11.25" customHeight="1" x14ac:dyDescent="0.15">
      <c r="B4" s="666" t="s">
        <v>1</v>
      </c>
      <c r="C4" s="667"/>
      <c r="D4" s="667"/>
      <c r="E4" s="667"/>
      <c r="F4" s="667"/>
      <c r="G4" s="667"/>
      <c r="H4" s="667"/>
      <c r="I4" s="667"/>
      <c r="J4" s="667"/>
      <c r="K4" s="667"/>
      <c r="L4" s="667"/>
      <c r="M4" s="667"/>
      <c r="N4" s="667"/>
      <c r="O4" s="667"/>
      <c r="P4" s="667"/>
      <c r="Q4" s="668"/>
      <c r="R4" s="666" t="s">
        <v>208</v>
      </c>
      <c r="S4" s="667"/>
      <c r="T4" s="667"/>
      <c r="U4" s="667"/>
      <c r="V4" s="667"/>
      <c r="W4" s="667"/>
      <c r="X4" s="667"/>
      <c r="Y4" s="668"/>
      <c r="Z4" s="666" t="s">
        <v>209</v>
      </c>
      <c r="AA4" s="667"/>
      <c r="AB4" s="667"/>
      <c r="AC4" s="668"/>
      <c r="AD4" s="666" t="s">
        <v>210</v>
      </c>
      <c r="AE4" s="667"/>
      <c r="AF4" s="667"/>
      <c r="AG4" s="667"/>
      <c r="AH4" s="667"/>
      <c r="AI4" s="667"/>
      <c r="AJ4" s="667"/>
      <c r="AK4" s="668"/>
      <c r="AL4" s="666" t="s">
        <v>209</v>
      </c>
      <c r="AM4" s="667"/>
      <c r="AN4" s="667"/>
      <c r="AO4" s="668"/>
      <c r="AP4" s="702" t="s">
        <v>211</v>
      </c>
      <c r="AQ4" s="702"/>
      <c r="AR4" s="702"/>
      <c r="AS4" s="702"/>
      <c r="AT4" s="702"/>
      <c r="AU4" s="702"/>
      <c r="AV4" s="702"/>
      <c r="AW4" s="702"/>
      <c r="AX4" s="702"/>
      <c r="AY4" s="702"/>
      <c r="AZ4" s="702"/>
      <c r="BA4" s="702"/>
      <c r="BB4" s="702"/>
      <c r="BC4" s="702"/>
      <c r="BD4" s="702"/>
      <c r="BE4" s="702"/>
      <c r="BF4" s="702"/>
      <c r="BG4" s="702" t="s">
        <v>212</v>
      </c>
      <c r="BH4" s="702"/>
      <c r="BI4" s="702"/>
      <c r="BJ4" s="702"/>
      <c r="BK4" s="702"/>
      <c r="BL4" s="702"/>
      <c r="BM4" s="702"/>
      <c r="BN4" s="702"/>
      <c r="BO4" s="702" t="s">
        <v>209</v>
      </c>
      <c r="BP4" s="702"/>
      <c r="BQ4" s="702"/>
      <c r="BR4" s="702"/>
      <c r="BS4" s="702" t="s">
        <v>213</v>
      </c>
      <c r="BT4" s="702"/>
      <c r="BU4" s="702"/>
      <c r="BV4" s="702"/>
      <c r="BW4" s="702"/>
      <c r="BX4" s="702"/>
      <c r="BY4" s="702"/>
      <c r="BZ4" s="702"/>
      <c r="CA4" s="702"/>
      <c r="CB4" s="702"/>
      <c r="CD4" s="666" t="s">
        <v>214</v>
      </c>
      <c r="CE4" s="667"/>
      <c r="CF4" s="667"/>
      <c r="CG4" s="667"/>
      <c r="CH4" s="667"/>
      <c r="CI4" s="667"/>
      <c r="CJ4" s="667"/>
      <c r="CK4" s="667"/>
      <c r="CL4" s="667"/>
      <c r="CM4" s="667"/>
      <c r="CN4" s="667"/>
      <c r="CO4" s="667"/>
      <c r="CP4" s="667"/>
      <c r="CQ4" s="667"/>
      <c r="CR4" s="667"/>
      <c r="CS4" s="667"/>
      <c r="CT4" s="667"/>
      <c r="CU4" s="667"/>
      <c r="CV4" s="667"/>
      <c r="CW4" s="667"/>
      <c r="CX4" s="667"/>
      <c r="CY4" s="667"/>
      <c r="CZ4" s="667"/>
      <c r="DA4" s="667"/>
      <c r="DB4" s="667"/>
      <c r="DC4" s="667"/>
      <c r="DD4" s="667"/>
      <c r="DE4" s="667"/>
      <c r="DF4" s="667"/>
      <c r="DG4" s="667"/>
      <c r="DH4" s="667"/>
      <c r="DI4" s="667"/>
      <c r="DJ4" s="667"/>
      <c r="DK4" s="667"/>
      <c r="DL4" s="667"/>
      <c r="DM4" s="667"/>
      <c r="DN4" s="667"/>
      <c r="DO4" s="667"/>
      <c r="DP4" s="667"/>
      <c r="DQ4" s="667"/>
      <c r="DR4" s="667"/>
      <c r="DS4" s="667"/>
      <c r="DT4" s="667"/>
      <c r="DU4" s="667"/>
      <c r="DV4" s="667"/>
      <c r="DW4" s="667"/>
      <c r="DX4" s="667"/>
      <c r="DY4" s="667"/>
      <c r="DZ4" s="667"/>
      <c r="EA4" s="667"/>
      <c r="EB4" s="667"/>
      <c r="EC4" s="668"/>
    </row>
    <row r="5" spans="2:143" ht="11.25" customHeight="1" x14ac:dyDescent="0.15">
      <c r="B5" s="663" t="s">
        <v>215</v>
      </c>
      <c r="C5" s="664"/>
      <c r="D5" s="664"/>
      <c r="E5" s="664"/>
      <c r="F5" s="664"/>
      <c r="G5" s="664"/>
      <c r="H5" s="664"/>
      <c r="I5" s="664"/>
      <c r="J5" s="664"/>
      <c r="K5" s="664"/>
      <c r="L5" s="664"/>
      <c r="M5" s="664"/>
      <c r="N5" s="664"/>
      <c r="O5" s="664"/>
      <c r="P5" s="664"/>
      <c r="Q5" s="665"/>
      <c r="R5" s="660">
        <v>1955403</v>
      </c>
      <c r="S5" s="661"/>
      <c r="T5" s="661"/>
      <c r="U5" s="661"/>
      <c r="V5" s="661"/>
      <c r="W5" s="661"/>
      <c r="X5" s="661"/>
      <c r="Y5" s="689"/>
      <c r="Z5" s="703">
        <v>19.5</v>
      </c>
      <c r="AA5" s="703"/>
      <c r="AB5" s="703"/>
      <c r="AC5" s="703"/>
      <c r="AD5" s="704">
        <v>1955403</v>
      </c>
      <c r="AE5" s="704"/>
      <c r="AF5" s="704"/>
      <c r="AG5" s="704"/>
      <c r="AH5" s="704"/>
      <c r="AI5" s="704"/>
      <c r="AJ5" s="704"/>
      <c r="AK5" s="704"/>
      <c r="AL5" s="690">
        <v>39.799999999999997</v>
      </c>
      <c r="AM5" s="673"/>
      <c r="AN5" s="673"/>
      <c r="AO5" s="691"/>
      <c r="AP5" s="663" t="s">
        <v>216</v>
      </c>
      <c r="AQ5" s="664"/>
      <c r="AR5" s="664"/>
      <c r="AS5" s="664"/>
      <c r="AT5" s="664"/>
      <c r="AU5" s="664"/>
      <c r="AV5" s="664"/>
      <c r="AW5" s="664"/>
      <c r="AX5" s="664"/>
      <c r="AY5" s="664"/>
      <c r="AZ5" s="664"/>
      <c r="BA5" s="664"/>
      <c r="BB5" s="664"/>
      <c r="BC5" s="664"/>
      <c r="BD5" s="664"/>
      <c r="BE5" s="664"/>
      <c r="BF5" s="665"/>
      <c r="BG5" s="608">
        <v>1955403</v>
      </c>
      <c r="BH5" s="609"/>
      <c r="BI5" s="609"/>
      <c r="BJ5" s="609"/>
      <c r="BK5" s="609"/>
      <c r="BL5" s="609"/>
      <c r="BM5" s="609"/>
      <c r="BN5" s="610"/>
      <c r="BO5" s="650">
        <v>100</v>
      </c>
      <c r="BP5" s="650"/>
      <c r="BQ5" s="650"/>
      <c r="BR5" s="650"/>
      <c r="BS5" s="651" t="s">
        <v>121</v>
      </c>
      <c r="BT5" s="651"/>
      <c r="BU5" s="651"/>
      <c r="BV5" s="651"/>
      <c r="BW5" s="651"/>
      <c r="BX5" s="651"/>
      <c r="BY5" s="651"/>
      <c r="BZ5" s="651"/>
      <c r="CA5" s="651"/>
      <c r="CB5" s="685"/>
      <c r="CD5" s="666" t="s">
        <v>211</v>
      </c>
      <c r="CE5" s="667"/>
      <c r="CF5" s="667"/>
      <c r="CG5" s="667"/>
      <c r="CH5" s="667"/>
      <c r="CI5" s="667"/>
      <c r="CJ5" s="667"/>
      <c r="CK5" s="667"/>
      <c r="CL5" s="667"/>
      <c r="CM5" s="667"/>
      <c r="CN5" s="667"/>
      <c r="CO5" s="667"/>
      <c r="CP5" s="667"/>
      <c r="CQ5" s="668"/>
      <c r="CR5" s="666" t="s">
        <v>217</v>
      </c>
      <c r="CS5" s="667"/>
      <c r="CT5" s="667"/>
      <c r="CU5" s="667"/>
      <c r="CV5" s="667"/>
      <c r="CW5" s="667"/>
      <c r="CX5" s="667"/>
      <c r="CY5" s="668"/>
      <c r="CZ5" s="666" t="s">
        <v>209</v>
      </c>
      <c r="DA5" s="667"/>
      <c r="DB5" s="667"/>
      <c r="DC5" s="668"/>
      <c r="DD5" s="666" t="s">
        <v>218</v>
      </c>
      <c r="DE5" s="667"/>
      <c r="DF5" s="667"/>
      <c r="DG5" s="667"/>
      <c r="DH5" s="667"/>
      <c r="DI5" s="667"/>
      <c r="DJ5" s="667"/>
      <c r="DK5" s="667"/>
      <c r="DL5" s="667"/>
      <c r="DM5" s="667"/>
      <c r="DN5" s="667"/>
      <c r="DO5" s="667"/>
      <c r="DP5" s="668"/>
      <c r="DQ5" s="666" t="s">
        <v>219</v>
      </c>
      <c r="DR5" s="667"/>
      <c r="DS5" s="667"/>
      <c r="DT5" s="667"/>
      <c r="DU5" s="667"/>
      <c r="DV5" s="667"/>
      <c r="DW5" s="667"/>
      <c r="DX5" s="667"/>
      <c r="DY5" s="667"/>
      <c r="DZ5" s="667"/>
      <c r="EA5" s="667"/>
      <c r="EB5" s="667"/>
      <c r="EC5" s="668"/>
    </row>
    <row r="6" spans="2:143" ht="11.25" customHeight="1" x14ac:dyDescent="0.15">
      <c r="B6" s="605" t="s">
        <v>220</v>
      </c>
      <c r="C6" s="606"/>
      <c r="D6" s="606"/>
      <c r="E6" s="606"/>
      <c r="F6" s="606"/>
      <c r="G6" s="606"/>
      <c r="H6" s="606"/>
      <c r="I6" s="606"/>
      <c r="J6" s="606"/>
      <c r="K6" s="606"/>
      <c r="L6" s="606"/>
      <c r="M6" s="606"/>
      <c r="N6" s="606"/>
      <c r="O6" s="606"/>
      <c r="P6" s="606"/>
      <c r="Q6" s="607"/>
      <c r="R6" s="608">
        <v>39156</v>
      </c>
      <c r="S6" s="609"/>
      <c r="T6" s="609"/>
      <c r="U6" s="609"/>
      <c r="V6" s="609"/>
      <c r="W6" s="609"/>
      <c r="X6" s="609"/>
      <c r="Y6" s="610"/>
      <c r="Z6" s="650">
        <v>0.4</v>
      </c>
      <c r="AA6" s="650"/>
      <c r="AB6" s="650"/>
      <c r="AC6" s="650"/>
      <c r="AD6" s="651">
        <v>39156</v>
      </c>
      <c r="AE6" s="651"/>
      <c r="AF6" s="651"/>
      <c r="AG6" s="651"/>
      <c r="AH6" s="651"/>
      <c r="AI6" s="651"/>
      <c r="AJ6" s="651"/>
      <c r="AK6" s="651"/>
      <c r="AL6" s="611">
        <v>0.8</v>
      </c>
      <c r="AM6" s="612"/>
      <c r="AN6" s="612"/>
      <c r="AO6" s="652"/>
      <c r="AP6" s="605" t="s">
        <v>221</v>
      </c>
      <c r="AQ6" s="606"/>
      <c r="AR6" s="606"/>
      <c r="AS6" s="606"/>
      <c r="AT6" s="606"/>
      <c r="AU6" s="606"/>
      <c r="AV6" s="606"/>
      <c r="AW6" s="606"/>
      <c r="AX6" s="606"/>
      <c r="AY6" s="606"/>
      <c r="AZ6" s="606"/>
      <c r="BA6" s="606"/>
      <c r="BB6" s="606"/>
      <c r="BC6" s="606"/>
      <c r="BD6" s="606"/>
      <c r="BE6" s="606"/>
      <c r="BF6" s="607"/>
      <c r="BG6" s="608">
        <v>1955403</v>
      </c>
      <c r="BH6" s="609"/>
      <c r="BI6" s="609"/>
      <c r="BJ6" s="609"/>
      <c r="BK6" s="609"/>
      <c r="BL6" s="609"/>
      <c r="BM6" s="609"/>
      <c r="BN6" s="610"/>
      <c r="BO6" s="650">
        <v>100</v>
      </c>
      <c r="BP6" s="650"/>
      <c r="BQ6" s="650"/>
      <c r="BR6" s="650"/>
      <c r="BS6" s="651" t="s">
        <v>121</v>
      </c>
      <c r="BT6" s="651"/>
      <c r="BU6" s="651"/>
      <c r="BV6" s="651"/>
      <c r="BW6" s="651"/>
      <c r="BX6" s="651"/>
      <c r="BY6" s="651"/>
      <c r="BZ6" s="651"/>
      <c r="CA6" s="651"/>
      <c r="CB6" s="685"/>
      <c r="CD6" s="663" t="s">
        <v>222</v>
      </c>
      <c r="CE6" s="664"/>
      <c r="CF6" s="664"/>
      <c r="CG6" s="664"/>
      <c r="CH6" s="664"/>
      <c r="CI6" s="664"/>
      <c r="CJ6" s="664"/>
      <c r="CK6" s="664"/>
      <c r="CL6" s="664"/>
      <c r="CM6" s="664"/>
      <c r="CN6" s="664"/>
      <c r="CO6" s="664"/>
      <c r="CP6" s="664"/>
      <c r="CQ6" s="665"/>
      <c r="CR6" s="608">
        <v>93858</v>
      </c>
      <c r="CS6" s="609"/>
      <c r="CT6" s="609"/>
      <c r="CU6" s="609"/>
      <c r="CV6" s="609"/>
      <c r="CW6" s="609"/>
      <c r="CX6" s="609"/>
      <c r="CY6" s="610"/>
      <c r="CZ6" s="690">
        <v>0.9</v>
      </c>
      <c r="DA6" s="673"/>
      <c r="DB6" s="673"/>
      <c r="DC6" s="692"/>
      <c r="DD6" s="614" t="s">
        <v>121</v>
      </c>
      <c r="DE6" s="609"/>
      <c r="DF6" s="609"/>
      <c r="DG6" s="609"/>
      <c r="DH6" s="609"/>
      <c r="DI6" s="609"/>
      <c r="DJ6" s="609"/>
      <c r="DK6" s="609"/>
      <c r="DL6" s="609"/>
      <c r="DM6" s="609"/>
      <c r="DN6" s="609"/>
      <c r="DO6" s="609"/>
      <c r="DP6" s="610"/>
      <c r="DQ6" s="614">
        <v>93858</v>
      </c>
      <c r="DR6" s="609"/>
      <c r="DS6" s="609"/>
      <c r="DT6" s="609"/>
      <c r="DU6" s="609"/>
      <c r="DV6" s="609"/>
      <c r="DW6" s="609"/>
      <c r="DX6" s="609"/>
      <c r="DY6" s="609"/>
      <c r="DZ6" s="609"/>
      <c r="EA6" s="609"/>
      <c r="EB6" s="609"/>
      <c r="EC6" s="649"/>
    </row>
    <row r="7" spans="2:143" ht="11.25" customHeight="1" x14ac:dyDescent="0.15">
      <c r="B7" s="605" t="s">
        <v>223</v>
      </c>
      <c r="C7" s="606"/>
      <c r="D7" s="606"/>
      <c r="E7" s="606"/>
      <c r="F7" s="606"/>
      <c r="G7" s="606"/>
      <c r="H7" s="606"/>
      <c r="I7" s="606"/>
      <c r="J7" s="606"/>
      <c r="K7" s="606"/>
      <c r="L7" s="606"/>
      <c r="M7" s="606"/>
      <c r="N7" s="606"/>
      <c r="O7" s="606"/>
      <c r="P7" s="606"/>
      <c r="Q7" s="607"/>
      <c r="R7" s="608">
        <v>558</v>
      </c>
      <c r="S7" s="609"/>
      <c r="T7" s="609"/>
      <c r="U7" s="609"/>
      <c r="V7" s="609"/>
      <c r="W7" s="609"/>
      <c r="X7" s="609"/>
      <c r="Y7" s="610"/>
      <c r="Z7" s="650">
        <v>0</v>
      </c>
      <c r="AA7" s="650"/>
      <c r="AB7" s="650"/>
      <c r="AC7" s="650"/>
      <c r="AD7" s="651">
        <v>558</v>
      </c>
      <c r="AE7" s="651"/>
      <c r="AF7" s="651"/>
      <c r="AG7" s="651"/>
      <c r="AH7" s="651"/>
      <c r="AI7" s="651"/>
      <c r="AJ7" s="651"/>
      <c r="AK7" s="651"/>
      <c r="AL7" s="611">
        <v>0</v>
      </c>
      <c r="AM7" s="612"/>
      <c r="AN7" s="612"/>
      <c r="AO7" s="652"/>
      <c r="AP7" s="605" t="s">
        <v>224</v>
      </c>
      <c r="AQ7" s="606"/>
      <c r="AR7" s="606"/>
      <c r="AS7" s="606"/>
      <c r="AT7" s="606"/>
      <c r="AU7" s="606"/>
      <c r="AV7" s="606"/>
      <c r="AW7" s="606"/>
      <c r="AX7" s="606"/>
      <c r="AY7" s="606"/>
      <c r="AZ7" s="606"/>
      <c r="BA7" s="606"/>
      <c r="BB7" s="606"/>
      <c r="BC7" s="606"/>
      <c r="BD7" s="606"/>
      <c r="BE7" s="606"/>
      <c r="BF7" s="607"/>
      <c r="BG7" s="608">
        <v>866557</v>
      </c>
      <c r="BH7" s="609"/>
      <c r="BI7" s="609"/>
      <c r="BJ7" s="609"/>
      <c r="BK7" s="609"/>
      <c r="BL7" s="609"/>
      <c r="BM7" s="609"/>
      <c r="BN7" s="610"/>
      <c r="BO7" s="650">
        <v>44.3</v>
      </c>
      <c r="BP7" s="650"/>
      <c r="BQ7" s="650"/>
      <c r="BR7" s="650"/>
      <c r="BS7" s="651" t="s">
        <v>121</v>
      </c>
      <c r="BT7" s="651"/>
      <c r="BU7" s="651"/>
      <c r="BV7" s="651"/>
      <c r="BW7" s="651"/>
      <c r="BX7" s="651"/>
      <c r="BY7" s="651"/>
      <c r="BZ7" s="651"/>
      <c r="CA7" s="651"/>
      <c r="CB7" s="685"/>
      <c r="CD7" s="605" t="s">
        <v>225</v>
      </c>
      <c r="CE7" s="606"/>
      <c r="CF7" s="606"/>
      <c r="CG7" s="606"/>
      <c r="CH7" s="606"/>
      <c r="CI7" s="606"/>
      <c r="CJ7" s="606"/>
      <c r="CK7" s="606"/>
      <c r="CL7" s="606"/>
      <c r="CM7" s="606"/>
      <c r="CN7" s="606"/>
      <c r="CO7" s="606"/>
      <c r="CP7" s="606"/>
      <c r="CQ7" s="607"/>
      <c r="CR7" s="608">
        <v>1272436</v>
      </c>
      <c r="CS7" s="609"/>
      <c r="CT7" s="609"/>
      <c r="CU7" s="609"/>
      <c r="CV7" s="609"/>
      <c r="CW7" s="609"/>
      <c r="CX7" s="609"/>
      <c r="CY7" s="610"/>
      <c r="CZ7" s="650">
        <v>12.8</v>
      </c>
      <c r="DA7" s="650"/>
      <c r="DB7" s="650"/>
      <c r="DC7" s="650"/>
      <c r="DD7" s="614">
        <v>25838</v>
      </c>
      <c r="DE7" s="609"/>
      <c r="DF7" s="609"/>
      <c r="DG7" s="609"/>
      <c r="DH7" s="609"/>
      <c r="DI7" s="609"/>
      <c r="DJ7" s="609"/>
      <c r="DK7" s="609"/>
      <c r="DL7" s="609"/>
      <c r="DM7" s="609"/>
      <c r="DN7" s="609"/>
      <c r="DO7" s="609"/>
      <c r="DP7" s="610"/>
      <c r="DQ7" s="614">
        <v>763344</v>
      </c>
      <c r="DR7" s="609"/>
      <c r="DS7" s="609"/>
      <c r="DT7" s="609"/>
      <c r="DU7" s="609"/>
      <c r="DV7" s="609"/>
      <c r="DW7" s="609"/>
      <c r="DX7" s="609"/>
      <c r="DY7" s="609"/>
      <c r="DZ7" s="609"/>
      <c r="EA7" s="609"/>
      <c r="EB7" s="609"/>
      <c r="EC7" s="649"/>
    </row>
    <row r="8" spans="2:143" ht="11.25" customHeight="1" x14ac:dyDescent="0.15">
      <c r="B8" s="605" t="s">
        <v>226</v>
      </c>
      <c r="C8" s="606"/>
      <c r="D8" s="606"/>
      <c r="E8" s="606"/>
      <c r="F8" s="606"/>
      <c r="G8" s="606"/>
      <c r="H8" s="606"/>
      <c r="I8" s="606"/>
      <c r="J8" s="606"/>
      <c r="K8" s="606"/>
      <c r="L8" s="606"/>
      <c r="M8" s="606"/>
      <c r="N8" s="606"/>
      <c r="O8" s="606"/>
      <c r="P8" s="606"/>
      <c r="Q8" s="607"/>
      <c r="R8" s="608">
        <v>5653</v>
      </c>
      <c r="S8" s="609"/>
      <c r="T8" s="609"/>
      <c r="U8" s="609"/>
      <c r="V8" s="609"/>
      <c r="W8" s="609"/>
      <c r="X8" s="609"/>
      <c r="Y8" s="610"/>
      <c r="Z8" s="650">
        <v>0.1</v>
      </c>
      <c r="AA8" s="650"/>
      <c r="AB8" s="650"/>
      <c r="AC8" s="650"/>
      <c r="AD8" s="651">
        <v>5653</v>
      </c>
      <c r="AE8" s="651"/>
      <c r="AF8" s="651"/>
      <c r="AG8" s="651"/>
      <c r="AH8" s="651"/>
      <c r="AI8" s="651"/>
      <c r="AJ8" s="651"/>
      <c r="AK8" s="651"/>
      <c r="AL8" s="611">
        <v>0.1</v>
      </c>
      <c r="AM8" s="612"/>
      <c r="AN8" s="612"/>
      <c r="AO8" s="652"/>
      <c r="AP8" s="605" t="s">
        <v>227</v>
      </c>
      <c r="AQ8" s="606"/>
      <c r="AR8" s="606"/>
      <c r="AS8" s="606"/>
      <c r="AT8" s="606"/>
      <c r="AU8" s="606"/>
      <c r="AV8" s="606"/>
      <c r="AW8" s="606"/>
      <c r="AX8" s="606"/>
      <c r="AY8" s="606"/>
      <c r="AZ8" s="606"/>
      <c r="BA8" s="606"/>
      <c r="BB8" s="606"/>
      <c r="BC8" s="606"/>
      <c r="BD8" s="606"/>
      <c r="BE8" s="606"/>
      <c r="BF8" s="607"/>
      <c r="BG8" s="608">
        <v>27980</v>
      </c>
      <c r="BH8" s="609"/>
      <c r="BI8" s="609"/>
      <c r="BJ8" s="609"/>
      <c r="BK8" s="609"/>
      <c r="BL8" s="609"/>
      <c r="BM8" s="609"/>
      <c r="BN8" s="610"/>
      <c r="BO8" s="650">
        <v>1.4</v>
      </c>
      <c r="BP8" s="650"/>
      <c r="BQ8" s="650"/>
      <c r="BR8" s="650"/>
      <c r="BS8" s="651" t="s">
        <v>121</v>
      </c>
      <c r="BT8" s="651"/>
      <c r="BU8" s="651"/>
      <c r="BV8" s="651"/>
      <c r="BW8" s="651"/>
      <c r="BX8" s="651"/>
      <c r="BY8" s="651"/>
      <c r="BZ8" s="651"/>
      <c r="CA8" s="651"/>
      <c r="CB8" s="685"/>
      <c r="CD8" s="605" t="s">
        <v>228</v>
      </c>
      <c r="CE8" s="606"/>
      <c r="CF8" s="606"/>
      <c r="CG8" s="606"/>
      <c r="CH8" s="606"/>
      <c r="CI8" s="606"/>
      <c r="CJ8" s="606"/>
      <c r="CK8" s="606"/>
      <c r="CL8" s="606"/>
      <c r="CM8" s="606"/>
      <c r="CN8" s="606"/>
      <c r="CO8" s="606"/>
      <c r="CP8" s="606"/>
      <c r="CQ8" s="607"/>
      <c r="CR8" s="608">
        <v>4987389</v>
      </c>
      <c r="CS8" s="609"/>
      <c r="CT8" s="609"/>
      <c r="CU8" s="609"/>
      <c r="CV8" s="609"/>
      <c r="CW8" s="609"/>
      <c r="CX8" s="609"/>
      <c r="CY8" s="610"/>
      <c r="CZ8" s="650">
        <v>50.3</v>
      </c>
      <c r="DA8" s="650"/>
      <c r="DB8" s="650"/>
      <c r="DC8" s="650"/>
      <c r="DD8" s="614">
        <v>4163</v>
      </c>
      <c r="DE8" s="609"/>
      <c r="DF8" s="609"/>
      <c r="DG8" s="609"/>
      <c r="DH8" s="609"/>
      <c r="DI8" s="609"/>
      <c r="DJ8" s="609"/>
      <c r="DK8" s="609"/>
      <c r="DL8" s="609"/>
      <c r="DM8" s="609"/>
      <c r="DN8" s="609"/>
      <c r="DO8" s="609"/>
      <c r="DP8" s="610"/>
      <c r="DQ8" s="614">
        <v>1952584</v>
      </c>
      <c r="DR8" s="609"/>
      <c r="DS8" s="609"/>
      <c r="DT8" s="609"/>
      <c r="DU8" s="609"/>
      <c r="DV8" s="609"/>
      <c r="DW8" s="609"/>
      <c r="DX8" s="609"/>
      <c r="DY8" s="609"/>
      <c r="DZ8" s="609"/>
      <c r="EA8" s="609"/>
      <c r="EB8" s="609"/>
      <c r="EC8" s="649"/>
    </row>
    <row r="9" spans="2:143" ht="11.25" customHeight="1" x14ac:dyDescent="0.15">
      <c r="B9" s="605" t="s">
        <v>229</v>
      </c>
      <c r="C9" s="606"/>
      <c r="D9" s="606"/>
      <c r="E9" s="606"/>
      <c r="F9" s="606"/>
      <c r="G9" s="606"/>
      <c r="H9" s="606"/>
      <c r="I9" s="606"/>
      <c r="J9" s="606"/>
      <c r="K9" s="606"/>
      <c r="L9" s="606"/>
      <c r="M9" s="606"/>
      <c r="N9" s="606"/>
      <c r="O9" s="606"/>
      <c r="P9" s="606"/>
      <c r="Q9" s="607"/>
      <c r="R9" s="608">
        <v>12589</v>
      </c>
      <c r="S9" s="609"/>
      <c r="T9" s="609"/>
      <c r="U9" s="609"/>
      <c r="V9" s="609"/>
      <c r="W9" s="609"/>
      <c r="X9" s="609"/>
      <c r="Y9" s="610"/>
      <c r="Z9" s="650">
        <v>0.1</v>
      </c>
      <c r="AA9" s="650"/>
      <c r="AB9" s="650"/>
      <c r="AC9" s="650"/>
      <c r="AD9" s="651">
        <v>12589</v>
      </c>
      <c r="AE9" s="651"/>
      <c r="AF9" s="651"/>
      <c r="AG9" s="651"/>
      <c r="AH9" s="651"/>
      <c r="AI9" s="651"/>
      <c r="AJ9" s="651"/>
      <c r="AK9" s="651"/>
      <c r="AL9" s="611">
        <v>0.3</v>
      </c>
      <c r="AM9" s="612"/>
      <c r="AN9" s="612"/>
      <c r="AO9" s="652"/>
      <c r="AP9" s="605" t="s">
        <v>230</v>
      </c>
      <c r="AQ9" s="606"/>
      <c r="AR9" s="606"/>
      <c r="AS9" s="606"/>
      <c r="AT9" s="606"/>
      <c r="AU9" s="606"/>
      <c r="AV9" s="606"/>
      <c r="AW9" s="606"/>
      <c r="AX9" s="606"/>
      <c r="AY9" s="606"/>
      <c r="AZ9" s="606"/>
      <c r="BA9" s="606"/>
      <c r="BB9" s="606"/>
      <c r="BC9" s="606"/>
      <c r="BD9" s="606"/>
      <c r="BE9" s="606"/>
      <c r="BF9" s="607"/>
      <c r="BG9" s="608">
        <v>749239</v>
      </c>
      <c r="BH9" s="609"/>
      <c r="BI9" s="609"/>
      <c r="BJ9" s="609"/>
      <c r="BK9" s="609"/>
      <c r="BL9" s="609"/>
      <c r="BM9" s="609"/>
      <c r="BN9" s="610"/>
      <c r="BO9" s="650">
        <v>38.299999999999997</v>
      </c>
      <c r="BP9" s="650"/>
      <c r="BQ9" s="650"/>
      <c r="BR9" s="650"/>
      <c r="BS9" s="651" t="s">
        <v>121</v>
      </c>
      <c r="BT9" s="651"/>
      <c r="BU9" s="651"/>
      <c r="BV9" s="651"/>
      <c r="BW9" s="651"/>
      <c r="BX9" s="651"/>
      <c r="BY9" s="651"/>
      <c r="BZ9" s="651"/>
      <c r="CA9" s="651"/>
      <c r="CB9" s="685"/>
      <c r="CD9" s="605" t="s">
        <v>231</v>
      </c>
      <c r="CE9" s="606"/>
      <c r="CF9" s="606"/>
      <c r="CG9" s="606"/>
      <c r="CH9" s="606"/>
      <c r="CI9" s="606"/>
      <c r="CJ9" s="606"/>
      <c r="CK9" s="606"/>
      <c r="CL9" s="606"/>
      <c r="CM9" s="606"/>
      <c r="CN9" s="606"/>
      <c r="CO9" s="606"/>
      <c r="CP9" s="606"/>
      <c r="CQ9" s="607"/>
      <c r="CR9" s="608">
        <v>540852</v>
      </c>
      <c r="CS9" s="609"/>
      <c r="CT9" s="609"/>
      <c r="CU9" s="609"/>
      <c r="CV9" s="609"/>
      <c r="CW9" s="609"/>
      <c r="CX9" s="609"/>
      <c r="CY9" s="610"/>
      <c r="CZ9" s="650">
        <v>5.5</v>
      </c>
      <c r="DA9" s="650"/>
      <c r="DB9" s="650"/>
      <c r="DC9" s="650"/>
      <c r="DD9" s="614" t="s">
        <v>121</v>
      </c>
      <c r="DE9" s="609"/>
      <c r="DF9" s="609"/>
      <c r="DG9" s="609"/>
      <c r="DH9" s="609"/>
      <c r="DI9" s="609"/>
      <c r="DJ9" s="609"/>
      <c r="DK9" s="609"/>
      <c r="DL9" s="609"/>
      <c r="DM9" s="609"/>
      <c r="DN9" s="609"/>
      <c r="DO9" s="609"/>
      <c r="DP9" s="610"/>
      <c r="DQ9" s="614">
        <v>465226</v>
      </c>
      <c r="DR9" s="609"/>
      <c r="DS9" s="609"/>
      <c r="DT9" s="609"/>
      <c r="DU9" s="609"/>
      <c r="DV9" s="609"/>
      <c r="DW9" s="609"/>
      <c r="DX9" s="609"/>
      <c r="DY9" s="609"/>
      <c r="DZ9" s="609"/>
      <c r="EA9" s="609"/>
      <c r="EB9" s="609"/>
      <c r="EC9" s="649"/>
    </row>
    <row r="10" spans="2:143" ht="11.25" customHeight="1" x14ac:dyDescent="0.15">
      <c r="B10" s="605" t="s">
        <v>232</v>
      </c>
      <c r="C10" s="606"/>
      <c r="D10" s="606"/>
      <c r="E10" s="606"/>
      <c r="F10" s="606"/>
      <c r="G10" s="606"/>
      <c r="H10" s="606"/>
      <c r="I10" s="606"/>
      <c r="J10" s="606"/>
      <c r="K10" s="606"/>
      <c r="L10" s="606"/>
      <c r="M10" s="606"/>
      <c r="N10" s="606"/>
      <c r="O10" s="606"/>
      <c r="P10" s="606"/>
      <c r="Q10" s="607"/>
      <c r="R10" s="608" t="s">
        <v>121</v>
      </c>
      <c r="S10" s="609"/>
      <c r="T10" s="609"/>
      <c r="U10" s="609"/>
      <c r="V10" s="609"/>
      <c r="W10" s="609"/>
      <c r="X10" s="609"/>
      <c r="Y10" s="610"/>
      <c r="Z10" s="650" t="s">
        <v>121</v>
      </c>
      <c r="AA10" s="650"/>
      <c r="AB10" s="650"/>
      <c r="AC10" s="650"/>
      <c r="AD10" s="651" t="s">
        <v>121</v>
      </c>
      <c r="AE10" s="651"/>
      <c r="AF10" s="651"/>
      <c r="AG10" s="651"/>
      <c r="AH10" s="651"/>
      <c r="AI10" s="651"/>
      <c r="AJ10" s="651"/>
      <c r="AK10" s="651"/>
      <c r="AL10" s="611" t="s">
        <v>121</v>
      </c>
      <c r="AM10" s="612"/>
      <c r="AN10" s="612"/>
      <c r="AO10" s="652"/>
      <c r="AP10" s="605" t="s">
        <v>233</v>
      </c>
      <c r="AQ10" s="606"/>
      <c r="AR10" s="606"/>
      <c r="AS10" s="606"/>
      <c r="AT10" s="606"/>
      <c r="AU10" s="606"/>
      <c r="AV10" s="606"/>
      <c r="AW10" s="606"/>
      <c r="AX10" s="606"/>
      <c r="AY10" s="606"/>
      <c r="AZ10" s="606"/>
      <c r="BA10" s="606"/>
      <c r="BB10" s="606"/>
      <c r="BC10" s="606"/>
      <c r="BD10" s="606"/>
      <c r="BE10" s="606"/>
      <c r="BF10" s="607"/>
      <c r="BG10" s="608">
        <v>42117</v>
      </c>
      <c r="BH10" s="609"/>
      <c r="BI10" s="609"/>
      <c r="BJ10" s="609"/>
      <c r="BK10" s="609"/>
      <c r="BL10" s="609"/>
      <c r="BM10" s="609"/>
      <c r="BN10" s="610"/>
      <c r="BO10" s="650">
        <v>2.2000000000000002</v>
      </c>
      <c r="BP10" s="650"/>
      <c r="BQ10" s="650"/>
      <c r="BR10" s="650"/>
      <c r="BS10" s="651" t="s">
        <v>121</v>
      </c>
      <c r="BT10" s="651"/>
      <c r="BU10" s="651"/>
      <c r="BV10" s="651"/>
      <c r="BW10" s="651"/>
      <c r="BX10" s="651"/>
      <c r="BY10" s="651"/>
      <c r="BZ10" s="651"/>
      <c r="CA10" s="651"/>
      <c r="CB10" s="685"/>
      <c r="CD10" s="605" t="s">
        <v>234</v>
      </c>
      <c r="CE10" s="606"/>
      <c r="CF10" s="606"/>
      <c r="CG10" s="606"/>
      <c r="CH10" s="606"/>
      <c r="CI10" s="606"/>
      <c r="CJ10" s="606"/>
      <c r="CK10" s="606"/>
      <c r="CL10" s="606"/>
      <c r="CM10" s="606"/>
      <c r="CN10" s="606"/>
      <c r="CO10" s="606"/>
      <c r="CP10" s="606"/>
      <c r="CQ10" s="607"/>
      <c r="CR10" s="608" t="s">
        <v>121</v>
      </c>
      <c r="CS10" s="609"/>
      <c r="CT10" s="609"/>
      <c r="CU10" s="609"/>
      <c r="CV10" s="609"/>
      <c r="CW10" s="609"/>
      <c r="CX10" s="609"/>
      <c r="CY10" s="610"/>
      <c r="CZ10" s="650" t="s">
        <v>121</v>
      </c>
      <c r="DA10" s="650"/>
      <c r="DB10" s="650"/>
      <c r="DC10" s="650"/>
      <c r="DD10" s="614" t="s">
        <v>121</v>
      </c>
      <c r="DE10" s="609"/>
      <c r="DF10" s="609"/>
      <c r="DG10" s="609"/>
      <c r="DH10" s="609"/>
      <c r="DI10" s="609"/>
      <c r="DJ10" s="609"/>
      <c r="DK10" s="609"/>
      <c r="DL10" s="609"/>
      <c r="DM10" s="609"/>
      <c r="DN10" s="609"/>
      <c r="DO10" s="609"/>
      <c r="DP10" s="610"/>
      <c r="DQ10" s="614" t="s">
        <v>121</v>
      </c>
      <c r="DR10" s="609"/>
      <c r="DS10" s="609"/>
      <c r="DT10" s="609"/>
      <c r="DU10" s="609"/>
      <c r="DV10" s="609"/>
      <c r="DW10" s="609"/>
      <c r="DX10" s="609"/>
      <c r="DY10" s="609"/>
      <c r="DZ10" s="609"/>
      <c r="EA10" s="609"/>
      <c r="EB10" s="609"/>
      <c r="EC10" s="649"/>
    </row>
    <row r="11" spans="2:143" ht="11.25" customHeight="1" x14ac:dyDescent="0.15">
      <c r="B11" s="605" t="s">
        <v>235</v>
      </c>
      <c r="C11" s="606"/>
      <c r="D11" s="606"/>
      <c r="E11" s="606"/>
      <c r="F11" s="606"/>
      <c r="G11" s="606"/>
      <c r="H11" s="606"/>
      <c r="I11" s="606"/>
      <c r="J11" s="606"/>
      <c r="K11" s="606"/>
      <c r="L11" s="606"/>
      <c r="M11" s="606"/>
      <c r="N11" s="606"/>
      <c r="O11" s="606"/>
      <c r="P11" s="606"/>
      <c r="Q11" s="607"/>
      <c r="R11" s="608">
        <v>468720</v>
      </c>
      <c r="S11" s="609"/>
      <c r="T11" s="609"/>
      <c r="U11" s="609"/>
      <c r="V11" s="609"/>
      <c r="W11" s="609"/>
      <c r="X11" s="609"/>
      <c r="Y11" s="610"/>
      <c r="Z11" s="611">
        <v>4.7</v>
      </c>
      <c r="AA11" s="612"/>
      <c r="AB11" s="612"/>
      <c r="AC11" s="613"/>
      <c r="AD11" s="614">
        <v>468720</v>
      </c>
      <c r="AE11" s="609"/>
      <c r="AF11" s="609"/>
      <c r="AG11" s="609"/>
      <c r="AH11" s="609"/>
      <c r="AI11" s="609"/>
      <c r="AJ11" s="609"/>
      <c r="AK11" s="610"/>
      <c r="AL11" s="611">
        <v>9.5</v>
      </c>
      <c r="AM11" s="612"/>
      <c r="AN11" s="612"/>
      <c r="AO11" s="652"/>
      <c r="AP11" s="605" t="s">
        <v>236</v>
      </c>
      <c r="AQ11" s="606"/>
      <c r="AR11" s="606"/>
      <c r="AS11" s="606"/>
      <c r="AT11" s="606"/>
      <c r="AU11" s="606"/>
      <c r="AV11" s="606"/>
      <c r="AW11" s="606"/>
      <c r="AX11" s="606"/>
      <c r="AY11" s="606"/>
      <c r="AZ11" s="606"/>
      <c r="BA11" s="606"/>
      <c r="BB11" s="606"/>
      <c r="BC11" s="606"/>
      <c r="BD11" s="606"/>
      <c r="BE11" s="606"/>
      <c r="BF11" s="607"/>
      <c r="BG11" s="608">
        <v>47221</v>
      </c>
      <c r="BH11" s="609"/>
      <c r="BI11" s="609"/>
      <c r="BJ11" s="609"/>
      <c r="BK11" s="609"/>
      <c r="BL11" s="609"/>
      <c r="BM11" s="609"/>
      <c r="BN11" s="610"/>
      <c r="BO11" s="650">
        <v>2.4</v>
      </c>
      <c r="BP11" s="650"/>
      <c r="BQ11" s="650"/>
      <c r="BR11" s="650"/>
      <c r="BS11" s="651" t="s">
        <v>121</v>
      </c>
      <c r="BT11" s="651"/>
      <c r="BU11" s="651"/>
      <c r="BV11" s="651"/>
      <c r="BW11" s="651"/>
      <c r="BX11" s="651"/>
      <c r="BY11" s="651"/>
      <c r="BZ11" s="651"/>
      <c r="CA11" s="651"/>
      <c r="CB11" s="685"/>
      <c r="CD11" s="605" t="s">
        <v>237</v>
      </c>
      <c r="CE11" s="606"/>
      <c r="CF11" s="606"/>
      <c r="CG11" s="606"/>
      <c r="CH11" s="606"/>
      <c r="CI11" s="606"/>
      <c r="CJ11" s="606"/>
      <c r="CK11" s="606"/>
      <c r="CL11" s="606"/>
      <c r="CM11" s="606"/>
      <c r="CN11" s="606"/>
      <c r="CO11" s="606"/>
      <c r="CP11" s="606"/>
      <c r="CQ11" s="607"/>
      <c r="CR11" s="608">
        <v>32863</v>
      </c>
      <c r="CS11" s="609"/>
      <c r="CT11" s="609"/>
      <c r="CU11" s="609"/>
      <c r="CV11" s="609"/>
      <c r="CW11" s="609"/>
      <c r="CX11" s="609"/>
      <c r="CY11" s="610"/>
      <c r="CZ11" s="650">
        <v>0.3</v>
      </c>
      <c r="DA11" s="650"/>
      <c r="DB11" s="650"/>
      <c r="DC11" s="650"/>
      <c r="DD11" s="614">
        <v>8114</v>
      </c>
      <c r="DE11" s="609"/>
      <c r="DF11" s="609"/>
      <c r="DG11" s="609"/>
      <c r="DH11" s="609"/>
      <c r="DI11" s="609"/>
      <c r="DJ11" s="609"/>
      <c r="DK11" s="609"/>
      <c r="DL11" s="609"/>
      <c r="DM11" s="609"/>
      <c r="DN11" s="609"/>
      <c r="DO11" s="609"/>
      <c r="DP11" s="610"/>
      <c r="DQ11" s="614">
        <v>23548</v>
      </c>
      <c r="DR11" s="609"/>
      <c r="DS11" s="609"/>
      <c r="DT11" s="609"/>
      <c r="DU11" s="609"/>
      <c r="DV11" s="609"/>
      <c r="DW11" s="609"/>
      <c r="DX11" s="609"/>
      <c r="DY11" s="609"/>
      <c r="DZ11" s="609"/>
      <c r="EA11" s="609"/>
      <c r="EB11" s="609"/>
      <c r="EC11" s="649"/>
    </row>
    <row r="12" spans="2:143" ht="11.25" customHeight="1" x14ac:dyDescent="0.15">
      <c r="B12" s="605" t="s">
        <v>238</v>
      </c>
      <c r="C12" s="606"/>
      <c r="D12" s="606"/>
      <c r="E12" s="606"/>
      <c r="F12" s="606"/>
      <c r="G12" s="606"/>
      <c r="H12" s="606"/>
      <c r="I12" s="606"/>
      <c r="J12" s="606"/>
      <c r="K12" s="606"/>
      <c r="L12" s="606"/>
      <c r="M12" s="606"/>
      <c r="N12" s="606"/>
      <c r="O12" s="606"/>
      <c r="P12" s="606"/>
      <c r="Q12" s="607"/>
      <c r="R12" s="608">
        <v>2239</v>
      </c>
      <c r="S12" s="609"/>
      <c r="T12" s="609"/>
      <c r="U12" s="609"/>
      <c r="V12" s="609"/>
      <c r="W12" s="609"/>
      <c r="X12" s="609"/>
      <c r="Y12" s="610"/>
      <c r="Z12" s="650">
        <v>0</v>
      </c>
      <c r="AA12" s="650"/>
      <c r="AB12" s="650"/>
      <c r="AC12" s="650"/>
      <c r="AD12" s="651">
        <v>2239</v>
      </c>
      <c r="AE12" s="651"/>
      <c r="AF12" s="651"/>
      <c r="AG12" s="651"/>
      <c r="AH12" s="651"/>
      <c r="AI12" s="651"/>
      <c r="AJ12" s="651"/>
      <c r="AK12" s="651"/>
      <c r="AL12" s="611">
        <v>0</v>
      </c>
      <c r="AM12" s="612"/>
      <c r="AN12" s="612"/>
      <c r="AO12" s="652"/>
      <c r="AP12" s="605" t="s">
        <v>239</v>
      </c>
      <c r="AQ12" s="606"/>
      <c r="AR12" s="606"/>
      <c r="AS12" s="606"/>
      <c r="AT12" s="606"/>
      <c r="AU12" s="606"/>
      <c r="AV12" s="606"/>
      <c r="AW12" s="606"/>
      <c r="AX12" s="606"/>
      <c r="AY12" s="606"/>
      <c r="AZ12" s="606"/>
      <c r="BA12" s="606"/>
      <c r="BB12" s="606"/>
      <c r="BC12" s="606"/>
      <c r="BD12" s="606"/>
      <c r="BE12" s="606"/>
      <c r="BF12" s="607"/>
      <c r="BG12" s="608">
        <v>921188</v>
      </c>
      <c r="BH12" s="609"/>
      <c r="BI12" s="609"/>
      <c r="BJ12" s="609"/>
      <c r="BK12" s="609"/>
      <c r="BL12" s="609"/>
      <c r="BM12" s="609"/>
      <c r="BN12" s="610"/>
      <c r="BO12" s="650">
        <v>47.1</v>
      </c>
      <c r="BP12" s="650"/>
      <c r="BQ12" s="650"/>
      <c r="BR12" s="650"/>
      <c r="BS12" s="651" t="s">
        <v>121</v>
      </c>
      <c r="BT12" s="651"/>
      <c r="BU12" s="651"/>
      <c r="BV12" s="651"/>
      <c r="BW12" s="651"/>
      <c r="BX12" s="651"/>
      <c r="BY12" s="651"/>
      <c r="BZ12" s="651"/>
      <c r="CA12" s="651"/>
      <c r="CB12" s="685"/>
      <c r="CD12" s="605" t="s">
        <v>240</v>
      </c>
      <c r="CE12" s="606"/>
      <c r="CF12" s="606"/>
      <c r="CG12" s="606"/>
      <c r="CH12" s="606"/>
      <c r="CI12" s="606"/>
      <c r="CJ12" s="606"/>
      <c r="CK12" s="606"/>
      <c r="CL12" s="606"/>
      <c r="CM12" s="606"/>
      <c r="CN12" s="606"/>
      <c r="CO12" s="606"/>
      <c r="CP12" s="606"/>
      <c r="CQ12" s="607"/>
      <c r="CR12" s="608">
        <v>149979</v>
      </c>
      <c r="CS12" s="609"/>
      <c r="CT12" s="609"/>
      <c r="CU12" s="609"/>
      <c r="CV12" s="609"/>
      <c r="CW12" s="609"/>
      <c r="CX12" s="609"/>
      <c r="CY12" s="610"/>
      <c r="CZ12" s="650">
        <v>1.5</v>
      </c>
      <c r="DA12" s="650"/>
      <c r="DB12" s="650"/>
      <c r="DC12" s="650"/>
      <c r="DD12" s="614">
        <v>4958</v>
      </c>
      <c r="DE12" s="609"/>
      <c r="DF12" s="609"/>
      <c r="DG12" s="609"/>
      <c r="DH12" s="609"/>
      <c r="DI12" s="609"/>
      <c r="DJ12" s="609"/>
      <c r="DK12" s="609"/>
      <c r="DL12" s="609"/>
      <c r="DM12" s="609"/>
      <c r="DN12" s="609"/>
      <c r="DO12" s="609"/>
      <c r="DP12" s="610"/>
      <c r="DQ12" s="614">
        <v>63793</v>
      </c>
      <c r="DR12" s="609"/>
      <c r="DS12" s="609"/>
      <c r="DT12" s="609"/>
      <c r="DU12" s="609"/>
      <c r="DV12" s="609"/>
      <c r="DW12" s="609"/>
      <c r="DX12" s="609"/>
      <c r="DY12" s="609"/>
      <c r="DZ12" s="609"/>
      <c r="EA12" s="609"/>
      <c r="EB12" s="609"/>
      <c r="EC12" s="649"/>
    </row>
    <row r="13" spans="2:143" ht="11.25" customHeight="1" x14ac:dyDescent="0.15">
      <c r="B13" s="605" t="s">
        <v>241</v>
      </c>
      <c r="C13" s="606"/>
      <c r="D13" s="606"/>
      <c r="E13" s="606"/>
      <c r="F13" s="606"/>
      <c r="G13" s="606"/>
      <c r="H13" s="606"/>
      <c r="I13" s="606"/>
      <c r="J13" s="606"/>
      <c r="K13" s="606"/>
      <c r="L13" s="606"/>
      <c r="M13" s="606"/>
      <c r="N13" s="606"/>
      <c r="O13" s="606"/>
      <c r="P13" s="606"/>
      <c r="Q13" s="607"/>
      <c r="R13" s="608" t="s">
        <v>121</v>
      </c>
      <c r="S13" s="609"/>
      <c r="T13" s="609"/>
      <c r="U13" s="609"/>
      <c r="V13" s="609"/>
      <c r="W13" s="609"/>
      <c r="X13" s="609"/>
      <c r="Y13" s="610"/>
      <c r="Z13" s="650" t="s">
        <v>121</v>
      </c>
      <c r="AA13" s="650"/>
      <c r="AB13" s="650"/>
      <c r="AC13" s="650"/>
      <c r="AD13" s="651" t="s">
        <v>121</v>
      </c>
      <c r="AE13" s="651"/>
      <c r="AF13" s="651"/>
      <c r="AG13" s="651"/>
      <c r="AH13" s="651"/>
      <c r="AI13" s="651"/>
      <c r="AJ13" s="651"/>
      <c r="AK13" s="651"/>
      <c r="AL13" s="611" t="s">
        <v>121</v>
      </c>
      <c r="AM13" s="612"/>
      <c r="AN13" s="612"/>
      <c r="AO13" s="652"/>
      <c r="AP13" s="605" t="s">
        <v>242</v>
      </c>
      <c r="AQ13" s="606"/>
      <c r="AR13" s="606"/>
      <c r="AS13" s="606"/>
      <c r="AT13" s="606"/>
      <c r="AU13" s="606"/>
      <c r="AV13" s="606"/>
      <c r="AW13" s="606"/>
      <c r="AX13" s="606"/>
      <c r="AY13" s="606"/>
      <c r="AZ13" s="606"/>
      <c r="BA13" s="606"/>
      <c r="BB13" s="606"/>
      <c r="BC13" s="606"/>
      <c r="BD13" s="606"/>
      <c r="BE13" s="606"/>
      <c r="BF13" s="607"/>
      <c r="BG13" s="608">
        <v>908933</v>
      </c>
      <c r="BH13" s="609"/>
      <c r="BI13" s="609"/>
      <c r="BJ13" s="609"/>
      <c r="BK13" s="609"/>
      <c r="BL13" s="609"/>
      <c r="BM13" s="609"/>
      <c r="BN13" s="610"/>
      <c r="BO13" s="650">
        <v>46.5</v>
      </c>
      <c r="BP13" s="650"/>
      <c r="BQ13" s="650"/>
      <c r="BR13" s="650"/>
      <c r="BS13" s="651" t="s">
        <v>121</v>
      </c>
      <c r="BT13" s="651"/>
      <c r="BU13" s="651"/>
      <c r="BV13" s="651"/>
      <c r="BW13" s="651"/>
      <c r="BX13" s="651"/>
      <c r="BY13" s="651"/>
      <c r="BZ13" s="651"/>
      <c r="CA13" s="651"/>
      <c r="CB13" s="685"/>
      <c r="CD13" s="605" t="s">
        <v>243</v>
      </c>
      <c r="CE13" s="606"/>
      <c r="CF13" s="606"/>
      <c r="CG13" s="606"/>
      <c r="CH13" s="606"/>
      <c r="CI13" s="606"/>
      <c r="CJ13" s="606"/>
      <c r="CK13" s="606"/>
      <c r="CL13" s="606"/>
      <c r="CM13" s="606"/>
      <c r="CN13" s="606"/>
      <c r="CO13" s="606"/>
      <c r="CP13" s="606"/>
      <c r="CQ13" s="607"/>
      <c r="CR13" s="608">
        <v>820066</v>
      </c>
      <c r="CS13" s="609"/>
      <c r="CT13" s="609"/>
      <c r="CU13" s="609"/>
      <c r="CV13" s="609"/>
      <c r="CW13" s="609"/>
      <c r="CX13" s="609"/>
      <c r="CY13" s="610"/>
      <c r="CZ13" s="650">
        <v>8.3000000000000007</v>
      </c>
      <c r="DA13" s="650"/>
      <c r="DB13" s="650"/>
      <c r="DC13" s="650"/>
      <c r="DD13" s="614">
        <v>558181</v>
      </c>
      <c r="DE13" s="609"/>
      <c r="DF13" s="609"/>
      <c r="DG13" s="609"/>
      <c r="DH13" s="609"/>
      <c r="DI13" s="609"/>
      <c r="DJ13" s="609"/>
      <c r="DK13" s="609"/>
      <c r="DL13" s="609"/>
      <c r="DM13" s="609"/>
      <c r="DN13" s="609"/>
      <c r="DO13" s="609"/>
      <c r="DP13" s="610"/>
      <c r="DQ13" s="614">
        <v>238604</v>
      </c>
      <c r="DR13" s="609"/>
      <c r="DS13" s="609"/>
      <c r="DT13" s="609"/>
      <c r="DU13" s="609"/>
      <c r="DV13" s="609"/>
      <c r="DW13" s="609"/>
      <c r="DX13" s="609"/>
      <c r="DY13" s="609"/>
      <c r="DZ13" s="609"/>
      <c r="EA13" s="609"/>
      <c r="EB13" s="609"/>
      <c r="EC13" s="649"/>
    </row>
    <row r="14" spans="2:143" ht="11.25" customHeight="1" x14ac:dyDescent="0.15">
      <c r="B14" s="605" t="s">
        <v>244</v>
      </c>
      <c r="C14" s="606"/>
      <c r="D14" s="606"/>
      <c r="E14" s="606"/>
      <c r="F14" s="606"/>
      <c r="G14" s="606"/>
      <c r="H14" s="606"/>
      <c r="I14" s="606"/>
      <c r="J14" s="606"/>
      <c r="K14" s="606"/>
      <c r="L14" s="606"/>
      <c r="M14" s="606"/>
      <c r="N14" s="606"/>
      <c r="O14" s="606"/>
      <c r="P14" s="606"/>
      <c r="Q14" s="607"/>
      <c r="R14" s="608" t="s">
        <v>121</v>
      </c>
      <c r="S14" s="609"/>
      <c r="T14" s="609"/>
      <c r="U14" s="609"/>
      <c r="V14" s="609"/>
      <c r="W14" s="609"/>
      <c r="X14" s="609"/>
      <c r="Y14" s="610"/>
      <c r="Z14" s="650" t="s">
        <v>121</v>
      </c>
      <c r="AA14" s="650"/>
      <c r="AB14" s="650"/>
      <c r="AC14" s="650"/>
      <c r="AD14" s="651" t="s">
        <v>121</v>
      </c>
      <c r="AE14" s="651"/>
      <c r="AF14" s="651"/>
      <c r="AG14" s="651"/>
      <c r="AH14" s="651"/>
      <c r="AI14" s="651"/>
      <c r="AJ14" s="651"/>
      <c r="AK14" s="651"/>
      <c r="AL14" s="611" t="s">
        <v>121</v>
      </c>
      <c r="AM14" s="612"/>
      <c r="AN14" s="612"/>
      <c r="AO14" s="652"/>
      <c r="AP14" s="605" t="s">
        <v>245</v>
      </c>
      <c r="AQ14" s="606"/>
      <c r="AR14" s="606"/>
      <c r="AS14" s="606"/>
      <c r="AT14" s="606"/>
      <c r="AU14" s="606"/>
      <c r="AV14" s="606"/>
      <c r="AW14" s="606"/>
      <c r="AX14" s="606"/>
      <c r="AY14" s="606"/>
      <c r="AZ14" s="606"/>
      <c r="BA14" s="606"/>
      <c r="BB14" s="606"/>
      <c r="BC14" s="606"/>
      <c r="BD14" s="606"/>
      <c r="BE14" s="606"/>
      <c r="BF14" s="607"/>
      <c r="BG14" s="608">
        <v>86480</v>
      </c>
      <c r="BH14" s="609"/>
      <c r="BI14" s="609"/>
      <c r="BJ14" s="609"/>
      <c r="BK14" s="609"/>
      <c r="BL14" s="609"/>
      <c r="BM14" s="609"/>
      <c r="BN14" s="610"/>
      <c r="BO14" s="650">
        <v>4.4000000000000004</v>
      </c>
      <c r="BP14" s="650"/>
      <c r="BQ14" s="650"/>
      <c r="BR14" s="650"/>
      <c r="BS14" s="651" t="s">
        <v>121</v>
      </c>
      <c r="BT14" s="651"/>
      <c r="BU14" s="651"/>
      <c r="BV14" s="651"/>
      <c r="BW14" s="651"/>
      <c r="BX14" s="651"/>
      <c r="BY14" s="651"/>
      <c r="BZ14" s="651"/>
      <c r="CA14" s="651"/>
      <c r="CB14" s="685"/>
      <c r="CD14" s="605" t="s">
        <v>246</v>
      </c>
      <c r="CE14" s="606"/>
      <c r="CF14" s="606"/>
      <c r="CG14" s="606"/>
      <c r="CH14" s="606"/>
      <c r="CI14" s="606"/>
      <c r="CJ14" s="606"/>
      <c r="CK14" s="606"/>
      <c r="CL14" s="606"/>
      <c r="CM14" s="606"/>
      <c r="CN14" s="606"/>
      <c r="CO14" s="606"/>
      <c r="CP14" s="606"/>
      <c r="CQ14" s="607"/>
      <c r="CR14" s="608">
        <v>298705</v>
      </c>
      <c r="CS14" s="609"/>
      <c r="CT14" s="609"/>
      <c r="CU14" s="609"/>
      <c r="CV14" s="609"/>
      <c r="CW14" s="609"/>
      <c r="CX14" s="609"/>
      <c r="CY14" s="610"/>
      <c r="CZ14" s="650">
        <v>3</v>
      </c>
      <c r="DA14" s="650"/>
      <c r="DB14" s="650"/>
      <c r="DC14" s="650"/>
      <c r="DD14" s="614" t="s">
        <v>121</v>
      </c>
      <c r="DE14" s="609"/>
      <c r="DF14" s="609"/>
      <c r="DG14" s="609"/>
      <c r="DH14" s="609"/>
      <c r="DI14" s="609"/>
      <c r="DJ14" s="609"/>
      <c r="DK14" s="609"/>
      <c r="DL14" s="609"/>
      <c r="DM14" s="609"/>
      <c r="DN14" s="609"/>
      <c r="DO14" s="609"/>
      <c r="DP14" s="610"/>
      <c r="DQ14" s="614">
        <v>298063</v>
      </c>
      <c r="DR14" s="609"/>
      <c r="DS14" s="609"/>
      <c r="DT14" s="609"/>
      <c r="DU14" s="609"/>
      <c r="DV14" s="609"/>
      <c r="DW14" s="609"/>
      <c r="DX14" s="609"/>
      <c r="DY14" s="609"/>
      <c r="DZ14" s="609"/>
      <c r="EA14" s="609"/>
      <c r="EB14" s="609"/>
      <c r="EC14" s="649"/>
    </row>
    <row r="15" spans="2:143" ht="11.25" customHeight="1" x14ac:dyDescent="0.15">
      <c r="B15" s="605" t="s">
        <v>247</v>
      </c>
      <c r="C15" s="606"/>
      <c r="D15" s="606"/>
      <c r="E15" s="606"/>
      <c r="F15" s="606"/>
      <c r="G15" s="606"/>
      <c r="H15" s="606"/>
      <c r="I15" s="606"/>
      <c r="J15" s="606"/>
      <c r="K15" s="606"/>
      <c r="L15" s="606"/>
      <c r="M15" s="606"/>
      <c r="N15" s="606"/>
      <c r="O15" s="606"/>
      <c r="P15" s="606"/>
      <c r="Q15" s="607"/>
      <c r="R15" s="608">
        <v>4426</v>
      </c>
      <c r="S15" s="609"/>
      <c r="T15" s="609"/>
      <c r="U15" s="609"/>
      <c r="V15" s="609"/>
      <c r="W15" s="609"/>
      <c r="X15" s="609"/>
      <c r="Y15" s="610"/>
      <c r="Z15" s="650">
        <v>0</v>
      </c>
      <c r="AA15" s="650"/>
      <c r="AB15" s="650"/>
      <c r="AC15" s="650"/>
      <c r="AD15" s="651">
        <v>4426</v>
      </c>
      <c r="AE15" s="651"/>
      <c r="AF15" s="651"/>
      <c r="AG15" s="651"/>
      <c r="AH15" s="651"/>
      <c r="AI15" s="651"/>
      <c r="AJ15" s="651"/>
      <c r="AK15" s="651"/>
      <c r="AL15" s="611">
        <v>0.1</v>
      </c>
      <c r="AM15" s="612"/>
      <c r="AN15" s="612"/>
      <c r="AO15" s="652"/>
      <c r="AP15" s="605" t="s">
        <v>248</v>
      </c>
      <c r="AQ15" s="606"/>
      <c r="AR15" s="606"/>
      <c r="AS15" s="606"/>
      <c r="AT15" s="606"/>
      <c r="AU15" s="606"/>
      <c r="AV15" s="606"/>
      <c r="AW15" s="606"/>
      <c r="AX15" s="606"/>
      <c r="AY15" s="606"/>
      <c r="AZ15" s="606"/>
      <c r="BA15" s="606"/>
      <c r="BB15" s="606"/>
      <c r="BC15" s="606"/>
      <c r="BD15" s="606"/>
      <c r="BE15" s="606"/>
      <c r="BF15" s="607"/>
      <c r="BG15" s="608">
        <v>81178</v>
      </c>
      <c r="BH15" s="609"/>
      <c r="BI15" s="609"/>
      <c r="BJ15" s="609"/>
      <c r="BK15" s="609"/>
      <c r="BL15" s="609"/>
      <c r="BM15" s="609"/>
      <c r="BN15" s="610"/>
      <c r="BO15" s="650">
        <v>4.2</v>
      </c>
      <c r="BP15" s="650"/>
      <c r="BQ15" s="650"/>
      <c r="BR15" s="650"/>
      <c r="BS15" s="651" t="s">
        <v>121</v>
      </c>
      <c r="BT15" s="651"/>
      <c r="BU15" s="651"/>
      <c r="BV15" s="651"/>
      <c r="BW15" s="651"/>
      <c r="BX15" s="651"/>
      <c r="BY15" s="651"/>
      <c r="BZ15" s="651"/>
      <c r="CA15" s="651"/>
      <c r="CB15" s="685"/>
      <c r="CD15" s="605" t="s">
        <v>249</v>
      </c>
      <c r="CE15" s="606"/>
      <c r="CF15" s="606"/>
      <c r="CG15" s="606"/>
      <c r="CH15" s="606"/>
      <c r="CI15" s="606"/>
      <c r="CJ15" s="606"/>
      <c r="CK15" s="606"/>
      <c r="CL15" s="606"/>
      <c r="CM15" s="606"/>
      <c r="CN15" s="606"/>
      <c r="CO15" s="606"/>
      <c r="CP15" s="606"/>
      <c r="CQ15" s="607"/>
      <c r="CR15" s="608">
        <v>1061257</v>
      </c>
      <c r="CS15" s="609"/>
      <c r="CT15" s="609"/>
      <c r="CU15" s="609"/>
      <c r="CV15" s="609"/>
      <c r="CW15" s="609"/>
      <c r="CX15" s="609"/>
      <c r="CY15" s="610"/>
      <c r="CZ15" s="650">
        <v>10.7</v>
      </c>
      <c r="DA15" s="650"/>
      <c r="DB15" s="650"/>
      <c r="DC15" s="650"/>
      <c r="DD15" s="614">
        <v>17806</v>
      </c>
      <c r="DE15" s="609"/>
      <c r="DF15" s="609"/>
      <c r="DG15" s="609"/>
      <c r="DH15" s="609"/>
      <c r="DI15" s="609"/>
      <c r="DJ15" s="609"/>
      <c r="DK15" s="609"/>
      <c r="DL15" s="609"/>
      <c r="DM15" s="609"/>
      <c r="DN15" s="609"/>
      <c r="DO15" s="609"/>
      <c r="DP15" s="610"/>
      <c r="DQ15" s="614">
        <v>714556</v>
      </c>
      <c r="DR15" s="609"/>
      <c r="DS15" s="609"/>
      <c r="DT15" s="609"/>
      <c r="DU15" s="609"/>
      <c r="DV15" s="609"/>
      <c r="DW15" s="609"/>
      <c r="DX15" s="609"/>
      <c r="DY15" s="609"/>
      <c r="DZ15" s="609"/>
      <c r="EA15" s="609"/>
      <c r="EB15" s="609"/>
      <c r="EC15" s="649"/>
    </row>
    <row r="16" spans="2:143" ht="11.25" customHeight="1" x14ac:dyDescent="0.15">
      <c r="B16" s="605" t="s">
        <v>250</v>
      </c>
      <c r="C16" s="606"/>
      <c r="D16" s="606"/>
      <c r="E16" s="606"/>
      <c r="F16" s="606"/>
      <c r="G16" s="606"/>
      <c r="H16" s="606"/>
      <c r="I16" s="606"/>
      <c r="J16" s="606"/>
      <c r="K16" s="606"/>
      <c r="L16" s="606"/>
      <c r="M16" s="606"/>
      <c r="N16" s="606"/>
      <c r="O16" s="606"/>
      <c r="P16" s="606"/>
      <c r="Q16" s="607"/>
      <c r="R16" s="608">
        <v>29534</v>
      </c>
      <c r="S16" s="609"/>
      <c r="T16" s="609"/>
      <c r="U16" s="609"/>
      <c r="V16" s="609"/>
      <c r="W16" s="609"/>
      <c r="X16" s="609"/>
      <c r="Y16" s="610"/>
      <c r="Z16" s="650">
        <v>0.3</v>
      </c>
      <c r="AA16" s="650"/>
      <c r="AB16" s="650"/>
      <c r="AC16" s="650"/>
      <c r="AD16" s="651">
        <v>29534</v>
      </c>
      <c r="AE16" s="651"/>
      <c r="AF16" s="651"/>
      <c r="AG16" s="651"/>
      <c r="AH16" s="651"/>
      <c r="AI16" s="651"/>
      <c r="AJ16" s="651"/>
      <c r="AK16" s="651"/>
      <c r="AL16" s="611">
        <v>0.6</v>
      </c>
      <c r="AM16" s="612"/>
      <c r="AN16" s="612"/>
      <c r="AO16" s="652"/>
      <c r="AP16" s="605" t="s">
        <v>251</v>
      </c>
      <c r="AQ16" s="606"/>
      <c r="AR16" s="606"/>
      <c r="AS16" s="606"/>
      <c r="AT16" s="606"/>
      <c r="AU16" s="606"/>
      <c r="AV16" s="606"/>
      <c r="AW16" s="606"/>
      <c r="AX16" s="606"/>
      <c r="AY16" s="606"/>
      <c r="AZ16" s="606"/>
      <c r="BA16" s="606"/>
      <c r="BB16" s="606"/>
      <c r="BC16" s="606"/>
      <c r="BD16" s="606"/>
      <c r="BE16" s="606"/>
      <c r="BF16" s="607"/>
      <c r="BG16" s="608" t="s">
        <v>121</v>
      </c>
      <c r="BH16" s="609"/>
      <c r="BI16" s="609"/>
      <c r="BJ16" s="609"/>
      <c r="BK16" s="609"/>
      <c r="BL16" s="609"/>
      <c r="BM16" s="609"/>
      <c r="BN16" s="610"/>
      <c r="BO16" s="650" t="s">
        <v>121</v>
      </c>
      <c r="BP16" s="650"/>
      <c r="BQ16" s="650"/>
      <c r="BR16" s="650"/>
      <c r="BS16" s="651" t="s">
        <v>121</v>
      </c>
      <c r="BT16" s="651"/>
      <c r="BU16" s="651"/>
      <c r="BV16" s="651"/>
      <c r="BW16" s="651"/>
      <c r="BX16" s="651"/>
      <c r="BY16" s="651"/>
      <c r="BZ16" s="651"/>
      <c r="CA16" s="651"/>
      <c r="CB16" s="685"/>
      <c r="CD16" s="605" t="s">
        <v>252</v>
      </c>
      <c r="CE16" s="606"/>
      <c r="CF16" s="606"/>
      <c r="CG16" s="606"/>
      <c r="CH16" s="606"/>
      <c r="CI16" s="606"/>
      <c r="CJ16" s="606"/>
      <c r="CK16" s="606"/>
      <c r="CL16" s="606"/>
      <c r="CM16" s="606"/>
      <c r="CN16" s="606"/>
      <c r="CO16" s="606"/>
      <c r="CP16" s="606"/>
      <c r="CQ16" s="607"/>
      <c r="CR16" s="608" t="s">
        <v>121</v>
      </c>
      <c r="CS16" s="609"/>
      <c r="CT16" s="609"/>
      <c r="CU16" s="609"/>
      <c r="CV16" s="609"/>
      <c r="CW16" s="609"/>
      <c r="CX16" s="609"/>
      <c r="CY16" s="610"/>
      <c r="CZ16" s="650" t="s">
        <v>121</v>
      </c>
      <c r="DA16" s="650"/>
      <c r="DB16" s="650"/>
      <c r="DC16" s="650"/>
      <c r="DD16" s="614" t="s">
        <v>121</v>
      </c>
      <c r="DE16" s="609"/>
      <c r="DF16" s="609"/>
      <c r="DG16" s="609"/>
      <c r="DH16" s="609"/>
      <c r="DI16" s="609"/>
      <c r="DJ16" s="609"/>
      <c r="DK16" s="609"/>
      <c r="DL16" s="609"/>
      <c r="DM16" s="609"/>
      <c r="DN16" s="609"/>
      <c r="DO16" s="609"/>
      <c r="DP16" s="610"/>
      <c r="DQ16" s="614" t="s">
        <v>121</v>
      </c>
      <c r="DR16" s="609"/>
      <c r="DS16" s="609"/>
      <c r="DT16" s="609"/>
      <c r="DU16" s="609"/>
      <c r="DV16" s="609"/>
      <c r="DW16" s="609"/>
      <c r="DX16" s="609"/>
      <c r="DY16" s="609"/>
      <c r="DZ16" s="609"/>
      <c r="EA16" s="609"/>
      <c r="EB16" s="609"/>
      <c r="EC16" s="649"/>
    </row>
    <row r="17" spans="2:133" ht="11.25" customHeight="1" x14ac:dyDescent="0.15">
      <c r="B17" s="605" t="s">
        <v>253</v>
      </c>
      <c r="C17" s="606"/>
      <c r="D17" s="606"/>
      <c r="E17" s="606"/>
      <c r="F17" s="606"/>
      <c r="G17" s="606"/>
      <c r="H17" s="606"/>
      <c r="I17" s="606"/>
      <c r="J17" s="606"/>
      <c r="K17" s="606"/>
      <c r="L17" s="606"/>
      <c r="M17" s="606"/>
      <c r="N17" s="606"/>
      <c r="O17" s="606"/>
      <c r="P17" s="606"/>
      <c r="Q17" s="607"/>
      <c r="R17" s="608">
        <v>95714</v>
      </c>
      <c r="S17" s="609"/>
      <c r="T17" s="609"/>
      <c r="U17" s="609"/>
      <c r="V17" s="609"/>
      <c r="W17" s="609"/>
      <c r="X17" s="609"/>
      <c r="Y17" s="610"/>
      <c r="Z17" s="650">
        <v>1</v>
      </c>
      <c r="AA17" s="650"/>
      <c r="AB17" s="650"/>
      <c r="AC17" s="650"/>
      <c r="AD17" s="651">
        <v>95714</v>
      </c>
      <c r="AE17" s="651"/>
      <c r="AF17" s="651"/>
      <c r="AG17" s="651"/>
      <c r="AH17" s="651"/>
      <c r="AI17" s="651"/>
      <c r="AJ17" s="651"/>
      <c r="AK17" s="651"/>
      <c r="AL17" s="611">
        <v>1.9</v>
      </c>
      <c r="AM17" s="612"/>
      <c r="AN17" s="612"/>
      <c r="AO17" s="652"/>
      <c r="AP17" s="605" t="s">
        <v>254</v>
      </c>
      <c r="AQ17" s="606"/>
      <c r="AR17" s="606"/>
      <c r="AS17" s="606"/>
      <c r="AT17" s="606"/>
      <c r="AU17" s="606"/>
      <c r="AV17" s="606"/>
      <c r="AW17" s="606"/>
      <c r="AX17" s="606"/>
      <c r="AY17" s="606"/>
      <c r="AZ17" s="606"/>
      <c r="BA17" s="606"/>
      <c r="BB17" s="606"/>
      <c r="BC17" s="606"/>
      <c r="BD17" s="606"/>
      <c r="BE17" s="606"/>
      <c r="BF17" s="607"/>
      <c r="BG17" s="608" t="s">
        <v>121</v>
      </c>
      <c r="BH17" s="609"/>
      <c r="BI17" s="609"/>
      <c r="BJ17" s="609"/>
      <c r="BK17" s="609"/>
      <c r="BL17" s="609"/>
      <c r="BM17" s="609"/>
      <c r="BN17" s="610"/>
      <c r="BO17" s="650" t="s">
        <v>121</v>
      </c>
      <c r="BP17" s="650"/>
      <c r="BQ17" s="650"/>
      <c r="BR17" s="650"/>
      <c r="BS17" s="651" t="s">
        <v>121</v>
      </c>
      <c r="BT17" s="651"/>
      <c r="BU17" s="651"/>
      <c r="BV17" s="651"/>
      <c r="BW17" s="651"/>
      <c r="BX17" s="651"/>
      <c r="BY17" s="651"/>
      <c r="BZ17" s="651"/>
      <c r="CA17" s="651"/>
      <c r="CB17" s="685"/>
      <c r="CD17" s="605" t="s">
        <v>255</v>
      </c>
      <c r="CE17" s="606"/>
      <c r="CF17" s="606"/>
      <c r="CG17" s="606"/>
      <c r="CH17" s="606"/>
      <c r="CI17" s="606"/>
      <c r="CJ17" s="606"/>
      <c r="CK17" s="606"/>
      <c r="CL17" s="606"/>
      <c r="CM17" s="606"/>
      <c r="CN17" s="606"/>
      <c r="CO17" s="606"/>
      <c r="CP17" s="606"/>
      <c r="CQ17" s="607"/>
      <c r="CR17" s="608">
        <v>664559</v>
      </c>
      <c r="CS17" s="609"/>
      <c r="CT17" s="609"/>
      <c r="CU17" s="609"/>
      <c r="CV17" s="609"/>
      <c r="CW17" s="609"/>
      <c r="CX17" s="609"/>
      <c r="CY17" s="610"/>
      <c r="CZ17" s="650">
        <v>6.7</v>
      </c>
      <c r="DA17" s="650"/>
      <c r="DB17" s="650"/>
      <c r="DC17" s="650"/>
      <c r="DD17" s="614" t="s">
        <v>121</v>
      </c>
      <c r="DE17" s="609"/>
      <c r="DF17" s="609"/>
      <c r="DG17" s="609"/>
      <c r="DH17" s="609"/>
      <c r="DI17" s="609"/>
      <c r="DJ17" s="609"/>
      <c r="DK17" s="609"/>
      <c r="DL17" s="609"/>
      <c r="DM17" s="609"/>
      <c r="DN17" s="609"/>
      <c r="DO17" s="609"/>
      <c r="DP17" s="610"/>
      <c r="DQ17" s="614">
        <v>646958</v>
      </c>
      <c r="DR17" s="609"/>
      <c r="DS17" s="609"/>
      <c r="DT17" s="609"/>
      <c r="DU17" s="609"/>
      <c r="DV17" s="609"/>
      <c r="DW17" s="609"/>
      <c r="DX17" s="609"/>
      <c r="DY17" s="609"/>
      <c r="DZ17" s="609"/>
      <c r="EA17" s="609"/>
      <c r="EB17" s="609"/>
      <c r="EC17" s="649"/>
    </row>
    <row r="18" spans="2:133" ht="11.25" customHeight="1" x14ac:dyDescent="0.15">
      <c r="B18" s="605" t="s">
        <v>256</v>
      </c>
      <c r="C18" s="606"/>
      <c r="D18" s="606"/>
      <c r="E18" s="606"/>
      <c r="F18" s="606"/>
      <c r="G18" s="606"/>
      <c r="H18" s="606"/>
      <c r="I18" s="606"/>
      <c r="J18" s="606"/>
      <c r="K18" s="606"/>
      <c r="L18" s="606"/>
      <c r="M18" s="606"/>
      <c r="N18" s="606"/>
      <c r="O18" s="606"/>
      <c r="P18" s="606"/>
      <c r="Q18" s="607"/>
      <c r="R18" s="608">
        <v>14332</v>
      </c>
      <c r="S18" s="609"/>
      <c r="T18" s="609"/>
      <c r="U18" s="609"/>
      <c r="V18" s="609"/>
      <c r="W18" s="609"/>
      <c r="X18" s="609"/>
      <c r="Y18" s="610"/>
      <c r="Z18" s="650">
        <v>0.1</v>
      </c>
      <c r="AA18" s="650"/>
      <c r="AB18" s="650"/>
      <c r="AC18" s="650"/>
      <c r="AD18" s="651">
        <v>14332</v>
      </c>
      <c r="AE18" s="651"/>
      <c r="AF18" s="651"/>
      <c r="AG18" s="651"/>
      <c r="AH18" s="651"/>
      <c r="AI18" s="651"/>
      <c r="AJ18" s="651"/>
      <c r="AK18" s="651"/>
      <c r="AL18" s="611">
        <v>0.3</v>
      </c>
      <c r="AM18" s="612"/>
      <c r="AN18" s="612"/>
      <c r="AO18" s="652"/>
      <c r="AP18" s="605" t="s">
        <v>257</v>
      </c>
      <c r="AQ18" s="606"/>
      <c r="AR18" s="606"/>
      <c r="AS18" s="606"/>
      <c r="AT18" s="606"/>
      <c r="AU18" s="606"/>
      <c r="AV18" s="606"/>
      <c r="AW18" s="606"/>
      <c r="AX18" s="606"/>
      <c r="AY18" s="606"/>
      <c r="AZ18" s="606"/>
      <c r="BA18" s="606"/>
      <c r="BB18" s="606"/>
      <c r="BC18" s="606"/>
      <c r="BD18" s="606"/>
      <c r="BE18" s="606"/>
      <c r="BF18" s="607"/>
      <c r="BG18" s="608" t="s">
        <v>121</v>
      </c>
      <c r="BH18" s="609"/>
      <c r="BI18" s="609"/>
      <c r="BJ18" s="609"/>
      <c r="BK18" s="609"/>
      <c r="BL18" s="609"/>
      <c r="BM18" s="609"/>
      <c r="BN18" s="610"/>
      <c r="BO18" s="650" t="s">
        <v>121</v>
      </c>
      <c r="BP18" s="650"/>
      <c r="BQ18" s="650"/>
      <c r="BR18" s="650"/>
      <c r="BS18" s="651" t="s">
        <v>121</v>
      </c>
      <c r="BT18" s="651"/>
      <c r="BU18" s="651"/>
      <c r="BV18" s="651"/>
      <c r="BW18" s="651"/>
      <c r="BX18" s="651"/>
      <c r="BY18" s="651"/>
      <c r="BZ18" s="651"/>
      <c r="CA18" s="651"/>
      <c r="CB18" s="685"/>
      <c r="CD18" s="605" t="s">
        <v>258</v>
      </c>
      <c r="CE18" s="606"/>
      <c r="CF18" s="606"/>
      <c r="CG18" s="606"/>
      <c r="CH18" s="606"/>
      <c r="CI18" s="606"/>
      <c r="CJ18" s="606"/>
      <c r="CK18" s="606"/>
      <c r="CL18" s="606"/>
      <c r="CM18" s="606"/>
      <c r="CN18" s="606"/>
      <c r="CO18" s="606"/>
      <c r="CP18" s="606"/>
      <c r="CQ18" s="607"/>
      <c r="CR18" s="608" t="s">
        <v>121</v>
      </c>
      <c r="CS18" s="609"/>
      <c r="CT18" s="609"/>
      <c r="CU18" s="609"/>
      <c r="CV18" s="609"/>
      <c r="CW18" s="609"/>
      <c r="CX18" s="609"/>
      <c r="CY18" s="610"/>
      <c r="CZ18" s="650" t="s">
        <v>121</v>
      </c>
      <c r="DA18" s="650"/>
      <c r="DB18" s="650"/>
      <c r="DC18" s="650"/>
      <c r="DD18" s="614" t="s">
        <v>121</v>
      </c>
      <c r="DE18" s="609"/>
      <c r="DF18" s="609"/>
      <c r="DG18" s="609"/>
      <c r="DH18" s="609"/>
      <c r="DI18" s="609"/>
      <c r="DJ18" s="609"/>
      <c r="DK18" s="609"/>
      <c r="DL18" s="609"/>
      <c r="DM18" s="609"/>
      <c r="DN18" s="609"/>
      <c r="DO18" s="609"/>
      <c r="DP18" s="610"/>
      <c r="DQ18" s="614" t="s">
        <v>121</v>
      </c>
      <c r="DR18" s="609"/>
      <c r="DS18" s="609"/>
      <c r="DT18" s="609"/>
      <c r="DU18" s="609"/>
      <c r="DV18" s="609"/>
      <c r="DW18" s="609"/>
      <c r="DX18" s="609"/>
      <c r="DY18" s="609"/>
      <c r="DZ18" s="609"/>
      <c r="EA18" s="609"/>
      <c r="EB18" s="609"/>
      <c r="EC18" s="649"/>
    </row>
    <row r="19" spans="2:133" ht="11.25" customHeight="1" x14ac:dyDescent="0.15">
      <c r="B19" s="605" t="s">
        <v>259</v>
      </c>
      <c r="C19" s="606"/>
      <c r="D19" s="606"/>
      <c r="E19" s="606"/>
      <c r="F19" s="606"/>
      <c r="G19" s="606"/>
      <c r="H19" s="606"/>
      <c r="I19" s="606"/>
      <c r="J19" s="606"/>
      <c r="K19" s="606"/>
      <c r="L19" s="606"/>
      <c r="M19" s="606"/>
      <c r="N19" s="606"/>
      <c r="O19" s="606"/>
      <c r="P19" s="606"/>
      <c r="Q19" s="607"/>
      <c r="R19" s="608">
        <v>81382</v>
      </c>
      <c r="S19" s="609"/>
      <c r="T19" s="609"/>
      <c r="U19" s="609"/>
      <c r="V19" s="609"/>
      <c r="W19" s="609"/>
      <c r="X19" s="609"/>
      <c r="Y19" s="610"/>
      <c r="Z19" s="650">
        <v>0.8</v>
      </c>
      <c r="AA19" s="650"/>
      <c r="AB19" s="650"/>
      <c r="AC19" s="650"/>
      <c r="AD19" s="651">
        <v>81382</v>
      </c>
      <c r="AE19" s="651"/>
      <c r="AF19" s="651"/>
      <c r="AG19" s="651"/>
      <c r="AH19" s="651"/>
      <c r="AI19" s="651"/>
      <c r="AJ19" s="651"/>
      <c r="AK19" s="651"/>
      <c r="AL19" s="611">
        <v>1.7</v>
      </c>
      <c r="AM19" s="612"/>
      <c r="AN19" s="612"/>
      <c r="AO19" s="652"/>
      <c r="AP19" s="605" t="s">
        <v>260</v>
      </c>
      <c r="AQ19" s="606"/>
      <c r="AR19" s="606"/>
      <c r="AS19" s="606"/>
      <c r="AT19" s="606"/>
      <c r="AU19" s="606"/>
      <c r="AV19" s="606"/>
      <c r="AW19" s="606"/>
      <c r="AX19" s="606"/>
      <c r="AY19" s="606"/>
      <c r="AZ19" s="606"/>
      <c r="BA19" s="606"/>
      <c r="BB19" s="606"/>
      <c r="BC19" s="606"/>
      <c r="BD19" s="606"/>
      <c r="BE19" s="606"/>
      <c r="BF19" s="607"/>
      <c r="BG19" s="608" t="s">
        <v>121</v>
      </c>
      <c r="BH19" s="609"/>
      <c r="BI19" s="609"/>
      <c r="BJ19" s="609"/>
      <c r="BK19" s="609"/>
      <c r="BL19" s="609"/>
      <c r="BM19" s="609"/>
      <c r="BN19" s="610"/>
      <c r="BO19" s="650" t="s">
        <v>121</v>
      </c>
      <c r="BP19" s="650"/>
      <c r="BQ19" s="650"/>
      <c r="BR19" s="650"/>
      <c r="BS19" s="651" t="s">
        <v>121</v>
      </c>
      <c r="BT19" s="651"/>
      <c r="BU19" s="651"/>
      <c r="BV19" s="651"/>
      <c r="BW19" s="651"/>
      <c r="BX19" s="651"/>
      <c r="BY19" s="651"/>
      <c r="BZ19" s="651"/>
      <c r="CA19" s="651"/>
      <c r="CB19" s="685"/>
      <c r="CD19" s="605" t="s">
        <v>261</v>
      </c>
      <c r="CE19" s="606"/>
      <c r="CF19" s="606"/>
      <c r="CG19" s="606"/>
      <c r="CH19" s="606"/>
      <c r="CI19" s="606"/>
      <c r="CJ19" s="606"/>
      <c r="CK19" s="606"/>
      <c r="CL19" s="606"/>
      <c r="CM19" s="606"/>
      <c r="CN19" s="606"/>
      <c r="CO19" s="606"/>
      <c r="CP19" s="606"/>
      <c r="CQ19" s="607"/>
      <c r="CR19" s="608" t="s">
        <v>121</v>
      </c>
      <c r="CS19" s="609"/>
      <c r="CT19" s="609"/>
      <c r="CU19" s="609"/>
      <c r="CV19" s="609"/>
      <c r="CW19" s="609"/>
      <c r="CX19" s="609"/>
      <c r="CY19" s="610"/>
      <c r="CZ19" s="650" t="s">
        <v>121</v>
      </c>
      <c r="DA19" s="650"/>
      <c r="DB19" s="650"/>
      <c r="DC19" s="650"/>
      <c r="DD19" s="614" t="s">
        <v>121</v>
      </c>
      <c r="DE19" s="609"/>
      <c r="DF19" s="609"/>
      <c r="DG19" s="609"/>
      <c r="DH19" s="609"/>
      <c r="DI19" s="609"/>
      <c r="DJ19" s="609"/>
      <c r="DK19" s="609"/>
      <c r="DL19" s="609"/>
      <c r="DM19" s="609"/>
      <c r="DN19" s="609"/>
      <c r="DO19" s="609"/>
      <c r="DP19" s="610"/>
      <c r="DQ19" s="614" t="s">
        <v>121</v>
      </c>
      <c r="DR19" s="609"/>
      <c r="DS19" s="609"/>
      <c r="DT19" s="609"/>
      <c r="DU19" s="609"/>
      <c r="DV19" s="609"/>
      <c r="DW19" s="609"/>
      <c r="DX19" s="609"/>
      <c r="DY19" s="609"/>
      <c r="DZ19" s="609"/>
      <c r="EA19" s="609"/>
      <c r="EB19" s="609"/>
      <c r="EC19" s="649"/>
    </row>
    <row r="20" spans="2:133" ht="11.25" customHeight="1" x14ac:dyDescent="0.15">
      <c r="B20" s="675" t="s">
        <v>262</v>
      </c>
      <c r="C20" s="676"/>
      <c r="D20" s="676"/>
      <c r="E20" s="676"/>
      <c r="F20" s="676"/>
      <c r="G20" s="676"/>
      <c r="H20" s="676"/>
      <c r="I20" s="676"/>
      <c r="J20" s="676"/>
      <c r="K20" s="676"/>
      <c r="L20" s="676"/>
      <c r="M20" s="676"/>
      <c r="N20" s="676"/>
      <c r="O20" s="676"/>
      <c r="P20" s="676"/>
      <c r="Q20" s="677"/>
      <c r="R20" s="608" t="s">
        <v>121</v>
      </c>
      <c r="S20" s="609"/>
      <c r="T20" s="609"/>
      <c r="U20" s="609"/>
      <c r="V20" s="609"/>
      <c r="W20" s="609"/>
      <c r="X20" s="609"/>
      <c r="Y20" s="610"/>
      <c r="Z20" s="650" t="s">
        <v>121</v>
      </c>
      <c r="AA20" s="650"/>
      <c r="AB20" s="650"/>
      <c r="AC20" s="650"/>
      <c r="AD20" s="651" t="s">
        <v>121</v>
      </c>
      <c r="AE20" s="651"/>
      <c r="AF20" s="651"/>
      <c r="AG20" s="651"/>
      <c r="AH20" s="651"/>
      <c r="AI20" s="651"/>
      <c r="AJ20" s="651"/>
      <c r="AK20" s="651"/>
      <c r="AL20" s="611" t="s">
        <v>121</v>
      </c>
      <c r="AM20" s="612"/>
      <c r="AN20" s="612"/>
      <c r="AO20" s="652"/>
      <c r="AP20" s="605" t="s">
        <v>263</v>
      </c>
      <c r="AQ20" s="606"/>
      <c r="AR20" s="606"/>
      <c r="AS20" s="606"/>
      <c r="AT20" s="606"/>
      <c r="AU20" s="606"/>
      <c r="AV20" s="606"/>
      <c r="AW20" s="606"/>
      <c r="AX20" s="606"/>
      <c r="AY20" s="606"/>
      <c r="AZ20" s="606"/>
      <c r="BA20" s="606"/>
      <c r="BB20" s="606"/>
      <c r="BC20" s="606"/>
      <c r="BD20" s="606"/>
      <c r="BE20" s="606"/>
      <c r="BF20" s="607"/>
      <c r="BG20" s="608" t="s">
        <v>121</v>
      </c>
      <c r="BH20" s="609"/>
      <c r="BI20" s="609"/>
      <c r="BJ20" s="609"/>
      <c r="BK20" s="609"/>
      <c r="BL20" s="609"/>
      <c r="BM20" s="609"/>
      <c r="BN20" s="610"/>
      <c r="BO20" s="650" t="s">
        <v>121</v>
      </c>
      <c r="BP20" s="650"/>
      <c r="BQ20" s="650"/>
      <c r="BR20" s="650"/>
      <c r="BS20" s="651" t="s">
        <v>121</v>
      </c>
      <c r="BT20" s="651"/>
      <c r="BU20" s="651"/>
      <c r="BV20" s="651"/>
      <c r="BW20" s="651"/>
      <c r="BX20" s="651"/>
      <c r="BY20" s="651"/>
      <c r="BZ20" s="651"/>
      <c r="CA20" s="651"/>
      <c r="CB20" s="685"/>
      <c r="CD20" s="605" t="s">
        <v>264</v>
      </c>
      <c r="CE20" s="606"/>
      <c r="CF20" s="606"/>
      <c r="CG20" s="606"/>
      <c r="CH20" s="606"/>
      <c r="CI20" s="606"/>
      <c r="CJ20" s="606"/>
      <c r="CK20" s="606"/>
      <c r="CL20" s="606"/>
      <c r="CM20" s="606"/>
      <c r="CN20" s="606"/>
      <c r="CO20" s="606"/>
      <c r="CP20" s="606"/>
      <c r="CQ20" s="607"/>
      <c r="CR20" s="608">
        <v>9921964</v>
      </c>
      <c r="CS20" s="609"/>
      <c r="CT20" s="609"/>
      <c r="CU20" s="609"/>
      <c r="CV20" s="609"/>
      <c r="CW20" s="609"/>
      <c r="CX20" s="609"/>
      <c r="CY20" s="610"/>
      <c r="CZ20" s="650">
        <v>100</v>
      </c>
      <c r="DA20" s="650"/>
      <c r="DB20" s="650"/>
      <c r="DC20" s="650"/>
      <c r="DD20" s="614">
        <v>619060</v>
      </c>
      <c r="DE20" s="609"/>
      <c r="DF20" s="609"/>
      <c r="DG20" s="609"/>
      <c r="DH20" s="609"/>
      <c r="DI20" s="609"/>
      <c r="DJ20" s="609"/>
      <c r="DK20" s="609"/>
      <c r="DL20" s="609"/>
      <c r="DM20" s="609"/>
      <c r="DN20" s="609"/>
      <c r="DO20" s="609"/>
      <c r="DP20" s="610"/>
      <c r="DQ20" s="614">
        <v>5260534</v>
      </c>
      <c r="DR20" s="609"/>
      <c r="DS20" s="609"/>
      <c r="DT20" s="609"/>
      <c r="DU20" s="609"/>
      <c r="DV20" s="609"/>
      <c r="DW20" s="609"/>
      <c r="DX20" s="609"/>
      <c r="DY20" s="609"/>
      <c r="DZ20" s="609"/>
      <c r="EA20" s="609"/>
      <c r="EB20" s="609"/>
      <c r="EC20" s="649"/>
    </row>
    <row r="21" spans="2:133" ht="11.25" customHeight="1" x14ac:dyDescent="0.15">
      <c r="B21" s="605" t="s">
        <v>265</v>
      </c>
      <c r="C21" s="606"/>
      <c r="D21" s="606"/>
      <c r="E21" s="606"/>
      <c r="F21" s="606"/>
      <c r="G21" s="606"/>
      <c r="H21" s="606"/>
      <c r="I21" s="606"/>
      <c r="J21" s="606"/>
      <c r="K21" s="606"/>
      <c r="L21" s="606"/>
      <c r="M21" s="606"/>
      <c r="N21" s="606"/>
      <c r="O21" s="606"/>
      <c r="P21" s="606"/>
      <c r="Q21" s="607"/>
      <c r="R21" s="608">
        <v>2413539</v>
      </c>
      <c r="S21" s="609"/>
      <c r="T21" s="609"/>
      <c r="U21" s="609"/>
      <c r="V21" s="609"/>
      <c r="W21" s="609"/>
      <c r="X21" s="609"/>
      <c r="Y21" s="610"/>
      <c r="Z21" s="650">
        <v>24.1</v>
      </c>
      <c r="AA21" s="650"/>
      <c r="AB21" s="650"/>
      <c r="AC21" s="650"/>
      <c r="AD21" s="651">
        <v>2282820</v>
      </c>
      <c r="AE21" s="651"/>
      <c r="AF21" s="651"/>
      <c r="AG21" s="651"/>
      <c r="AH21" s="651"/>
      <c r="AI21" s="651"/>
      <c r="AJ21" s="651"/>
      <c r="AK21" s="651"/>
      <c r="AL21" s="611">
        <v>46.5</v>
      </c>
      <c r="AM21" s="612"/>
      <c r="AN21" s="612"/>
      <c r="AO21" s="652"/>
      <c r="AP21" s="605" t="s">
        <v>266</v>
      </c>
      <c r="AQ21" s="686"/>
      <c r="AR21" s="686"/>
      <c r="AS21" s="686"/>
      <c r="AT21" s="686"/>
      <c r="AU21" s="686"/>
      <c r="AV21" s="686"/>
      <c r="AW21" s="686"/>
      <c r="AX21" s="686"/>
      <c r="AY21" s="686"/>
      <c r="AZ21" s="686"/>
      <c r="BA21" s="686"/>
      <c r="BB21" s="686"/>
      <c r="BC21" s="686"/>
      <c r="BD21" s="686"/>
      <c r="BE21" s="686"/>
      <c r="BF21" s="687"/>
      <c r="BG21" s="608" t="s">
        <v>121</v>
      </c>
      <c r="BH21" s="609"/>
      <c r="BI21" s="609"/>
      <c r="BJ21" s="609"/>
      <c r="BK21" s="609"/>
      <c r="BL21" s="609"/>
      <c r="BM21" s="609"/>
      <c r="BN21" s="610"/>
      <c r="BO21" s="650" t="s">
        <v>121</v>
      </c>
      <c r="BP21" s="650"/>
      <c r="BQ21" s="650"/>
      <c r="BR21" s="650"/>
      <c r="BS21" s="651" t="s">
        <v>121</v>
      </c>
      <c r="BT21" s="651"/>
      <c r="BU21" s="651"/>
      <c r="BV21" s="651"/>
      <c r="BW21" s="651"/>
      <c r="BX21" s="651"/>
      <c r="BY21" s="651"/>
      <c r="BZ21" s="651"/>
      <c r="CA21" s="651"/>
      <c r="CB21" s="685"/>
      <c r="CD21" s="589"/>
      <c r="CE21" s="590"/>
      <c r="CF21" s="590"/>
      <c r="CG21" s="590"/>
      <c r="CH21" s="590"/>
      <c r="CI21" s="590"/>
      <c r="CJ21" s="590"/>
      <c r="CK21" s="590"/>
      <c r="CL21" s="590"/>
      <c r="CM21" s="590"/>
      <c r="CN21" s="590"/>
      <c r="CO21" s="590"/>
      <c r="CP21" s="590"/>
      <c r="CQ21" s="591"/>
      <c r="CR21" s="699"/>
      <c r="CS21" s="697"/>
      <c r="CT21" s="697"/>
      <c r="CU21" s="697"/>
      <c r="CV21" s="697"/>
      <c r="CW21" s="697"/>
      <c r="CX21" s="697"/>
      <c r="CY21" s="700"/>
      <c r="CZ21" s="701"/>
      <c r="DA21" s="701"/>
      <c r="DB21" s="701"/>
      <c r="DC21" s="701"/>
      <c r="DD21" s="696"/>
      <c r="DE21" s="697"/>
      <c r="DF21" s="697"/>
      <c r="DG21" s="697"/>
      <c r="DH21" s="697"/>
      <c r="DI21" s="697"/>
      <c r="DJ21" s="697"/>
      <c r="DK21" s="697"/>
      <c r="DL21" s="697"/>
      <c r="DM21" s="697"/>
      <c r="DN21" s="697"/>
      <c r="DO21" s="697"/>
      <c r="DP21" s="700"/>
      <c r="DQ21" s="696"/>
      <c r="DR21" s="697"/>
      <c r="DS21" s="697"/>
      <c r="DT21" s="697"/>
      <c r="DU21" s="697"/>
      <c r="DV21" s="697"/>
      <c r="DW21" s="697"/>
      <c r="DX21" s="697"/>
      <c r="DY21" s="697"/>
      <c r="DZ21" s="697"/>
      <c r="EA21" s="697"/>
      <c r="EB21" s="697"/>
      <c r="EC21" s="698"/>
    </row>
    <row r="22" spans="2:133" ht="11.25" customHeight="1" x14ac:dyDescent="0.15">
      <c r="B22" s="605" t="s">
        <v>267</v>
      </c>
      <c r="C22" s="606"/>
      <c r="D22" s="606"/>
      <c r="E22" s="606"/>
      <c r="F22" s="606"/>
      <c r="G22" s="606"/>
      <c r="H22" s="606"/>
      <c r="I22" s="606"/>
      <c r="J22" s="606"/>
      <c r="K22" s="606"/>
      <c r="L22" s="606"/>
      <c r="M22" s="606"/>
      <c r="N22" s="606"/>
      <c r="O22" s="606"/>
      <c r="P22" s="606"/>
      <c r="Q22" s="607"/>
      <c r="R22" s="608">
        <v>2282820</v>
      </c>
      <c r="S22" s="609"/>
      <c r="T22" s="609"/>
      <c r="U22" s="609"/>
      <c r="V22" s="609"/>
      <c r="W22" s="609"/>
      <c r="X22" s="609"/>
      <c r="Y22" s="610"/>
      <c r="Z22" s="650">
        <v>22.8</v>
      </c>
      <c r="AA22" s="650"/>
      <c r="AB22" s="650"/>
      <c r="AC22" s="650"/>
      <c r="AD22" s="651">
        <v>2282820</v>
      </c>
      <c r="AE22" s="651"/>
      <c r="AF22" s="651"/>
      <c r="AG22" s="651"/>
      <c r="AH22" s="651"/>
      <c r="AI22" s="651"/>
      <c r="AJ22" s="651"/>
      <c r="AK22" s="651"/>
      <c r="AL22" s="611">
        <v>46.5</v>
      </c>
      <c r="AM22" s="612"/>
      <c r="AN22" s="612"/>
      <c r="AO22" s="652"/>
      <c r="AP22" s="605" t="s">
        <v>268</v>
      </c>
      <c r="AQ22" s="686"/>
      <c r="AR22" s="686"/>
      <c r="AS22" s="686"/>
      <c r="AT22" s="686"/>
      <c r="AU22" s="686"/>
      <c r="AV22" s="686"/>
      <c r="AW22" s="686"/>
      <c r="AX22" s="686"/>
      <c r="AY22" s="686"/>
      <c r="AZ22" s="686"/>
      <c r="BA22" s="686"/>
      <c r="BB22" s="686"/>
      <c r="BC22" s="686"/>
      <c r="BD22" s="686"/>
      <c r="BE22" s="686"/>
      <c r="BF22" s="687"/>
      <c r="BG22" s="608" t="s">
        <v>121</v>
      </c>
      <c r="BH22" s="609"/>
      <c r="BI22" s="609"/>
      <c r="BJ22" s="609"/>
      <c r="BK22" s="609"/>
      <c r="BL22" s="609"/>
      <c r="BM22" s="609"/>
      <c r="BN22" s="610"/>
      <c r="BO22" s="650" t="s">
        <v>121</v>
      </c>
      <c r="BP22" s="650"/>
      <c r="BQ22" s="650"/>
      <c r="BR22" s="650"/>
      <c r="BS22" s="651" t="s">
        <v>121</v>
      </c>
      <c r="BT22" s="651"/>
      <c r="BU22" s="651"/>
      <c r="BV22" s="651"/>
      <c r="BW22" s="651"/>
      <c r="BX22" s="651"/>
      <c r="BY22" s="651"/>
      <c r="BZ22" s="651"/>
      <c r="CA22" s="651"/>
      <c r="CB22" s="685"/>
      <c r="CD22" s="666" t="s">
        <v>269</v>
      </c>
      <c r="CE22" s="667"/>
      <c r="CF22" s="667"/>
      <c r="CG22" s="667"/>
      <c r="CH22" s="667"/>
      <c r="CI22" s="667"/>
      <c r="CJ22" s="667"/>
      <c r="CK22" s="667"/>
      <c r="CL22" s="667"/>
      <c r="CM22" s="667"/>
      <c r="CN22" s="667"/>
      <c r="CO22" s="667"/>
      <c r="CP22" s="667"/>
      <c r="CQ22" s="667"/>
      <c r="CR22" s="667"/>
      <c r="CS22" s="667"/>
      <c r="CT22" s="667"/>
      <c r="CU22" s="667"/>
      <c r="CV22" s="667"/>
      <c r="CW22" s="667"/>
      <c r="CX22" s="667"/>
      <c r="CY22" s="667"/>
      <c r="CZ22" s="667"/>
      <c r="DA22" s="667"/>
      <c r="DB22" s="667"/>
      <c r="DC22" s="667"/>
      <c r="DD22" s="667"/>
      <c r="DE22" s="667"/>
      <c r="DF22" s="667"/>
      <c r="DG22" s="667"/>
      <c r="DH22" s="667"/>
      <c r="DI22" s="667"/>
      <c r="DJ22" s="667"/>
      <c r="DK22" s="667"/>
      <c r="DL22" s="667"/>
      <c r="DM22" s="667"/>
      <c r="DN22" s="667"/>
      <c r="DO22" s="667"/>
      <c r="DP22" s="667"/>
      <c r="DQ22" s="667"/>
      <c r="DR22" s="667"/>
      <c r="DS22" s="667"/>
      <c r="DT22" s="667"/>
      <c r="DU22" s="667"/>
      <c r="DV22" s="667"/>
      <c r="DW22" s="667"/>
      <c r="DX22" s="667"/>
      <c r="DY22" s="667"/>
      <c r="DZ22" s="667"/>
      <c r="EA22" s="667"/>
      <c r="EB22" s="667"/>
      <c r="EC22" s="668"/>
    </row>
    <row r="23" spans="2:133" ht="11.25" customHeight="1" x14ac:dyDescent="0.15">
      <c r="B23" s="605" t="s">
        <v>270</v>
      </c>
      <c r="C23" s="606"/>
      <c r="D23" s="606"/>
      <c r="E23" s="606"/>
      <c r="F23" s="606"/>
      <c r="G23" s="606"/>
      <c r="H23" s="606"/>
      <c r="I23" s="606"/>
      <c r="J23" s="606"/>
      <c r="K23" s="606"/>
      <c r="L23" s="606"/>
      <c r="M23" s="606"/>
      <c r="N23" s="606"/>
      <c r="O23" s="606"/>
      <c r="P23" s="606"/>
      <c r="Q23" s="607"/>
      <c r="R23" s="608">
        <v>130719</v>
      </c>
      <c r="S23" s="609"/>
      <c r="T23" s="609"/>
      <c r="U23" s="609"/>
      <c r="V23" s="609"/>
      <c r="W23" s="609"/>
      <c r="X23" s="609"/>
      <c r="Y23" s="610"/>
      <c r="Z23" s="650">
        <v>1.3</v>
      </c>
      <c r="AA23" s="650"/>
      <c r="AB23" s="650"/>
      <c r="AC23" s="650"/>
      <c r="AD23" s="651" t="s">
        <v>121</v>
      </c>
      <c r="AE23" s="651"/>
      <c r="AF23" s="651"/>
      <c r="AG23" s="651"/>
      <c r="AH23" s="651"/>
      <c r="AI23" s="651"/>
      <c r="AJ23" s="651"/>
      <c r="AK23" s="651"/>
      <c r="AL23" s="611" t="s">
        <v>121</v>
      </c>
      <c r="AM23" s="612"/>
      <c r="AN23" s="612"/>
      <c r="AO23" s="652"/>
      <c r="AP23" s="605" t="s">
        <v>271</v>
      </c>
      <c r="AQ23" s="686"/>
      <c r="AR23" s="686"/>
      <c r="AS23" s="686"/>
      <c r="AT23" s="686"/>
      <c r="AU23" s="686"/>
      <c r="AV23" s="686"/>
      <c r="AW23" s="686"/>
      <c r="AX23" s="686"/>
      <c r="AY23" s="686"/>
      <c r="AZ23" s="686"/>
      <c r="BA23" s="686"/>
      <c r="BB23" s="686"/>
      <c r="BC23" s="686"/>
      <c r="BD23" s="686"/>
      <c r="BE23" s="686"/>
      <c r="BF23" s="687"/>
      <c r="BG23" s="608" t="s">
        <v>121</v>
      </c>
      <c r="BH23" s="609"/>
      <c r="BI23" s="609"/>
      <c r="BJ23" s="609"/>
      <c r="BK23" s="609"/>
      <c r="BL23" s="609"/>
      <c r="BM23" s="609"/>
      <c r="BN23" s="610"/>
      <c r="BO23" s="650" t="s">
        <v>121</v>
      </c>
      <c r="BP23" s="650"/>
      <c r="BQ23" s="650"/>
      <c r="BR23" s="650"/>
      <c r="BS23" s="651" t="s">
        <v>121</v>
      </c>
      <c r="BT23" s="651"/>
      <c r="BU23" s="651"/>
      <c r="BV23" s="651"/>
      <c r="BW23" s="651"/>
      <c r="BX23" s="651"/>
      <c r="BY23" s="651"/>
      <c r="BZ23" s="651"/>
      <c r="CA23" s="651"/>
      <c r="CB23" s="685"/>
      <c r="CD23" s="666" t="s">
        <v>211</v>
      </c>
      <c r="CE23" s="667"/>
      <c r="CF23" s="667"/>
      <c r="CG23" s="667"/>
      <c r="CH23" s="667"/>
      <c r="CI23" s="667"/>
      <c r="CJ23" s="667"/>
      <c r="CK23" s="667"/>
      <c r="CL23" s="667"/>
      <c r="CM23" s="667"/>
      <c r="CN23" s="667"/>
      <c r="CO23" s="667"/>
      <c r="CP23" s="667"/>
      <c r="CQ23" s="668"/>
      <c r="CR23" s="666" t="s">
        <v>272</v>
      </c>
      <c r="CS23" s="667"/>
      <c r="CT23" s="667"/>
      <c r="CU23" s="667"/>
      <c r="CV23" s="667"/>
      <c r="CW23" s="667"/>
      <c r="CX23" s="667"/>
      <c r="CY23" s="668"/>
      <c r="CZ23" s="666" t="s">
        <v>273</v>
      </c>
      <c r="DA23" s="667"/>
      <c r="DB23" s="667"/>
      <c r="DC23" s="668"/>
      <c r="DD23" s="666" t="s">
        <v>274</v>
      </c>
      <c r="DE23" s="667"/>
      <c r="DF23" s="667"/>
      <c r="DG23" s="667"/>
      <c r="DH23" s="667"/>
      <c r="DI23" s="667"/>
      <c r="DJ23" s="667"/>
      <c r="DK23" s="668"/>
      <c r="DL23" s="693" t="s">
        <v>275</v>
      </c>
      <c r="DM23" s="694"/>
      <c r="DN23" s="694"/>
      <c r="DO23" s="694"/>
      <c r="DP23" s="694"/>
      <c r="DQ23" s="694"/>
      <c r="DR23" s="694"/>
      <c r="DS23" s="694"/>
      <c r="DT23" s="694"/>
      <c r="DU23" s="694"/>
      <c r="DV23" s="695"/>
      <c r="DW23" s="666" t="s">
        <v>276</v>
      </c>
      <c r="DX23" s="667"/>
      <c r="DY23" s="667"/>
      <c r="DZ23" s="667"/>
      <c r="EA23" s="667"/>
      <c r="EB23" s="667"/>
      <c r="EC23" s="668"/>
    </row>
    <row r="24" spans="2:133" ht="11.25" customHeight="1" x14ac:dyDescent="0.15">
      <c r="B24" s="605" t="s">
        <v>277</v>
      </c>
      <c r="C24" s="606"/>
      <c r="D24" s="606"/>
      <c r="E24" s="606"/>
      <c r="F24" s="606"/>
      <c r="G24" s="606"/>
      <c r="H24" s="606"/>
      <c r="I24" s="606"/>
      <c r="J24" s="606"/>
      <c r="K24" s="606"/>
      <c r="L24" s="606"/>
      <c r="M24" s="606"/>
      <c r="N24" s="606"/>
      <c r="O24" s="606"/>
      <c r="P24" s="606"/>
      <c r="Q24" s="607"/>
      <c r="R24" s="608" t="s">
        <v>121</v>
      </c>
      <c r="S24" s="609"/>
      <c r="T24" s="609"/>
      <c r="U24" s="609"/>
      <c r="V24" s="609"/>
      <c r="W24" s="609"/>
      <c r="X24" s="609"/>
      <c r="Y24" s="610"/>
      <c r="Z24" s="650" t="s">
        <v>121</v>
      </c>
      <c r="AA24" s="650"/>
      <c r="AB24" s="650"/>
      <c r="AC24" s="650"/>
      <c r="AD24" s="651" t="s">
        <v>121</v>
      </c>
      <c r="AE24" s="651"/>
      <c r="AF24" s="651"/>
      <c r="AG24" s="651"/>
      <c r="AH24" s="651"/>
      <c r="AI24" s="651"/>
      <c r="AJ24" s="651"/>
      <c r="AK24" s="651"/>
      <c r="AL24" s="611" t="s">
        <v>121</v>
      </c>
      <c r="AM24" s="612"/>
      <c r="AN24" s="612"/>
      <c r="AO24" s="652"/>
      <c r="AP24" s="605" t="s">
        <v>278</v>
      </c>
      <c r="AQ24" s="686"/>
      <c r="AR24" s="686"/>
      <c r="AS24" s="686"/>
      <c r="AT24" s="686"/>
      <c r="AU24" s="686"/>
      <c r="AV24" s="686"/>
      <c r="AW24" s="686"/>
      <c r="AX24" s="686"/>
      <c r="AY24" s="686"/>
      <c r="AZ24" s="686"/>
      <c r="BA24" s="686"/>
      <c r="BB24" s="686"/>
      <c r="BC24" s="686"/>
      <c r="BD24" s="686"/>
      <c r="BE24" s="686"/>
      <c r="BF24" s="687"/>
      <c r="BG24" s="608" t="s">
        <v>121</v>
      </c>
      <c r="BH24" s="609"/>
      <c r="BI24" s="609"/>
      <c r="BJ24" s="609"/>
      <c r="BK24" s="609"/>
      <c r="BL24" s="609"/>
      <c r="BM24" s="609"/>
      <c r="BN24" s="610"/>
      <c r="BO24" s="650" t="s">
        <v>121</v>
      </c>
      <c r="BP24" s="650"/>
      <c r="BQ24" s="650"/>
      <c r="BR24" s="650"/>
      <c r="BS24" s="651" t="s">
        <v>121</v>
      </c>
      <c r="BT24" s="651"/>
      <c r="BU24" s="651"/>
      <c r="BV24" s="651"/>
      <c r="BW24" s="651"/>
      <c r="BX24" s="651"/>
      <c r="BY24" s="651"/>
      <c r="BZ24" s="651"/>
      <c r="CA24" s="651"/>
      <c r="CB24" s="685"/>
      <c r="CD24" s="663" t="s">
        <v>279</v>
      </c>
      <c r="CE24" s="664"/>
      <c r="CF24" s="664"/>
      <c r="CG24" s="664"/>
      <c r="CH24" s="664"/>
      <c r="CI24" s="664"/>
      <c r="CJ24" s="664"/>
      <c r="CK24" s="664"/>
      <c r="CL24" s="664"/>
      <c r="CM24" s="664"/>
      <c r="CN24" s="664"/>
      <c r="CO24" s="664"/>
      <c r="CP24" s="664"/>
      <c r="CQ24" s="665"/>
      <c r="CR24" s="660">
        <v>5664747</v>
      </c>
      <c r="CS24" s="661"/>
      <c r="CT24" s="661"/>
      <c r="CU24" s="661"/>
      <c r="CV24" s="661"/>
      <c r="CW24" s="661"/>
      <c r="CX24" s="661"/>
      <c r="CY24" s="689"/>
      <c r="CZ24" s="690">
        <v>57.1</v>
      </c>
      <c r="DA24" s="673"/>
      <c r="DB24" s="673"/>
      <c r="DC24" s="692"/>
      <c r="DD24" s="688">
        <v>2766740</v>
      </c>
      <c r="DE24" s="661"/>
      <c r="DF24" s="661"/>
      <c r="DG24" s="661"/>
      <c r="DH24" s="661"/>
      <c r="DI24" s="661"/>
      <c r="DJ24" s="661"/>
      <c r="DK24" s="689"/>
      <c r="DL24" s="688">
        <v>2645989</v>
      </c>
      <c r="DM24" s="661"/>
      <c r="DN24" s="661"/>
      <c r="DO24" s="661"/>
      <c r="DP24" s="661"/>
      <c r="DQ24" s="661"/>
      <c r="DR24" s="661"/>
      <c r="DS24" s="661"/>
      <c r="DT24" s="661"/>
      <c r="DU24" s="661"/>
      <c r="DV24" s="689"/>
      <c r="DW24" s="690">
        <v>53.7</v>
      </c>
      <c r="DX24" s="673"/>
      <c r="DY24" s="673"/>
      <c r="DZ24" s="673"/>
      <c r="EA24" s="673"/>
      <c r="EB24" s="673"/>
      <c r="EC24" s="691"/>
    </row>
    <row r="25" spans="2:133" ht="11.25" customHeight="1" x14ac:dyDescent="0.15">
      <c r="B25" s="605" t="s">
        <v>280</v>
      </c>
      <c r="C25" s="606"/>
      <c r="D25" s="606"/>
      <c r="E25" s="606"/>
      <c r="F25" s="606"/>
      <c r="G25" s="606"/>
      <c r="H25" s="606"/>
      <c r="I25" s="606"/>
      <c r="J25" s="606"/>
      <c r="K25" s="606"/>
      <c r="L25" s="606"/>
      <c r="M25" s="606"/>
      <c r="N25" s="606"/>
      <c r="O25" s="606"/>
      <c r="P25" s="606"/>
      <c r="Q25" s="607"/>
      <c r="R25" s="608">
        <v>5027531</v>
      </c>
      <c r="S25" s="609"/>
      <c r="T25" s="609"/>
      <c r="U25" s="609"/>
      <c r="V25" s="609"/>
      <c r="W25" s="609"/>
      <c r="X25" s="609"/>
      <c r="Y25" s="610"/>
      <c r="Z25" s="650">
        <v>50.2</v>
      </c>
      <c r="AA25" s="650"/>
      <c r="AB25" s="650"/>
      <c r="AC25" s="650"/>
      <c r="AD25" s="651">
        <v>4896812</v>
      </c>
      <c r="AE25" s="651"/>
      <c r="AF25" s="651"/>
      <c r="AG25" s="651"/>
      <c r="AH25" s="651"/>
      <c r="AI25" s="651"/>
      <c r="AJ25" s="651"/>
      <c r="AK25" s="651"/>
      <c r="AL25" s="611">
        <v>99.7</v>
      </c>
      <c r="AM25" s="612"/>
      <c r="AN25" s="612"/>
      <c r="AO25" s="652"/>
      <c r="AP25" s="605" t="s">
        <v>281</v>
      </c>
      <c r="AQ25" s="686"/>
      <c r="AR25" s="686"/>
      <c r="AS25" s="686"/>
      <c r="AT25" s="686"/>
      <c r="AU25" s="686"/>
      <c r="AV25" s="686"/>
      <c r="AW25" s="686"/>
      <c r="AX25" s="686"/>
      <c r="AY25" s="686"/>
      <c r="AZ25" s="686"/>
      <c r="BA25" s="686"/>
      <c r="BB25" s="686"/>
      <c r="BC25" s="686"/>
      <c r="BD25" s="686"/>
      <c r="BE25" s="686"/>
      <c r="BF25" s="687"/>
      <c r="BG25" s="608" t="s">
        <v>121</v>
      </c>
      <c r="BH25" s="609"/>
      <c r="BI25" s="609"/>
      <c r="BJ25" s="609"/>
      <c r="BK25" s="609"/>
      <c r="BL25" s="609"/>
      <c r="BM25" s="609"/>
      <c r="BN25" s="610"/>
      <c r="BO25" s="650" t="s">
        <v>121</v>
      </c>
      <c r="BP25" s="650"/>
      <c r="BQ25" s="650"/>
      <c r="BR25" s="650"/>
      <c r="BS25" s="651" t="s">
        <v>121</v>
      </c>
      <c r="BT25" s="651"/>
      <c r="BU25" s="651"/>
      <c r="BV25" s="651"/>
      <c r="BW25" s="651"/>
      <c r="BX25" s="651"/>
      <c r="BY25" s="651"/>
      <c r="BZ25" s="651"/>
      <c r="CA25" s="651"/>
      <c r="CB25" s="685"/>
      <c r="CD25" s="605" t="s">
        <v>282</v>
      </c>
      <c r="CE25" s="606"/>
      <c r="CF25" s="606"/>
      <c r="CG25" s="606"/>
      <c r="CH25" s="606"/>
      <c r="CI25" s="606"/>
      <c r="CJ25" s="606"/>
      <c r="CK25" s="606"/>
      <c r="CL25" s="606"/>
      <c r="CM25" s="606"/>
      <c r="CN25" s="606"/>
      <c r="CO25" s="606"/>
      <c r="CP25" s="606"/>
      <c r="CQ25" s="607"/>
      <c r="CR25" s="608">
        <v>1681496</v>
      </c>
      <c r="CS25" s="621"/>
      <c r="CT25" s="621"/>
      <c r="CU25" s="621"/>
      <c r="CV25" s="621"/>
      <c r="CW25" s="621"/>
      <c r="CX25" s="621"/>
      <c r="CY25" s="622"/>
      <c r="CZ25" s="611">
        <v>16.899999999999999</v>
      </c>
      <c r="DA25" s="623"/>
      <c r="DB25" s="623"/>
      <c r="DC25" s="624"/>
      <c r="DD25" s="614">
        <v>1342339</v>
      </c>
      <c r="DE25" s="621"/>
      <c r="DF25" s="621"/>
      <c r="DG25" s="621"/>
      <c r="DH25" s="621"/>
      <c r="DI25" s="621"/>
      <c r="DJ25" s="621"/>
      <c r="DK25" s="622"/>
      <c r="DL25" s="614">
        <v>1222407</v>
      </c>
      <c r="DM25" s="621"/>
      <c r="DN25" s="621"/>
      <c r="DO25" s="621"/>
      <c r="DP25" s="621"/>
      <c r="DQ25" s="621"/>
      <c r="DR25" s="621"/>
      <c r="DS25" s="621"/>
      <c r="DT25" s="621"/>
      <c r="DU25" s="621"/>
      <c r="DV25" s="622"/>
      <c r="DW25" s="611">
        <v>24.8</v>
      </c>
      <c r="DX25" s="623"/>
      <c r="DY25" s="623"/>
      <c r="DZ25" s="623"/>
      <c r="EA25" s="623"/>
      <c r="EB25" s="623"/>
      <c r="EC25" s="639"/>
    </row>
    <row r="26" spans="2:133" ht="11.25" customHeight="1" x14ac:dyDescent="0.15">
      <c r="B26" s="605" t="s">
        <v>283</v>
      </c>
      <c r="C26" s="606"/>
      <c r="D26" s="606"/>
      <c r="E26" s="606"/>
      <c r="F26" s="606"/>
      <c r="G26" s="606"/>
      <c r="H26" s="606"/>
      <c r="I26" s="606"/>
      <c r="J26" s="606"/>
      <c r="K26" s="606"/>
      <c r="L26" s="606"/>
      <c r="M26" s="606"/>
      <c r="N26" s="606"/>
      <c r="O26" s="606"/>
      <c r="P26" s="606"/>
      <c r="Q26" s="607"/>
      <c r="R26" s="608">
        <v>1735</v>
      </c>
      <c r="S26" s="609"/>
      <c r="T26" s="609"/>
      <c r="U26" s="609"/>
      <c r="V26" s="609"/>
      <c r="W26" s="609"/>
      <c r="X26" s="609"/>
      <c r="Y26" s="610"/>
      <c r="Z26" s="650">
        <v>0</v>
      </c>
      <c r="AA26" s="650"/>
      <c r="AB26" s="650"/>
      <c r="AC26" s="650"/>
      <c r="AD26" s="651">
        <v>1735</v>
      </c>
      <c r="AE26" s="651"/>
      <c r="AF26" s="651"/>
      <c r="AG26" s="651"/>
      <c r="AH26" s="651"/>
      <c r="AI26" s="651"/>
      <c r="AJ26" s="651"/>
      <c r="AK26" s="651"/>
      <c r="AL26" s="611">
        <v>0</v>
      </c>
      <c r="AM26" s="612"/>
      <c r="AN26" s="612"/>
      <c r="AO26" s="652"/>
      <c r="AP26" s="605" t="s">
        <v>284</v>
      </c>
      <c r="AQ26" s="686"/>
      <c r="AR26" s="686"/>
      <c r="AS26" s="686"/>
      <c r="AT26" s="686"/>
      <c r="AU26" s="686"/>
      <c r="AV26" s="686"/>
      <c r="AW26" s="686"/>
      <c r="AX26" s="686"/>
      <c r="AY26" s="686"/>
      <c r="AZ26" s="686"/>
      <c r="BA26" s="686"/>
      <c r="BB26" s="686"/>
      <c r="BC26" s="686"/>
      <c r="BD26" s="686"/>
      <c r="BE26" s="686"/>
      <c r="BF26" s="687"/>
      <c r="BG26" s="608" t="s">
        <v>121</v>
      </c>
      <c r="BH26" s="609"/>
      <c r="BI26" s="609"/>
      <c r="BJ26" s="609"/>
      <c r="BK26" s="609"/>
      <c r="BL26" s="609"/>
      <c r="BM26" s="609"/>
      <c r="BN26" s="610"/>
      <c r="BO26" s="650" t="s">
        <v>121</v>
      </c>
      <c r="BP26" s="650"/>
      <c r="BQ26" s="650"/>
      <c r="BR26" s="650"/>
      <c r="BS26" s="651" t="s">
        <v>121</v>
      </c>
      <c r="BT26" s="651"/>
      <c r="BU26" s="651"/>
      <c r="BV26" s="651"/>
      <c r="BW26" s="651"/>
      <c r="BX26" s="651"/>
      <c r="BY26" s="651"/>
      <c r="BZ26" s="651"/>
      <c r="CA26" s="651"/>
      <c r="CB26" s="685"/>
      <c r="CD26" s="605" t="s">
        <v>285</v>
      </c>
      <c r="CE26" s="606"/>
      <c r="CF26" s="606"/>
      <c r="CG26" s="606"/>
      <c r="CH26" s="606"/>
      <c r="CI26" s="606"/>
      <c r="CJ26" s="606"/>
      <c r="CK26" s="606"/>
      <c r="CL26" s="606"/>
      <c r="CM26" s="606"/>
      <c r="CN26" s="606"/>
      <c r="CO26" s="606"/>
      <c r="CP26" s="606"/>
      <c r="CQ26" s="607"/>
      <c r="CR26" s="608">
        <v>774190</v>
      </c>
      <c r="CS26" s="609"/>
      <c r="CT26" s="609"/>
      <c r="CU26" s="609"/>
      <c r="CV26" s="609"/>
      <c r="CW26" s="609"/>
      <c r="CX26" s="609"/>
      <c r="CY26" s="610"/>
      <c r="CZ26" s="611">
        <v>7.8</v>
      </c>
      <c r="DA26" s="623"/>
      <c r="DB26" s="623"/>
      <c r="DC26" s="624"/>
      <c r="DD26" s="614">
        <v>747055</v>
      </c>
      <c r="DE26" s="609"/>
      <c r="DF26" s="609"/>
      <c r="DG26" s="609"/>
      <c r="DH26" s="609"/>
      <c r="DI26" s="609"/>
      <c r="DJ26" s="609"/>
      <c r="DK26" s="610"/>
      <c r="DL26" s="614" t="s">
        <v>121</v>
      </c>
      <c r="DM26" s="609"/>
      <c r="DN26" s="609"/>
      <c r="DO26" s="609"/>
      <c r="DP26" s="609"/>
      <c r="DQ26" s="609"/>
      <c r="DR26" s="609"/>
      <c r="DS26" s="609"/>
      <c r="DT26" s="609"/>
      <c r="DU26" s="609"/>
      <c r="DV26" s="610"/>
      <c r="DW26" s="611" t="s">
        <v>121</v>
      </c>
      <c r="DX26" s="623"/>
      <c r="DY26" s="623"/>
      <c r="DZ26" s="623"/>
      <c r="EA26" s="623"/>
      <c r="EB26" s="623"/>
      <c r="EC26" s="639"/>
    </row>
    <row r="27" spans="2:133" ht="11.25" customHeight="1" x14ac:dyDescent="0.15">
      <c r="B27" s="605" t="s">
        <v>286</v>
      </c>
      <c r="C27" s="606"/>
      <c r="D27" s="606"/>
      <c r="E27" s="606"/>
      <c r="F27" s="606"/>
      <c r="G27" s="606"/>
      <c r="H27" s="606"/>
      <c r="I27" s="606"/>
      <c r="J27" s="606"/>
      <c r="K27" s="606"/>
      <c r="L27" s="606"/>
      <c r="M27" s="606"/>
      <c r="N27" s="606"/>
      <c r="O27" s="606"/>
      <c r="P27" s="606"/>
      <c r="Q27" s="607"/>
      <c r="R27" s="608">
        <v>67410</v>
      </c>
      <c r="S27" s="609"/>
      <c r="T27" s="609"/>
      <c r="U27" s="609"/>
      <c r="V27" s="609"/>
      <c r="W27" s="609"/>
      <c r="X27" s="609"/>
      <c r="Y27" s="610"/>
      <c r="Z27" s="650">
        <v>0.7</v>
      </c>
      <c r="AA27" s="650"/>
      <c r="AB27" s="650"/>
      <c r="AC27" s="650"/>
      <c r="AD27" s="651">
        <v>20</v>
      </c>
      <c r="AE27" s="651"/>
      <c r="AF27" s="651"/>
      <c r="AG27" s="651"/>
      <c r="AH27" s="651"/>
      <c r="AI27" s="651"/>
      <c r="AJ27" s="651"/>
      <c r="AK27" s="651"/>
      <c r="AL27" s="611">
        <v>0</v>
      </c>
      <c r="AM27" s="612"/>
      <c r="AN27" s="612"/>
      <c r="AO27" s="652"/>
      <c r="AP27" s="605" t="s">
        <v>287</v>
      </c>
      <c r="AQ27" s="606"/>
      <c r="AR27" s="606"/>
      <c r="AS27" s="606"/>
      <c r="AT27" s="606"/>
      <c r="AU27" s="606"/>
      <c r="AV27" s="606"/>
      <c r="AW27" s="606"/>
      <c r="AX27" s="606"/>
      <c r="AY27" s="606"/>
      <c r="AZ27" s="606"/>
      <c r="BA27" s="606"/>
      <c r="BB27" s="606"/>
      <c r="BC27" s="606"/>
      <c r="BD27" s="606"/>
      <c r="BE27" s="606"/>
      <c r="BF27" s="607"/>
      <c r="BG27" s="608">
        <v>1955403</v>
      </c>
      <c r="BH27" s="609"/>
      <c r="BI27" s="609"/>
      <c r="BJ27" s="609"/>
      <c r="BK27" s="609"/>
      <c r="BL27" s="609"/>
      <c r="BM27" s="609"/>
      <c r="BN27" s="610"/>
      <c r="BO27" s="650">
        <v>100</v>
      </c>
      <c r="BP27" s="650"/>
      <c r="BQ27" s="650"/>
      <c r="BR27" s="650"/>
      <c r="BS27" s="651" t="s">
        <v>121</v>
      </c>
      <c r="BT27" s="651"/>
      <c r="BU27" s="651"/>
      <c r="BV27" s="651"/>
      <c r="BW27" s="651"/>
      <c r="BX27" s="651"/>
      <c r="BY27" s="651"/>
      <c r="BZ27" s="651"/>
      <c r="CA27" s="651"/>
      <c r="CB27" s="685"/>
      <c r="CD27" s="605" t="s">
        <v>288</v>
      </c>
      <c r="CE27" s="606"/>
      <c r="CF27" s="606"/>
      <c r="CG27" s="606"/>
      <c r="CH27" s="606"/>
      <c r="CI27" s="606"/>
      <c r="CJ27" s="606"/>
      <c r="CK27" s="606"/>
      <c r="CL27" s="606"/>
      <c r="CM27" s="606"/>
      <c r="CN27" s="606"/>
      <c r="CO27" s="606"/>
      <c r="CP27" s="606"/>
      <c r="CQ27" s="607"/>
      <c r="CR27" s="608">
        <v>3318692</v>
      </c>
      <c r="CS27" s="621"/>
      <c r="CT27" s="621"/>
      <c r="CU27" s="621"/>
      <c r="CV27" s="621"/>
      <c r="CW27" s="621"/>
      <c r="CX27" s="621"/>
      <c r="CY27" s="622"/>
      <c r="CZ27" s="611">
        <v>33.4</v>
      </c>
      <c r="DA27" s="623"/>
      <c r="DB27" s="623"/>
      <c r="DC27" s="624"/>
      <c r="DD27" s="614">
        <v>777443</v>
      </c>
      <c r="DE27" s="621"/>
      <c r="DF27" s="621"/>
      <c r="DG27" s="621"/>
      <c r="DH27" s="621"/>
      <c r="DI27" s="621"/>
      <c r="DJ27" s="621"/>
      <c r="DK27" s="622"/>
      <c r="DL27" s="614">
        <v>776624</v>
      </c>
      <c r="DM27" s="621"/>
      <c r="DN27" s="621"/>
      <c r="DO27" s="621"/>
      <c r="DP27" s="621"/>
      <c r="DQ27" s="621"/>
      <c r="DR27" s="621"/>
      <c r="DS27" s="621"/>
      <c r="DT27" s="621"/>
      <c r="DU27" s="621"/>
      <c r="DV27" s="622"/>
      <c r="DW27" s="611">
        <v>15.8</v>
      </c>
      <c r="DX27" s="623"/>
      <c r="DY27" s="623"/>
      <c r="DZ27" s="623"/>
      <c r="EA27" s="623"/>
      <c r="EB27" s="623"/>
      <c r="EC27" s="639"/>
    </row>
    <row r="28" spans="2:133" ht="11.25" customHeight="1" x14ac:dyDescent="0.15">
      <c r="B28" s="605" t="s">
        <v>289</v>
      </c>
      <c r="C28" s="606"/>
      <c r="D28" s="606"/>
      <c r="E28" s="606"/>
      <c r="F28" s="606"/>
      <c r="G28" s="606"/>
      <c r="H28" s="606"/>
      <c r="I28" s="606"/>
      <c r="J28" s="606"/>
      <c r="K28" s="606"/>
      <c r="L28" s="606"/>
      <c r="M28" s="606"/>
      <c r="N28" s="606"/>
      <c r="O28" s="606"/>
      <c r="P28" s="606"/>
      <c r="Q28" s="607"/>
      <c r="R28" s="608">
        <v>46370</v>
      </c>
      <c r="S28" s="609"/>
      <c r="T28" s="609"/>
      <c r="U28" s="609"/>
      <c r="V28" s="609"/>
      <c r="W28" s="609"/>
      <c r="X28" s="609"/>
      <c r="Y28" s="610"/>
      <c r="Z28" s="650">
        <v>0.5</v>
      </c>
      <c r="AA28" s="650"/>
      <c r="AB28" s="650"/>
      <c r="AC28" s="650"/>
      <c r="AD28" s="651">
        <v>2589</v>
      </c>
      <c r="AE28" s="651"/>
      <c r="AF28" s="651"/>
      <c r="AG28" s="651"/>
      <c r="AH28" s="651"/>
      <c r="AI28" s="651"/>
      <c r="AJ28" s="651"/>
      <c r="AK28" s="651"/>
      <c r="AL28" s="611">
        <v>0.1</v>
      </c>
      <c r="AM28" s="612"/>
      <c r="AN28" s="612"/>
      <c r="AO28" s="652"/>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50"/>
      <c r="BP28" s="650"/>
      <c r="BQ28" s="650"/>
      <c r="BR28" s="650"/>
      <c r="BS28" s="614"/>
      <c r="BT28" s="609"/>
      <c r="BU28" s="609"/>
      <c r="BV28" s="609"/>
      <c r="BW28" s="609"/>
      <c r="BX28" s="609"/>
      <c r="BY28" s="609"/>
      <c r="BZ28" s="609"/>
      <c r="CA28" s="609"/>
      <c r="CB28" s="649"/>
      <c r="CD28" s="605" t="s">
        <v>290</v>
      </c>
      <c r="CE28" s="606"/>
      <c r="CF28" s="606"/>
      <c r="CG28" s="606"/>
      <c r="CH28" s="606"/>
      <c r="CI28" s="606"/>
      <c r="CJ28" s="606"/>
      <c r="CK28" s="606"/>
      <c r="CL28" s="606"/>
      <c r="CM28" s="606"/>
      <c r="CN28" s="606"/>
      <c r="CO28" s="606"/>
      <c r="CP28" s="606"/>
      <c r="CQ28" s="607"/>
      <c r="CR28" s="608">
        <v>664559</v>
      </c>
      <c r="CS28" s="609"/>
      <c r="CT28" s="609"/>
      <c r="CU28" s="609"/>
      <c r="CV28" s="609"/>
      <c r="CW28" s="609"/>
      <c r="CX28" s="609"/>
      <c r="CY28" s="610"/>
      <c r="CZ28" s="611">
        <v>6.7</v>
      </c>
      <c r="DA28" s="623"/>
      <c r="DB28" s="623"/>
      <c r="DC28" s="624"/>
      <c r="DD28" s="614">
        <v>646958</v>
      </c>
      <c r="DE28" s="609"/>
      <c r="DF28" s="609"/>
      <c r="DG28" s="609"/>
      <c r="DH28" s="609"/>
      <c r="DI28" s="609"/>
      <c r="DJ28" s="609"/>
      <c r="DK28" s="610"/>
      <c r="DL28" s="614">
        <v>646958</v>
      </c>
      <c r="DM28" s="609"/>
      <c r="DN28" s="609"/>
      <c r="DO28" s="609"/>
      <c r="DP28" s="609"/>
      <c r="DQ28" s="609"/>
      <c r="DR28" s="609"/>
      <c r="DS28" s="609"/>
      <c r="DT28" s="609"/>
      <c r="DU28" s="609"/>
      <c r="DV28" s="610"/>
      <c r="DW28" s="611">
        <v>13.1</v>
      </c>
      <c r="DX28" s="623"/>
      <c r="DY28" s="623"/>
      <c r="DZ28" s="623"/>
      <c r="EA28" s="623"/>
      <c r="EB28" s="623"/>
      <c r="EC28" s="639"/>
    </row>
    <row r="29" spans="2:133" ht="11.25" customHeight="1" x14ac:dyDescent="0.15">
      <c r="B29" s="605" t="s">
        <v>291</v>
      </c>
      <c r="C29" s="606"/>
      <c r="D29" s="606"/>
      <c r="E29" s="606"/>
      <c r="F29" s="606"/>
      <c r="G29" s="606"/>
      <c r="H29" s="606"/>
      <c r="I29" s="606"/>
      <c r="J29" s="606"/>
      <c r="K29" s="606"/>
      <c r="L29" s="606"/>
      <c r="M29" s="606"/>
      <c r="N29" s="606"/>
      <c r="O29" s="606"/>
      <c r="P29" s="606"/>
      <c r="Q29" s="607"/>
      <c r="R29" s="608">
        <v>8709</v>
      </c>
      <c r="S29" s="609"/>
      <c r="T29" s="609"/>
      <c r="U29" s="609"/>
      <c r="V29" s="609"/>
      <c r="W29" s="609"/>
      <c r="X29" s="609"/>
      <c r="Y29" s="610"/>
      <c r="Z29" s="650">
        <v>0.1</v>
      </c>
      <c r="AA29" s="650"/>
      <c r="AB29" s="650"/>
      <c r="AC29" s="650"/>
      <c r="AD29" s="651">
        <v>165</v>
      </c>
      <c r="AE29" s="651"/>
      <c r="AF29" s="651"/>
      <c r="AG29" s="651"/>
      <c r="AH29" s="651"/>
      <c r="AI29" s="651"/>
      <c r="AJ29" s="651"/>
      <c r="AK29" s="651"/>
      <c r="AL29" s="611">
        <v>0</v>
      </c>
      <c r="AM29" s="612"/>
      <c r="AN29" s="612"/>
      <c r="AO29" s="652"/>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50"/>
      <c r="BP29" s="650"/>
      <c r="BQ29" s="650"/>
      <c r="BR29" s="650"/>
      <c r="BS29" s="651"/>
      <c r="BT29" s="651"/>
      <c r="BU29" s="651"/>
      <c r="BV29" s="651"/>
      <c r="BW29" s="651"/>
      <c r="BX29" s="651"/>
      <c r="BY29" s="651"/>
      <c r="BZ29" s="651"/>
      <c r="CA29" s="651"/>
      <c r="CB29" s="685"/>
      <c r="CD29" s="627" t="s">
        <v>292</v>
      </c>
      <c r="CE29" s="628"/>
      <c r="CF29" s="605" t="s">
        <v>66</v>
      </c>
      <c r="CG29" s="606"/>
      <c r="CH29" s="606"/>
      <c r="CI29" s="606"/>
      <c r="CJ29" s="606"/>
      <c r="CK29" s="606"/>
      <c r="CL29" s="606"/>
      <c r="CM29" s="606"/>
      <c r="CN29" s="606"/>
      <c r="CO29" s="606"/>
      <c r="CP29" s="606"/>
      <c r="CQ29" s="607"/>
      <c r="CR29" s="608">
        <v>664510</v>
      </c>
      <c r="CS29" s="621"/>
      <c r="CT29" s="621"/>
      <c r="CU29" s="621"/>
      <c r="CV29" s="621"/>
      <c r="CW29" s="621"/>
      <c r="CX29" s="621"/>
      <c r="CY29" s="622"/>
      <c r="CZ29" s="611">
        <v>6.7</v>
      </c>
      <c r="DA29" s="623"/>
      <c r="DB29" s="623"/>
      <c r="DC29" s="624"/>
      <c r="DD29" s="614">
        <v>646909</v>
      </c>
      <c r="DE29" s="621"/>
      <c r="DF29" s="621"/>
      <c r="DG29" s="621"/>
      <c r="DH29" s="621"/>
      <c r="DI29" s="621"/>
      <c r="DJ29" s="621"/>
      <c r="DK29" s="622"/>
      <c r="DL29" s="614">
        <v>646909</v>
      </c>
      <c r="DM29" s="621"/>
      <c r="DN29" s="621"/>
      <c r="DO29" s="621"/>
      <c r="DP29" s="621"/>
      <c r="DQ29" s="621"/>
      <c r="DR29" s="621"/>
      <c r="DS29" s="621"/>
      <c r="DT29" s="621"/>
      <c r="DU29" s="621"/>
      <c r="DV29" s="622"/>
      <c r="DW29" s="611">
        <v>13.1</v>
      </c>
      <c r="DX29" s="623"/>
      <c r="DY29" s="623"/>
      <c r="DZ29" s="623"/>
      <c r="EA29" s="623"/>
      <c r="EB29" s="623"/>
      <c r="EC29" s="639"/>
    </row>
    <row r="30" spans="2:133" ht="11.25" customHeight="1" x14ac:dyDescent="0.15">
      <c r="B30" s="605" t="s">
        <v>293</v>
      </c>
      <c r="C30" s="606"/>
      <c r="D30" s="606"/>
      <c r="E30" s="606"/>
      <c r="F30" s="606"/>
      <c r="G30" s="606"/>
      <c r="H30" s="606"/>
      <c r="I30" s="606"/>
      <c r="J30" s="606"/>
      <c r="K30" s="606"/>
      <c r="L30" s="606"/>
      <c r="M30" s="606"/>
      <c r="N30" s="606"/>
      <c r="O30" s="606"/>
      <c r="P30" s="606"/>
      <c r="Q30" s="607"/>
      <c r="R30" s="608">
        <v>2358193</v>
      </c>
      <c r="S30" s="609"/>
      <c r="T30" s="609"/>
      <c r="U30" s="609"/>
      <c r="V30" s="609"/>
      <c r="W30" s="609"/>
      <c r="X30" s="609"/>
      <c r="Y30" s="610"/>
      <c r="Z30" s="650">
        <v>23.5</v>
      </c>
      <c r="AA30" s="650"/>
      <c r="AB30" s="650"/>
      <c r="AC30" s="650"/>
      <c r="AD30" s="651" t="s">
        <v>121</v>
      </c>
      <c r="AE30" s="651"/>
      <c r="AF30" s="651"/>
      <c r="AG30" s="651"/>
      <c r="AH30" s="651"/>
      <c r="AI30" s="651"/>
      <c r="AJ30" s="651"/>
      <c r="AK30" s="651"/>
      <c r="AL30" s="611" t="s">
        <v>121</v>
      </c>
      <c r="AM30" s="612"/>
      <c r="AN30" s="612"/>
      <c r="AO30" s="652"/>
      <c r="AP30" s="666" t="s">
        <v>211</v>
      </c>
      <c r="AQ30" s="667"/>
      <c r="AR30" s="667"/>
      <c r="AS30" s="667"/>
      <c r="AT30" s="667"/>
      <c r="AU30" s="667"/>
      <c r="AV30" s="667"/>
      <c r="AW30" s="667"/>
      <c r="AX30" s="667"/>
      <c r="AY30" s="667"/>
      <c r="AZ30" s="667"/>
      <c r="BA30" s="667"/>
      <c r="BB30" s="667"/>
      <c r="BC30" s="667"/>
      <c r="BD30" s="667"/>
      <c r="BE30" s="667"/>
      <c r="BF30" s="668"/>
      <c r="BG30" s="666" t="s">
        <v>294</v>
      </c>
      <c r="BH30" s="683"/>
      <c r="BI30" s="683"/>
      <c r="BJ30" s="683"/>
      <c r="BK30" s="683"/>
      <c r="BL30" s="683"/>
      <c r="BM30" s="683"/>
      <c r="BN30" s="683"/>
      <c r="BO30" s="683"/>
      <c r="BP30" s="683"/>
      <c r="BQ30" s="684"/>
      <c r="BR30" s="666" t="s">
        <v>295</v>
      </c>
      <c r="BS30" s="683"/>
      <c r="BT30" s="683"/>
      <c r="BU30" s="683"/>
      <c r="BV30" s="683"/>
      <c r="BW30" s="683"/>
      <c r="BX30" s="683"/>
      <c r="BY30" s="683"/>
      <c r="BZ30" s="683"/>
      <c r="CA30" s="683"/>
      <c r="CB30" s="684"/>
      <c r="CD30" s="629"/>
      <c r="CE30" s="630"/>
      <c r="CF30" s="605" t="s">
        <v>296</v>
      </c>
      <c r="CG30" s="606"/>
      <c r="CH30" s="606"/>
      <c r="CI30" s="606"/>
      <c r="CJ30" s="606"/>
      <c r="CK30" s="606"/>
      <c r="CL30" s="606"/>
      <c r="CM30" s="606"/>
      <c r="CN30" s="606"/>
      <c r="CO30" s="606"/>
      <c r="CP30" s="606"/>
      <c r="CQ30" s="607"/>
      <c r="CR30" s="608">
        <v>627912</v>
      </c>
      <c r="CS30" s="609"/>
      <c r="CT30" s="609"/>
      <c r="CU30" s="609"/>
      <c r="CV30" s="609"/>
      <c r="CW30" s="609"/>
      <c r="CX30" s="609"/>
      <c r="CY30" s="610"/>
      <c r="CZ30" s="611">
        <v>6.3</v>
      </c>
      <c r="DA30" s="623"/>
      <c r="DB30" s="623"/>
      <c r="DC30" s="624"/>
      <c r="DD30" s="614">
        <v>610311</v>
      </c>
      <c r="DE30" s="609"/>
      <c r="DF30" s="609"/>
      <c r="DG30" s="609"/>
      <c r="DH30" s="609"/>
      <c r="DI30" s="609"/>
      <c r="DJ30" s="609"/>
      <c r="DK30" s="610"/>
      <c r="DL30" s="614">
        <v>610311</v>
      </c>
      <c r="DM30" s="609"/>
      <c r="DN30" s="609"/>
      <c r="DO30" s="609"/>
      <c r="DP30" s="609"/>
      <c r="DQ30" s="609"/>
      <c r="DR30" s="609"/>
      <c r="DS30" s="609"/>
      <c r="DT30" s="609"/>
      <c r="DU30" s="609"/>
      <c r="DV30" s="610"/>
      <c r="DW30" s="611">
        <v>12.4</v>
      </c>
      <c r="DX30" s="623"/>
      <c r="DY30" s="623"/>
      <c r="DZ30" s="623"/>
      <c r="EA30" s="623"/>
      <c r="EB30" s="623"/>
      <c r="EC30" s="639"/>
    </row>
    <row r="31" spans="2:133" ht="11.25" customHeight="1" x14ac:dyDescent="0.15">
      <c r="B31" s="675" t="s">
        <v>297</v>
      </c>
      <c r="C31" s="676"/>
      <c r="D31" s="676"/>
      <c r="E31" s="676"/>
      <c r="F31" s="676"/>
      <c r="G31" s="676"/>
      <c r="H31" s="676"/>
      <c r="I31" s="676"/>
      <c r="J31" s="676"/>
      <c r="K31" s="676"/>
      <c r="L31" s="676"/>
      <c r="M31" s="676"/>
      <c r="N31" s="676"/>
      <c r="O31" s="676"/>
      <c r="P31" s="676"/>
      <c r="Q31" s="677"/>
      <c r="R31" s="608" t="s">
        <v>121</v>
      </c>
      <c r="S31" s="609"/>
      <c r="T31" s="609"/>
      <c r="U31" s="609"/>
      <c r="V31" s="609"/>
      <c r="W31" s="609"/>
      <c r="X31" s="609"/>
      <c r="Y31" s="610"/>
      <c r="Z31" s="650" t="s">
        <v>121</v>
      </c>
      <c r="AA31" s="650"/>
      <c r="AB31" s="650"/>
      <c r="AC31" s="650"/>
      <c r="AD31" s="651" t="s">
        <v>121</v>
      </c>
      <c r="AE31" s="651"/>
      <c r="AF31" s="651"/>
      <c r="AG31" s="651"/>
      <c r="AH31" s="651"/>
      <c r="AI31" s="651"/>
      <c r="AJ31" s="651"/>
      <c r="AK31" s="651"/>
      <c r="AL31" s="611" t="s">
        <v>121</v>
      </c>
      <c r="AM31" s="612"/>
      <c r="AN31" s="612"/>
      <c r="AO31" s="652"/>
      <c r="AP31" s="678" t="s">
        <v>298</v>
      </c>
      <c r="AQ31" s="679"/>
      <c r="AR31" s="679"/>
      <c r="AS31" s="679"/>
      <c r="AT31" s="680" t="s">
        <v>299</v>
      </c>
      <c r="AU31" s="200"/>
      <c r="AV31" s="200"/>
      <c r="AW31" s="200"/>
      <c r="AX31" s="663" t="s">
        <v>177</v>
      </c>
      <c r="AY31" s="664"/>
      <c r="AZ31" s="664"/>
      <c r="BA31" s="664"/>
      <c r="BB31" s="664"/>
      <c r="BC31" s="664"/>
      <c r="BD31" s="664"/>
      <c r="BE31" s="664"/>
      <c r="BF31" s="665"/>
      <c r="BG31" s="671">
        <v>99.5</v>
      </c>
      <c r="BH31" s="672"/>
      <c r="BI31" s="672"/>
      <c r="BJ31" s="672"/>
      <c r="BK31" s="672"/>
      <c r="BL31" s="672"/>
      <c r="BM31" s="673">
        <v>98.8</v>
      </c>
      <c r="BN31" s="672"/>
      <c r="BO31" s="672"/>
      <c r="BP31" s="672"/>
      <c r="BQ31" s="674"/>
      <c r="BR31" s="671">
        <v>99.5</v>
      </c>
      <c r="BS31" s="672"/>
      <c r="BT31" s="672"/>
      <c r="BU31" s="672"/>
      <c r="BV31" s="672"/>
      <c r="BW31" s="672"/>
      <c r="BX31" s="673">
        <v>98.9</v>
      </c>
      <c r="BY31" s="672"/>
      <c r="BZ31" s="672"/>
      <c r="CA31" s="672"/>
      <c r="CB31" s="674"/>
      <c r="CD31" s="629"/>
      <c r="CE31" s="630"/>
      <c r="CF31" s="605" t="s">
        <v>300</v>
      </c>
      <c r="CG31" s="606"/>
      <c r="CH31" s="606"/>
      <c r="CI31" s="606"/>
      <c r="CJ31" s="606"/>
      <c r="CK31" s="606"/>
      <c r="CL31" s="606"/>
      <c r="CM31" s="606"/>
      <c r="CN31" s="606"/>
      <c r="CO31" s="606"/>
      <c r="CP31" s="606"/>
      <c r="CQ31" s="607"/>
      <c r="CR31" s="608">
        <v>36598</v>
      </c>
      <c r="CS31" s="621"/>
      <c r="CT31" s="621"/>
      <c r="CU31" s="621"/>
      <c r="CV31" s="621"/>
      <c r="CW31" s="621"/>
      <c r="CX31" s="621"/>
      <c r="CY31" s="622"/>
      <c r="CZ31" s="611">
        <v>0.4</v>
      </c>
      <c r="DA31" s="623"/>
      <c r="DB31" s="623"/>
      <c r="DC31" s="624"/>
      <c r="DD31" s="614">
        <v>36598</v>
      </c>
      <c r="DE31" s="621"/>
      <c r="DF31" s="621"/>
      <c r="DG31" s="621"/>
      <c r="DH31" s="621"/>
      <c r="DI31" s="621"/>
      <c r="DJ31" s="621"/>
      <c r="DK31" s="622"/>
      <c r="DL31" s="614">
        <v>36598</v>
      </c>
      <c r="DM31" s="621"/>
      <c r="DN31" s="621"/>
      <c r="DO31" s="621"/>
      <c r="DP31" s="621"/>
      <c r="DQ31" s="621"/>
      <c r="DR31" s="621"/>
      <c r="DS31" s="621"/>
      <c r="DT31" s="621"/>
      <c r="DU31" s="621"/>
      <c r="DV31" s="622"/>
      <c r="DW31" s="611">
        <v>0.7</v>
      </c>
      <c r="DX31" s="623"/>
      <c r="DY31" s="623"/>
      <c r="DZ31" s="623"/>
      <c r="EA31" s="623"/>
      <c r="EB31" s="623"/>
      <c r="EC31" s="639"/>
    </row>
    <row r="32" spans="2:133" ht="11.25" customHeight="1" x14ac:dyDescent="0.15">
      <c r="B32" s="605" t="s">
        <v>301</v>
      </c>
      <c r="C32" s="606"/>
      <c r="D32" s="606"/>
      <c r="E32" s="606"/>
      <c r="F32" s="606"/>
      <c r="G32" s="606"/>
      <c r="H32" s="606"/>
      <c r="I32" s="606"/>
      <c r="J32" s="606"/>
      <c r="K32" s="606"/>
      <c r="L32" s="606"/>
      <c r="M32" s="606"/>
      <c r="N32" s="606"/>
      <c r="O32" s="606"/>
      <c r="P32" s="606"/>
      <c r="Q32" s="607"/>
      <c r="R32" s="608">
        <v>1479247</v>
      </c>
      <c r="S32" s="609"/>
      <c r="T32" s="609"/>
      <c r="U32" s="609"/>
      <c r="V32" s="609"/>
      <c r="W32" s="609"/>
      <c r="X32" s="609"/>
      <c r="Y32" s="610"/>
      <c r="Z32" s="650">
        <v>14.8</v>
      </c>
      <c r="AA32" s="650"/>
      <c r="AB32" s="650"/>
      <c r="AC32" s="650"/>
      <c r="AD32" s="651" t="s">
        <v>121</v>
      </c>
      <c r="AE32" s="651"/>
      <c r="AF32" s="651"/>
      <c r="AG32" s="651"/>
      <c r="AH32" s="651"/>
      <c r="AI32" s="651"/>
      <c r="AJ32" s="651"/>
      <c r="AK32" s="651"/>
      <c r="AL32" s="611" t="s">
        <v>121</v>
      </c>
      <c r="AM32" s="612"/>
      <c r="AN32" s="612"/>
      <c r="AO32" s="652"/>
      <c r="AP32" s="653"/>
      <c r="AQ32" s="654"/>
      <c r="AR32" s="654"/>
      <c r="AS32" s="654"/>
      <c r="AT32" s="681"/>
      <c r="AU32" s="196" t="s">
        <v>302</v>
      </c>
      <c r="AX32" s="605" t="s">
        <v>303</v>
      </c>
      <c r="AY32" s="606"/>
      <c r="AZ32" s="606"/>
      <c r="BA32" s="606"/>
      <c r="BB32" s="606"/>
      <c r="BC32" s="606"/>
      <c r="BD32" s="606"/>
      <c r="BE32" s="606"/>
      <c r="BF32" s="607"/>
      <c r="BG32" s="670">
        <v>99.4</v>
      </c>
      <c r="BH32" s="621"/>
      <c r="BI32" s="621"/>
      <c r="BJ32" s="621"/>
      <c r="BK32" s="621"/>
      <c r="BL32" s="621"/>
      <c r="BM32" s="612">
        <v>98.6</v>
      </c>
      <c r="BN32" s="621"/>
      <c r="BO32" s="621"/>
      <c r="BP32" s="621"/>
      <c r="BQ32" s="648"/>
      <c r="BR32" s="670">
        <v>99.6</v>
      </c>
      <c r="BS32" s="621"/>
      <c r="BT32" s="621"/>
      <c r="BU32" s="621"/>
      <c r="BV32" s="621"/>
      <c r="BW32" s="621"/>
      <c r="BX32" s="612">
        <v>98.8</v>
      </c>
      <c r="BY32" s="621"/>
      <c r="BZ32" s="621"/>
      <c r="CA32" s="621"/>
      <c r="CB32" s="648"/>
      <c r="CD32" s="631"/>
      <c r="CE32" s="632"/>
      <c r="CF32" s="605" t="s">
        <v>304</v>
      </c>
      <c r="CG32" s="606"/>
      <c r="CH32" s="606"/>
      <c r="CI32" s="606"/>
      <c r="CJ32" s="606"/>
      <c r="CK32" s="606"/>
      <c r="CL32" s="606"/>
      <c r="CM32" s="606"/>
      <c r="CN32" s="606"/>
      <c r="CO32" s="606"/>
      <c r="CP32" s="606"/>
      <c r="CQ32" s="607"/>
      <c r="CR32" s="608">
        <v>49</v>
      </c>
      <c r="CS32" s="609"/>
      <c r="CT32" s="609"/>
      <c r="CU32" s="609"/>
      <c r="CV32" s="609"/>
      <c r="CW32" s="609"/>
      <c r="CX32" s="609"/>
      <c r="CY32" s="610"/>
      <c r="CZ32" s="611">
        <v>0</v>
      </c>
      <c r="DA32" s="623"/>
      <c r="DB32" s="623"/>
      <c r="DC32" s="624"/>
      <c r="DD32" s="614">
        <v>49</v>
      </c>
      <c r="DE32" s="609"/>
      <c r="DF32" s="609"/>
      <c r="DG32" s="609"/>
      <c r="DH32" s="609"/>
      <c r="DI32" s="609"/>
      <c r="DJ32" s="609"/>
      <c r="DK32" s="610"/>
      <c r="DL32" s="614">
        <v>49</v>
      </c>
      <c r="DM32" s="609"/>
      <c r="DN32" s="609"/>
      <c r="DO32" s="609"/>
      <c r="DP32" s="609"/>
      <c r="DQ32" s="609"/>
      <c r="DR32" s="609"/>
      <c r="DS32" s="609"/>
      <c r="DT32" s="609"/>
      <c r="DU32" s="609"/>
      <c r="DV32" s="610"/>
      <c r="DW32" s="611">
        <v>0</v>
      </c>
      <c r="DX32" s="623"/>
      <c r="DY32" s="623"/>
      <c r="DZ32" s="623"/>
      <c r="EA32" s="623"/>
      <c r="EB32" s="623"/>
      <c r="EC32" s="639"/>
    </row>
    <row r="33" spans="2:133" ht="11.25" customHeight="1" x14ac:dyDescent="0.15">
      <c r="B33" s="605" t="s">
        <v>305</v>
      </c>
      <c r="C33" s="606"/>
      <c r="D33" s="606"/>
      <c r="E33" s="606"/>
      <c r="F33" s="606"/>
      <c r="G33" s="606"/>
      <c r="H33" s="606"/>
      <c r="I33" s="606"/>
      <c r="J33" s="606"/>
      <c r="K33" s="606"/>
      <c r="L33" s="606"/>
      <c r="M33" s="606"/>
      <c r="N33" s="606"/>
      <c r="O33" s="606"/>
      <c r="P33" s="606"/>
      <c r="Q33" s="607"/>
      <c r="R33" s="608">
        <v>10836</v>
      </c>
      <c r="S33" s="609"/>
      <c r="T33" s="609"/>
      <c r="U33" s="609"/>
      <c r="V33" s="609"/>
      <c r="W33" s="609"/>
      <c r="X33" s="609"/>
      <c r="Y33" s="610"/>
      <c r="Z33" s="650">
        <v>0.1</v>
      </c>
      <c r="AA33" s="650"/>
      <c r="AB33" s="650"/>
      <c r="AC33" s="650"/>
      <c r="AD33" s="651">
        <v>3708</v>
      </c>
      <c r="AE33" s="651"/>
      <c r="AF33" s="651"/>
      <c r="AG33" s="651"/>
      <c r="AH33" s="651"/>
      <c r="AI33" s="651"/>
      <c r="AJ33" s="651"/>
      <c r="AK33" s="651"/>
      <c r="AL33" s="611">
        <v>0.1</v>
      </c>
      <c r="AM33" s="612"/>
      <c r="AN33" s="612"/>
      <c r="AO33" s="652"/>
      <c r="AP33" s="655"/>
      <c r="AQ33" s="656"/>
      <c r="AR33" s="656"/>
      <c r="AS33" s="656"/>
      <c r="AT33" s="682"/>
      <c r="AU33" s="201"/>
      <c r="AV33" s="201"/>
      <c r="AW33" s="201"/>
      <c r="AX33" s="589" t="s">
        <v>306</v>
      </c>
      <c r="AY33" s="590"/>
      <c r="AZ33" s="590"/>
      <c r="BA33" s="590"/>
      <c r="BB33" s="590"/>
      <c r="BC33" s="590"/>
      <c r="BD33" s="590"/>
      <c r="BE33" s="590"/>
      <c r="BF33" s="591"/>
      <c r="BG33" s="669">
        <v>99.6</v>
      </c>
      <c r="BH33" s="593"/>
      <c r="BI33" s="593"/>
      <c r="BJ33" s="593"/>
      <c r="BK33" s="593"/>
      <c r="BL33" s="593"/>
      <c r="BM33" s="643">
        <v>99.1</v>
      </c>
      <c r="BN33" s="593"/>
      <c r="BO33" s="593"/>
      <c r="BP33" s="593"/>
      <c r="BQ33" s="637"/>
      <c r="BR33" s="669">
        <v>99.4</v>
      </c>
      <c r="BS33" s="593"/>
      <c r="BT33" s="593"/>
      <c r="BU33" s="593"/>
      <c r="BV33" s="593"/>
      <c r="BW33" s="593"/>
      <c r="BX33" s="643">
        <v>98.9</v>
      </c>
      <c r="BY33" s="593"/>
      <c r="BZ33" s="593"/>
      <c r="CA33" s="593"/>
      <c r="CB33" s="637"/>
      <c r="CD33" s="605" t="s">
        <v>307</v>
      </c>
      <c r="CE33" s="606"/>
      <c r="CF33" s="606"/>
      <c r="CG33" s="606"/>
      <c r="CH33" s="606"/>
      <c r="CI33" s="606"/>
      <c r="CJ33" s="606"/>
      <c r="CK33" s="606"/>
      <c r="CL33" s="606"/>
      <c r="CM33" s="606"/>
      <c r="CN33" s="606"/>
      <c r="CO33" s="606"/>
      <c r="CP33" s="606"/>
      <c r="CQ33" s="607"/>
      <c r="CR33" s="608">
        <v>3638157</v>
      </c>
      <c r="CS33" s="621"/>
      <c r="CT33" s="621"/>
      <c r="CU33" s="621"/>
      <c r="CV33" s="621"/>
      <c r="CW33" s="621"/>
      <c r="CX33" s="621"/>
      <c r="CY33" s="622"/>
      <c r="CZ33" s="611">
        <v>36.700000000000003</v>
      </c>
      <c r="DA33" s="623"/>
      <c r="DB33" s="623"/>
      <c r="DC33" s="624"/>
      <c r="DD33" s="614">
        <v>2440358</v>
      </c>
      <c r="DE33" s="621"/>
      <c r="DF33" s="621"/>
      <c r="DG33" s="621"/>
      <c r="DH33" s="621"/>
      <c r="DI33" s="621"/>
      <c r="DJ33" s="621"/>
      <c r="DK33" s="622"/>
      <c r="DL33" s="614">
        <v>1837598</v>
      </c>
      <c r="DM33" s="621"/>
      <c r="DN33" s="621"/>
      <c r="DO33" s="621"/>
      <c r="DP33" s="621"/>
      <c r="DQ33" s="621"/>
      <c r="DR33" s="621"/>
      <c r="DS33" s="621"/>
      <c r="DT33" s="621"/>
      <c r="DU33" s="621"/>
      <c r="DV33" s="622"/>
      <c r="DW33" s="611">
        <v>37.299999999999997</v>
      </c>
      <c r="DX33" s="623"/>
      <c r="DY33" s="623"/>
      <c r="DZ33" s="623"/>
      <c r="EA33" s="623"/>
      <c r="EB33" s="623"/>
      <c r="EC33" s="639"/>
    </row>
    <row r="34" spans="2:133" ht="11.25" customHeight="1" x14ac:dyDescent="0.15">
      <c r="B34" s="605" t="s">
        <v>308</v>
      </c>
      <c r="C34" s="606"/>
      <c r="D34" s="606"/>
      <c r="E34" s="606"/>
      <c r="F34" s="606"/>
      <c r="G34" s="606"/>
      <c r="H34" s="606"/>
      <c r="I34" s="606"/>
      <c r="J34" s="606"/>
      <c r="K34" s="606"/>
      <c r="L34" s="606"/>
      <c r="M34" s="606"/>
      <c r="N34" s="606"/>
      <c r="O34" s="606"/>
      <c r="P34" s="606"/>
      <c r="Q34" s="607"/>
      <c r="R34" s="608">
        <v>228893</v>
      </c>
      <c r="S34" s="609"/>
      <c r="T34" s="609"/>
      <c r="U34" s="609"/>
      <c r="V34" s="609"/>
      <c r="W34" s="609"/>
      <c r="X34" s="609"/>
      <c r="Y34" s="610"/>
      <c r="Z34" s="650">
        <v>2.2999999999999998</v>
      </c>
      <c r="AA34" s="650"/>
      <c r="AB34" s="650"/>
      <c r="AC34" s="650"/>
      <c r="AD34" s="651" t="s">
        <v>121</v>
      </c>
      <c r="AE34" s="651"/>
      <c r="AF34" s="651"/>
      <c r="AG34" s="651"/>
      <c r="AH34" s="651"/>
      <c r="AI34" s="651"/>
      <c r="AJ34" s="651"/>
      <c r="AK34" s="651"/>
      <c r="AL34" s="611" t="s">
        <v>121</v>
      </c>
      <c r="AM34" s="612"/>
      <c r="AN34" s="612"/>
      <c r="AO34" s="652"/>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5" t="s">
        <v>309</v>
      </c>
      <c r="CE34" s="606"/>
      <c r="CF34" s="606"/>
      <c r="CG34" s="606"/>
      <c r="CH34" s="606"/>
      <c r="CI34" s="606"/>
      <c r="CJ34" s="606"/>
      <c r="CK34" s="606"/>
      <c r="CL34" s="606"/>
      <c r="CM34" s="606"/>
      <c r="CN34" s="606"/>
      <c r="CO34" s="606"/>
      <c r="CP34" s="606"/>
      <c r="CQ34" s="607"/>
      <c r="CR34" s="608">
        <v>1219859</v>
      </c>
      <c r="CS34" s="609"/>
      <c r="CT34" s="609"/>
      <c r="CU34" s="609"/>
      <c r="CV34" s="609"/>
      <c r="CW34" s="609"/>
      <c r="CX34" s="609"/>
      <c r="CY34" s="610"/>
      <c r="CZ34" s="611">
        <v>12.3</v>
      </c>
      <c r="DA34" s="623"/>
      <c r="DB34" s="623"/>
      <c r="DC34" s="624"/>
      <c r="DD34" s="614">
        <v>706847</v>
      </c>
      <c r="DE34" s="609"/>
      <c r="DF34" s="609"/>
      <c r="DG34" s="609"/>
      <c r="DH34" s="609"/>
      <c r="DI34" s="609"/>
      <c r="DJ34" s="609"/>
      <c r="DK34" s="610"/>
      <c r="DL34" s="614">
        <v>620209</v>
      </c>
      <c r="DM34" s="609"/>
      <c r="DN34" s="609"/>
      <c r="DO34" s="609"/>
      <c r="DP34" s="609"/>
      <c r="DQ34" s="609"/>
      <c r="DR34" s="609"/>
      <c r="DS34" s="609"/>
      <c r="DT34" s="609"/>
      <c r="DU34" s="609"/>
      <c r="DV34" s="610"/>
      <c r="DW34" s="611">
        <v>12.6</v>
      </c>
      <c r="DX34" s="623"/>
      <c r="DY34" s="623"/>
      <c r="DZ34" s="623"/>
      <c r="EA34" s="623"/>
      <c r="EB34" s="623"/>
      <c r="EC34" s="639"/>
    </row>
    <row r="35" spans="2:133" ht="11.25" customHeight="1" x14ac:dyDescent="0.15">
      <c r="B35" s="605" t="s">
        <v>310</v>
      </c>
      <c r="C35" s="606"/>
      <c r="D35" s="606"/>
      <c r="E35" s="606"/>
      <c r="F35" s="606"/>
      <c r="G35" s="606"/>
      <c r="H35" s="606"/>
      <c r="I35" s="606"/>
      <c r="J35" s="606"/>
      <c r="K35" s="606"/>
      <c r="L35" s="606"/>
      <c r="M35" s="606"/>
      <c r="N35" s="606"/>
      <c r="O35" s="606"/>
      <c r="P35" s="606"/>
      <c r="Q35" s="607"/>
      <c r="R35" s="608">
        <v>133151</v>
      </c>
      <c r="S35" s="609"/>
      <c r="T35" s="609"/>
      <c r="U35" s="609"/>
      <c r="V35" s="609"/>
      <c r="W35" s="609"/>
      <c r="X35" s="609"/>
      <c r="Y35" s="610"/>
      <c r="Z35" s="650">
        <v>1.3</v>
      </c>
      <c r="AA35" s="650"/>
      <c r="AB35" s="650"/>
      <c r="AC35" s="650"/>
      <c r="AD35" s="651" t="s">
        <v>121</v>
      </c>
      <c r="AE35" s="651"/>
      <c r="AF35" s="651"/>
      <c r="AG35" s="651"/>
      <c r="AH35" s="651"/>
      <c r="AI35" s="651"/>
      <c r="AJ35" s="651"/>
      <c r="AK35" s="651"/>
      <c r="AL35" s="611" t="s">
        <v>121</v>
      </c>
      <c r="AM35" s="612"/>
      <c r="AN35" s="612"/>
      <c r="AO35" s="652"/>
      <c r="AP35" s="206"/>
      <c r="AQ35" s="666" t="s">
        <v>311</v>
      </c>
      <c r="AR35" s="667"/>
      <c r="AS35" s="667"/>
      <c r="AT35" s="667"/>
      <c r="AU35" s="667"/>
      <c r="AV35" s="667"/>
      <c r="AW35" s="667"/>
      <c r="AX35" s="667"/>
      <c r="AY35" s="667"/>
      <c r="AZ35" s="667"/>
      <c r="BA35" s="667"/>
      <c r="BB35" s="667"/>
      <c r="BC35" s="667"/>
      <c r="BD35" s="667"/>
      <c r="BE35" s="667"/>
      <c r="BF35" s="668"/>
      <c r="BG35" s="666" t="s">
        <v>312</v>
      </c>
      <c r="BH35" s="667"/>
      <c r="BI35" s="667"/>
      <c r="BJ35" s="667"/>
      <c r="BK35" s="667"/>
      <c r="BL35" s="667"/>
      <c r="BM35" s="667"/>
      <c r="BN35" s="667"/>
      <c r="BO35" s="667"/>
      <c r="BP35" s="667"/>
      <c r="BQ35" s="667"/>
      <c r="BR35" s="667"/>
      <c r="BS35" s="667"/>
      <c r="BT35" s="667"/>
      <c r="BU35" s="667"/>
      <c r="BV35" s="667"/>
      <c r="BW35" s="667"/>
      <c r="BX35" s="667"/>
      <c r="BY35" s="667"/>
      <c r="BZ35" s="667"/>
      <c r="CA35" s="667"/>
      <c r="CB35" s="668"/>
      <c r="CD35" s="605" t="s">
        <v>313</v>
      </c>
      <c r="CE35" s="606"/>
      <c r="CF35" s="606"/>
      <c r="CG35" s="606"/>
      <c r="CH35" s="606"/>
      <c r="CI35" s="606"/>
      <c r="CJ35" s="606"/>
      <c r="CK35" s="606"/>
      <c r="CL35" s="606"/>
      <c r="CM35" s="606"/>
      <c r="CN35" s="606"/>
      <c r="CO35" s="606"/>
      <c r="CP35" s="606"/>
      <c r="CQ35" s="607"/>
      <c r="CR35" s="608">
        <v>45819</v>
      </c>
      <c r="CS35" s="621"/>
      <c r="CT35" s="621"/>
      <c r="CU35" s="621"/>
      <c r="CV35" s="621"/>
      <c r="CW35" s="621"/>
      <c r="CX35" s="621"/>
      <c r="CY35" s="622"/>
      <c r="CZ35" s="611">
        <v>0.5</v>
      </c>
      <c r="DA35" s="623"/>
      <c r="DB35" s="623"/>
      <c r="DC35" s="624"/>
      <c r="DD35" s="614">
        <v>35459</v>
      </c>
      <c r="DE35" s="621"/>
      <c r="DF35" s="621"/>
      <c r="DG35" s="621"/>
      <c r="DH35" s="621"/>
      <c r="DI35" s="621"/>
      <c r="DJ35" s="621"/>
      <c r="DK35" s="622"/>
      <c r="DL35" s="614">
        <v>9563</v>
      </c>
      <c r="DM35" s="621"/>
      <c r="DN35" s="621"/>
      <c r="DO35" s="621"/>
      <c r="DP35" s="621"/>
      <c r="DQ35" s="621"/>
      <c r="DR35" s="621"/>
      <c r="DS35" s="621"/>
      <c r="DT35" s="621"/>
      <c r="DU35" s="621"/>
      <c r="DV35" s="622"/>
      <c r="DW35" s="611">
        <v>0.2</v>
      </c>
      <c r="DX35" s="623"/>
      <c r="DY35" s="623"/>
      <c r="DZ35" s="623"/>
      <c r="EA35" s="623"/>
      <c r="EB35" s="623"/>
      <c r="EC35" s="639"/>
    </row>
    <row r="36" spans="2:133" ht="11.25" customHeight="1" x14ac:dyDescent="0.15">
      <c r="B36" s="605" t="s">
        <v>314</v>
      </c>
      <c r="C36" s="606"/>
      <c r="D36" s="606"/>
      <c r="E36" s="606"/>
      <c r="F36" s="606"/>
      <c r="G36" s="606"/>
      <c r="H36" s="606"/>
      <c r="I36" s="606"/>
      <c r="J36" s="606"/>
      <c r="K36" s="606"/>
      <c r="L36" s="606"/>
      <c r="M36" s="606"/>
      <c r="N36" s="606"/>
      <c r="O36" s="606"/>
      <c r="P36" s="606"/>
      <c r="Q36" s="607"/>
      <c r="R36" s="608">
        <v>118404</v>
      </c>
      <c r="S36" s="609"/>
      <c r="T36" s="609"/>
      <c r="U36" s="609"/>
      <c r="V36" s="609"/>
      <c r="W36" s="609"/>
      <c r="X36" s="609"/>
      <c r="Y36" s="610"/>
      <c r="Z36" s="650">
        <v>1.2</v>
      </c>
      <c r="AA36" s="650"/>
      <c r="AB36" s="650"/>
      <c r="AC36" s="650"/>
      <c r="AD36" s="651" t="s">
        <v>121</v>
      </c>
      <c r="AE36" s="651"/>
      <c r="AF36" s="651"/>
      <c r="AG36" s="651"/>
      <c r="AH36" s="651"/>
      <c r="AI36" s="651"/>
      <c r="AJ36" s="651"/>
      <c r="AK36" s="651"/>
      <c r="AL36" s="611" t="s">
        <v>121</v>
      </c>
      <c r="AM36" s="612"/>
      <c r="AN36" s="612"/>
      <c r="AO36" s="652"/>
      <c r="AP36" s="206"/>
      <c r="AQ36" s="657" t="s">
        <v>315</v>
      </c>
      <c r="AR36" s="658"/>
      <c r="AS36" s="658"/>
      <c r="AT36" s="658"/>
      <c r="AU36" s="658"/>
      <c r="AV36" s="658"/>
      <c r="AW36" s="658"/>
      <c r="AX36" s="658"/>
      <c r="AY36" s="659"/>
      <c r="AZ36" s="660">
        <v>891108</v>
      </c>
      <c r="BA36" s="661"/>
      <c r="BB36" s="661"/>
      <c r="BC36" s="661"/>
      <c r="BD36" s="661"/>
      <c r="BE36" s="661"/>
      <c r="BF36" s="662"/>
      <c r="BG36" s="663" t="s">
        <v>316</v>
      </c>
      <c r="BH36" s="664"/>
      <c r="BI36" s="664"/>
      <c r="BJ36" s="664"/>
      <c r="BK36" s="664"/>
      <c r="BL36" s="664"/>
      <c r="BM36" s="664"/>
      <c r="BN36" s="664"/>
      <c r="BO36" s="664"/>
      <c r="BP36" s="664"/>
      <c r="BQ36" s="664"/>
      <c r="BR36" s="664"/>
      <c r="BS36" s="664"/>
      <c r="BT36" s="664"/>
      <c r="BU36" s="665"/>
      <c r="BV36" s="660">
        <v>4480</v>
      </c>
      <c r="BW36" s="661"/>
      <c r="BX36" s="661"/>
      <c r="BY36" s="661"/>
      <c r="BZ36" s="661"/>
      <c r="CA36" s="661"/>
      <c r="CB36" s="662"/>
      <c r="CD36" s="605" t="s">
        <v>317</v>
      </c>
      <c r="CE36" s="606"/>
      <c r="CF36" s="606"/>
      <c r="CG36" s="606"/>
      <c r="CH36" s="606"/>
      <c r="CI36" s="606"/>
      <c r="CJ36" s="606"/>
      <c r="CK36" s="606"/>
      <c r="CL36" s="606"/>
      <c r="CM36" s="606"/>
      <c r="CN36" s="606"/>
      <c r="CO36" s="606"/>
      <c r="CP36" s="606"/>
      <c r="CQ36" s="607"/>
      <c r="CR36" s="608">
        <v>1512258</v>
      </c>
      <c r="CS36" s="609"/>
      <c r="CT36" s="609"/>
      <c r="CU36" s="609"/>
      <c r="CV36" s="609"/>
      <c r="CW36" s="609"/>
      <c r="CX36" s="609"/>
      <c r="CY36" s="610"/>
      <c r="CZ36" s="611">
        <v>15.2</v>
      </c>
      <c r="DA36" s="623"/>
      <c r="DB36" s="623"/>
      <c r="DC36" s="624"/>
      <c r="DD36" s="614">
        <v>1112780</v>
      </c>
      <c r="DE36" s="609"/>
      <c r="DF36" s="609"/>
      <c r="DG36" s="609"/>
      <c r="DH36" s="609"/>
      <c r="DI36" s="609"/>
      <c r="DJ36" s="609"/>
      <c r="DK36" s="610"/>
      <c r="DL36" s="614">
        <v>819914</v>
      </c>
      <c r="DM36" s="609"/>
      <c r="DN36" s="609"/>
      <c r="DO36" s="609"/>
      <c r="DP36" s="609"/>
      <c r="DQ36" s="609"/>
      <c r="DR36" s="609"/>
      <c r="DS36" s="609"/>
      <c r="DT36" s="609"/>
      <c r="DU36" s="609"/>
      <c r="DV36" s="610"/>
      <c r="DW36" s="611">
        <v>16.600000000000001</v>
      </c>
      <c r="DX36" s="623"/>
      <c r="DY36" s="623"/>
      <c r="DZ36" s="623"/>
      <c r="EA36" s="623"/>
      <c r="EB36" s="623"/>
      <c r="EC36" s="639"/>
    </row>
    <row r="37" spans="2:133" ht="11.25" customHeight="1" x14ac:dyDescent="0.15">
      <c r="B37" s="605" t="s">
        <v>318</v>
      </c>
      <c r="C37" s="606"/>
      <c r="D37" s="606"/>
      <c r="E37" s="606"/>
      <c r="F37" s="606"/>
      <c r="G37" s="606"/>
      <c r="H37" s="606"/>
      <c r="I37" s="606"/>
      <c r="J37" s="606"/>
      <c r="K37" s="606"/>
      <c r="L37" s="606"/>
      <c r="M37" s="606"/>
      <c r="N37" s="606"/>
      <c r="O37" s="606"/>
      <c r="P37" s="606"/>
      <c r="Q37" s="607"/>
      <c r="R37" s="608">
        <v>286621</v>
      </c>
      <c r="S37" s="609"/>
      <c r="T37" s="609"/>
      <c r="U37" s="609"/>
      <c r="V37" s="609"/>
      <c r="W37" s="609"/>
      <c r="X37" s="609"/>
      <c r="Y37" s="610"/>
      <c r="Z37" s="650">
        <v>2.9</v>
      </c>
      <c r="AA37" s="650"/>
      <c r="AB37" s="650"/>
      <c r="AC37" s="650"/>
      <c r="AD37" s="651">
        <v>8388</v>
      </c>
      <c r="AE37" s="651"/>
      <c r="AF37" s="651"/>
      <c r="AG37" s="651"/>
      <c r="AH37" s="651"/>
      <c r="AI37" s="651"/>
      <c r="AJ37" s="651"/>
      <c r="AK37" s="651"/>
      <c r="AL37" s="611">
        <v>0.2</v>
      </c>
      <c r="AM37" s="612"/>
      <c r="AN37" s="612"/>
      <c r="AO37" s="652"/>
      <c r="AQ37" s="645" t="s">
        <v>319</v>
      </c>
      <c r="AR37" s="646"/>
      <c r="AS37" s="646"/>
      <c r="AT37" s="646"/>
      <c r="AU37" s="646"/>
      <c r="AV37" s="646"/>
      <c r="AW37" s="646"/>
      <c r="AX37" s="646"/>
      <c r="AY37" s="647"/>
      <c r="AZ37" s="608">
        <v>148957</v>
      </c>
      <c r="BA37" s="609"/>
      <c r="BB37" s="609"/>
      <c r="BC37" s="609"/>
      <c r="BD37" s="621"/>
      <c r="BE37" s="621"/>
      <c r="BF37" s="648"/>
      <c r="BG37" s="605" t="s">
        <v>320</v>
      </c>
      <c r="BH37" s="606"/>
      <c r="BI37" s="606"/>
      <c r="BJ37" s="606"/>
      <c r="BK37" s="606"/>
      <c r="BL37" s="606"/>
      <c r="BM37" s="606"/>
      <c r="BN37" s="606"/>
      <c r="BO37" s="606"/>
      <c r="BP37" s="606"/>
      <c r="BQ37" s="606"/>
      <c r="BR37" s="606"/>
      <c r="BS37" s="606"/>
      <c r="BT37" s="606"/>
      <c r="BU37" s="607"/>
      <c r="BV37" s="608">
        <v>-95954</v>
      </c>
      <c r="BW37" s="609"/>
      <c r="BX37" s="609"/>
      <c r="BY37" s="609"/>
      <c r="BZ37" s="609"/>
      <c r="CA37" s="609"/>
      <c r="CB37" s="649"/>
      <c r="CD37" s="605" t="s">
        <v>321</v>
      </c>
      <c r="CE37" s="606"/>
      <c r="CF37" s="606"/>
      <c r="CG37" s="606"/>
      <c r="CH37" s="606"/>
      <c r="CI37" s="606"/>
      <c r="CJ37" s="606"/>
      <c r="CK37" s="606"/>
      <c r="CL37" s="606"/>
      <c r="CM37" s="606"/>
      <c r="CN37" s="606"/>
      <c r="CO37" s="606"/>
      <c r="CP37" s="606"/>
      <c r="CQ37" s="607"/>
      <c r="CR37" s="608">
        <v>528587</v>
      </c>
      <c r="CS37" s="621"/>
      <c r="CT37" s="621"/>
      <c r="CU37" s="621"/>
      <c r="CV37" s="621"/>
      <c r="CW37" s="621"/>
      <c r="CX37" s="621"/>
      <c r="CY37" s="622"/>
      <c r="CZ37" s="611">
        <v>5.3</v>
      </c>
      <c r="DA37" s="623"/>
      <c r="DB37" s="623"/>
      <c r="DC37" s="624"/>
      <c r="DD37" s="614">
        <v>527945</v>
      </c>
      <c r="DE37" s="621"/>
      <c r="DF37" s="621"/>
      <c r="DG37" s="621"/>
      <c r="DH37" s="621"/>
      <c r="DI37" s="621"/>
      <c r="DJ37" s="621"/>
      <c r="DK37" s="622"/>
      <c r="DL37" s="614">
        <v>517813</v>
      </c>
      <c r="DM37" s="621"/>
      <c r="DN37" s="621"/>
      <c r="DO37" s="621"/>
      <c r="DP37" s="621"/>
      <c r="DQ37" s="621"/>
      <c r="DR37" s="621"/>
      <c r="DS37" s="621"/>
      <c r="DT37" s="621"/>
      <c r="DU37" s="621"/>
      <c r="DV37" s="622"/>
      <c r="DW37" s="611">
        <v>10.5</v>
      </c>
      <c r="DX37" s="623"/>
      <c r="DY37" s="623"/>
      <c r="DZ37" s="623"/>
      <c r="EA37" s="623"/>
      <c r="EB37" s="623"/>
      <c r="EC37" s="639"/>
    </row>
    <row r="38" spans="2:133" ht="11.25" customHeight="1" x14ac:dyDescent="0.15">
      <c r="B38" s="605" t="s">
        <v>322</v>
      </c>
      <c r="C38" s="606"/>
      <c r="D38" s="606"/>
      <c r="E38" s="606"/>
      <c r="F38" s="606"/>
      <c r="G38" s="606"/>
      <c r="H38" s="606"/>
      <c r="I38" s="606"/>
      <c r="J38" s="606"/>
      <c r="K38" s="606"/>
      <c r="L38" s="606"/>
      <c r="M38" s="606"/>
      <c r="N38" s="606"/>
      <c r="O38" s="606"/>
      <c r="P38" s="606"/>
      <c r="Q38" s="607"/>
      <c r="R38" s="608">
        <v>248556</v>
      </c>
      <c r="S38" s="609"/>
      <c r="T38" s="609"/>
      <c r="U38" s="609"/>
      <c r="V38" s="609"/>
      <c r="W38" s="609"/>
      <c r="X38" s="609"/>
      <c r="Y38" s="610"/>
      <c r="Z38" s="650">
        <v>2.5</v>
      </c>
      <c r="AA38" s="650"/>
      <c r="AB38" s="650"/>
      <c r="AC38" s="650"/>
      <c r="AD38" s="651" t="s">
        <v>121</v>
      </c>
      <c r="AE38" s="651"/>
      <c r="AF38" s="651"/>
      <c r="AG38" s="651"/>
      <c r="AH38" s="651"/>
      <c r="AI38" s="651"/>
      <c r="AJ38" s="651"/>
      <c r="AK38" s="651"/>
      <c r="AL38" s="611" t="s">
        <v>121</v>
      </c>
      <c r="AM38" s="612"/>
      <c r="AN38" s="612"/>
      <c r="AO38" s="652"/>
      <c r="AQ38" s="645" t="s">
        <v>323</v>
      </c>
      <c r="AR38" s="646"/>
      <c r="AS38" s="646"/>
      <c r="AT38" s="646"/>
      <c r="AU38" s="646"/>
      <c r="AV38" s="646"/>
      <c r="AW38" s="646"/>
      <c r="AX38" s="646"/>
      <c r="AY38" s="647"/>
      <c r="AZ38" s="608">
        <v>53701</v>
      </c>
      <c r="BA38" s="609"/>
      <c r="BB38" s="609"/>
      <c r="BC38" s="609"/>
      <c r="BD38" s="621"/>
      <c r="BE38" s="621"/>
      <c r="BF38" s="648"/>
      <c r="BG38" s="605" t="s">
        <v>324</v>
      </c>
      <c r="BH38" s="606"/>
      <c r="BI38" s="606"/>
      <c r="BJ38" s="606"/>
      <c r="BK38" s="606"/>
      <c r="BL38" s="606"/>
      <c r="BM38" s="606"/>
      <c r="BN38" s="606"/>
      <c r="BO38" s="606"/>
      <c r="BP38" s="606"/>
      <c r="BQ38" s="606"/>
      <c r="BR38" s="606"/>
      <c r="BS38" s="606"/>
      <c r="BT38" s="606"/>
      <c r="BU38" s="607"/>
      <c r="BV38" s="608">
        <v>2642</v>
      </c>
      <c r="BW38" s="609"/>
      <c r="BX38" s="609"/>
      <c r="BY38" s="609"/>
      <c r="BZ38" s="609"/>
      <c r="CA38" s="609"/>
      <c r="CB38" s="649"/>
      <c r="CD38" s="605" t="s">
        <v>325</v>
      </c>
      <c r="CE38" s="606"/>
      <c r="CF38" s="606"/>
      <c r="CG38" s="606"/>
      <c r="CH38" s="606"/>
      <c r="CI38" s="606"/>
      <c r="CJ38" s="606"/>
      <c r="CK38" s="606"/>
      <c r="CL38" s="606"/>
      <c r="CM38" s="606"/>
      <c r="CN38" s="606"/>
      <c r="CO38" s="606"/>
      <c r="CP38" s="606"/>
      <c r="CQ38" s="607"/>
      <c r="CR38" s="608">
        <v>688450</v>
      </c>
      <c r="CS38" s="609"/>
      <c r="CT38" s="609"/>
      <c r="CU38" s="609"/>
      <c r="CV38" s="609"/>
      <c r="CW38" s="609"/>
      <c r="CX38" s="609"/>
      <c r="CY38" s="610"/>
      <c r="CZ38" s="611">
        <v>6.9</v>
      </c>
      <c r="DA38" s="623"/>
      <c r="DB38" s="623"/>
      <c r="DC38" s="624"/>
      <c r="DD38" s="614">
        <v>557220</v>
      </c>
      <c r="DE38" s="609"/>
      <c r="DF38" s="609"/>
      <c r="DG38" s="609"/>
      <c r="DH38" s="609"/>
      <c r="DI38" s="609"/>
      <c r="DJ38" s="609"/>
      <c r="DK38" s="610"/>
      <c r="DL38" s="614">
        <v>387912</v>
      </c>
      <c r="DM38" s="609"/>
      <c r="DN38" s="609"/>
      <c r="DO38" s="609"/>
      <c r="DP38" s="609"/>
      <c r="DQ38" s="609"/>
      <c r="DR38" s="609"/>
      <c r="DS38" s="609"/>
      <c r="DT38" s="609"/>
      <c r="DU38" s="609"/>
      <c r="DV38" s="610"/>
      <c r="DW38" s="611">
        <v>7.9</v>
      </c>
      <c r="DX38" s="623"/>
      <c r="DY38" s="623"/>
      <c r="DZ38" s="623"/>
      <c r="EA38" s="623"/>
      <c r="EB38" s="623"/>
      <c r="EC38" s="639"/>
    </row>
    <row r="39" spans="2:133" ht="11.25" customHeight="1" x14ac:dyDescent="0.15">
      <c r="B39" s="605" t="s">
        <v>326</v>
      </c>
      <c r="C39" s="606"/>
      <c r="D39" s="606"/>
      <c r="E39" s="606"/>
      <c r="F39" s="606"/>
      <c r="G39" s="606"/>
      <c r="H39" s="606"/>
      <c r="I39" s="606"/>
      <c r="J39" s="606"/>
      <c r="K39" s="606"/>
      <c r="L39" s="606"/>
      <c r="M39" s="606"/>
      <c r="N39" s="606"/>
      <c r="O39" s="606"/>
      <c r="P39" s="606"/>
      <c r="Q39" s="607"/>
      <c r="R39" s="608" t="s">
        <v>121</v>
      </c>
      <c r="S39" s="609"/>
      <c r="T39" s="609"/>
      <c r="U39" s="609"/>
      <c r="V39" s="609"/>
      <c r="W39" s="609"/>
      <c r="X39" s="609"/>
      <c r="Y39" s="610"/>
      <c r="Z39" s="650" t="s">
        <v>121</v>
      </c>
      <c r="AA39" s="650"/>
      <c r="AB39" s="650"/>
      <c r="AC39" s="650"/>
      <c r="AD39" s="651" t="s">
        <v>121</v>
      </c>
      <c r="AE39" s="651"/>
      <c r="AF39" s="651"/>
      <c r="AG39" s="651"/>
      <c r="AH39" s="651"/>
      <c r="AI39" s="651"/>
      <c r="AJ39" s="651"/>
      <c r="AK39" s="651"/>
      <c r="AL39" s="611" t="s">
        <v>121</v>
      </c>
      <c r="AM39" s="612"/>
      <c r="AN39" s="612"/>
      <c r="AO39" s="652"/>
      <c r="AQ39" s="645" t="s">
        <v>327</v>
      </c>
      <c r="AR39" s="646"/>
      <c r="AS39" s="646"/>
      <c r="AT39" s="646"/>
      <c r="AU39" s="646"/>
      <c r="AV39" s="646"/>
      <c r="AW39" s="646"/>
      <c r="AX39" s="646"/>
      <c r="AY39" s="647"/>
      <c r="AZ39" s="608" t="s">
        <v>121</v>
      </c>
      <c r="BA39" s="609"/>
      <c r="BB39" s="609"/>
      <c r="BC39" s="609"/>
      <c r="BD39" s="621"/>
      <c r="BE39" s="621"/>
      <c r="BF39" s="648"/>
      <c r="BG39" s="605" t="s">
        <v>328</v>
      </c>
      <c r="BH39" s="606"/>
      <c r="BI39" s="606"/>
      <c r="BJ39" s="606"/>
      <c r="BK39" s="606"/>
      <c r="BL39" s="606"/>
      <c r="BM39" s="606"/>
      <c r="BN39" s="606"/>
      <c r="BO39" s="606"/>
      <c r="BP39" s="606"/>
      <c r="BQ39" s="606"/>
      <c r="BR39" s="606"/>
      <c r="BS39" s="606"/>
      <c r="BT39" s="606"/>
      <c r="BU39" s="607"/>
      <c r="BV39" s="608">
        <v>4130</v>
      </c>
      <c r="BW39" s="609"/>
      <c r="BX39" s="609"/>
      <c r="BY39" s="609"/>
      <c r="BZ39" s="609"/>
      <c r="CA39" s="609"/>
      <c r="CB39" s="649"/>
      <c r="CD39" s="605" t="s">
        <v>329</v>
      </c>
      <c r="CE39" s="606"/>
      <c r="CF39" s="606"/>
      <c r="CG39" s="606"/>
      <c r="CH39" s="606"/>
      <c r="CI39" s="606"/>
      <c r="CJ39" s="606"/>
      <c r="CK39" s="606"/>
      <c r="CL39" s="606"/>
      <c r="CM39" s="606"/>
      <c r="CN39" s="606"/>
      <c r="CO39" s="606"/>
      <c r="CP39" s="606"/>
      <c r="CQ39" s="607"/>
      <c r="CR39" s="608">
        <v>168771</v>
      </c>
      <c r="CS39" s="621"/>
      <c r="CT39" s="621"/>
      <c r="CU39" s="621"/>
      <c r="CV39" s="621"/>
      <c r="CW39" s="621"/>
      <c r="CX39" s="621"/>
      <c r="CY39" s="622"/>
      <c r="CZ39" s="611">
        <v>1.7</v>
      </c>
      <c r="DA39" s="623"/>
      <c r="DB39" s="623"/>
      <c r="DC39" s="624"/>
      <c r="DD39" s="614">
        <v>27552</v>
      </c>
      <c r="DE39" s="621"/>
      <c r="DF39" s="621"/>
      <c r="DG39" s="621"/>
      <c r="DH39" s="621"/>
      <c r="DI39" s="621"/>
      <c r="DJ39" s="621"/>
      <c r="DK39" s="622"/>
      <c r="DL39" s="614" t="s">
        <v>121</v>
      </c>
      <c r="DM39" s="621"/>
      <c r="DN39" s="621"/>
      <c r="DO39" s="621"/>
      <c r="DP39" s="621"/>
      <c r="DQ39" s="621"/>
      <c r="DR39" s="621"/>
      <c r="DS39" s="621"/>
      <c r="DT39" s="621"/>
      <c r="DU39" s="621"/>
      <c r="DV39" s="622"/>
      <c r="DW39" s="611" t="s">
        <v>121</v>
      </c>
      <c r="DX39" s="623"/>
      <c r="DY39" s="623"/>
      <c r="DZ39" s="623"/>
      <c r="EA39" s="623"/>
      <c r="EB39" s="623"/>
      <c r="EC39" s="639"/>
    </row>
    <row r="40" spans="2:133" ht="11.25" customHeight="1" x14ac:dyDescent="0.15">
      <c r="B40" s="605" t="s">
        <v>330</v>
      </c>
      <c r="C40" s="606"/>
      <c r="D40" s="606"/>
      <c r="E40" s="606"/>
      <c r="F40" s="606"/>
      <c r="G40" s="606"/>
      <c r="H40" s="606"/>
      <c r="I40" s="606"/>
      <c r="J40" s="606"/>
      <c r="K40" s="606"/>
      <c r="L40" s="606"/>
      <c r="M40" s="606"/>
      <c r="N40" s="606"/>
      <c r="O40" s="606"/>
      <c r="P40" s="606"/>
      <c r="Q40" s="607"/>
      <c r="R40" s="608">
        <v>14656</v>
      </c>
      <c r="S40" s="609"/>
      <c r="T40" s="609"/>
      <c r="U40" s="609"/>
      <c r="V40" s="609"/>
      <c r="W40" s="609"/>
      <c r="X40" s="609"/>
      <c r="Y40" s="610"/>
      <c r="Z40" s="650">
        <v>0.1</v>
      </c>
      <c r="AA40" s="650"/>
      <c r="AB40" s="650"/>
      <c r="AC40" s="650"/>
      <c r="AD40" s="651" t="s">
        <v>121</v>
      </c>
      <c r="AE40" s="651"/>
      <c r="AF40" s="651"/>
      <c r="AG40" s="651"/>
      <c r="AH40" s="651"/>
      <c r="AI40" s="651"/>
      <c r="AJ40" s="651"/>
      <c r="AK40" s="651"/>
      <c r="AL40" s="611" t="s">
        <v>121</v>
      </c>
      <c r="AM40" s="612"/>
      <c r="AN40" s="612"/>
      <c r="AO40" s="652"/>
      <c r="AQ40" s="645" t="s">
        <v>331</v>
      </c>
      <c r="AR40" s="646"/>
      <c r="AS40" s="646"/>
      <c r="AT40" s="646"/>
      <c r="AU40" s="646"/>
      <c r="AV40" s="646"/>
      <c r="AW40" s="646"/>
      <c r="AX40" s="646"/>
      <c r="AY40" s="647"/>
      <c r="AZ40" s="608" t="s">
        <v>121</v>
      </c>
      <c r="BA40" s="609"/>
      <c r="BB40" s="609"/>
      <c r="BC40" s="609"/>
      <c r="BD40" s="621"/>
      <c r="BE40" s="621"/>
      <c r="BF40" s="648"/>
      <c r="BG40" s="653" t="s">
        <v>332</v>
      </c>
      <c r="BH40" s="654"/>
      <c r="BI40" s="654"/>
      <c r="BJ40" s="654"/>
      <c r="BK40" s="654"/>
      <c r="BL40" s="202"/>
      <c r="BM40" s="606" t="s">
        <v>333</v>
      </c>
      <c r="BN40" s="606"/>
      <c r="BO40" s="606"/>
      <c r="BP40" s="606"/>
      <c r="BQ40" s="606"/>
      <c r="BR40" s="606"/>
      <c r="BS40" s="606"/>
      <c r="BT40" s="606"/>
      <c r="BU40" s="607"/>
      <c r="BV40" s="608">
        <v>76</v>
      </c>
      <c r="BW40" s="609"/>
      <c r="BX40" s="609"/>
      <c r="BY40" s="609"/>
      <c r="BZ40" s="609"/>
      <c r="CA40" s="609"/>
      <c r="CB40" s="649"/>
      <c r="CD40" s="605" t="s">
        <v>334</v>
      </c>
      <c r="CE40" s="606"/>
      <c r="CF40" s="606"/>
      <c r="CG40" s="606"/>
      <c r="CH40" s="606"/>
      <c r="CI40" s="606"/>
      <c r="CJ40" s="606"/>
      <c r="CK40" s="606"/>
      <c r="CL40" s="606"/>
      <c r="CM40" s="606"/>
      <c r="CN40" s="606"/>
      <c r="CO40" s="606"/>
      <c r="CP40" s="606"/>
      <c r="CQ40" s="607"/>
      <c r="CR40" s="608">
        <v>3000</v>
      </c>
      <c r="CS40" s="609"/>
      <c r="CT40" s="609"/>
      <c r="CU40" s="609"/>
      <c r="CV40" s="609"/>
      <c r="CW40" s="609"/>
      <c r="CX40" s="609"/>
      <c r="CY40" s="610"/>
      <c r="CZ40" s="611">
        <v>0</v>
      </c>
      <c r="DA40" s="623"/>
      <c r="DB40" s="623"/>
      <c r="DC40" s="624"/>
      <c r="DD40" s="614">
        <v>500</v>
      </c>
      <c r="DE40" s="609"/>
      <c r="DF40" s="609"/>
      <c r="DG40" s="609"/>
      <c r="DH40" s="609"/>
      <c r="DI40" s="609"/>
      <c r="DJ40" s="609"/>
      <c r="DK40" s="610"/>
      <c r="DL40" s="614" t="s">
        <v>121</v>
      </c>
      <c r="DM40" s="609"/>
      <c r="DN40" s="609"/>
      <c r="DO40" s="609"/>
      <c r="DP40" s="609"/>
      <c r="DQ40" s="609"/>
      <c r="DR40" s="609"/>
      <c r="DS40" s="609"/>
      <c r="DT40" s="609"/>
      <c r="DU40" s="609"/>
      <c r="DV40" s="610"/>
      <c r="DW40" s="611" t="s">
        <v>121</v>
      </c>
      <c r="DX40" s="623"/>
      <c r="DY40" s="623"/>
      <c r="DZ40" s="623"/>
      <c r="EA40" s="623"/>
      <c r="EB40" s="623"/>
      <c r="EC40" s="639"/>
    </row>
    <row r="41" spans="2:133" ht="11.25" customHeight="1" x14ac:dyDescent="0.15">
      <c r="B41" s="589" t="s">
        <v>335</v>
      </c>
      <c r="C41" s="590"/>
      <c r="D41" s="590"/>
      <c r="E41" s="590"/>
      <c r="F41" s="590"/>
      <c r="G41" s="590"/>
      <c r="H41" s="590"/>
      <c r="I41" s="590"/>
      <c r="J41" s="590"/>
      <c r="K41" s="590"/>
      <c r="L41" s="590"/>
      <c r="M41" s="590"/>
      <c r="N41" s="590"/>
      <c r="O41" s="590"/>
      <c r="P41" s="590"/>
      <c r="Q41" s="591"/>
      <c r="R41" s="592">
        <v>10015656</v>
      </c>
      <c r="S41" s="636"/>
      <c r="T41" s="636"/>
      <c r="U41" s="636"/>
      <c r="V41" s="636"/>
      <c r="W41" s="636"/>
      <c r="X41" s="636"/>
      <c r="Y41" s="640"/>
      <c r="Z41" s="641">
        <v>100</v>
      </c>
      <c r="AA41" s="641"/>
      <c r="AB41" s="641"/>
      <c r="AC41" s="641"/>
      <c r="AD41" s="642">
        <v>4913417</v>
      </c>
      <c r="AE41" s="642"/>
      <c r="AF41" s="642"/>
      <c r="AG41" s="642"/>
      <c r="AH41" s="642"/>
      <c r="AI41" s="642"/>
      <c r="AJ41" s="642"/>
      <c r="AK41" s="642"/>
      <c r="AL41" s="595">
        <v>100</v>
      </c>
      <c r="AM41" s="643"/>
      <c r="AN41" s="643"/>
      <c r="AO41" s="644"/>
      <c r="AQ41" s="645" t="s">
        <v>336</v>
      </c>
      <c r="AR41" s="646"/>
      <c r="AS41" s="646"/>
      <c r="AT41" s="646"/>
      <c r="AU41" s="646"/>
      <c r="AV41" s="646"/>
      <c r="AW41" s="646"/>
      <c r="AX41" s="646"/>
      <c r="AY41" s="647"/>
      <c r="AZ41" s="608">
        <v>276337</v>
      </c>
      <c r="BA41" s="609"/>
      <c r="BB41" s="609"/>
      <c r="BC41" s="609"/>
      <c r="BD41" s="621"/>
      <c r="BE41" s="621"/>
      <c r="BF41" s="648"/>
      <c r="BG41" s="653"/>
      <c r="BH41" s="654"/>
      <c r="BI41" s="654"/>
      <c r="BJ41" s="654"/>
      <c r="BK41" s="654"/>
      <c r="BL41" s="202"/>
      <c r="BM41" s="606" t="s">
        <v>337</v>
      </c>
      <c r="BN41" s="606"/>
      <c r="BO41" s="606"/>
      <c r="BP41" s="606"/>
      <c r="BQ41" s="606"/>
      <c r="BR41" s="606"/>
      <c r="BS41" s="606"/>
      <c r="BT41" s="606"/>
      <c r="BU41" s="607"/>
      <c r="BV41" s="608">
        <v>1</v>
      </c>
      <c r="BW41" s="609"/>
      <c r="BX41" s="609"/>
      <c r="BY41" s="609"/>
      <c r="BZ41" s="609"/>
      <c r="CA41" s="609"/>
      <c r="CB41" s="649"/>
      <c r="CD41" s="605" t="s">
        <v>338</v>
      </c>
      <c r="CE41" s="606"/>
      <c r="CF41" s="606"/>
      <c r="CG41" s="606"/>
      <c r="CH41" s="606"/>
      <c r="CI41" s="606"/>
      <c r="CJ41" s="606"/>
      <c r="CK41" s="606"/>
      <c r="CL41" s="606"/>
      <c r="CM41" s="606"/>
      <c r="CN41" s="606"/>
      <c r="CO41" s="606"/>
      <c r="CP41" s="606"/>
      <c r="CQ41" s="607"/>
      <c r="CR41" s="608" t="s">
        <v>121</v>
      </c>
      <c r="CS41" s="621"/>
      <c r="CT41" s="621"/>
      <c r="CU41" s="621"/>
      <c r="CV41" s="621"/>
      <c r="CW41" s="621"/>
      <c r="CX41" s="621"/>
      <c r="CY41" s="622"/>
      <c r="CZ41" s="611" t="s">
        <v>121</v>
      </c>
      <c r="DA41" s="623"/>
      <c r="DB41" s="623"/>
      <c r="DC41" s="624"/>
      <c r="DD41" s="614" t="s">
        <v>121</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33" t="s">
        <v>339</v>
      </c>
      <c r="AR42" s="634"/>
      <c r="AS42" s="634"/>
      <c r="AT42" s="634"/>
      <c r="AU42" s="634"/>
      <c r="AV42" s="634"/>
      <c r="AW42" s="634"/>
      <c r="AX42" s="634"/>
      <c r="AY42" s="635"/>
      <c r="AZ42" s="592">
        <v>412113</v>
      </c>
      <c r="BA42" s="636"/>
      <c r="BB42" s="636"/>
      <c r="BC42" s="636"/>
      <c r="BD42" s="593"/>
      <c r="BE42" s="593"/>
      <c r="BF42" s="637"/>
      <c r="BG42" s="655"/>
      <c r="BH42" s="656"/>
      <c r="BI42" s="656"/>
      <c r="BJ42" s="656"/>
      <c r="BK42" s="656"/>
      <c r="BL42" s="203"/>
      <c r="BM42" s="590" t="s">
        <v>340</v>
      </c>
      <c r="BN42" s="590"/>
      <c r="BO42" s="590"/>
      <c r="BP42" s="590"/>
      <c r="BQ42" s="590"/>
      <c r="BR42" s="590"/>
      <c r="BS42" s="590"/>
      <c r="BT42" s="590"/>
      <c r="BU42" s="591"/>
      <c r="BV42" s="592">
        <v>355</v>
      </c>
      <c r="BW42" s="636"/>
      <c r="BX42" s="636"/>
      <c r="BY42" s="636"/>
      <c r="BZ42" s="636"/>
      <c r="CA42" s="636"/>
      <c r="CB42" s="638"/>
      <c r="CD42" s="605" t="s">
        <v>341</v>
      </c>
      <c r="CE42" s="606"/>
      <c r="CF42" s="606"/>
      <c r="CG42" s="606"/>
      <c r="CH42" s="606"/>
      <c r="CI42" s="606"/>
      <c r="CJ42" s="606"/>
      <c r="CK42" s="606"/>
      <c r="CL42" s="606"/>
      <c r="CM42" s="606"/>
      <c r="CN42" s="606"/>
      <c r="CO42" s="606"/>
      <c r="CP42" s="606"/>
      <c r="CQ42" s="607"/>
      <c r="CR42" s="608">
        <v>619060</v>
      </c>
      <c r="CS42" s="621"/>
      <c r="CT42" s="621"/>
      <c r="CU42" s="621"/>
      <c r="CV42" s="621"/>
      <c r="CW42" s="621"/>
      <c r="CX42" s="621"/>
      <c r="CY42" s="622"/>
      <c r="CZ42" s="611">
        <v>6.2</v>
      </c>
      <c r="DA42" s="623"/>
      <c r="DB42" s="623"/>
      <c r="DC42" s="624"/>
      <c r="DD42" s="614">
        <v>53436</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342</v>
      </c>
      <c r="CD43" s="605" t="s">
        <v>343</v>
      </c>
      <c r="CE43" s="606"/>
      <c r="CF43" s="606"/>
      <c r="CG43" s="606"/>
      <c r="CH43" s="606"/>
      <c r="CI43" s="606"/>
      <c r="CJ43" s="606"/>
      <c r="CK43" s="606"/>
      <c r="CL43" s="606"/>
      <c r="CM43" s="606"/>
      <c r="CN43" s="606"/>
      <c r="CO43" s="606"/>
      <c r="CP43" s="606"/>
      <c r="CQ43" s="607"/>
      <c r="CR43" s="608">
        <v>19664</v>
      </c>
      <c r="CS43" s="621"/>
      <c r="CT43" s="621"/>
      <c r="CU43" s="621"/>
      <c r="CV43" s="621"/>
      <c r="CW43" s="621"/>
      <c r="CX43" s="621"/>
      <c r="CY43" s="622"/>
      <c r="CZ43" s="611">
        <v>0.2</v>
      </c>
      <c r="DA43" s="623"/>
      <c r="DB43" s="623"/>
      <c r="DC43" s="624"/>
      <c r="DD43" s="614">
        <v>19664</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619060</v>
      </c>
      <c r="CS44" s="609"/>
      <c r="CT44" s="609"/>
      <c r="CU44" s="609"/>
      <c r="CV44" s="609"/>
      <c r="CW44" s="609"/>
      <c r="CX44" s="609"/>
      <c r="CY44" s="610"/>
      <c r="CZ44" s="611">
        <v>6.2</v>
      </c>
      <c r="DA44" s="612"/>
      <c r="DB44" s="612"/>
      <c r="DC44" s="613"/>
      <c r="DD44" s="614">
        <v>53436</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570897</v>
      </c>
      <c r="CS45" s="621"/>
      <c r="CT45" s="621"/>
      <c r="CU45" s="621"/>
      <c r="CV45" s="621"/>
      <c r="CW45" s="621"/>
      <c r="CX45" s="621"/>
      <c r="CY45" s="622"/>
      <c r="CZ45" s="611">
        <v>5.8</v>
      </c>
      <c r="DA45" s="623"/>
      <c r="DB45" s="623"/>
      <c r="DC45" s="624"/>
      <c r="DD45" s="614">
        <v>21112</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348</v>
      </c>
      <c r="CG46" s="606"/>
      <c r="CH46" s="606"/>
      <c r="CI46" s="606"/>
      <c r="CJ46" s="606"/>
      <c r="CK46" s="606"/>
      <c r="CL46" s="606"/>
      <c r="CM46" s="606"/>
      <c r="CN46" s="606"/>
      <c r="CO46" s="606"/>
      <c r="CP46" s="606"/>
      <c r="CQ46" s="607"/>
      <c r="CR46" s="608">
        <v>48163</v>
      </c>
      <c r="CS46" s="609"/>
      <c r="CT46" s="609"/>
      <c r="CU46" s="609"/>
      <c r="CV46" s="609"/>
      <c r="CW46" s="609"/>
      <c r="CX46" s="609"/>
      <c r="CY46" s="610"/>
      <c r="CZ46" s="611">
        <v>0.5</v>
      </c>
      <c r="DA46" s="612"/>
      <c r="DB46" s="612"/>
      <c r="DC46" s="613"/>
      <c r="DD46" s="614">
        <v>32324</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349</v>
      </c>
      <c r="CG47" s="606"/>
      <c r="CH47" s="606"/>
      <c r="CI47" s="606"/>
      <c r="CJ47" s="606"/>
      <c r="CK47" s="606"/>
      <c r="CL47" s="606"/>
      <c r="CM47" s="606"/>
      <c r="CN47" s="606"/>
      <c r="CO47" s="606"/>
      <c r="CP47" s="606"/>
      <c r="CQ47" s="607"/>
      <c r="CR47" s="608" t="s">
        <v>121</v>
      </c>
      <c r="CS47" s="621"/>
      <c r="CT47" s="621"/>
      <c r="CU47" s="621"/>
      <c r="CV47" s="621"/>
      <c r="CW47" s="621"/>
      <c r="CX47" s="621"/>
      <c r="CY47" s="622"/>
      <c r="CZ47" s="611" t="s">
        <v>121</v>
      </c>
      <c r="DA47" s="623"/>
      <c r="DB47" s="623"/>
      <c r="DC47" s="624"/>
      <c r="DD47" s="614" t="s">
        <v>121</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350</v>
      </c>
      <c r="CG48" s="606"/>
      <c r="CH48" s="606"/>
      <c r="CI48" s="606"/>
      <c r="CJ48" s="606"/>
      <c r="CK48" s="606"/>
      <c r="CL48" s="606"/>
      <c r="CM48" s="606"/>
      <c r="CN48" s="606"/>
      <c r="CO48" s="606"/>
      <c r="CP48" s="606"/>
      <c r="CQ48" s="607"/>
      <c r="CR48" s="608" t="s">
        <v>121</v>
      </c>
      <c r="CS48" s="609"/>
      <c r="CT48" s="609"/>
      <c r="CU48" s="609"/>
      <c r="CV48" s="609"/>
      <c r="CW48" s="609"/>
      <c r="CX48" s="609"/>
      <c r="CY48" s="610"/>
      <c r="CZ48" s="611" t="s">
        <v>121</v>
      </c>
      <c r="DA48" s="612"/>
      <c r="DB48" s="612"/>
      <c r="DC48" s="613"/>
      <c r="DD48" s="614" t="s">
        <v>121</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351</v>
      </c>
      <c r="CE49" s="590"/>
      <c r="CF49" s="590"/>
      <c r="CG49" s="590"/>
      <c r="CH49" s="590"/>
      <c r="CI49" s="590"/>
      <c r="CJ49" s="590"/>
      <c r="CK49" s="590"/>
      <c r="CL49" s="590"/>
      <c r="CM49" s="590"/>
      <c r="CN49" s="590"/>
      <c r="CO49" s="590"/>
      <c r="CP49" s="590"/>
      <c r="CQ49" s="591"/>
      <c r="CR49" s="592">
        <v>9921964</v>
      </c>
      <c r="CS49" s="593"/>
      <c r="CT49" s="593"/>
      <c r="CU49" s="593"/>
      <c r="CV49" s="593"/>
      <c r="CW49" s="593"/>
      <c r="CX49" s="593"/>
      <c r="CY49" s="594"/>
      <c r="CZ49" s="595">
        <v>100</v>
      </c>
      <c r="DA49" s="596"/>
      <c r="DB49" s="596"/>
      <c r="DC49" s="597"/>
      <c r="DD49" s="598">
        <v>5260534</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13JkhO1WyfKXYwA75rkg7m6fTu/2AMh5tHq122scJVLqh0j0fIH0Cz4ieHnHxv+xB1Ql657WYAS/sJY/sq1iVQ==" saltValue="SnHnidOkQb6YUGqCxWhvF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7:Q7"/>
    <mergeCell ref="R7:Y7"/>
    <mergeCell ref="Z7:AC7"/>
    <mergeCell ref="AD7:AK7"/>
    <mergeCell ref="AL7:AO7"/>
    <mergeCell ref="AP7:BF7"/>
    <mergeCell ref="BG7:BN7"/>
    <mergeCell ref="BO7:BR7"/>
    <mergeCell ref="BS7:CB7"/>
    <mergeCell ref="BO6:BR6"/>
    <mergeCell ref="BS6:CB6"/>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10:Q10"/>
    <mergeCell ref="R10:Y10"/>
    <mergeCell ref="Z10:AC10"/>
    <mergeCell ref="AD10:AK10"/>
    <mergeCell ref="AL10:AO10"/>
    <mergeCell ref="AP10:BF10"/>
    <mergeCell ref="BG10:BN10"/>
    <mergeCell ref="BO10:BR10"/>
    <mergeCell ref="BS10:CB10"/>
    <mergeCell ref="BO9:BR9"/>
    <mergeCell ref="BS9:CB9"/>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13:Q13"/>
    <mergeCell ref="R13:Y13"/>
    <mergeCell ref="Z13:AC13"/>
    <mergeCell ref="AD13:AK13"/>
    <mergeCell ref="AL13:AO13"/>
    <mergeCell ref="AP13:BF13"/>
    <mergeCell ref="BG13:BN13"/>
    <mergeCell ref="BO13:BR13"/>
    <mergeCell ref="BS13:CB13"/>
    <mergeCell ref="BO12:BR12"/>
    <mergeCell ref="BS12:CB12"/>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16:Q16"/>
    <mergeCell ref="R16:Y16"/>
    <mergeCell ref="Z16:AC16"/>
    <mergeCell ref="AD16:AK16"/>
    <mergeCell ref="AL16:AO16"/>
    <mergeCell ref="AP16:BF16"/>
    <mergeCell ref="BG16:BN16"/>
    <mergeCell ref="BO16:BR16"/>
    <mergeCell ref="BS16:CB16"/>
    <mergeCell ref="BO15:BR15"/>
    <mergeCell ref="BS15:CB15"/>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19:Q19"/>
    <mergeCell ref="R19:Y19"/>
    <mergeCell ref="Z19:AC19"/>
    <mergeCell ref="AD19:AK19"/>
    <mergeCell ref="AL19:AO19"/>
    <mergeCell ref="AP19:BF19"/>
    <mergeCell ref="BG19:BN19"/>
    <mergeCell ref="BO19:BR19"/>
    <mergeCell ref="BS19:CB19"/>
    <mergeCell ref="BO18:BR18"/>
    <mergeCell ref="BS18:CB18"/>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22:Q22"/>
    <mergeCell ref="R22:Y22"/>
    <mergeCell ref="Z22:AC22"/>
    <mergeCell ref="AD22:AK22"/>
    <mergeCell ref="AL22:AO22"/>
    <mergeCell ref="AP22:BF22"/>
    <mergeCell ref="BG22:BN22"/>
    <mergeCell ref="BO22:BR22"/>
    <mergeCell ref="BS22:CB22"/>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B26:Q26"/>
    <mergeCell ref="R26:Y26"/>
    <mergeCell ref="Z26:AC26"/>
    <mergeCell ref="AD26:AK26"/>
    <mergeCell ref="AL26:AO26"/>
    <mergeCell ref="AP26:BF26"/>
    <mergeCell ref="BG26:BN26"/>
    <mergeCell ref="BO26:BR26"/>
    <mergeCell ref="BO25:BR25"/>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AD31:AK31"/>
    <mergeCell ref="AL31:AO31"/>
    <mergeCell ref="AP31:AS33"/>
    <mergeCell ref="AT31:AT33"/>
    <mergeCell ref="CR31:CY31"/>
    <mergeCell ref="CZ31:DC31"/>
    <mergeCell ref="DD31:DK31"/>
    <mergeCell ref="DL31:DV31"/>
    <mergeCell ref="DW31:EC31"/>
    <mergeCell ref="B32:Q32"/>
    <mergeCell ref="R32:Y32"/>
    <mergeCell ref="Z32:AC32"/>
    <mergeCell ref="AD32:AK32"/>
    <mergeCell ref="AL32:AO32"/>
    <mergeCell ref="AX31:BF31"/>
    <mergeCell ref="BG31:BL31"/>
    <mergeCell ref="BM31:BQ31"/>
    <mergeCell ref="BR31:BW31"/>
    <mergeCell ref="BX31:CB31"/>
    <mergeCell ref="CF31:CQ31"/>
    <mergeCell ref="CR32:CY32"/>
    <mergeCell ref="CZ32:DC32"/>
    <mergeCell ref="DD32:DK32"/>
    <mergeCell ref="DL32:DV32"/>
    <mergeCell ref="DW32:EC32"/>
    <mergeCell ref="B33:Q33"/>
    <mergeCell ref="R33:Y33"/>
    <mergeCell ref="Z33:AC33"/>
    <mergeCell ref="AD33:AK33"/>
    <mergeCell ref="AL33:AO33"/>
    <mergeCell ref="AX32:BF32"/>
    <mergeCell ref="BG32:BL32"/>
    <mergeCell ref="BM32:BQ32"/>
    <mergeCell ref="BR32:BW32"/>
    <mergeCell ref="BX32:CB32"/>
    <mergeCell ref="CF32:CQ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Z35:AC35"/>
    <mergeCell ref="AD35:AK35"/>
    <mergeCell ref="AL35:AO35"/>
    <mergeCell ref="AQ35:BF35"/>
    <mergeCell ref="CD34:CQ34"/>
    <mergeCell ref="CR34:CY34"/>
    <mergeCell ref="CZ34:DC34"/>
    <mergeCell ref="DD34:DK34"/>
    <mergeCell ref="DL34:DV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AQ42:AY42"/>
    <mergeCell ref="AZ42:BF42"/>
    <mergeCell ref="BM42:BU42"/>
    <mergeCell ref="BV42:CB42"/>
    <mergeCell ref="CD42:CQ42"/>
    <mergeCell ref="CR42:CY42"/>
    <mergeCell ref="CD41:CQ41"/>
    <mergeCell ref="CR41:CY41"/>
    <mergeCell ref="CZ41:DC41"/>
    <mergeCell ref="CZ42:DC42"/>
    <mergeCell ref="DD42:DK42"/>
    <mergeCell ref="DL42:DV42"/>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40" zoomScaleNormal="40"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94" t="s">
        <v>352</v>
      </c>
      <c r="B2" s="1094"/>
      <c r="C2" s="1094"/>
      <c r="D2" s="1094"/>
      <c r="E2" s="1094"/>
      <c r="F2" s="1094"/>
      <c r="G2" s="1094"/>
      <c r="H2" s="1094"/>
      <c r="I2" s="1094"/>
      <c r="J2" s="1094"/>
      <c r="K2" s="1094"/>
      <c r="L2" s="1094"/>
      <c r="M2" s="1094"/>
      <c r="N2" s="1094"/>
      <c r="O2" s="1094"/>
      <c r="P2" s="1094"/>
      <c r="Q2" s="1094"/>
      <c r="R2" s="1094"/>
      <c r="S2" s="1094"/>
      <c r="T2" s="1094"/>
      <c r="U2" s="1094"/>
      <c r="V2" s="1094"/>
      <c r="W2" s="1094"/>
      <c r="X2" s="1094"/>
      <c r="Y2" s="1094"/>
      <c r="Z2" s="1094"/>
      <c r="AA2" s="1094"/>
      <c r="AB2" s="1094"/>
      <c r="AC2" s="1094"/>
      <c r="AD2" s="1094"/>
      <c r="AE2" s="1094"/>
      <c r="AF2" s="1094"/>
      <c r="AG2" s="1094"/>
      <c r="AH2" s="1094"/>
      <c r="AI2" s="1094"/>
      <c r="AJ2" s="1094"/>
      <c r="AK2" s="1094"/>
      <c r="AL2" s="1094"/>
      <c r="AM2" s="1094"/>
      <c r="AN2" s="1094"/>
      <c r="AO2" s="1094"/>
      <c r="AP2" s="1094"/>
      <c r="AQ2" s="1094"/>
      <c r="AR2" s="1094"/>
      <c r="AS2" s="1094"/>
      <c r="AT2" s="1094"/>
      <c r="AU2" s="1094"/>
      <c r="AV2" s="1094"/>
      <c r="AW2" s="1094"/>
      <c r="AX2" s="1094"/>
      <c r="AY2" s="1094"/>
      <c r="AZ2" s="1094"/>
      <c r="BA2" s="1094"/>
      <c r="BB2" s="1094"/>
      <c r="BC2" s="1094"/>
      <c r="BD2" s="1094"/>
      <c r="BE2" s="1094"/>
      <c r="BF2" s="1094"/>
      <c r="BG2" s="1094"/>
      <c r="BH2" s="1094"/>
      <c r="BI2" s="1094"/>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95" t="s">
        <v>353</v>
      </c>
      <c r="DK2" s="1096"/>
      <c r="DL2" s="1096"/>
      <c r="DM2" s="1096"/>
      <c r="DN2" s="1096"/>
      <c r="DO2" s="1097"/>
      <c r="DP2" s="210"/>
      <c r="DQ2" s="1095" t="s">
        <v>354</v>
      </c>
      <c r="DR2" s="1096"/>
      <c r="DS2" s="1096"/>
      <c r="DT2" s="1096"/>
      <c r="DU2" s="1096"/>
      <c r="DV2" s="1096"/>
      <c r="DW2" s="1096"/>
      <c r="DX2" s="1096"/>
      <c r="DY2" s="1096"/>
      <c r="DZ2" s="1097"/>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7"/>
    </row>
    <row r="5" spans="1:131" s="218" customFormat="1" ht="26.25" customHeight="1" x14ac:dyDescent="0.15">
      <c r="A5" s="990" t="s">
        <v>357</v>
      </c>
      <c r="B5" s="991"/>
      <c r="C5" s="991"/>
      <c r="D5" s="991"/>
      <c r="E5" s="991"/>
      <c r="F5" s="991"/>
      <c r="G5" s="991"/>
      <c r="H5" s="991"/>
      <c r="I5" s="991"/>
      <c r="J5" s="991"/>
      <c r="K5" s="991"/>
      <c r="L5" s="991"/>
      <c r="M5" s="991"/>
      <c r="N5" s="991"/>
      <c r="O5" s="991"/>
      <c r="P5" s="992"/>
      <c r="Q5" s="976" t="s">
        <v>358</v>
      </c>
      <c r="R5" s="977"/>
      <c r="S5" s="977"/>
      <c r="T5" s="977"/>
      <c r="U5" s="978"/>
      <c r="V5" s="976" t="s">
        <v>359</v>
      </c>
      <c r="W5" s="977"/>
      <c r="X5" s="977"/>
      <c r="Y5" s="977"/>
      <c r="Z5" s="978"/>
      <c r="AA5" s="976" t="s">
        <v>360</v>
      </c>
      <c r="AB5" s="977"/>
      <c r="AC5" s="977"/>
      <c r="AD5" s="977"/>
      <c r="AE5" s="977"/>
      <c r="AF5" s="1098" t="s">
        <v>361</v>
      </c>
      <c r="AG5" s="977"/>
      <c r="AH5" s="977"/>
      <c r="AI5" s="977"/>
      <c r="AJ5" s="982"/>
      <c r="AK5" s="977" t="s">
        <v>362</v>
      </c>
      <c r="AL5" s="977"/>
      <c r="AM5" s="977"/>
      <c r="AN5" s="977"/>
      <c r="AO5" s="978"/>
      <c r="AP5" s="976" t="s">
        <v>363</v>
      </c>
      <c r="AQ5" s="977"/>
      <c r="AR5" s="977"/>
      <c r="AS5" s="977"/>
      <c r="AT5" s="978"/>
      <c r="AU5" s="976" t="s">
        <v>364</v>
      </c>
      <c r="AV5" s="977"/>
      <c r="AW5" s="977"/>
      <c r="AX5" s="977"/>
      <c r="AY5" s="982"/>
      <c r="AZ5" s="214"/>
      <c r="BA5" s="214"/>
      <c r="BB5" s="214"/>
      <c r="BC5" s="214"/>
      <c r="BD5" s="214"/>
      <c r="BE5" s="215"/>
      <c r="BF5" s="215"/>
      <c r="BG5" s="215"/>
      <c r="BH5" s="215"/>
      <c r="BI5" s="215"/>
      <c r="BJ5" s="215"/>
      <c r="BK5" s="215"/>
      <c r="BL5" s="215"/>
      <c r="BM5" s="215"/>
      <c r="BN5" s="215"/>
      <c r="BO5" s="215"/>
      <c r="BP5" s="215"/>
      <c r="BQ5" s="990" t="s">
        <v>365</v>
      </c>
      <c r="BR5" s="991"/>
      <c r="BS5" s="991"/>
      <c r="BT5" s="991"/>
      <c r="BU5" s="991"/>
      <c r="BV5" s="991"/>
      <c r="BW5" s="991"/>
      <c r="BX5" s="991"/>
      <c r="BY5" s="991"/>
      <c r="BZ5" s="991"/>
      <c r="CA5" s="991"/>
      <c r="CB5" s="991"/>
      <c r="CC5" s="991"/>
      <c r="CD5" s="991"/>
      <c r="CE5" s="991"/>
      <c r="CF5" s="991"/>
      <c r="CG5" s="992"/>
      <c r="CH5" s="976" t="s">
        <v>366</v>
      </c>
      <c r="CI5" s="977"/>
      <c r="CJ5" s="977"/>
      <c r="CK5" s="977"/>
      <c r="CL5" s="978"/>
      <c r="CM5" s="976" t="s">
        <v>367</v>
      </c>
      <c r="CN5" s="977"/>
      <c r="CO5" s="977"/>
      <c r="CP5" s="977"/>
      <c r="CQ5" s="978"/>
      <c r="CR5" s="976" t="s">
        <v>368</v>
      </c>
      <c r="CS5" s="977"/>
      <c r="CT5" s="977"/>
      <c r="CU5" s="977"/>
      <c r="CV5" s="978"/>
      <c r="CW5" s="976" t="s">
        <v>369</v>
      </c>
      <c r="CX5" s="977"/>
      <c r="CY5" s="977"/>
      <c r="CZ5" s="977"/>
      <c r="DA5" s="978"/>
      <c r="DB5" s="976" t="s">
        <v>370</v>
      </c>
      <c r="DC5" s="977"/>
      <c r="DD5" s="977"/>
      <c r="DE5" s="977"/>
      <c r="DF5" s="978"/>
      <c r="DG5" s="1088" t="s">
        <v>371</v>
      </c>
      <c r="DH5" s="1089"/>
      <c r="DI5" s="1089"/>
      <c r="DJ5" s="1089"/>
      <c r="DK5" s="1090"/>
      <c r="DL5" s="1088" t="s">
        <v>372</v>
      </c>
      <c r="DM5" s="1089"/>
      <c r="DN5" s="1089"/>
      <c r="DO5" s="1089"/>
      <c r="DP5" s="1090"/>
      <c r="DQ5" s="976" t="s">
        <v>373</v>
      </c>
      <c r="DR5" s="977"/>
      <c r="DS5" s="977"/>
      <c r="DT5" s="977"/>
      <c r="DU5" s="978"/>
      <c r="DV5" s="976" t="s">
        <v>364</v>
      </c>
      <c r="DW5" s="977"/>
      <c r="DX5" s="977"/>
      <c r="DY5" s="977"/>
      <c r="DZ5" s="982"/>
      <c r="EA5" s="217"/>
    </row>
    <row r="6" spans="1:131" s="218" customFormat="1" ht="26.25" customHeight="1" thickBot="1" x14ac:dyDescent="0.2">
      <c r="A6" s="993"/>
      <c r="B6" s="994"/>
      <c r="C6" s="994"/>
      <c r="D6" s="994"/>
      <c r="E6" s="994"/>
      <c r="F6" s="994"/>
      <c r="G6" s="994"/>
      <c r="H6" s="994"/>
      <c r="I6" s="994"/>
      <c r="J6" s="994"/>
      <c r="K6" s="994"/>
      <c r="L6" s="994"/>
      <c r="M6" s="994"/>
      <c r="N6" s="994"/>
      <c r="O6" s="994"/>
      <c r="P6" s="995"/>
      <c r="Q6" s="979"/>
      <c r="R6" s="980"/>
      <c r="S6" s="980"/>
      <c r="T6" s="980"/>
      <c r="U6" s="981"/>
      <c r="V6" s="979"/>
      <c r="W6" s="980"/>
      <c r="X6" s="980"/>
      <c r="Y6" s="980"/>
      <c r="Z6" s="981"/>
      <c r="AA6" s="979"/>
      <c r="AB6" s="980"/>
      <c r="AC6" s="980"/>
      <c r="AD6" s="980"/>
      <c r="AE6" s="980"/>
      <c r="AF6" s="1099"/>
      <c r="AG6" s="980"/>
      <c r="AH6" s="980"/>
      <c r="AI6" s="980"/>
      <c r="AJ6" s="983"/>
      <c r="AK6" s="980"/>
      <c r="AL6" s="980"/>
      <c r="AM6" s="980"/>
      <c r="AN6" s="980"/>
      <c r="AO6" s="981"/>
      <c r="AP6" s="979"/>
      <c r="AQ6" s="980"/>
      <c r="AR6" s="980"/>
      <c r="AS6" s="980"/>
      <c r="AT6" s="981"/>
      <c r="AU6" s="979"/>
      <c r="AV6" s="980"/>
      <c r="AW6" s="980"/>
      <c r="AX6" s="980"/>
      <c r="AY6" s="983"/>
      <c r="AZ6" s="214"/>
      <c r="BA6" s="214"/>
      <c r="BB6" s="214"/>
      <c r="BC6" s="214"/>
      <c r="BD6" s="214"/>
      <c r="BE6" s="215"/>
      <c r="BF6" s="215"/>
      <c r="BG6" s="215"/>
      <c r="BH6" s="215"/>
      <c r="BI6" s="215"/>
      <c r="BJ6" s="215"/>
      <c r="BK6" s="215"/>
      <c r="BL6" s="215"/>
      <c r="BM6" s="215"/>
      <c r="BN6" s="215"/>
      <c r="BO6" s="215"/>
      <c r="BP6" s="215"/>
      <c r="BQ6" s="993"/>
      <c r="BR6" s="994"/>
      <c r="BS6" s="994"/>
      <c r="BT6" s="994"/>
      <c r="BU6" s="994"/>
      <c r="BV6" s="994"/>
      <c r="BW6" s="994"/>
      <c r="BX6" s="994"/>
      <c r="BY6" s="994"/>
      <c r="BZ6" s="994"/>
      <c r="CA6" s="994"/>
      <c r="CB6" s="994"/>
      <c r="CC6" s="994"/>
      <c r="CD6" s="994"/>
      <c r="CE6" s="994"/>
      <c r="CF6" s="994"/>
      <c r="CG6" s="995"/>
      <c r="CH6" s="979"/>
      <c r="CI6" s="980"/>
      <c r="CJ6" s="980"/>
      <c r="CK6" s="980"/>
      <c r="CL6" s="981"/>
      <c r="CM6" s="979"/>
      <c r="CN6" s="980"/>
      <c r="CO6" s="980"/>
      <c r="CP6" s="980"/>
      <c r="CQ6" s="981"/>
      <c r="CR6" s="979"/>
      <c r="CS6" s="980"/>
      <c r="CT6" s="980"/>
      <c r="CU6" s="980"/>
      <c r="CV6" s="981"/>
      <c r="CW6" s="979"/>
      <c r="CX6" s="980"/>
      <c r="CY6" s="980"/>
      <c r="CZ6" s="980"/>
      <c r="DA6" s="981"/>
      <c r="DB6" s="979"/>
      <c r="DC6" s="980"/>
      <c r="DD6" s="980"/>
      <c r="DE6" s="980"/>
      <c r="DF6" s="981"/>
      <c r="DG6" s="1091"/>
      <c r="DH6" s="1092"/>
      <c r="DI6" s="1092"/>
      <c r="DJ6" s="1092"/>
      <c r="DK6" s="1093"/>
      <c r="DL6" s="1091"/>
      <c r="DM6" s="1092"/>
      <c r="DN6" s="1092"/>
      <c r="DO6" s="1092"/>
      <c r="DP6" s="1093"/>
      <c r="DQ6" s="979"/>
      <c r="DR6" s="980"/>
      <c r="DS6" s="980"/>
      <c r="DT6" s="980"/>
      <c r="DU6" s="981"/>
      <c r="DV6" s="979"/>
      <c r="DW6" s="980"/>
      <c r="DX6" s="980"/>
      <c r="DY6" s="980"/>
      <c r="DZ6" s="983"/>
      <c r="EA6" s="217"/>
    </row>
    <row r="7" spans="1:131" s="218" customFormat="1" ht="26.25" customHeight="1" thickTop="1" x14ac:dyDescent="0.15">
      <c r="A7" s="219">
        <v>1</v>
      </c>
      <c r="B7" s="1031" t="s">
        <v>374</v>
      </c>
      <c r="C7" s="1032"/>
      <c r="D7" s="1032"/>
      <c r="E7" s="1032"/>
      <c r="F7" s="1032"/>
      <c r="G7" s="1032"/>
      <c r="H7" s="1032"/>
      <c r="I7" s="1032"/>
      <c r="J7" s="1032"/>
      <c r="K7" s="1032"/>
      <c r="L7" s="1032"/>
      <c r="M7" s="1032"/>
      <c r="N7" s="1032"/>
      <c r="O7" s="1032"/>
      <c r="P7" s="1033"/>
      <c r="Q7" s="1077"/>
      <c r="R7" s="1078"/>
      <c r="S7" s="1078"/>
      <c r="T7" s="1078"/>
      <c r="U7" s="1078"/>
      <c r="V7" s="1078"/>
      <c r="W7" s="1078"/>
      <c r="X7" s="1078"/>
      <c r="Y7" s="1078"/>
      <c r="Z7" s="1078"/>
      <c r="AA7" s="1078"/>
      <c r="AB7" s="1078"/>
      <c r="AC7" s="1078"/>
      <c r="AD7" s="1078"/>
      <c r="AE7" s="1079"/>
      <c r="AF7" s="1080">
        <v>84</v>
      </c>
      <c r="AG7" s="1081"/>
      <c r="AH7" s="1081"/>
      <c r="AI7" s="1081"/>
      <c r="AJ7" s="1082"/>
      <c r="AK7" s="1083"/>
      <c r="AL7" s="1084"/>
      <c r="AM7" s="1084"/>
      <c r="AN7" s="1084"/>
      <c r="AO7" s="1084"/>
      <c r="AP7" s="1084"/>
      <c r="AQ7" s="1084"/>
      <c r="AR7" s="1084"/>
      <c r="AS7" s="1084"/>
      <c r="AT7" s="1084"/>
      <c r="AU7" s="1085"/>
      <c r="AV7" s="1085"/>
      <c r="AW7" s="1085"/>
      <c r="AX7" s="1085"/>
      <c r="AY7" s="1086"/>
      <c r="AZ7" s="214"/>
      <c r="BA7" s="214"/>
      <c r="BB7" s="214"/>
      <c r="BC7" s="214"/>
      <c r="BD7" s="214"/>
      <c r="BE7" s="215"/>
      <c r="BF7" s="215"/>
      <c r="BG7" s="215"/>
      <c r="BH7" s="215"/>
      <c r="BI7" s="215"/>
      <c r="BJ7" s="215"/>
      <c r="BK7" s="215"/>
      <c r="BL7" s="215"/>
      <c r="BM7" s="215"/>
      <c r="BN7" s="215"/>
      <c r="BO7" s="215"/>
      <c r="BP7" s="215"/>
      <c r="BQ7" s="219">
        <v>1</v>
      </c>
      <c r="BR7" s="220"/>
      <c r="BS7" s="1074"/>
      <c r="BT7" s="1075"/>
      <c r="BU7" s="1075"/>
      <c r="BV7" s="1075"/>
      <c r="BW7" s="1075"/>
      <c r="BX7" s="1075"/>
      <c r="BY7" s="1075"/>
      <c r="BZ7" s="1075"/>
      <c r="CA7" s="1075"/>
      <c r="CB7" s="1075"/>
      <c r="CC7" s="1075"/>
      <c r="CD7" s="1075"/>
      <c r="CE7" s="1075"/>
      <c r="CF7" s="1075"/>
      <c r="CG7" s="1087"/>
      <c r="CH7" s="1071"/>
      <c r="CI7" s="1072"/>
      <c r="CJ7" s="1072"/>
      <c r="CK7" s="1072"/>
      <c r="CL7" s="1073"/>
      <c r="CM7" s="1071"/>
      <c r="CN7" s="1072"/>
      <c r="CO7" s="1072"/>
      <c r="CP7" s="1072"/>
      <c r="CQ7" s="1073"/>
      <c r="CR7" s="1071"/>
      <c r="CS7" s="1072"/>
      <c r="CT7" s="1072"/>
      <c r="CU7" s="1072"/>
      <c r="CV7" s="1073"/>
      <c r="CW7" s="1071"/>
      <c r="CX7" s="1072"/>
      <c r="CY7" s="1072"/>
      <c r="CZ7" s="1072"/>
      <c r="DA7" s="1073"/>
      <c r="DB7" s="1071"/>
      <c r="DC7" s="1072"/>
      <c r="DD7" s="1072"/>
      <c r="DE7" s="1072"/>
      <c r="DF7" s="1073"/>
      <c r="DG7" s="1071"/>
      <c r="DH7" s="1072"/>
      <c r="DI7" s="1072"/>
      <c r="DJ7" s="1072"/>
      <c r="DK7" s="1073"/>
      <c r="DL7" s="1071"/>
      <c r="DM7" s="1072"/>
      <c r="DN7" s="1072"/>
      <c r="DO7" s="1072"/>
      <c r="DP7" s="1073"/>
      <c r="DQ7" s="1071"/>
      <c r="DR7" s="1072"/>
      <c r="DS7" s="1072"/>
      <c r="DT7" s="1072"/>
      <c r="DU7" s="1073"/>
      <c r="DV7" s="1074"/>
      <c r="DW7" s="1075"/>
      <c r="DX7" s="1075"/>
      <c r="DY7" s="1075"/>
      <c r="DZ7" s="1076"/>
      <c r="EA7" s="217"/>
    </row>
    <row r="8" spans="1:131" s="218" customFormat="1" ht="26.25" customHeight="1" x14ac:dyDescent="0.15">
      <c r="A8" s="221">
        <v>2</v>
      </c>
      <c r="B8" s="1017"/>
      <c r="C8" s="1018"/>
      <c r="D8" s="1018"/>
      <c r="E8" s="1018"/>
      <c r="F8" s="1018"/>
      <c r="G8" s="1018"/>
      <c r="H8" s="1018"/>
      <c r="I8" s="1018"/>
      <c r="J8" s="1018"/>
      <c r="K8" s="1018"/>
      <c r="L8" s="1018"/>
      <c r="M8" s="1018"/>
      <c r="N8" s="1018"/>
      <c r="O8" s="1018"/>
      <c r="P8" s="1019"/>
      <c r="Q8" s="1025"/>
      <c r="R8" s="1026"/>
      <c r="S8" s="1026"/>
      <c r="T8" s="1026"/>
      <c r="U8" s="1026"/>
      <c r="V8" s="1026"/>
      <c r="W8" s="1026"/>
      <c r="X8" s="1026"/>
      <c r="Y8" s="1026"/>
      <c r="Z8" s="1026"/>
      <c r="AA8" s="1026"/>
      <c r="AB8" s="1026"/>
      <c r="AC8" s="1026"/>
      <c r="AD8" s="1026"/>
      <c r="AE8" s="1027"/>
      <c r="AF8" s="1022"/>
      <c r="AG8" s="1023"/>
      <c r="AH8" s="1023"/>
      <c r="AI8" s="1023"/>
      <c r="AJ8" s="1024"/>
      <c r="AK8" s="1067"/>
      <c r="AL8" s="1068"/>
      <c r="AM8" s="1068"/>
      <c r="AN8" s="1068"/>
      <c r="AO8" s="1068"/>
      <c r="AP8" s="1068"/>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1">
        <v>2</v>
      </c>
      <c r="BR8" s="222"/>
      <c r="BS8" s="987"/>
      <c r="BT8" s="988"/>
      <c r="BU8" s="988"/>
      <c r="BV8" s="988"/>
      <c r="BW8" s="988"/>
      <c r="BX8" s="988"/>
      <c r="BY8" s="988"/>
      <c r="BZ8" s="988"/>
      <c r="CA8" s="988"/>
      <c r="CB8" s="988"/>
      <c r="CC8" s="988"/>
      <c r="CD8" s="988"/>
      <c r="CE8" s="988"/>
      <c r="CF8" s="988"/>
      <c r="CG8" s="1003"/>
      <c r="CH8" s="984"/>
      <c r="CI8" s="985"/>
      <c r="CJ8" s="985"/>
      <c r="CK8" s="985"/>
      <c r="CL8" s="986"/>
      <c r="CM8" s="984"/>
      <c r="CN8" s="985"/>
      <c r="CO8" s="985"/>
      <c r="CP8" s="985"/>
      <c r="CQ8" s="986"/>
      <c r="CR8" s="984"/>
      <c r="CS8" s="985"/>
      <c r="CT8" s="985"/>
      <c r="CU8" s="985"/>
      <c r="CV8" s="986"/>
      <c r="CW8" s="984"/>
      <c r="CX8" s="985"/>
      <c r="CY8" s="985"/>
      <c r="CZ8" s="985"/>
      <c r="DA8" s="986"/>
      <c r="DB8" s="984"/>
      <c r="DC8" s="985"/>
      <c r="DD8" s="985"/>
      <c r="DE8" s="985"/>
      <c r="DF8" s="986"/>
      <c r="DG8" s="984"/>
      <c r="DH8" s="985"/>
      <c r="DI8" s="985"/>
      <c r="DJ8" s="985"/>
      <c r="DK8" s="986"/>
      <c r="DL8" s="984"/>
      <c r="DM8" s="985"/>
      <c r="DN8" s="985"/>
      <c r="DO8" s="985"/>
      <c r="DP8" s="986"/>
      <c r="DQ8" s="984"/>
      <c r="DR8" s="985"/>
      <c r="DS8" s="985"/>
      <c r="DT8" s="985"/>
      <c r="DU8" s="986"/>
      <c r="DV8" s="987"/>
      <c r="DW8" s="988"/>
      <c r="DX8" s="988"/>
      <c r="DY8" s="988"/>
      <c r="DZ8" s="989"/>
      <c r="EA8" s="217"/>
    </row>
    <row r="9" spans="1:131" s="218" customFormat="1" ht="26.25" customHeight="1" x14ac:dyDescent="0.15">
      <c r="A9" s="221">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1">
        <v>3</v>
      </c>
      <c r="BR9" s="222"/>
      <c r="BS9" s="987"/>
      <c r="BT9" s="988"/>
      <c r="BU9" s="988"/>
      <c r="BV9" s="988"/>
      <c r="BW9" s="988"/>
      <c r="BX9" s="988"/>
      <c r="BY9" s="988"/>
      <c r="BZ9" s="988"/>
      <c r="CA9" s="988"/>
      <c r="CB9" s="988"/>
      <c r="CC9" s="988"/>
      <c r="CD9" s="988"/>
      <c r="CE9" s="988"/>
      <c r="CF9" s="988"/>
      <c r="CG9" s="1003"/>
      <c r="CH9" s="984"/>
      <c r="CI9" s="985"/>
      <c r="CJ9" s="985"/>
      <c r="CK9" s="985"/>
      <c r="CL9" s="986"/>
      <c r="CM9" s="984"/>
      <c r="CN9" s="985"/>
      <c r="CO9" s="985"/>
      <c r="CP9" s="985"/>
      <c r="CQ9" s="986"/>
      <c r="CR9" s="984"/>
      <c r="CS9" s="985"/>
      <c r="CT9" s="985"/>
      <c r="CU9" s="985"/>
      <c r="CV9" s="986"/>
      <c r="CW9" s="984"/>
      <c r="CX9" s="985"/>
      <c r="CY9" s="985"/>
      <c r="CZ9" s="985"/>
      <c r="DA9" s="986"/>
      <c r="DB9" s="984"/>
      <c r="DC9" s="985"/>
      <c r="DD9" s="985"/>
      <c r="DE9" s="985"/>
      <c r="DF9" s="986"/>
      <c r="DG9" s="984"/>
      <c r="DH9" s="985"/>
      <c r="DI9" s="985"/>
      <c r="DJ9" s="985"/>
      <c r="DK9" s="986"/>
      <c r="DL9" s="984"/>
      <c r="DM9" s="985"/>
      <c r="DN9" s="985"/>
      <c r="DO9" s="985"/>
      <c r="DP9" s="986"/>
      <c r="DQ9" s="984"/>
      <c r="DR9" s="985"/>
      <c r="DS9" s="985"/>
      <c r="DT9" s="985"/>
      <c r="DU9" s="986"/>
      <c r="DV9" s="987"/>
      <c r="DW9" s="988"/>
      <c r="DX9" s="988"/>
      <c r="DY9" s="988"/>
      <c r="DZ9" s="989"/>
      <c r="EA9" s="217"/>
    </row>
    <row r="10" spans="1:131" s="218" customFormat="1" ht="26.25" customHeight="1" x14ac:dyDescent="0.15">
      <c r="A10" s="221">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1">
        <v>4</v>
      </c>
      <c r="BR10" s="222"/>
      <c r="BS10" s="987"/>
      <c r="BT10" s="988"/>
      <c r="BU10" s="988"/>
      <c r="BV10" s="988"/>
      <c r="BW10" s="988"/>
      <c r="BX10" s="988"/>
      <c r="BY10" s="988"/>
      <c r="BZ10" s="988"/>
      <c r="CA10" s="988"/>
      <c r="CB10" s="988"/>
      <c r="CC10" s="988"/>
      <c r="CD10" s="988"/>
      <c r="CE10" s="988"/>
      <c r="CF10" s="988"/>
      <c r="CG10" s="1003"/>
      <c r="CH10" s="984"/>
      <c r="CI10" s="985"/>
      <c r="CJ10" s="985"/>
      <c r="CK10" s="985"/>
      <c r="CL10" s="986"/>
      <c r="CM10" s="984"/>
      <c r="CN10" s="985"/>
      <c r="CO10" s="985"/>
      <c r="CP10" s="985"/>
      <c r="CQ10" s="986"/>
      <c r="CR10" s="984"/>
      <c r="CS10" s="985"/>
      <c r="CT10" s="985"/>
      <c r="CU10" s="985"/>
      <c r="CV10" s="986"/>
      <c r="CW10" s="984"/>
      <c r="CX10" s="985"/>
      <c r="CY10" s="985"/>
      <c r="CZ10" s="985"/>
      <c r="DA10" s="986"/>
      <c r="DB10" s="984"/>
      <c r="DC10" s="985"/>
      <c r="DD10" s="985"/>
      <c r="DE10" s="985"/>
      <c r="DF10" s="986"/>
      <c r="DG10" s="984"/>
      <c r="DH10" s="985"/>
      <c r="DI10" s="985"/>
      <c r="DJ10" s="985"/>
      <c r="DK10" s="986"/>
      <c r="DL10" s="984"/>
      <c r="DM10" s="985"/>
      <c r="DN10" s="985"/>
      <c r="DO10" s="985"/>
      <c r="DP10" s="986"/>
      <c r="DQ10" s="984"/>
      <c r="DR10" s="985"/>
      <c r="DS10" s="985"/>
      <c r="DT10" s="985"/>
      <c r="DU10" s="986"/>
      <c r="DV10" s="987"/>
      <c r="DW10" s="988"/>
      <c r="DX10" s="988"/>
      <c r="DY10" s="988"/>
      <c r="DZ10" s="989"/>
      <c r="EA10" s="217"/>
    </row>
    <row r="11" spans="1:131" s="218" customFormat="1" ht="26.25" customHeight="1" x14ac:dyDescent="0.15">
      <c r="A11" s="221">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1">
        <v>5</v>
      </c>
      <c r="BR11" s="222"/>
      <c r="BS11" s="987"/>
      <c r="BT11" s="988"/>
      <c r="BU11" s="988"/>
      <c r="BV11" s="988"/>
      <c r="BW11" s="988"/>
      <c r="BX11" s="988"/>
      <c r="BY11" s="988"/>
      <c r="BZ11" s="988"/>
      <c r="CA11" s="988"/>
      <c r="CB11" s="988"/>
      <c r="CC11" s="988"/>
      <c r="CD11" s="988"/>
      <c r="CE11" s="988"/>
      <c r="CF11" s="988"/>
      <c r="CG11" s="1003"/>
      <c r="CH11" s="984"/>
      <c r="CI11" s="985"/>
      <c r="CJ11" s="985"/>
      <c r="CK11" s="985"/>
      <c r="CL11" s="986"/>
      <c r="CM11" s="984"/>
      <c r="CN11" s="985"/>
      <c r="CO11" s="985"/>
      <c r="CP11" s="985"/>
      <c r="CQ11" s="986"/>
      <c r="CR11" s="984"/>
      <c r="CS11" s="985"/>
      <c r="CT11" s="985"/>
      <c r="CU11" s="985"/>
      <c r="CV11" s="986"/>
      <c r="CW11" s="984"/>
      <c r="CX11" s="985"/>
      <c r="CY11" s="985"/>
      <c r="CZ11" s="985"/>
      <c r="DA11" s="986"/>
      <c r="DB11" s="984"/>
      <c r="DC11" s="985"/>
      <c r="DD11" s="985"/>
      <c r="DE11" s="985"/>
      <c r="DF11" s="986"/>
      <c r="DG11" s="984"/>
      <c r="DH11" s="985"/>
      <c r="DI11" s="985"/>
      <c r="DJ11" s="985"/>
      <c r="DK11" s="986"/>
      <c r="DL11" s="984"/>
      <c r="DM11" s="985"/>
      <c r="DN11" s="985"/>
      <c r="DO11" s="985"/>
      <c r="DP11" s="986"/>
      <c r="DQ11" s="984"/>
      <c r="DR11" s="985"/>
      <c r="DS11" s="985"/>
      <c r="DT11" s="985"/>
      <c r="DU11" s="986"/>
      <c r="DV11" s="987"/>
      <c r="DW11" s="988"/>
      <c r="DX11" s="988"/>
      <c r="DY11" s="988"/>
      <c r="DZ11" s="989"/>
      <c r="EA11" s="217"/>
    </row>
    <row r="12" spans="1:131" s="218" customFormat="1" ht="26.25" customHeight="1" x14ac:dyDescent="0.15">
      <c r="A12" s="221">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1">
        <v>6</v>
      </c>
      <c r="BR12" s="222"/>
      <c r="BS12" s="987"/>
      <c r="BT12" s="988"/>
      <c r="BU12" s="988"/>
      <c r="BV12" s="988"/>
      <c r="BW12" s="988"/>
      <c r="BX12" s="988"/>
      <c r="BY12" s="988"/>
      <c r="BZ12" s="988"/>
      <c r="CA12" s="988"/>
      <c r="CB12" s="988"/>
      <c r="CC12" s="988"/>
      <c r="CD12" s="988"/>
      <c r="CE12" s="988"/>
      <c r="CF12" s="988"/>
      <c r="CG12" s="1003"/>
      <c r="CH12" s="984"/>
      <c r="CI12" s="985"/>
      <c r="CJ12" s="985"/>
      <c r="CK12" s="985"/>
      <c r="CL12" s="986"/>
      <c r="CM12" s="984"/>
      <c r="CN12" s="985"/>
      <c r="CO12" s="985"/>
      <c r="CP12" s="985"/>
      <c r="CQ12" s="986"/>
      <c r="CR12" s="984"/>
      <c r="CS12" s="985"/>
      <c r="CT12" s="985"/>
      <c r="CU12" s="985"/>
      <c r="CV12" s="986"/>
      <c r="CW12" s="984"/>
      <c r="CX12" s="985"/>
      <c r="CY12" s="985"/>
      <c r="CZ12" s="985"/>
      <c r="DA12" s="986"/>
      <c r="DB12" s="984"/>
      <c r="DC12" s="985"/>
      <c r="DD12" s="985"/>
      <c r="DE12" s="985"/>
      <c r="DF12" s="986"/>
      <c r="DG12" s="984"/>
      <c r="DH12" s="985"/>
      <c r="DI12" s="985"/>
      <c r="DJ12" s="985"/>
      <c r="DK12" s="986"/>
      <c r="DL12" s="984"/>
      <c r="DM12" s="985"/>
      <c r="DN12" s="985"/>
      <c r="DO12" s="985"/>
      <c r="DP12" s="986"/>
      <c r="DQ12" s="984"/>
      <c r="DR12" s="985"/>
      <c r="DS12" s="985"/>
      <c r="DT12" s="985"/>
      <c r="DU12" s="986"/>
      <c r="DV12" s="987"/>
      <c r="DW12" s="988"/>
      <c r="DX12" s="988"/>
      <c r="DY12" s="988"/>
      <c r="DZ12" s="989"/>
      <c r="EA12" s="217"/>
    </row>
    <row r="13" spans="1:131" s="218" customFormat="1" ht="26.25" customHeight="1" x14ac:dyDescent="0.15">
      <c r="A13" s="221">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1">
        <v>7</v>
      </c>
      <c r="BR13" s="222"/>
      <c r="BS13" s="987"/>
      <c r="BT13" s="988"/>
      <c r="BU13" s="988"/>
      <c r="BV13" s="988"/>
      <c r="BW13" s="988"/>
      <c r="BX13" s="988"/>
      <c r="BY13" s="988"/>
      <c r="BZ13" s="988"/>
      <c r="CA13" s="988"/>
      <c r="CB13" s="988"/>
      <c r="CC13" s="988"/>
      <c r="CD13" s="988"/>
      <c r="CE13" s="988"/>
      <c r="CF13" s="988"/>
      <c r="CG13" s="1003"/>
      <c r="CH13" s="984"/>
      <c r="CI13" s="985"/>
      <c r="CJ13" s="985"/>
      <c r="CK13" s="985"/>
      <c r="CL13" s="986"/>
      <c r="CM13" s="984"/>
      <c r="CN13" s="985"/>
      <c r="CO13" s="985"/>
      <c r="CP13" s="985"/>
      <c r="CQ13" s="986"/>
      <c r="CR13" s="984"/>
      <c r="CS13" s="985"/>
      <c r="CT13" s="985"/>
      <c r="CU13" s="985"/>
      <c r="CV13" s="986"/>
      <c r="CW13" s="984"/>
      <c r="CX13" s="985"/>
      <c r="CY13" s="985"/>
      <c r="CZ13" s="985"/>
      <c r="DA13" s="986"/>
      <c r="DB13" s="984"/>
      <c r="DC13" s="985"/>
      <c r="DD13" s="985"/>
      <c r="DE13" s="985"/>
      <c r="DF13" s="986"/>
      <c r="DG13" s="984"/>
      <c r="DH13" s="985"/>
      <c r="DI13" s="985"/>
      <c r="DJ13" s="985"/>
      <c r="DK13" s="986"/>
      <c r="DL13" s="984"/>
      <c r="DM13" s="985"/>
      <c r="DN13" s="985"/>
      <c r="DO13" s="985"/>
      <c r="DP13" s="986"/>
      <c r="DQ13" s="984"/>
      <c r="DR13" s="985"/>
      <c r="DS13" s="985"/>
      <c r="DT13" s="985"/>
      <c r="DU13" s="986"/>
      <c r="DV13" s="987"/>
      <c r="DW13" s="988"/>
      <c r="DX13" s="988"/>
      <c r="DY13" s="988"/>
      <c r="DZ13" s="989"/>
      <c r="EA13" s="217"/>
    </row>
    <row r="14" spans="1:131" s="218" customFormat="1" ht="26.25" customHeight="1" x14ac:dyDescent="0.15">
      <c r="A14" s="221">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1">
        <v>8</v>
      </c>
      <c r="BR14" s="222"/>
      <c r="BS14" s="987"/>
      <c r="BT14" s="988"/>
      <c r="BU14" s="988"/>
      <c r="BV14" s="988"/>
      <c r="BW14" s="988"/>
      <c r="BX14" s="988"/>
      <c r="BY14" s="988"/>
      <c r="BZ14" s="988"/>
      <c r="CA14" s="988"/>
      <c r="CB14" s="988"/>
      <c r="CC14" s="988"/>
      <c r="CD14" s="988"/>
      <c r="CE14" s="988"/>
      <c r="CF14" s="988"/>
      <c r="CG14" s="1003"/>
      <c r="CH14" s="984"/>
      <c r="CI14" s="985"/>
      <c r="CJ14" s="985"/>
      <c r="CK14" s="985"/>
      <c r="CL14" s="986"/>
      <c r="CM14" s="984"/>
      <c r="CN14" s="985"/>
      <c r="CO14" s="985"/>
      <c r="CP14" s="985"/>
      <c r="CQ14" s="986"/>
      <c r="CR14" s="984"/>
      <c r="CS14" s="985"/>
      <c r="CT14" s="985"/>
      <c r="CU14" s="985"/>
      <c r="CV14" s="986"/>
      <c r="CW14" s="984"/>
      <c r="CX14" s="985"/>
      <c r="CY14" s="985"/>
      <c r="CZ14" s="985"/>
      <c r="DA14" s="986"/>
      <c r="DB14" s="984"/>
      <c r="DC14" s="985"/>
      <c r="DD14" s="985"/>
      <c r="DE14" s="985"/>
      <c r="DF14" s="986"/>
      <c r="DG14" s="984"/>
      <c r="DH14" s="985"/>
      <c r="DI14" s="985"/>
      <c r="DJ14" s="985"/>
      <c r="DK14" s="986"/>
      <c r="DL14" s="984"/>
      <c r="DM14" s="985"/>
      <c r="DN14" s="985"/>
      <c r="DO14" s="985"/>
      <c r="DP14" s="986"/>
      <c r="DQ14" s="984"/>
      <c r="DR14" s="985"/>
      <c r="DS14" s="985"/>
      <c r="DT14" s="985"/>
      <c r="DU14" s="986"/>
      <c r="DV14" s="987"/>
      <c r="DW14" s="988"/>
      <c r="DX14" s="988"/>
      <c r="DY14" s="988"/>
      <c r="DZ14" s="989"/>
      <c r="EA14" s="217"/>
    </row>
    <row r="15" spans="1:131" s="218" customFormat="1" ht="26.25" customHeight="1" x14ac:dyDescent="0.15">
      <c r="A15" s="221">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1">
        <v>9</v>
      </c>
      <c r="BR15" s="222"/>
      <c r="BS15" s="987"/>
      <c r="BT15" s="988"/>
      <c r="BU15" s="988"/>
      <c r="BV15" s="988"/>
      <c r="BW15" s="988"/>
      <c r="BX15" s="988"/>
      <c r="BY15" s="988"/>
      <c r="BZ15" s="988"/>
      <c r="CA15" s="988"/>
      <c r="CB15" s="988"/>
      <c r="CC15" s="988"/>
      <c r="CD15" s="988"/>
      <c r="CE15" s="988"/>
      <c r="CF15" s="988"/>
      <c r="CG15" s="1003"/>
      <c r="CH15" s="984"/>
      <c r="CI15" s="985"/>
      <c r="CJ15" s="985"/>
      <c r="CK15" s="985"/>
      <c r="CL15" s="986"/>
      <c r="CM15" s="984"/>
      <c r="CN15" s="985"/>
      <c r="CO15" s="985"/>
      <c r="CP15" s="985"/>
      <c r="CQ15" s="986"/>
      <c r="CR15" s="984"/>
      <c r="CS15" s="985"/>
      <c r="CT15" s="985"/>
      <c r="CU15" s="985"/>
      <c r="CV15" s="986"/>
      <c r="CW15" s="984"/>
      <c r="CX15" s="985"/>
      <c r="CY15" s="985"/>
      <c r="CZ15" s="985"/>
      <c r="DA15" s="986"/>
      <c r="DB15" s="984"/>
      <c r="DC15" s="985"/>
      <c r="DD15" s="985"/>
      <c r="DE15" s="985"/>
      <c r="DF15" s="986"/>
      <c r="DG15" s="984"/>
      <c r="DH15" s="985"/>
      <c r="DI15" s="985"/>
      <c r="DJ15" s="985"/>
      <c r="DK15" s="986"/>
      <c r="DL15" s="984"/>
      <c r="DM15" s="985"/>
      <c r="DN15" s="985"/>
      <c r="DO15" s="985"/>
      <c r="DP15" s="986"/>
      <c r="DQ15" s="984"/>
      <c r="DR15" s="985"/>
      <c r="DS15" s="985"/>
      <c r="DT15" s="985"/>
      <c r="DU15" s="986"/>
      <c r="DV15" s="987"/>
      <c r="DW15" s="988"/>
      <c r="DX15" s="988"/>
      <c r="DY15" s="988"/>
      <c r="DZ15" s="989"/>
      <c r="EA15" s="217"/>
    </row>
    <row r="16" spans="1:131" s="218" customFormat="1" ht="26.25" customHeight="1" x14ac:dyDescent="0.15">
      <c r="A16" s="221">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1">
        <v>10</v>
      </c>
      <c r="BR16" s="222"/>
      <c r="BS16" s="987"/>
      <c r="BT16" s="988"/>
      <c r="BU16" s="988"/>
      <c r="BV16" s="988"/>
      <c r="BW16" s="988"/>
      <c r="BX16" s="988"/>
      <c r="BY16" s="988"/>
      <c r="BZ16" s="988"/>
      <c r="CA16" s="988"/>
      <c r="CB16" s="988"/>
      <c r="CC16" s="988"/>
      <c r="CD16" s="988"/>
      <c r="CE16" s="988"/>
      <c r="CF16" s="988"/>
      <c r="CG16" s="1003"/>
      <c r="CH16" s="984"/>
      <c r="CI16" s="985"/>
      <c r="CJ16" s="985"/>
      <c r="CK16" s="985"/>
      <c r="CL16" s="986"/>
      <c r="CM16" s="984"/>
      <c r="CN16" s="985"/>
      <c r="CO16" s="985"/>
      <c r="CP16" s="985"/>
      <c r="CQ16" s="986"/>
      <c r="CR16" s="984"/>
      <c r="CS16" s="985"/>
      <c r="CT16" s="985"/>
      <c r="CU16" s="985"/>
      <c r="CV16" s="986"/>
      <c r="CW16" s="984"/>
      <c r="CX16" s="985"/>
      <c r="CY16" s="985"/>
      <c r="CZ16" s="985"/>
      <c r="DA16" s="986"/>
      <c r="DB16" s="984"/>
      <c r="DC16" s="985"/>
      <c r="DD16" s="985"/>
      <c r="DE16" s="985"/>
      <c r="DF16" s="986"/>
      <c r="DG16" s="984"/>
      <c r="DH16" s="985"/>
      <c r="DI16" s="985"/>
      <c r="DJ16" s="985"/>
      <c r="DK16" s="986"/>
      <c r="DL16" s="984"/>
      <c r="DM16" s="985"/>
      <c r="DN16" s="985"/>
      <c r="DO16" s="985"/>
      <c r="DP16" s="986"/>
      <c r="DQ16" s="984"/>
      <c r="DR16" s="985"/>
      <c r="DS16" s="985"/>
      <c r="DT16" s="985"/>
      <c r="DU16" s="986"/>
      <c r="DV16" s="987"/>
      <c r="DW16" s="988"/>
      <c r="DX16" s="988"/>
      <c r="DY16" s="988"/>
      <c r="DZ16" s="989"/>
      <c r="EA16" s="217"/>
    </row>
    <row r="17" spans="1:131" s="218" customFormat="1" ht="26.25" customHeight="1" x14ac:dyDescent="0.15">
      <c r="A17" s="221">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1">
        <v>11</v>
      </c>
      <c r="BR17" s="222"/>
      <c r="BS17" s="987"/>
      <c r="BT17" s="988"/>
      <c r="BU17" s="988"/>
      <c r="BV17" s="988"/>
      <c r="BW17" s="988"/>
      <c r="BX17" s="988"/>
      <c r="BY17" s="988"/>
      <c r="BZ17" s="988"/>
      <c r="CA17" s="988"/>
      <c r="CB17" s="988"/>
      <c r="CC17" s="988"/>
      <c r="CD17" s="988"/>
      <c r="CE17" s="988"/>
      <c r="CF17" s="988"/>
      <c r="CG17" s="1003"/>
      <c r="CH17" s="984"/>
      <c r="CI17" s="985"/>
      <c r="CJ17" s="985"/>
      <c r="CK17" s="985"/>
      <c r="CL17" s="986"/>
      <c r="CM17" s="984"/>
      <c r="CN17" s="985"/>
      <c r="CO17" s="985"/>
      <c r="CP17" s="985"/>
      <c r="CQ17" s="986"/>
      <c r="CR17" s="984"/>
      <c r="CS17" s="985"/>
      <c r="CT17" s="985"/>
      <c r="CU17" s="985"/>
      <c r="CV17" s="986"/>
      <c r="CW17" s="984"/>
      <c r="CX17" s="985"/>
      <c r="CY17" s="985"/>
      <c r="CZ17" s="985"/>
      <c r="DA17" s="986"/>
      <c r="DB17" s="984"/>
      <c r="DC17" s="985"/>
      <c r="DD17" s="985"/>
      <c r="DE17" s="985"/>
      <c r="DF17" s="986"/>
      <c r="DG17" s="984"/>
      <c r="DH17" s="985"/>
      <c r="DI17" s="985"/>
      <c r="DJ17" s="985"/>
      <c r="DK17" s="986"/>
      <c r="DL17" s="984"/>
      <c r="DM17" s="985"/>
      <c r="DN17" s="985"/>
      <c r="DO17" s="985"/>
      <c r="DP17" s="986"/>
      <c r="DQ17" s="984"/>
      <c r="DR17" s="985"/>
      <c r="DS17" s="985"/>
      <c r="DT17" s="985"/>
      <c r="DU17" s="986"/>
      <c r="DV17" s="987"/>
      <c r="DW17" s="988"/>
      <c r="DX17" s="988"/>
      <c r="DY17" s="988"/>
      <c r="DZ17" s="989"/>
      <c r="EA17" s="217"/>
    </row>
    <row r="18" spans="1:131" s="218" customFormat="1" ht="26.25" customHeight="1" x14ac:dyDescent="0.15">
      <c r="A18" s="221">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1">
        <v>12</v>
      </c>
      <c r="BR18" s="222"/>
      <c r="BS18" s="987"/>
      <c r="BT18" s="988"/>
      <c r="BU18" s="988"/>
      <c r="BV18" s="988"/>
      <c r="BW18" s="988"/>
      <c r="BX18" s="988"/>
      <c r="BY18" s="988"/>
      <c r="BZ18" s="988"/>
      <c r="CA18" s="988"/>
      <c r="CB18" s="988"/>
      <c r="CC18" s="988"/>
      <c r="CD18" s="988"/>
      <c r="CE18" s="988"/>
      <c r="CF18" s="988"/>
      <c r="CG18" s="1003"/>
      <c r="CH18" s="984"/>
      <c r="CI18" s="985"/>
      <c r="CJ18" s="985"/>
      <c r="CK18" s="985"/>
      <c r="CL18" s="986"/>
      <c r="CM18" s="984"/>
      <c r="CN18" s="985"/>
      <c r="CO18" s="985"/>
      <c r="CP18" s="985"/>
      <c r="CQ18" s="986"/>
      <c r="CR18" s="984"/>
      <c r="CS18" s="985"/>
      <c r="CT18" s="985"/>
      <c r="CU18" s="985"/>
      <c r="CV18" s="986"/>
      <c r="CW18" s="984"/>
      <c r="CX18" s="985"/>
      <c r="CY18" s="985"/>
      <c r="CZ18" s="985"/>
      <c r="DA18" s="986"/>
      <c r="DB18" s="984"/>
      <c r="DC18" s="985"/>
      <c r="DD18" s="985"/>
      <c r="DE18" s="985"/>
      <c r="DF18" s="986"/>
      <c r="DG18" s="984"/>
      <c r="DH18" s="985"/>
      <c r="DI18" s="985"/>
      <c r="DJ18" s="985"/>
      <c r="DK18" s="986"/>
      <c r="DL18" s="984"/>
      <c r="DM18" s="985"/>
      <c r="DN18" s="985"/>
      <c r="DO18" s="985"/>
      <c r="DP18" s="986"/>
      <c r="DQ18" s="984"/>
      <c r="DR18" s="985"/>
      <c r="DS18" s="985"/>
      <c r="DT18" s="985"/>
      <c r="DU18" s="986"/>
      <c r="DV18" s="987"/>
      <c r="DW18" s="988"/>
      <c r="DX18" s="988"/>
      <c r="DY18" s="988"/>
      <c r="DZ18" s="989"/>
      <c r="EA18" s="217"/>
    </row>
    <row r="19" spans="1:131" s="218" customFormat="1" ht="26.25" customHeight="1" x14ac:dyDescent="0.15">
      <c r="A19" s="221">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1">
        <v>13</v>
      </c>
      <c r="BR19" s="222"/>
      <c r="BS19" s="987"/>
      <c r="BT19" s="988"/>
      <c r="BU19" s="988"/>
      <c r="BV19" s="988"/>
      <c r="BW19" s="988"/>
      <c r="BX19" s="988"/>
      <c r="BY19" s="988"/>
      <c r="BZ19" s="988"/>
      <c r="CA19" s="988"/>
      <c r="CB19" s="988"/>
      <c r="CC19" s="988"/>
      <c r="CD19" s="988"/>
      <c r="CE19" s="988"/>
      <c r="CF19" s="988"/>
      <c r="CG19" s="1003"/>
      <c r="CH19" s="984"/>
      <c r="CI19" s="985"/>
      <c r="CJ19" s="985"/>
      <c r="CK19" s="985"/>
      <c r="CL19" s="986"/>
      <c r="CM19" s="984"/>
      <c r="CN19" s="985"/>
      <c r="CO19" s="985"/>
      <c r="CP19" s="985"/>
      <c r="CQ19" s="986"/>
      <c r="CR19" s="984"/>
      <c r="CS19" s="985"/>
      <c r="CT19" s="985"/>
      <c r="CU19" s="985"/>
      <c r="CV19" s="986"/>
      <c r="CW19" s="984"/>
      <c r="CX19" s="985"/>
      <c r="CY19" s="985"/>
      <c r="CZ19" s="985"/>
      <c r="DA19" s="986"/>
      <c r="DB19" s="984"/>
      <c r="DC19" s="985"/>
      <c r="DD19" s="985"/>
      <c r="DE19" s="985"/>
      <c r="DF19" s="986"/>
      <c r="DG19" s="984"/>
      <c r="DH19" s="985"/>
      <c r="DI19" s="985"/>
      <c r="DJ19" s="985"/>
      <c r="DK19" s="986"/>
      <c r="DL19" s="984"/>
      <c r="DM19" s="985"/>
      <c r="DN19" s="985"/>
      <c r="DO19" s="985"/>
      <c r="DP19" s="986"/>
      <c r="DQ19" s="984"/>
      <c r="DR19" s="985"/>
      <c r="DS19" s="985"/>
      <c r="DT19" s="985"/>
      <c r="DU19" s="986"/>
      <c r="DV19" s="987"/>
      <c r="DW19" s="988"/>
      <c r="DX19" s="988"/>
      <c r="DY19" s="988"/>
      <c r="DZ19" s="989"/>
      <c r="EA19" s="217"/>
    </row>
    <row r="20" spans="1:131" s="218" customFormat="1" ht="26.25" customHeight="1" x14ac:dyDescent="0.15">
      <c r="A20" s="221">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1">
        <v>14</v>
      </c>
      <c r="BR20" s="222"/>
      <c r="BS20" s="987"/>
      <c r="BT20" s="988"/>
      <c r="BU20" s="988"/>
      <c r="BV20" s="988"/>
      <c r="BW20" s="988"/>
      <c r="BX20" s="988"/>
      <c r="BY20" s="988"/>
      <c r="BZ20" s="988"/>
      <c r="CA20" s="988"/>
      <c r="CB20" s="988"/>
      <c r="CC20" s="988"/>
      <c r="CD20" s="988"/>
      <c r="CE20" s="988"/>
      <c r="CF20" s="988"/>
      <c r="CG20" s="1003"/>
      <c r="CH20" s="984"/>
      <c r="CI20" s="985"/>
      <c r="CJ20" s="985"/>
      <c r="CK20" s="985"/>
      <c r="CL20" s="986"/>
      <c r="CM20" s="984"/>
      <c r="CN20" s="985"/>
      <c r="CO20" s="985"/>
      <c r="CP20" s="985"/>
      <c r="CQ20" s="986"/>
      <c r="CR20" s="984"/>
      <c r="CS20" s="985"/>
      <c r="CT20" s="985"/>
      <c r="CU20" s="985"/>
      <c r="CV20" s="986"/>
      <c r="CW20" s="984"/>
      <c r="CX20" s="985"/>
      <c r="CY20" s="985"/>
      <c r="CZ20" s="985"/>
      <c r="DA20" s="986"/>
      <c r="DB20" s="984"/>
      <c r="DC20" s="985"/>
      <c r="DD20" s="985"/>
      <c r="DE20" s="985"/>
      <c r="DF20" s="986"/>
      <c r="DG20" s="984"/>
      <c r="DH20" s="985"/>
      <c r="DI20" s="985"/>
      <c r="DJ20" s="985"/>
      <c r="DK20" s="986"/>
      <c r="DL20" s="984"/>
      <c r="DM20" s="985"/>
      <c r="DN20" s="985"/>
      <c r="DO20" s="985"/>
      <c r="DP20" s="986"/>
      <c r="DQ20" s="984"/>
      <c r="DR20" s="985"/>
      <c r="DS20" s="985"/>
      <c r="DT20" s="985"/>
      <c r="DU20" s="986"/>
      <c r="DV20" s="987"/>
      <c r="DW20" s="988"/>
      <c r="DX20" s="988"/>
      <c r="DY20" s="988"/>
      <c r="DZ20" s="989"/>
      <c r="EA20" s="217"/>
    </row>
    <row r="21" spans="1:131" s="218" customFormat="1" ht="26.25" customHeight="1" thickBot="1" x14ac:dyDescent="0.2">
      <c r="A21" s="221">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1">
        <v>15</v>
      </c>
      <c r="BR21" s="222"/>
      <c r="BS21" s="987"/>
      <c r="BT21" s="988"/>
      <c r="BU21" s="988"/>
      <c r="BV21" s="988"/>
      <c r="BW21" s="988"/>
      <c r="BX21" s="988"/>
      <c r="BY21" s="988"/>
      <c r="BZ21" s="988"/>
      <c r="CA21" s="988"/>
      <c r="CB21" s="988"/>
      <c r="CC21" s="988"/>
      <c r="CD21" s="988"/>
      <c r="CE21" s="988"/>
      <c r="CF21" s="988"/>
      <c r="CG21" s="1003"/>
      <c r="CH21" s="984"/>
      <c r="CI21" s="985"/>
      <c r="CJ21" s="985"/>
      <c r="CK21" s="985"/>
      <c r="CL21" s="986"/>
      <c r="CM21" s="984"/>
      <c r="CN21" s="985"/>
      <c r="CO21" s="985"/>
      <c r="CP21" s="985"/>
      <c r="CQ21" s="986"/>
      <c r="CR21" s="984"/>
      <c r="CS21" s="985"/>
      <c r="CT21" s="985"/>
      <c r="CU21" s="985"/>
      <c r="CV21" s="986"/>
      <c r="CW21" s="984"/>
      <c r="CX21" s="985"/>
      <c r="CY21" s="985"/>
      <c r="CZ21" s="985"/>
      <c r="DA21" s="986"/>
      <c r="DB21" s="984"/>
      <c r="DC21" s="985"/>
      <c r="DD21" s="985"/>
      <c r="DE21" s="985"/>
      <c r="DF21" s="986"/>
      <c r="DG21" s="984"/>
      <c r="DH21" s="985"/>
      <c r="DI21" s="985"/>
      <c r="DJ21" s="985"/>
      <c r="DK21" s="986"/>
      <c r="DL21" s="984"/>
      <c r="DM21" s="985"/>
      <c r="DN21" s="985"/>
      <c r="DO21" s="985"/>
      <c r="DP21" s="986"/>
      <c r="DQ21" s="984"/>
      <c r="DR21" s="985"/>
      <c r="DS21" s="985"/>
      <c r="DT21" s="985"/>
      <c r="DU21" s="986"/>
      <c r="DV21" s="987"/>
      <c r="DW21" s="988"/>
      <c r="DX21" s="988"/>
      <c r="DY21" s="988"/>
      <c r="DZ21" s="989"/>
      <c r="EA21" s="217"/>
    </row>
    <row r="22" spans="1:131" s="218" customFormat="1" ht="26.25" customHeight="1" x14ac:dyDescent="0.15">
      <c r="A22" s="221">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375</v>
      </c>
      <c r="BA22" s="1015"/>
      <c r="BB22" s="1015"/>
      <c r="BC22" s="1015"/>
      <c r="BD22" s="1016"/>
      <c r="BE22" s="215"/>
      <c r="BF22" s="215"/>
      <c r="BG22" s="215"/>
      <c r="BH22" s="215"/>
      <c r="BI22" s="215"/>
      <c r="BJ22" s="215"/>
      <c r="BK22" s="215"/>
      <c r="BL22" s="215"/>
      <c r="BM22" s="215"/>
      <c r="BN22" s="215"/>
      <c r="BO22" s="215"/>
      <c r="BP22" s="215"/>
      <c r="BQ22" s="221">
        <v>16</v>
      </c>
      <c r="BR22" s="222"/>
      <c r="BS22" s="987"/>
      <c r="BT22" s="988"/>
      <c r="BU22" s="988"/>
      <c r="BV22" s="988"/>
      <c r="BW22" s="988"/>
      <c r="BX22" s="988"/>
      <c r="BY22" s="988"/>
      <c r="BZ22" s="988"/>
      <c r="CA22" s="988"/>
      <c r="CB22" s="988"/>
      <c r="CC22" s="988"/>
      <c r="CD22" s="988"/>
      <c r="CE22" s="988"/>
      <c r="CF22" s="988"/>
      <c r="CG22" s="1003"/>
      <c r="CH22" s="984"/>
      <c r="CI22" s="985"/>
      <c r="CJ22" s="985"/>
      <c r="CK22" s="985"/>
      <c r="CL22" s="986"/>
      <c r="CM22" s="984"/>
      <c r="CN22" s="985"/>
      <c r="CO22" s="985"/>
      <c r="CP22" s="985"/>
      <c r="CQ22" s="986"/>
      <c r="CR22" s="984"/>
      <c r="CS22" s="985"/>
      <c r="CT22" s="985"/>
      <c r="CU22" s="985"/>
      <c r="CV22" s="986"/>
      <c r="CW22" s="984"/>
      <c r="CX22" s="985"/>
      <c r="CY22" s="985"/>
      <c r="CZ22" s="985"/>
      <c r="DA22" s="986"/>
      <c r="DB22" s="984"/>
      <c r="DC22" s="985"/>
      <c r="DD22" s="985"/>
      <c r="DE22" s="985"/>
      <c r="DF22" s="986"/>
      <c r="DG22" s="984"/>
      <c r="DH22" s="985"/>
      <c r="DI22" s="985"/>
      <c r="DJ22" s="985"/>
      <c r="DK22" s="986"/>
      <c r="DL22" s="984"/>
      <c r="DM22" s="985"/>
      <c r="DN22" s="985"/>
      <c r="DO22" s="985"/>
      <c r="DP22" s="986"/>
      <c r="DQ22" s="984"/>
      <c r="DR22" s="985"/>
      <c r="DS22" s="985"/>
      <c r="DT22" s="985"/>
      <c r="DU22" s="986"/>
      <c r="DV22" s="987"/>
      <c r="DW22" s="988"/>
      <c r="DX22" s="988"/>
      <c r="DY22" s="988"/>
      <c r="DZ22" s="989"/>
      <c r="EA22" s="217"/>
    </row>
    <row r="23" spans="1:131" s="218" customFormat="1" ht="26.25" customHeight="1" thickBot="1" x14ac:dyDescent="0.2">
      <c r="A23" s="223" t="s">
        <v>376</v>
      </c>
      <c r="B23" s="924" t="s">
        <v>377</v>
      </c>
      <c r="C23" s="925"/>
      <c r="D23" s="925"/>
      <c r="E23" s="925"/>
      <c r="F23" s="925"/>
      <c r="G23" s="925"/>
      <c r="H23" s="925"/>
      <c r="I23" s="925"/>
      <c r="J23" s="925"/>
      <c r="K23" s="925"/>
      <c r="L23" s="925"/>
      <c r="M23" s="925"/>
      <c r="N23" s="925"/>
      <c r="O23" s="925"/>
      <c r="P23" s="935"/>
      <c r="Q23" s="1054"/>
      <c r="R23" s="1048"/>
      <c r="S23" s="1048"/>
      <c r="T23" s="1048"/>
      <c r="U23" s="1048"/>
      <c r="V23" s="1048"/>
      <c r="W23" s="1048"/>
      <c r="X23" s="1048"/>
      <c r="Y23" s="1048"/>
      <c r="Z23" s="1048"/>
      <c r="AA23" s="1048"/>
      <c r="AB23" s="1048"/>
      <c r="AC23" s="1048"/>
      <c r="AD23" s="1048"/>
      <c r="AE23" s="1055"/>
      <c r="AF23" s="1056">
        <v>84</v>
      </c>
      <c r="AG23" s="1048"/>
      <c r="AH23" s="1048"/>
      <c r="AI23" s="1048"/>
      <c r="AJ23" s="1057"/>
      <c r="AK23" s="1058"/>
      <c r="AL23" s="1059"/>
      <c r="AM23" s="1059"/>
      <c r="AN23" s="1059"/>
      <c r="AO23" s="1059"/>
      <c r="AP23" s="1048"/>
      <c r="AQ23" s="1048"/>
      <c r="AR23" s="1048"/>
      <c r="AS23" s="1048"/>
      <c r="AT23" s="1048"/>
      <c r="AU23" s="1049"/>
      <c r="AV23" s="1049"/>
      <c r="AW23" s="1049"/>
      <c r="AX23" s="1049"/>
      <c r="AY23" s="1050"/>
      <c r="AZ23" s="1051" t="s">
        <v>121</v>
      </c>
      <c r="BA23" s="1052"/>
      <c r="BB23" s="1052"/>
      <c r="BC23" s="1052"/>
      <c r="BD23" s="1053"/>
      <c r="BE23" s="215"/>
      <c r="BF23" s="215"/>
      <c r="BG23" s="215"/>
      <c r="BH23" s="215"/>
      <c r="BI23" s="215"/>
      <c r="BJ23" s="215"/>
      <c r="BK23" s="215"/>
      <c r="BL23" s="215"/>
      <c r="BM23" s="215"/>
      <c r="BN23" s="215"/>
      <c r="BO23" s="215"/>
      <c r="BP23" s="215"/>
      <c r="BQ23" s="221">
        <v>17</v>
      </c>
      <c r="BR23" s="222"/>
      <c r="BS23" s="987"/>
      <c r="BT23" s="988"/>
      <c r="BU23" s="988"/>
      <c r="BV23" s="988"/>
      <c r="BW23" s="988"/>
      <c r="BX23" s="988"/>
      <c r="BY23" s="988"/>
      <c r="BZ23" s="988"/>
      <c r="CA23" s="988"/>
      <c r="CB23" s="988"/>
      <c r="CC23" s="988"/>
      <c r="CD23" s="988"/>
      <c r="CE23" s="988"/>
      <c r="CF23" s="988"/>
      <c r="CG23" s="1003"/>
      <c r="CH23" s="984"/>
      <c r="CI23" s="985"/>
      <c r="CJ23" s="985"/>
      <c r="CK23" s="985"/>
      <c r="CL23" s="986"/>
      <c r="CM23" s="984"/>
      <c r="CN23" s="985"/>
      <c r="CO23" s="985"/>
      <c r="CP23" s="985"/>
      <c r="CQ23" s="986"/>
      <c r="CR23" s="984"/>
      <c r="CS23" s="985"/>
      <c r="CT23" s="985"/>
      <c r="CU23" s="985"/>
      <c r="CV23" s="986"/>
      <c r="CW23" s="984"/>
      <c r="CX23" s="985"/>
      <c r="CY23" s="985"/>
      <c r="CZ23" s="985"/>
      <c r="DA23" s="986"/>
      <c r="DB23" s="984"/>
      <c r="DC23" s="985"/>
      <c r="DD23" s="985"/>
      <c r="DE23" s="985"/>
      <c r="DF23" s="986"/>
      <c r="DG23" s="984"/>
      <c r="DH23" s="985"/>
      <c r="DI23" s="985"/>
      <c r="DJ23" s="985"/>
      <c r="DK23" s="986"/>
      <c r="DL23" s="984"/>
      <c r="DM23" s="985"/>
      <c r="DN23" s="985"/>
      <c r="DO23" s="985"/>
      <c r="DP23" s="986"/>
      <c r="DQ23" s="984"/>
      <c r="DR23" s="985"/>
      <c r="DS23" s="985"/>
      <c r="DT23" s="985"/>
      <c r="DU23" s="986"/>
      <c r="DV23" s="987"/>
      <c r="DW23" s="988"/>
      <c r="DX23" s="988"/>
      <c r="DY23" s="988"/>
      <c r="DZ23" s="989"/>
      <c r="EA23" s="217"/>
    </row>
    <row r="24" spans="1:131" s="218" customFormat="1" ht="26.25" customHeight="1" x14ac:dyDescent="0.15">
      <c r="A24" s="1047" t="s">
        <v>378</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1">
        <v>18</v>
      </c>
      <c r="BR24" s="222"/>
      <c r="BS24" s="987"/>
      <c r="BT24" s="988"/>
      <c r="BU24" s="988"/>
      <c r="BV24" s="988"/>
      <c r="BW24" s="988"/>
      <c r="BX24" s="988"/>
      <c r="BY24" s="988"/>
      <c r="BZ24" s="988"/>
      <c r="CA24" s="988"/>
      <c r="CB24" s="988"/>
      <c r="CC24" s="988"/>
      <c r="CD24" s="988"/>
      <c r="CE24" s="988"/>
      <c r="CF24" s="988"/>
      <c r="CG24" s="1003"/>
      <c r="CH24" s="984"/>
      <c r="CI24" s="985"/>
      <c r="CJ24" s="985"/>
      <c r="CK24" s="985"/>
      <c r="CL24" s="986"/>
      <c r="CM24" s="984"/>
      <c r="CN24" s="985"/>
      <c r="CO24" s="985"/>
      <c r="CP24" s="985"/>
      <c r="CQ24" s="986"/>
      <c r="CR24" s="984"/>
      <c r="CS24" s="985"/>
      <c r="CT24" s="985"/>
      <c r="CU24" s="985"/>
      <c r="CV24" s="986"/>
      <c r="CW24" s="984"/>
      <c r="CX24" s="985"/>
      <c r="CY24" s="985"/>
      <c r="CZ24" s="985"/>
      <c r="DA24" s="986"/>
      <c r="DB24" s="984"/>
      <c r="DC24" s="985"/>
      <c r="DD24" s="985"/>
      <c r="DE24" s="985"/>
      <c r="DF24" s="986"/>
      <c r="DG24" s="984"/>
      <c r="DH24" s="985"/>
      <c r="DI24" s="985"/>
      <c r="DJ24" s="985"/>
      <c r="DK24" s="986"/>
      <c r="DL24" s="984"/>
      <c r="DM24" s="985"/>
      <c r="DN24" s="985"/>
      <c r="DO24" s="985"/>
      <c r="DP24" s="986"/>
      <c r="DQ24" s="984"/>
      <c r="DR24" s="985"/>
      <c r="DS24" s="985"/>
      <c r="DT24" s="985"/>
      <c r="DU24" s="986"/>
      <c r="DV24" s="987"/>
      <c r="DW24" s="988"/>
      <c r="DX24" s="988"/>
      <c r="DY24" s="988"/>
      <c r="DZ24" s="989"/>
      <c r="EA24" s="217"/>
    </row>
    <row r="25" spans="1:131" ht="26.25" customHeight="1" thickBot="1" x14ac:dyDescent="0.2">
      <c r="A25" s="1046" t="s">
        <v>379</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4"/>
      <c r="BP25" s="224"/>
      <c r="BQ25" s="221">
        <v>19</v>
      </c>
      <c r="BR25" s="222"/>
      <c r="BS25" s="987"/>
      <c r="BT25" s="988"/>
      <c r="BU25" s="988"/>
      <c r="BV25" s="988"/>
      <c r="BW25" s="988"/>
      <c r="BX25" s="988"/>
      <c r="BY25" s="988"/>
      <c r="BZ25" s="988"/>
      <c r="CA25" s="988"/>
      <c r="CB25" s="988"/>
      <c r="CC25" s="988"/>
      <c r="CD25" s="988"/>
      <c r="CE25" s="988"/>
      <c r="CF25" s="988"/>
      <c r="CG25" s="1003"/>
      <c r="CH25" s="984"/>
      <c r="CI25" s="985"/>
      <c r="CJ25" s="985"/>
      <c r="CK25" s="985"/>
      <c r="CL25" s="986"/>
      <c r="CM25" s="984"/>
      <c r="CN25" s="985"/>
      <c r="CO25" s="985"/>
      <c r="CP25" s="985"/>
      <c r="CQ25" s="986"/>
      <c r="CR25" s="984"/>
      <c r="CS25" s="985"/>
      <c r="CT25" s="985"/>
      <c r="CU25" s="985"/>
      <c r="CV25" s="986"/>
      <c r="CW25" s="984"/>
      <c r="CX25" s="985"/>
      <c r="CY25" s="985"/>
      <c r="CZ25" s="985"/>
      <c r="DA25" s="986"/>
      <c r="DB25" s="984"/>
      <c r="DC25" s="985"/>
      <c r="DD25" s="985"/>
      <c r="DE25" s="985"/>
      <c r="DF25" s="986"/>
      <c r="DG25" s="984"/>
      <c r="DH25" s="985"/>
      <c r="DI25" s="985"/>
      <c r="DJ25" s="985"/>
      <c r="DK25" s="986"/>
      <c r="DL25" s="984"/>
      <c r="DM25" s="985"/>
      <c r="DN25" s="985"/>
      <c r="DO25" s="985"/>
      <c r="DP25" s="986"/>
      <c r="DQ25" s="984"/>
      <c r="DR25" s="985"/>
      <c r="DS25" s="985"/>
      <c r="DT25" s="985"/>
      <c r="DU25" s="986"/>
      <c r="DV25" s="987"/>
      <c r="DW25" s="988"/>
      <c r="DX25" s="988"/>
      <c r="DY25" s="988"/>
      <c r="DZ25" s="989"/>
      <c r="EA25" s="212"/>
    </row>
    <row r="26" spans="1:131" ht="26.25" customHeight="1" x14ac:dyDescent="0.15">
      <c r="A26" s="990" t="s">
        <v>357</v>
      </c>
      <c r="B26" s="991"/>
      <c r="C26" s="991"/>
      <c r="D26" s="991"/>
      <c r="E26" s="991"/>
      <c r="F26" s="991"/>
      <c r="G26" s="991"/>
      <c r="H26" s="991"/>
      <c r="I26" s="991"/>
      <c r="J26" s="991"/>
      <c r="K26" s="991"/>
      <c r="L26" s="991"/>
      <c r="M26" s="991"/>
      <c r="N26" s="991"/>
      <c r="O26" s="991"/>
      <c r="P26" s="992"/>
      <c r="Q26" s="976" t="s">
        <v>380</v>
      </c>
      <c r="R26" s="977"/>
      <c r="S26" s="977"/>
      <c r="T26" s="977"/>
      <c r="U26" s="978"/>
      <c r="V26" s="976" t="s">
        <v>381</v>
      </c>
      <c r="W26" s="977"/>
      <c r="X26" s="977"/>
      <c r="Y26" s="977"/>
      <c r="Z26" s="978"/>
      <c r="AA26" s="976" t="s">
        <v>382</v>
      </c>
      <c r="AB26" s="977"/>
      <c r="AC26" s="977"/>
      <c r="AD26" s="977"/>
      <c r="AE26" s="977"/>
      <c r="AF26" s="1042" t="s">
        <v>383</v>
      </c>
      <c r="AG26" s="997"/>
      <c r="AH26" s="997"/>
      <c r="AI26" s="997"/>
      <c r="AJ26" s="1043"/>
      <c r="AK26" s="977" t="s">
        <v>384</v>
      </c>
      <c r="AL26" s="977"/>
      <c r="AM26" s="977"/>
      <c r="AN26" s="977"/>
      <c r="AO26" s="978"/>
      <c r="AP26" s="976" t="s">
        <v>385</v>
      </c>
      <c r="AQ26" s="977"/>
      <c r="AR26" s="977"/>
      <c r="AS26" s="977"/>
      <c r="AT26" s="978"/>
      <c r="AU26" s="976" t="s">
        <v>386</v>
      </c>
      <c r="AV26" s="977"/>
      <c r="AW26" s="977"/>
      <c r="AX26" s="977"/>
      <c r="AY26" s="978"/>
      <c r="AZ26" s="976" t="s">
        <v>387</v>
      </c>
      <c r="BA26" s="977"/>
      <c r="BB26" s="977"/>
      <c r="BC26" s="977"/>
      <c r="BD26" s="978"/>
      <c r="BE26" s="976" t="s">
        <v>364</v>
      </c>
      <c r="BF26" s="977"/>
      <c r="BG26" s="977"/>
      <c r="BH26" s="977"/>
      <c r="BI26" s="982"/>
      <c r="BJ26" s="214"/>
      <c r="BK26" s="214"/>
      <c r="BL26" s="214"/>
      <c r="BM26" s="214"/>
      <c r="BN26" s="214"/>
      <c r="BO26" s="224"/>
      <c r="BP26" s="224"/>
      <c r="BQ26" s="221">
        <v>20</v>
      </c>
      <c r="BR26" s="222"/>
      <c r="BS26" s="987"/>
      <c r="BT26" s="988"/>
      <c r="BU26" s="988"/>
      <c r="BV26" s="988"/>
      <c r="BW26" s="988"/>
      <c r="BX26" s="988"/>
      <c r="BY26" s="988"/>
      <c r="BZ26" s="988"/>
      <c r="CA26" s="988"/>
      <c r="CB26" s="988"/>
      <c r="CC26" s="988"/>
      <c r="CD26" s="988"/>
      <c r="CE26" s="988"/>
      <c r="CF26" s="988"/>
      <c r="CG26" s="1003"/>
      <c r="CH26" s="984"/>
      <c r="CI26" s="985"/>
      <c r="CJ26" s="985"/>
      <c r="CK26" s="985"/>
      <c r="CL26" s="986"/>
      <c r="CM26" s="984"/>
      <c r="CN26" s="985"/>
      <c r="CO26" s="985"/>
      <c r="CP26" s="985"/>
      <c r="CQ26" s="986"/>
      <c r="CR26" s="984"/>
      <c r="CS26" s="985"/>
      <c r="CT26" s="985"/>
      <c r="CU26" s="985"/>
      <c r="CV26" s="986"/>
      <c r="CW26" s="984"/>
      <c r="CX26" s="985"/>
      <c r="CY26" s="985"/>
      <c r="CZ26" s="985"/>
      <c r="DA26" s="986"/>
      <c r="DB26" s="984"/>
      <c r="DC26" s="985"/>
      <c r="DD26" s="985"/>
      <c r="DE26" s="985"/>
      <c r="DF26" s="986"/>
      <c r="DG26" s="984"/>
      <c r="DH26" s="985"/>
      <c r="DI26" s="985"/>
      <c r="DJ26" s="985"/>
      <c r="DK26" s="986"/>
      <c r="DL26" s="984"/>
      <c r="DM26" s="985"/>
      <c r="DN26" s="985"/>
      <c r="DO26" s="985"/>
      <c r="DP26" s="986"/>
      <c r="DQ26" s="984"/>
      <c r="DR26" s="985"/>
      <c r="DS26" s="985"/>
      <c r="DT26" s="985"/>
      <c r="DU26" s="986"/>
      <c r="DV26" s="987"/>
      <c r="DW26" s="988"/>
      <c r="DX26" s="988"/>
      <c r="DY26" s="988"/>
      <c r="DZ26" s="989"/>
      <c r="EA26" s="212"/>
    </row>
    <row r="27" spans="1:131" ht="26.25" customHeight="1" thickBot="1" x14ac:dyDescent="0.2">
      <c r="A27" s="993"/>
      <c r="B27" s="994"/>
      <c r="C27" s="994"/>
      <c r="D27" s="994"/>
      <c r="E27" s="994"/>
      <c r="F27" s="994"/>
      <c r="G27" s="994"/>
      <c r="H27" s="994"/>
      <c r="I27" s="994"/>
      <c r="J27" s="994"/>
      <c r="K27" s="994"/>
      <c r="L27" s="994"/>
      <c r="M27" s="994"/>
      <c r="N27" s="994"/>
      <c r="O27" s="994"/>
      <c r="P27" s="995"/>
      <c r="Q27" s="979"/>
      <c r="R27" s="980"/>
      <c r="S27" s="980"/>
      <c r="T27" s="980"/>
      <c r="U27" s="981"/>
      <c r="V27" s="979"/>
      <c r="W27" s="980"/>
      <c r="X27" s="980"/>
      <c r="Y27" s="980"/>
      <c r="Z27" s="981"/>
      <c r="AA27" s="979"/>
      <c r="AB27" s="980"/>
      <c r="AC27" s="980"/>
      <c r="AD27" s="980"/>
      <c r="AE27" s="980"/>
      <c r="AF27" s="1044"/>
      <c r="AG27" s="1000"/>
      <c r="AH27" s="1000"/>
      <c r="AI27" s="1000"/>
      <c r="AJ27" s="1045"/>
      <c r="AK27" s="980"/>
      <c r="AL27" s="980"/>
      <c r="AM27" s="980"/>
      <c r="AN27" s="980"/>
      <c r="AO27" s="981"/>
      <c r="AP27" s="979"/>
      <c r="AQ27" s="980"/>
      <c r="AR27" s="980"/>
      <c r="AS27" s="980"/>
      <c r="AT27" s="981"/>
      <c r="AU27" s="979"/>
      <c r="AV27" s="980"/>
      <c r="AW27" s="980"/>
      <c r="AX27" s="980"/>
      <c r="AY27" s="981"/>
      <c r="AZ27" s="979"/>
      <c r="BA27" s="980"/>
      <c r="BB27" s="980"/>
      <c r="BC27" s="980"/>
      <c r="BD27" s="981"/>
      <c r="BE27" s="979"/>
      <c r="BF27" s="980"/>
      <c r="BG27" s="980"/>
      <c r="BH27" s="980"/>
      <c r="BI27" s="983"/>
      <c r="BJ27" s="214"/>
      <c r="BK27" s="214"/>
      <c r="BL27" s="214"/>
      <c r="BM27" s="214"/>
      <c r="BN27" s="214"/>
      <c r="BO27" s="224"/>
      <c r="BP27" s="224"/>
      <c r="BQ27" s="221">
        <v>21</v>
      </c>
      <c r="BR27" s="222"/>
      <c r="BS27" s="987"/>
      <c r="BT27" s="988"/>
      <c r="BU27" s="988"/>
      <c r="BV27" s="988"/>
      <c r="BW27" s="988"/>
      <c r="BX27" s="988"/>
      <c r="BY27" s="988"/>
      <c r="BZ27" s="988"/>
      <c r="CA27" s="988"/>
      <c r="CB27" s="988"/>
      <c r="CC27" s="988"/>
      <c r="CD27" s="988"/>
      <c r="CE27" s="988"/>
      <c r="CF27" s="988"/>
      <c r="CG27" s="1003"/>
      <c r="CH27" s="984"/>
      <c r="CI27" s="985"/>
      <c r="CJ27" s="985"/>
      <c r="CK27" s="985"/>
      <c r="CL27" s="986"/>
      <c r="CM27" s="984"/>
      <c r="CN27" s="985"/>
      <c r="CO27" s="985"/>
      <c r="CP27" s="985"/>
      <c r="CQ27" s="986"/>
      <c r="CR27" s="984"/>
      <c r="CS27" s="985"/>
      <c r="CT27" s="985"/>
      <c r="CU27" s="985"/>
      <c r="CV27" s="986"/>
      <c r="CW27" s="984"/>
      <c r="CX27" s="985"/>
      <c r="CY27" s="985"/>
      <c r="CZ27" s="985"/>
      <c r="DA27" s="986"/>
      <c r="DB27" s="984"/>
      <c r="DC27" s="985"/>
      <c r="DD27" s="985"/>
      <c r="DE27" s="985"/>
      <c r="DF27" s="986"/>
      <c r="DG27" s="984"/>
      <c r="DH27" s="985"/>
      <c r="DI27" s="985"/>
      <c r="DJ27" s="985"/>
      <c r="DK27" s="986"/>
      <c r="DL27" s="984"/>
      <c r="DM27" s="985"/>
      <c r="DN27" s="985"/>
      <c r="DO27" s="985"/>
      <c r="DP27" s="986"/>
      <c r="DQ27" s="984"/>
      <c r="DR27" s="985"/>
      <c r="DS27" s="985"/>
      <c r="DT27" s="985"/>
      <c r="DU27" s="986"/>
      <c r="DV27" s="987"/>
      <c r="DW27" s="988"/>
      <c r="DX27" s="988"/>
      <c r="DY27" s="988"/>
      <c r="DZ27" s="989"/>
      <c r="EA27" s="212"/>
    </row>
    <row r="28" spans="1:131" ht="26.25" customHeight="1" thickTop="1" x14ac:dyDescent="0.15">
      <c r="A28" s="225">
        <v>1</v>
      </c>
      <c r="B28" s="1031" t="s">
        <v>388</v>
      </c>
      <c r="C28" s="1032"/>
      <c r="D28" s="1032"/>
      <c r="E28" s="1032"/>
      <c r="F28" s="1032"/>
      <c r="G28" s="1032"/>
      <c r="H28" s="1032"/>
      <c r="I28" s="1032"/>
      <c r="J28" s="1032"/>
      <c r="K28" s="1032"/>
      <c r="L28" s="1032"/>
      <c r="M28" s="1032"/>
      <c r="N28" s="1032"/>
      <c r="O28" s="1032"/>
      <c r="P28" s="1033"/>
      <c r="Q28" s="1034"/>
      <c r="R28" s="1035"/>
      <c r="S28" s="1035"/>
      <c r="T28" s="1035"/>
      <c r="U28" s="1035"/>
      <c r="V28" s="1035"/>
      <c r="W28" s="1035"/>
      <c r="X28" s="1035"/>
      <c r="Y28" s="1035"/>
      <c r="Z28" s="1035"/>
      <c r="AA28" s="1035"/>
      <c r="AB28" s="1035"/>
      <c r="AC28" s="1035"/>
      <c r="AD28" s="1035"/>
      <c r="AE28" s="1036"/>
      <c r="AF28" s="1037">
        <v>4</v>
      </c>
      <c r="AG28" s="1035"/>
      <c r="AH28" s="1035"/>
      <c r="AI28" s="1035"/>
      <c r="AJ28" s="1038"/>
      <c r="AK28" s="1039"/>
      <c r="AL28" s="1040"/>
      <c r="AM28" s="1040"/>
      <c r="AN28" s="1040"/>
      <c r="AO28" s="1040"/>
      <c r="AP28" s="1040"/>
      <c r="AQ28" s="1040"/>
      <c r="AR28" s="1040"/>
      <c r="AS28" s="1040"/>
      <c r="AT28" s="1040"/>
      <c r="AU28" s="1040"/>
      <c r="AV28" s="1040"/>
      <c r="AW28" s="1040"/>
      <c r="AX28" s="1040"/>
      <c r="AY28" s="1040"/>
      <c r="AZ28" s="1041"/>
      <c r="BA28" s="1041"/>
      <c r="BB28" s="1041"/>
      <c r="BC28" s="1041"/>
      <c r="BD28" s="1041"/>
      <c r="BE28" s="1029"/>
      <c r="BF28" s="1029"/>
      <c r="BG28" s="1029"/>
      <c r="BH28" s="1029"/>
      <c r="BI28" s="1030"/>
      <c r="BJ28" s="214"/>
      <c r="BK28" s="214"/>
      <c r="BL28" s="214"/>
      <c r="BM28" s="214"/>
      <c r="BN28" s="214"/>
      <c r="BO28" s="224"/>
      <c r="BP28" s="224"/>
      <c r="BQ28" s="221">
        <v>22</v>
      </c>
      <c r="BR28" s="222"/>
      <c r="BS28" s="987"/>
      <c r="BT28" s="988"/>
      <c r="BU28" s="988"/>
      <c r="BV28" s="988"/>
      <c r="BW28" s="988"/>
      <c r="BX28" s="988"/>
      <c r="BY28" s="988"/>
      <c r="BZ28" s="988"/>
      <c r="CA28" s="988"/>
      <c r="CB28" s="988"/>
      <c r="CC28" s="988"/>
      <c r="CD28" s="988"/>
      <c r="CE28" s="988"/>
      <c r="CF28" s="988"/>
      <c r="CG28" s="1003"/>
      <c r="CH28" s="984"/>
      <c r="CI28" s="985"/>
      <c r="CJ28" s="985"/>
      <c r="CK28" s="985"/>
      <c r="CL28" s="986"/>
      <c r="CM28" s="984"/>
      <c r="CN28" s="985"/>
      <c r="CO28" s="985"/>
      <c r="CP28" s="985"/>
      <c r="CQ28" s="986"/>
      <c r="CR28" s="984"/>
      <c r="CS28" s="985"/>
      <c r="CT28" s="985"/>
      <c r="CU28" s="985"/>
      <c r="CV28" s="986"/>
      <c r="CW28" s="984"/>
      <c r="CX28" s="985"/>
      <c r="CY28" s="985"/>
      <c r="CZ28" s="985"/>
      <c r="DA28" s="986"/>
      <c r="DB28" s="984"/>
      <c r="DC28" s="985"/>
      <c r="DD28" s="985"/>
      <c r="DE28" s="985"/>
      <c r="DF28" s="986"/>
      <c r="DG28" s="984"/>
      <c r="DH28" s="985"/>
      <c r="DI28" s="985"/>
      <c r="DJ28" s="985"/>
      <c r="DK28" s="986"/>
      <c r="DL28" s="984"/>
      <c r="DM28" s="985"/>
      <c r="DN28" s="985"/>
      <c r="DO28" s="985"/>
      <c r="DP28" s="986"/>
      <c r="DQ28" s="984"/>
      <c r="DR28" s="985"/>
      <c r="DS28" s="985"/>
      <c r="DT28" s="985"/>
      <c r="DU28" s="986"/>
      <c r="DV28" s="987"/>
      <c r="DW28" s="988"/>
      <c r="DX28" s="988"/>
      <c r="DY28" s="988"/>
      <c r="DZ28" s="989"/>
      <c r="EA28" s="212"/>
    </row>
    <row r="29" spans="1:131" ht="26.25" customHeight="1" x14ac:dyDescent="0.15">
      <c r="A29" s="225">
        <v>2</v>
      </c>
      <c r="B29" s="1017" t="s">
        <v>389</v>
      </c>
      <c r="C29" s="1018"/>
      <c r="D29" s="1018"/>
      <c r="E29" s="1018"/>
      <c r="F29" s="1018"/>
      <c r="G29" s="1018"/>
      <c r="H29" s="1018"/>
      <c r="I29" s="1018"/>
      <c r="J29" s="1018"/>
      <c r="K29" s="1018"/>
      <c r="L29" s="1018"/>
      <c r="M29" s="1018"/>
      <c r="N29" s="1018"/>
      <c r="O29" s="1018"/>
      <c r="P29" s="1019"/>
      <c r="Q29" s="1025"/>
      <c r="R29" s="1026"/>
      <c r="S29" s="1026"/>
      <c r="T29" s="1026"/>
      <c r="U29" s="1026"/>
      <c r="V29" s="1026"/>
      <c r="W29" s="1026"/>
      <c r="X29" s="1026"/>
      <c r="Y29" s="1026"/>
      <c r="Z29" s="1026"/>
      <c r="AA29" s="1026"/>
      <c r="AB29" s="1026"/>
      <c r="AC29" s="1026"/>
      <c r="AD29" s="1026"/>
      <c r="AE29" s="1027"/>
      <c r="AF29" s="1022">
        <v>2</v>
      </c>
      <c r="AG29" s="1023"/>
      <c r="AH29" s="1023"/>
      <c r="AI29" s="1023"/>
      <c r="AJ29" s="1024"/>
      <c r="AK29" s="967"/>
      <c r="AL29" s="958"/>
      <c r="AM29" s="958"/>
      <c r="AN29" s="958"/>
      <c r="AO29" s="958"/>
      <c r="AP29" s="958"/>
      <c r="AQ29" s="958"/>
      <c r="AR29" s="958"/>
      <c r="AS29" s="958"/>
      <c r="AT29" s="958"/>
      <c r="AU29" s="958"/>
      <c r="AV29" s="958"/>
      <c r="AW29" s="958"/>
      <c r="AX29" s="958"/>
      <c r="AY29" s="958"/>
      <c r="AZ29" s="1028"/>
      <c r="BA29" s="1028"/>
      <c r="BB29" s="1028"/>
      <c r="BC29" s="1028"/>
      <c r="BD29" s="1028"/>
      <c r="BE29" s="959"/>
      <c r="BF29" s="959"/>
      <c r="BG29" s="959"/>
      <c r="BH29" s="959"/>
      <c r="BI29" s="960"/>
      <c r="BJ29" s="214"/>
      <c r="BK29" s="214"/>
      <c r="BL29" s="214"/>
      <c r="BM29" s="214"/>
      <c r="BN29" s="214"/>
      <c r="BO29" s="224"/>
      <c r="BP29" s="224"/>
      <c r="BQ29" s="221">
        <v>23</v>
      </c>
      <c r="BR29" s="222"/>
      <c r="BS29" s="987"/>
      <c r="BT29" s="988"/>
      <c r="BU29" s="988"/>
      <c r="BV29" s="988"/>
      <c r="BW29" s="988"/>
      <c r="BX29" s="988"/>
      <c r="BY29" s="988"/>
      <c r="BZ29" s="988"/>
      <c r="CA29" s="988"/>
      <c r="CB29" s="988"/>
      <c r="CC29" s="988"/>
      <c r="CD29" s="988"/>
      <c r="CE29" s="988"/>
      <c r="CF29" s="988"/>
      <c r="CG29" s="1003"/>
      <c r="CH29" s="984"/>
      <c r="CI29" s="985"/>
      <c r="CJ29" s="985"/>
      <c r="CK29" s="985"/>
      <c r="CL29" s="986"/>
      <c r="CM29" s="984"/>
      <c r="CN29" s="985"/>
      <c r="CO29" s="985"/>
      <c r="CP29" s="985"/>
      <c r="CQ29" s="986"/>
      <c r="CR29" s="984"/>
      <c r="CS29" s="985"/>
      <c r="CT29" s="985"/>
      <c r="CU29" s="985"/>
      <c r="CV29" s="986"/>
      <c r="CW29" s="984"/>
      <c r="CX29" s="985"/>
      <c r="CY29" s="985"/>
      <c r="CZ29" s="985"/>
      <c r="DA29" s="986"/>
      <c r="DB29" s="984"/>
      <c r="DC29" s="985"/>
      <c r="DD29" s="985"/>
      <c r="DE29" s="985"/>
      <c r="DF29" s="986"/>
      <c r="DG29" s="984"/>
      <c r="DH29" s="985"/>
      <c r="DI29" s="985"/>
      <c r="DJ29" s="985"/>
      <c r="DK29" s="986"/>
      <c r="DL29" s="984"/>
      <c r="DM29" s="985"/>
      <c r="DN29" s="985"/>
      <c r="DO29" s="985"/>
      <c r="DP29" s="986"/>
      <c r="DQ29" s="984"/>
      <c r="DR29" s="985"/>
      <c r="DS29" s="985"/>
      <c r="DT29" s="985"/>
      <c r="DU29" s="986"/>
      <c r="DV29" s="987"/>
      <c r="DW29" s="988"/>
      <c r="DX29" s="988"/>
      <c r="DY29" s="988"/>
      <c r="DZ29" s="989"/>
      <c r="EA29" s="212"/>
    </row>
    <row r="30" spans="1:131" ht="26.25" customHeight="1" x14ac:dyDescent="0.15">
      <c r="A30" s="225">
        <v>3</v>
      </c>
      <c r="B30" s="1017" t="s">
        <v>390</v>
      </c>
      <c r="C30" s="1018"/>
      <c r="D30" s="1018"/>
      <c r="E30" s="1018"/>
      <c r="F30" s="1018"/>
      <c r="G30" s="1018"/>
      <c r="H30" s="1018"/>
      <c r="I30" s="1018"/>
      <c r="J30" s="1018"/>
      <c r="K30" s="1018"/>
      <c r="L30" s="1018"/>
      <c r="M30" s="1018"/>
      <c r="N30" s="1018"/>
      <c r="O30" s="1018"/>
      <c r="P30" s="1019"/>
      <c r="Q30" s="1025"/>
      <c r="R30" s="1026"/>
      <c r="S30" s="1026"/>
      <c r="T30" s="1026"/>
      <c r="U30" s="1026"/>
      <c r="V30" s="1026"/>
      <c r="W30" s="1026"/>
      <c r="X30" s="1026"/>
      <c r="Y30" s="1026"/>
      <c r="Z30" s="1026"/>
      <c r="AA30" s="1026"/>
      <c r="AB30" s="1026"/>
      <c r="AC30" s="1026"/>
      <c r="AD30" s="1026"/>
      <c r="AE30" s="1027"/>
      <c r="AF30" s="1022">
        <v>504</v>
      </c>
      <c r="AG30" s="1023"/>
      <c r="AH30" s="1023"/>
      <c r="AI30" s="1023"/>
      <c r="AJ30" s="1024"/>
      <c r="AK30" s="967"/>
      <c r="AL30" s="958"/>
      <c r="AM30" s="958"/>
      <c r="AN30" s="958"/>
      <c r="AO30" s="958"/>
      <c r="AP30" s="958"/>
      <c r="AQ30" s="958"/>
      <c r="AR30" s="958"/>
      <c r="AS30" s="958"/>
      <c r="AT30" s="958"/>
      <c r="AU30" s="958"/>
      <c r="AV30" s="958"/>
      <c r="AW30" s="958"/>
      <c r="AX30" s="958"/>
      <c r="AY30" s="958"/>
      <c r="AZ30" s="1028"/>
      <c r="BA30" s="1028"/>
      <c r="BB30" s="1028"/>
      <c r="BC30" s="1028"/>
      <c r="BD30" s="1028"/>
      <c r="BE30" s="959" t="s">
        <v>391</v>
      </c>
      <c r="BF30" s="959"/>
      <c r="BG30" s="959"/>
      <c r="BH30" s="959"/>
      <c r="BI30" s="960"/>
      <c r="BJ30" s="214"/>
      <c r="BK30" s="214"/>
      <c r="BL30" s="214"/>
      <c r="BM30" s="214"/>
      <c r="BN30" s="214"/>
      <c r="BO30" s="224"/>
      <c r="BP30" s="224"/>
      <c r="BQ30" s="221">
        <v>24</v>
      </c>
      <c r="BR30" s="222"/>
      <c r="BS30" s="987"/>
      <c r="BT30" s="988"/>
      <c r="BU30" s="988"/>
      <c r="BV30" s="988"/>
      <c r="BW30" s="988"/>
      <c r="BX30" s="988"/>
      <c r="BY30" s="988"/>
      <c r="BZ30" s="988"/>
      <c r="CA30" s="988"/>
      <c r="CB30" s="988"/>
      <c r="CC30" s="988"/>
      <c r="CD30" s="988"/>
      <c r="CE30" s="988"/>
      <c r="CF30" s="988"/>
      <c r="CG30" s="1003"/>
      <c r="CH30" s="984"/>
      <c r="CI30" s="985"/>
      <c r="CJ30" s="985"/>
      <c r="CK30" s="985"/>
      <c r="CL30" s="986"/>
      <c r="CM30" s="984"/>
      <c r="CN30" s="985"/>
      <c r="CO30" s="985"/>
      <c r="CP30" s="985"/>
      <c r="CQ30" s="986"/>
      <c r="CR30" s="984"/>
      <c r="CS30" s="985"/>
      <c r="CT30" s="985"/>
      <c r="CU30" s="985"/>
      <c r="CV30" s="986"/>
      <c r="CW30" s="984"/>
      <c r="CX30" s="985"/>
      <c r="CY30" s="985"/>
      <c r="CZ30" s="985"/>
      <c r="DA30" s="986"/>
      <c r="DB30" s="984"/>
      <c r="DC30" s="985"/>
      <c r="DD30" s="985"/>
      <c r="DE30" s="985"/>
      <c r="DF30" s="986"/>
      <c r="DG30" s="984"/>
      <c r="DH30" s="985"/>
      <c r="DI30" s="985"/>
      <c r="DJ30" s="985"/>
      <c r="DK30" s="986"/>
      <c r="DL30" s="984"/>
      <c r="DM30" s="985"/>
      <c r="DN30" s="985"/>
      <c r="DO30" s="985"/>
      <c r="DP30" s="986"/>
      <c r="DQ30" s="984"/>
      <c r="DR30" s="985"/>
      <c r="DS30" s="985"/>
      <c r="DT30" s="985"/>
      <c r="DU30" s="986"/>
      <c r="DV30" s="987"/>
      <c r="DW30" s="988"/>
      <c r="DX30" s="988"/>
      <c r="DY30" s="988"/>
      <c r="DZ30" s="989"/>
      <c r="EA30" s="212"/>
    </row>
    <row r="31" spans="1:131" ht="26.25" customHeight="1" x14ac:dyDescent="0.15">
      <c r="A31" s="225">
        <v>4</v>
      </c>
      <c r="B31" s="1017" t="s">
        <v>392</v>
      </c>
      <c r="C31" s="1018"/>
      <c r="D31" s="1018"/>
      <c r="E31" s="1018"/>
      <c r="F31" s="1018"/>
      <c r="G31" s="1018"/>
      <c r="H31" s="1018"/>
      <c r="I31" s="1018"/>
      <c r="J31" s="1018"/>
      <c r="K31" s="1018"/>
      <c r="L31" s="1018"/>
      <c r="M31" s="1018"/>
      <c r="N31" s="1018"/>
      <c r="O31" s="1018"/>
      <c r="P31" s="1019"/>
      <c r="Q31" s="1025"/>
      <c r="R31" s="1026"/>
      <c r="S31" s="1026"/>
      <c r="T31" s="1026"/>
      <c r="U31" s="1026"/>
      <c r="V31" s="1026"/>
      <c r="W31" s="1026"/>
      <c r="X31" s="1026"/>
      <c r="Y31" s="1026"/>
      <c r="Z31" s="1026"/>
      <c r="AA31" s="1026"/>
      <c r="AB31" s="1026"/>
      <c r="AC31" s="1026"/>
      <c r="AD31" s="1026"/>
      <c r="AE31" s="1027"/>
      <c r="AF31" s="1022">
        <v>116</v>
      </c>
      <c r="AG31" s="1023"/>
      <c r="AH31" s="1023"/>
      <c r="AI31" s="1023"/>
      <c r="AJ31" s="1024"/>
      <c r="AK31" s="967"/>
      <c r="AL31" s="958"/>
      <c r="AM31" s="958"/>
      <c r="AN31" s="958"/>
      <c r="AO31" s="958"/>
      <c r="AP31" s="958"/>
      <c r="AQ31" s="958"/>
      <c r="AR31" s="958"/>
      <c r="AS31" s="958"/>
      <c r="AT31" s="958"/>
      <c r="AU31" s="958"/>
      <c r="AV31" s="958"/>
      <c r="AW31" s="958"/>
      <c r="AX31" s="958"/>
      <c r="AY31" s="958"/>
      <c r="AZ31" s="1028"/>
      <c r="BA31" s="1028"/>
      <c r="BB31" s="1028"/>
      <c r="BC31" s="1028"/>
      <c r="BD31" s="1028"/>
      <c r="BE31" s="959" t="s">
        <v>391</v>
      </c>
      <c r="BF31" s="959"/>
      <c r="BG31" s="959"/>
      <c r="BH31" s="959"/>
      <c r="BI31" s="960"/>
      <c r="BJ31" s="214"/>
      <c r="BK31" s="214"/>
      <c r="BL31" s="214"/>
      <c r="BM31" s="214"/>
      <c r="BN31" s="214"/>
      <c r="BO31" s="224"/>
      <c r="BP31" s="224"/>
      <c r="BQ31" s="221">
        <v>25</v>
      </c>
      <c r="BR31" s="222"/>
      <c r="BS31" s="987"/>
      <c r="BT31" s="988"/>
      <c r="BU31" s="988"/>
      <c r="BV31" s="988"/>
      <c r="BW31" s="988"/>
      <c r="BX31" s="988"/>
      <c r="BY31" s="988"/>
      <c r="BZ31" s="988"/>
      <c r="CA31" s="988"/>
      <c r="CB31" s="988"/>
      <c r="CC31" s="988"/>
      <c r="CD31" s="988"/>
      <c r="CE31" s="988"/>
      <c r="CF31" s="988"/>
      <c r="CG31" s="1003"/>
      <c r="CH31" s="984"/>
      <c r="CI31" s="985"/>
      <c r="CJ31" s="985"/>
      <c r="CK31" s="985"/>
      <c r="CL31" s="986"/>
      <c r="CM31" s="984"/>
      <c r="CN31" s="985"/>
      <c r="CO31" s="985"/>
      <c r="CP31" s="985"/>
      <c r="CQ31" s="986"/>
      <c r="CR31" s="984"/>
      <c r="CS31" s="985"/>
      <c r="CT31" s="985"/>
      <c r="CU31" s="985"/>
      <c r="CV31" s="986"/>
      <c r="CW31" s="984"/>
      <c r="CX31" s="985"/>
      <c r="CY31" s="985"/>
      <c r="CZ31" s="985"/>
      <c r="DA31" s="986"/>
      <c r="DB31" s="984"/>
      <c r="DC31" s="985"/>
      <c r="DD31" s="985"/>
      <c r="DE31" s="985"/>
      <c r="DF31" s="986"/>
      <c r="DG31" s="984"/>
      <c r="DH31" s="985"/>
      <c r="DI31" s="985"/>
      <c r="DJ31" s="985"/>
      <c r="DK31" s="986"/>
      <c r="DL31" s="984"/>
      <c r="DM31" s="985"/>
      <c r="DN31" s="985"/>
      <c r="DO31" s="985"/>
      <c r="DP31" s="986"/>
      <c r="DQ31" s="984"/>
      <c r="DR31" s="985"/>
      <c r="DS31" s="985"/>
      <c r="DT31" s="985"/>
      <c r="DU31" s="986"/>
      <c r="DV31" s="987"/>
      <c r="DW31" s="988"/>
      <c r="DX31" s="988"/>
      <c r="DY31" s="988"/>
      <c r="DZ31" s="989"/>
      <c r="EA31" s="212"/>
    </row>
    <row r="32" spans="1:131" ht="26.25" customHeight="1" x14ac:dyDescent="0.15">
      <c r="A32" s="225">
        <v>5</v>
      </c>
      <c r="B32" s="1017"/>
      <c r="C32" s="1018"/>
      <c r="D32" s="1018"/>
      <c r="E32" s="1018"/>
      <c r="F32" s="1018"/>
      <c r="G32" s="1018"/>
      <c r="H32" s="1018"/>
      <c r="I32" s="1018"/>
      <c r="J32" s="1018"/>
      <c r="K32" s="1018"/>
      <c r="L32" s="1018"/>
      <c r="M32" s="1018"/>
      <c r="N32" s="1018"/>
      <c r="O32" s="1018"/>
      <c r="P32" s="1019"/>
      <c r="Q32" s="1025"/>
      <c r="R32" s="1026"/>
      <c r="S32" s="1026"/>
      <c r="T32" s="1026"/>
      <c r="U32" s="1026"/>
      <c r="V32" s="1026"/>
      <c r="W32" s="1026"/>
      <c r="X32" s="1026"/>
      <c r="Y32" s="1026"/>
      <c r="Z32" s="1026"/>
      <c r="AA32" s="1026"/>
      <c r="AB32" s="1026"/>
      <c r="AC32" s="1026"/>
      <c r="AD32" s="1026"/>
      <c r="AE32" s="1027"/>
      <c r="AF32" s="1022"/>
      <c r="AG32" s="1023"/>
      <c r="AH32" s="1023"/>
      <c r="AI32" s="1023"/>
      <c r="AJ32" s="1024"/>
      <c r="AK32" s="967"/>
      <c r="AL32" s="958"/>
      <c r="AM32" s="958"/>
      <c r="AN32" s="958"/>
      <c r="AO32" s="958"/>
      <c r="AP32" s="958"/>
      <c r="AQ32" s="958"/>
      <c r="AR32" s="958"/>
      <c r="AS32" s="958"/>
      <c r="AT32" s="958"/>
      <c r="AU32" s="958"/>
      <c r="AV32" s="958"/>
      <c r="AW32" s="958"/>
      <c r="AX32" s="958"/>
      <c r="AY32" s="958"/>
      <c r="AZ32" s="1028"/>
      <c r="BA32" s="1028"/>
      <c r="BB32" s="1028"/>
      <c r="BC32" s="1028"/>
      <c r="BD32" s="1028"/>
      <c r="BE32" s="959"/>
      <c r="BF32" s="959"/>
      <c r="BG32" s="959"/>
      <c r="BH32" s="959"/>
      <c r="BI32" s="960"/>
      <c r="BJ32" s="214"/>
      <c r="BK32" s="214"/>
      <c r="BL32" s="214"/>
      <c r="BM32" s="214"/>
      <c r="BN32" s="214"/>
      <c r="BO32" s="224"/>
      <c r="BP32" s="224"/>
      <c r="BQ32" s="221">
        <v>26</v>
      </c>
      <c r="BR32" s="222"/>
      <c r="BS32" s="987"/>
      <c r="BT32" s="988"/>
      <c r="BU32" s="988"/>
      <c r="BV32" s="988"/>
      <c r="BW32" s="988"/>
      <c r="BX32" s="988"/>
      <c r="BY32" s="988"/>
      <c r="BZ32" s="988"/>
      <c r="CA32" s="988"/>
      <c r="CB32" s="988"/>
      <c r="CC32" s="988"/>
      <c r="CD32" s="988"/>
      <c r="CE32" s="988"/>
      <c r="CF32" s="988"/>
      <c r="CG32" s="1003"/>
      <c r="CH32" s="984"/>
      <c r="CI32" s="985"/>
      <c r="CJ32" s="985"/>
      <c r="CK32" s="985"/>
      <c r="CL32" s="986"/>
      <c r="CM32" s="984"/>
      <c r="CN32" s="985"/>
      <c r="CO32" s="985"/>
      <c r="CP32" s="985"/>
      <c r="CQ32" s="986"/>
      <c r="CR32" s="984"/>
      <c r="CS32" s="985"/>
      <c r="CT32" s="985"/>
      <c r="CU32" s="985"/>
      <c r="CV32" s="986"/>
      <c r="CW32" s="984"/>
      <c r="CX32" s="985"/>
      <c r="CY32" s="985"/>
      <c r="CZ32" s="985"/>
      <c r="DA32" s="986"/>
      <c r="DB32" s="984"/>
      <c r="DC32" s="985"/>
      <c r="DD32" s="985"/>
      <c r="DE32" s="985"/>
      <c r="DF32" s="986"/>
      <c r="DG32" s="984"/>
      <c r="DH32" s="985"/>
      <c r="DI32" s="985"/>
      <c r="DJ32" s="985"/>
      <c r="DK32" s="986"/>
      <c r="DL32" s="984"/>
      <c r="DM32" s="985"/>
      <c r="DN32" s="985"/>
      <c r="DO32" s="985"/>
      <c r="DP32" s="986"/>
      <c r="DQ32" s="984"/>
      <c r="DR32" s="985"/>
      <c r="DS32" s="985"/>
      <c r="DT32" s="985"/>
      <c r="DU32" s="986"/>
      <c r="DV32" s="987"/>
      <c r="DW32" s="988"/>
      <c r="DX32" s="988"/>
      <c r="DY32" s="988"/>
      <c r="DZ32" s="989"/>
      <c r="EA32" s="212"/>
    </row>
    <row r="33" spans="1:131" ht="26.25" customHeight="1" x14ac:dyDescent="0.15">
      <c r="A33" s="225">
        <v>6</v>
      </c>
      <c r="B33" s="1017"/>
      <c r="C33" s="1018"/>
      <c r="D33" s="1018"/>
      <c r="E33" s="1018"/>
      <c r="F33" s="1018"/>
      <c r="G33" s="1018"/>
      <c r="H33" s="1018"/>
      <c r="I33" s="1018"/>
      <c r="J33" s="1018"/>
      <c r="K33" s="1018"/>
      <c r="L33" s="1018"/>
      <c r="M33" s="1018"/>
      <c r="N33" s="1018"/>
      <c r="O33" s="1018"/>
      <c r="P33" s="1019"/>
      <c r="Q33" s="1025"/>
      <c r="R33" s="1026"/>
      <c r="S33" s="1026"/>
      <c r="T33" s="1026"/>
      <c r="U33" s="1026"/>
      <c r="V33" s="1026"/>
      <c r="W33" s="1026"/>
      <c r="X33" s="1026"/>
      <c r="Y33" s="1026"/>
      <c r="Z33" s="1026"/>
      <c r="AA33" s="1026"/>
      <c r="AB33" s="1026"/>
      <c r="AC33" s="1026"/>
      <c r="AD33" s="1026"/>
      <c r="AE33" s="1027"/>
      <c r="AF33" s="1022"/>
      <c r="AG33" s="1023"/>
      <c r="AH33" s="1023"/>
      <c r="AI33" s="1023"/>
      <c r="AJ33" s="1024"/>
      <c r="AK33" s="967"/>
      <c r="AL33" s="958"/>
      <c r="AM33" s="958"/>
      <c r="AN33" s="958"/>
      <c r="AO33" s="958"/>
      <c r="AP33" s="958"/>
      <c r="AQ33" s="958"/>
      <c r="AR33" s="958"/>
      <c r="AS33" s="958"/>
      <c r="AT33" s="958"/>
      <c r="AU33" s="958"/>
      <c r="AV33" s="958"/>
      <c r="AW33" s="958"/>
      <c r="AX33" s="958"/>
      <c r="AY33" s="958"/>
      <c r="AZ33" s="1028"/>
      <c r="BA33" s="1028"/>
      <c r="BB33" s="1028"/>
      <c r="BC33" s="1028"/>
      <c r="BD33" s="1028"/>
      <c r="BE33" s="959"/>
      <c r="BF33" s="959"/>
      <c r="BG33" s="959"/>
      <c r="BH33" s="959"/>
      <c r="BI33" s="960"/>
      <c r="BJ33" s="214"/>
      <c r="BK33" s="214"/>
      <c r="BL33" s="214"/>
      <c r="BM33" s="214"/>
      <c r="BN33" s="214"/>
      <c r="BO33" s="224"/>
      <c r="BP33" s="224"/>
      <c r="BQ33" s="221">
        <v>27</v>
      </c>
      <c r="BR33" s="222"/>
      <c r="BS33" s="987"/>
      <c r="BT33" s="988"/>
      <c r="BU33" s="988"/>
      <c r="BV33" s="988"/>
      <c r="BW33" s="988"/>
      <c r="BX33" s="988"/>
      <c r="BY33" s="988"/>
      <c r="BZ33" s="988"/>
      <c r="CA33" s="988"/>
      <c r="CB33" s="988"/>
      <c r="CC33" s="988"/>
      <c r="CD33" s="988"/>
      <c r="CE33" s="988"/>
      <c r="CF33" s="988"/>
      <c r="CG33" s="1003"/>
      <c r="CH33" s="984"/>
      <c r="CI33" s="985"/>
      <c r="CJ33" s="985"/>
      <c r="CK33" s="985"/>
      <c r="CL33" s="986"/>
      <c r="CM33" s="984"/>
      <c r="CN33" s="985"/>
      <c r="CO33" s="985"/>
      <c r="CP33" s="985"/>
      <c r="CQ33" s="986"/>
      <c r="CR33" s="984"/>
      <c r="CS33" s="985"/>
      <c r="CT33" s="985"/>
      <c r="CU33" s="985"/>
      <c r="CV33" s="986"/>
      <c r="CW33" s="984"/>
      <c r="CX33" s="985"/>
      <c r="CY33" s="985"/>
      <c r="CZ33" s="985"/>
      <c r="DA33" s="986"/>
      <c r="DB33" s="984"/>
      <c r="DC33" s="985"/>
      <c r="DD33" s="985"/>
      <c r="DE33" s="985"/>
      <c r="DF33" s="986"/>
      <c r="DG33" s="984"/>
      <c r="DH33" s="985"/>
      <c r="DI33" s="985"/>
      <c r="DJ33" s="985"/>
      <c r="DK33" s="986"/>
      <c r="DL33" s="984"/>
      <c r="DM33" s="985"/>
      <c r="DN33" s="985"/>
      <c r="DO33" s="985"/>
      <c r="DP33" s="986"/>
      <c r="DQ33" s="984"/>
      <c r="DR33" s="985"/>
      <c r="DS33" s="985"/>
      <c r="DT33" s="985"/>
      <c r="DU33" s="986"/>
      <c r="DV33" s="987"/>
      <c r="DW33" s="988"/>
      <c r="DX33" s="988"/>
      <c r="DY33" s="988"/>
      <c r="DZ33" s="989"/>
      <c r="EA33" s="212"/>
    </row>
    <row r="34" spans="1:131" ht="26.25" customHeight="1" x14ac:dyDescent="0.15">
      <c r="A34" s="225">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67"/>
      <c r="AL34" s="958"/>
      <c r="AM34" s="958"/>
      <c r="AN34" s="958"/>
      <c r="AO34" s="958"/>
      <c r="AP34" s="958"/>
      <c r="AQ34" s="958"/>
      <c r="AR34" s="958"/>
      <c r="AS34" s="958"/>
      <c r="AT34" s="958"/>
      <c r="AU34" s="958"/>
      <c r="AV34" s="958"/>
      <c r="AW34" s="958"/>
      <c r="AX34" s="958"/>
      <c r="AY34" s="958"/>
      <c r="AZ34" s="1028"/>
      <c r="BA34" s="1028"/>
      <c r="BB34" s="1028"/>
      <c r="BC34" s="1028"/>
      <c r="BD34" s="1028"/>
      <c r="BE34" s="959"/>
      <c r="BF34" s="959"/>
      <c r="BG34" s="959"/>
      <c r="BH34" s="959"/>
      <c r="BI34" s="960"/>
      <c r="BJ34" s="214"/>
      <c r="BK34" s="214"/>
      <c r="BL34" s="214"/>
      <c r="BM34" s="214"/>
      <c r="BN34" s="214"/>
      <c r="BO34" s="224"/>
      <c r="BP34" s="224"/>
      <c r="BQ34" s="221">
        <v>28</v>
      </c>
      <c r="BR34" s="222"/>
      <c r="BS34" s="987"/>
      <c r="BT34" s="988"/>
      <c r="BU34" s="988"/>
      <c r="BV34" s="988"/>
      <c r="BW34" s="988"/>
      <c r="BX34" s="988"/>
      <c r="BY34" s="988"/>
      <c r="BZ34" s="988"/>
      <c r="CA34" s="988"/>
      <c r="CB34" s="988"/>
      <c r="CC34" s="988"/>
      <c r="CD34" s="988"/>
      <c r="CE34" s="988"/>
      <c r="CF34" s="988"/>
      <c r="CG34" s="1003"/>
      <c r="CH34" s="984"/>
      <c r="CI34" s="985"/>
      <c r="CJ34" s="985"/>
      <c r="CK34" s="985"/>
      <c r="CL34" s="986"/>
      <c r="CM34" s="984"/>
      <c r="CN34" s="985"/>
      <c r="CO34" s="985"/>
      <c r="CP34" s="985"/>
      <c r="CQ34" s="986"/>
      <c r="CR34" s="984"/>
      <c r="CS34" s="985"/>
      <c r="CT34" s="985"/>
      <c r="CU34" s="985"/>
      <c r="CV34" s="986"/>
      <c r="CW34" s="984"/>
      <c r="CX34" s="985"/>
      <c r="CY34" s="985"/>
      <c r="CZ34" s="985"/>
      <c r="DA34" s="986"/>
      <c r="DB34" s="984"/>
      <c r="DC34" s="985"/>
      <c r="DD34" s="985"/>
      <c r="DE34" s="985"/>
      <c r="DF34" s="986"/>
      <c r="DG34" s="984"/>
      <c r="DH34" s="985"/>
      <c r="DI34" s="985"/>
      <c r="DJ34" s="985"/>
      <c r="DK34" s="986"/>
      <c r="DL34" s="984"/>
      <c r="DM34" s="985"/>
      <c r="DN34" s="985"/>
      <c r="DO34" s="985"/>
      <c r="DP34" s="986"/>
      <c r="DQ34" s="984"/>
      <c r="DR34" s="985"/>
      <c r="DS34" s="985"/>
      <c r="DT34" s="985"/>
      <c r="DU34" s="986"/>
      <c r="DV34" s="987"/>
      <c r="DW34" s="988"/>
      <c r="DX34" s="988"/>
      <c r="DY34" s="988"/>
      <c r="DZ34" s="989"/>
      <c r="EA34" s="212"/>
    </row>
    <row r="35" spans="1:131" ht="26.25" customHeight="1" x14ac:dyDescent="0.15">
      <c r="A35" s="225">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4"/>
      <c r="BP35" s="224"/>
      <c r="BQ35" s="221">
        <v>29</v>
      </c>
      <c r="BR35" s="222"/>
      <c r="BS35" s="987"/>
      <c r="BT35" s="988"/>
      <c r="BU35" s="988"/>
      <c r="BV35" s="988"/>
      <c r="BW35" s="988"/>
      <c r="BX35" s="988"/>
      <c r="BY35" s="988"/>
      <c r="BZ35" s="988"/>
      <c r="CA35" s="988"/>
      <c r="CB35" s="988"/>
      <c r="CC35" s="988"/>
      <c r="CD35" s="988"/>
      <c r="CE35" s="988"/>
      <c r="CF35" s="988"/>
      <c r="CG35" s="1003"/>
      <c r="CH35" s="984"/>
      <c r="CI35" s="985"/>
      <c r="CJ35" s="985"/>
      <c r="CK35" s="985"/>
      <c r="CL35" s="986"/>
      <c r="CM35" s="984"/>
      <c r="CN35" s="985"/>
      <c r="CO35" s="985"/>
      <c r="CP35" s="985"/>
      <c r="CQ35" s="986"/>
      <c r="CR35" s="984"/>
      <c r="CS35" s="985"/>
      <c r="CT35" s="985"/>
      <c r="CU35" s="985"/>
      <c r="CV35" s="986"/>
      <c r="CW35" s="984"/>
      <c r="CX35" s="985"/>
      <c r="CY35" s="985"/>
      <c r="CZ35" s="985"/>
      <c r="DA35" s="986"/>
      <c r="DB35" s="984"/>
      <c r="DC35" s="985"/>
      <c r="DD35" s="985"/>
      <c r="DE35" s="985"/>
      <c r="DF35" s="986"/>
      <c r="DG35" s="984"/>
      <c r="DH35" s="985"/>
      <c r="DI35" s="985"/>
      <c r="DJ35" s="985"/>
      <c r="DK35" s="986"/>
      <c r="DL35" s="984"/>
      <c r="DM35" s="985"/>
      <c r="DN35" s="985"/>
      <c r="DO35" s="985"/>
      <c r="DP35" s="986"/>
      <c r="DQ35" s="984"/>
      <c r="DR35" s="985"/>
      <c r="DS35" s="985"/>
      <c r="DT35" s="985"/>
      <c r="DU35" s="986"/>
      <c r="DV35" s="987"/>
      <c r="DW35" s="988"/>
      <c r="DX35" s="988"/>
      <c r="DY35" s="988"/>
      <c r="DZ35" s="989"/>
      <c r="EA35" s="212"/>
    </row>
    <row r="36" spans="1:131" ht="26.25" customHeight="1" x14ac:dyDescent="0.15">
      <c r="A36" s="225">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4"/>
      <c r="BP36" s="224"/>
      <c r="BQ36" s="221">
        <v>30</v>
      </c>
      <c r="BR36" s="222"/>
      <c r="BS36" s="987"/>
      <c r="BT36" s="988"/>
      <c r="BU36" s="988"/>
      <c r="BV36" s="988"/>
      <c r="BW36" s="988"/>
      <c r="BX36" s="988"/>
      <c r="BY36" s="988"/>
      <c r="BZ36" s="988"/>
      <c r="CA36" s="988"/>
      <c r="CB36" s="988"/>
      <c r="CC36" s="988"/>
      <c r="CD36" s="988"/>
      <c r="CE36" s="988"/>
      <c r="CF36" s="988"/>
      <c r="CG36" s="1003"/>
      <c r="CH36" s="984"/>
      <c r="CI36" s="985"/>
      <c r="CJ36" s="985"/>
      <c r="CK36" s="985"/>
      <c r="CL36" s="986"/>
      <c r="CM36" s="984"/>
      <c r="CN36" s="985"/>
      <c r="CO36" s="985"/>
      <c r="CP36" s="985"/>
      <c r="CQ36" s="986"/>
      <c r="CR36" s="984"/>
      <c r="CS36" s="985"/>
      <c r="CT36" s="985"/>
      <c r="CU36" s="985"/>
      <c r="CV36" s="986"/>
      <c r="CW36" s="984"/>
      <c r="CX36" s="985"/>
      <c r="CY36" s="985"/>
      <c r="CZ36" s="985"/>
      <c r="DA36" s="986"/>
      <c r="DB36" s="984"/>
      <c r="DC36" s="985"/>
      <c r="DD36" s="985"/>
      <c r="DE36" s="985"/>
      <c r="DF36" s="986"/>
      <c r="DG36" s="984"/>
      <c r="DH36" s="985"/>
      <c r="DI36" s="985"/>
      <c r="DJ36" s="985"/>
      <c r="DK36" s="986"/>
      <c r="DL36" s="984"/>
      <c r="DM36" s="985"/>
      <c r="DN36" s="985"/>
      <c r="DO36" s="985"/>
      <c r="DP36" s="986"/>
      <c r="DQ36" s="984"/>
      <c r="DR36" s="985"/>
      <c r="DS36" s="985"/>
      <c r="DT36" s="985"/>
      <c r="DU36" s="986"/>
      <c r="DV36" s="987"/>
      <c r="DW36" s="988"/>
      <c r="DX36" s="988"/>
      <c r="DY36" s="988"/>
      <c r="DZ36" s="989"/>
      <c r="EA36" s="212"/>
    </row>
    <row r="37" spans="1:131" ht="26.25" customHeight="1" x14ac:dyDescent="0.15">
      <c r="A37" s="225">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4"/>
      <c r="BP37" s="224"/>
      <c r="BQ37" s="221">
        <v>31</v>
      </c>
      <c r="BR37" s="222"/>
      <c r="BS37" s="987"/>
      <c r="BT37" s="988"/>
      <c r="BU37" s="988"/>
      <c r="BV37" s="988"/>
      <c r="BW37" s="988"/>
      <c r="BX37" s="988"/>
      <c r="BY37" s="988"/>
      <c r="BZ37" s="988"/>
      <c r="CA37" s="988"/>
      <c r="CB37" s="988"/>
      <c r="CC37" s="988"/>
      <c r="CD37" s="988"/>
      <c r="CE37" s="988"/>
      <c r="CF37" s="988"/>
      <c r="CG37" s="1003"/>
      <c r="CH37" s="984"/>
      <c r="CI37" s="985"/>
      <c r="CJ37" s="985"/>
      <c r="CK37" s="985"/>
      <c r="CL37" s="986"/>
      <c r="CM37" s="984"/>
      <c r="CN37" s="985"/>
      <c r="CO37" s="985"/>
      <c r="CP37" s="985"/>
      <c r="CQ37" s="986"/>
      <c r="CR37" s="984"/>
      <c r="CS37" s="985"/>
      <c r="CT37" s="985"/>
      <c r="CU37" s="985"/>
      <c r="CV37" s="986"/>
      <c r="CW37" s="984"/>
      <c r="CX37" s="985"/>
      <c r="CY37" s="985"/>
      <c r="CZ37" s="985"/>
      <c r="DA37" s="986"/>
      <c r="DB37" s="984"/>
      <c r="DC37" s="985"/>
      <c r="DD37" s="985"/>
      <c r="DE37" s="985"/>
      <c r="DF37" s="986"/>
      <c r="DG37" s="984"/>
      <c r="DH37" s="985"/>
      <c r="DI37" s="985"/>
      <c r="DJ37" s="985"/>
      <c r="DK37" s="986"/>
      <c r="DL37" s="984"/>
      <c r="DM37" s="985"/>
      <c r="DN37" s="985"/>
      <c r="DO37" s="985"/>
      <c r="DP37" s="986"/>
      <c r="DQ37" s="984"/>
      <c r="DR37" s="985"/>
      <c r="DS37" s="985"/>
      <c r="DT37" s="985"/>
      <c r="DU37" s="986"/>
      <c r="DV37" s="987"/>
      <c r="DW37" s="988"/>
      <c r="DX37" s="988"/>
      <c r="DY37" s="988"/>
      <c r="DZ37" s="989"/>
      <c r="EA37" s="212"/>
    </row>
    <row r="38" spans="1:131" ht="26.25" customHeight="1" x14ac:dyDescent="0.15">
      <c r="A38" s="225">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4"/>
      <c r="BP38" s="224"/>
      <c r="BQ38" s="221">
        <v>32</v>
      </c>
      <c r="BR38" s="222"/>
      <c r="BS38" s="987"/>
      <c r="BT38" s="988"/>
      <c r="BU38" s="988"/>
      <c r="BV38" s="988"/>
      <c r="BW38" s="988"/>
      <c r="BX38" s="988"/>
      <c r="BY38" s="988"/>
      <c r="BZ38" s="988"/>
      <c r="CA38" s="988"/>
      <c r="CB38" s="988"/>
      <c r="CC38" s="988"/>
      <c r="CD38" s="988"/>
      <c r="CE38" s="988"/>
      <c r="CF38" s="988"/>
      <c r="CG38" s="1003"/>
      <c r="CH38" s="984"/>
      <c r="CI38" s="985"/>
      <c r="CJ38" s="985"/>
      <c r="CK38" s="985"/>
      <c r="CL38" s="986"/>
      <c r="CM38" s="984"/>
      <c r="CN38" s="985"/>
      <c r="CO38" s="985"/>
      <c r="CP38" s="985"/>
      <c r="CQ38" s="986"/>
      <c r="CR38" s="984"/>
      <c r="CS38" s="985"/>
      <c r="CT38" s="985"/>
      <c r="CU38" s="985"/>
      <c r="CV38" s="986"/>
      <c r="CW38" s="984"/>
      <c r="CX38" s="985"/>
      <c r="CY38" s="985"/>
      <c r="CZ38" s="985"/>
      <c r="DA38" s="986"/>
      <c r="DB38" s="984"/>
      <c r="DC38" s="985"/>
      <c r="DD38" s="985"/>
      <c r="DE38" s="985"/>
      <c r="DF38" s="986"/>
      <c r="DG38" s="984"/>
      <c r="DH38" s="985"/>
      <c r="DI38" s="985"/>
      <c r="DJ38" s="985"/>
      <c r="DK38" s="986"/>
      <c r="DL38" s="984"/>
      <c r="DM38" s="985"/>
      <c r="DN38" s="985"/>
      <c r="DO38" s="985"/>
      <c r="DP38" s="986"/>
      <c r="DQ38" s="984"/>
      <c r="DR38" s="985"/>
      <c r="DS38" s="985"/>
      <c r="DT38" s="985"/>
      <c r="DU38" s="986"/>
      <c r="DV38" s="987"/>
      <c r="DW38" s="988"/>
      <c r="DX38" s="988"/>
      <c r="DY38" s="988"/>
      <c r="DZ38" s="989"/>
      <c r="EA38" s="212"/>
    </row>
    <row r="39" spans="1:131" ht="26.25" customHeight="1" x14ac:dyDescent="0.15">
      <c r="A39" s="225">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4"/>
      <c r="BP39" s="224"/>
      <c r="BQ39" s="221">
        <v>33</v>
      </c>
      <c r="BR39" s="222"/>
      <c r="BS39" s="987"/>
      <c r="BT39" s="988"/>
      <c r="BU39" s="988"/>
      <c r="BV39" s="988"/>
      <c r="BW39" s="988"/>
      <c r="BX39" s="988"/>
      <c r="BY39" s="988"/>
      <c r="BZ39" s="988"/>
      <c r="CA39" s="988"/>
      <c r="CB39" s="988"/>
      <c r="CC39" s="988"/>
      <c r="CD39" s="988"/>
      <c r="CE39" s="988"/>
      <c r="CF39" s="988"/>
      <c r="CG39" s="1003"/>
      <c r="CH39" s="984"/>
      <c r="CI39" s="985"/>
      <c r="CJ39" s="985"/>
      <c r="CK39" s="985"/>
      <c r="CL39" s="986"/>
      <c r="CM39" s="984"/>
      <c r="CN39" s="985"/>
      <c r="CO39" s="985"/>
      <c r="CP39" s="985"/>
      <c r="CQ39" s="986"/>
      <c r="CR39" s="984"/>
      <c r="CS39" s="985"/>
      <c r="CT39" s="985"/>
      <c r="CU39" s="985"/>
      <c r="CV39" s="986"/>
      <c r="CW39" s="984"/>
      <c r="CX39" s="985"/>
      <c r="CY39" s="985"/>
      <c r="CZ39" s="985"/>
      <c r="DA39" s="986"/>
      <c r="DB39" s="984"/>
      <c r="DC39" s="985"/>
      <c r="DD39" s="985"/>
      <c r="DE39" s="985"/>
      <c r="DF39" s="986"/>
      <c r="DG39" s="984"/>
      <c r="DH39" s="985"/>
      <c r="DI39" s="985"/>
      <c r="DJ39" s="985"/>
      <c r="DK39" s="986"/>
      <c r="DL39" s="984"/>
      <c r="DM39" s="985"/>
      <c r="DN39" s="985"/>
      <c r="DO39" s="985"/>
      <c r="DP39" s="986"/>
      <c r="DQ39" s="984"/>
      <c r="DR39" s="985"/>
      <c r="DS39" s="985"/>
      <c r="DT39" s="985"/>
      <c r="DU39" s="986"/>
      <c r="DV39" s="987"/>
      <c r="DW39" s="988"/>
      <c r="DX39" s="988"/>
      <c r="DY39" s="988"/>
      <c r="DZ39" s="989"/>
      <c r="EA39" s="212"/>
    </row>
    <row r="40" spans="1:131" ht="26.25" customHeight="1" x14ac:dyDescent="0.15">
      <c r="A40" s="221">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4"/>
      <c r="BP40" s="224"/>
      <c r="BQ40" s="221">
        <v>34</v>
      </c>
      <c r="BR40" s="222"/>
      <c r="BS40" s="987"/>
      <c r="BT40" s="988"/>
      <c r="BU40" s="988"/>
      <c r="BV40" s="988"/>
      <c r="BW40" s="988"/>
      <c r="BX40" s="988"/>
      <c r="BY40" s="988"/>
      <c r="BZ40" s="988"/>
      <c r="CA40" s="988"/>
      <c r="CB40" s="988"/>
      <c r="CC40" s="988"/>
      <c r="CD40" s="988"/>
      <c r="CE40" s="988"/>
      <c r="CF40" s="988"/>
      <c r="CG40" s="1003"/>
      <c r="CH40" s="984"/>
      <c r="CI40" s="985"/>
      <c r="CJ40" s="985"/>
      <c r="CK40" s="985"/>
      <c r="CL40" s="986"/>
      <c r="CM40" s="984"/>
      <c r="CN40" s="985"/>
      <c r="CO40" s="985"/>
      <c r="CP40" s="985"/>
      <c r="CQ40" s="986"/>
      <c r="CR40" s="984"/>
      <c r="CS40" s="985"/>
      <c r="CT40" s="985"/>
      <c r="CU40" s="985"/>
      <c r="CV40" s="986"/>
      <c r="CW40" s="984"/>
      <c r="CX40" s="985"/>
      <c r="CY40" s="985"/>
      <c r="CZ40" s="985"/>
      <c r="DA40" s="986"/>
      <c r="DB40" s="984"/>
      <c r="DC40" s="985"/>
      <c r="DD40" s="985"/>
      <c r="DE40" s="985"/>
      <c r="DF40" s="986"/>
      <c r="DG40" s="984"/>
      <c r="DH40" s="985"/>
      <c r="DI40" s="985"/>
      <c r="DJ40" s="985"/>
      <c r="DK40" s="986"/>
      <c r="DL40" s="984"/>
      <c r="DM40" s="985"/>
      <c r="DN40" s="985"/>
      <c r="DO40" s="985"/>
      <c r="DP40" s="986"/>
      <c r="DQ40" s="984"/>
      <c r="DR40" s="985"/>
      <c r="DS40" s="985"/>
      <c r="DT40" s="985"/>
      <c r="DU40" s="986"/>
      <c r="DV40" s="987"/>
      <c r="DW40" s="988"/>
      <c r="DX40" s="988"/>
      <c r="DY40" s="988"/>
      <c r="DZ40" s="989"/>
      <c r="EA40" s="212"/>
    </row>
    <row r="41" spans="1:131" ht="26.25" customHeight="1" x14ac:dyDescent="0.15">
      <c r="A41" s="221">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4"/>
      <c r="BP41" s="224"/>
      <c r="BQ41" s="221">
        <v>35</v>
      </c>
      <c r="BR41" s="222"/>
      <c r="BS41" s="987"/>
      <c r="BT41" s="988"/>
      <c r="BU41" s="988"/>
      <c r="BV41" s="988"/>
      <c r="BW41" s="988"/>
      <c r="BX41" s="988"/>
      <c r="BY41" s="988"/>
      <c r="BZ41" s="988"/>
      <c r="CA41" s="988"/>
      <c r="CB41" s="988"/>
      <c r="CC41" s="988"/>
      <c r="CD41" s="988"/>
      <c r="CE41" s="988"/>
      <c r="CF41" s="988"/>
      <c r="CG41" s="1003"/>
      <c r="CH41" s="984"/>
      <c r="CI41" s="985"/>
      <c r="CJ41" s="985"/>
      <c r="CK41" s="985"/>
      <c r="CL41" s="986"/>
      <c r="CM41" s="984"/>
      <c r="CN41" s="985"/>
      <c r="CO41" s="985"/>
      <c r="CP41" s="985"/>
      <c r="CQ41" s="986"/>
      <c r="CR41" s="984"/>
      <c r="CS41" s="985"/>
      <c r="CT41" s="985"/>
      <c r="CU41" s="985"/>
      <c r="CV41" s="986"/>
      <c r="CW41" s="984"/>
      <c r="CX41" s="985"/>
      <c r="CY41" s="985"/>
      <c r="CZ41" s="985"/>
      <c r="DA41" s="986"/>
      <c r="DB41" s="984"/>
      <c r="DC41" s="985"/>
      <c r="DD41" s="985"/>
      <c r="DE41" s="985"/>
      <c r="DF41" s="986"/>
      <c r="DG41" s="984"/>
      <c r="DH41" s="985"/>
      <c r="DI41" s="985"/>
      <c r="DJ41" s="985"/>
      <c r="DK41" s="986"/>
      <c r="DL41" s="984"/>
      <c r="DM41" s="985"/>
      <c r="DN41" s="985"/>
      <c r="DO41" s="985"/>
      <c r="DP41" s="986"/>
      <c r="DQ41" s="984"/>
      <c r="DR41" s="985"/>
      <c r="DS41" s="985"/>
      <c r="DT41" s="985"/>
      <c r="DU41" s="986"/>
      <c r="DV41" s="987"/>
      <c r="DW41" s="988"/>
      <c r="DX41" s="988"/>
      <c r="DY41" s="988"/>
      <c r="DZ41" s="989"/>
      <c r="EA41" s="212"/>
    </row>
    <row r="42" spans="1:131" ht="26.25" customHeight="1" x14ac:dyDescent="0.15">
      <c r="A42" s="221">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4"/>
      <c r="BP42" s="224"/>
      <c r="BQ42" s="221">
        <v>36</v>
      </c>
      <c r="BR42" s="222"/>
      <c r="BS42" s="987"/>
      <c r="BT42" s="988"/>
      <c r="BU42" s="988"/>
      <c r="BV42" s="988"/>
      <c r="BW42" s="988"/>
      <c r="BX42" s="988"/>
      <c r="BY42" s="988"/>
      <c r="BZ42" s="988"/>
      <c r="CA42" s="988"/>
      <c r="CB42" s="988"/>
      <c r="CC42" s="988"/>
      <c r="CD42" s="988"/>
      <c r="CE42" s="988"/>
      <c r="CF42" s="988"/>
      <c r="CG42" s="1003"/>
      <c r="CH42" s="984"/>
      <c r="CI42" s="985"/>
      <c r="CJ42" s="985"/>
      <c r="CK42" s="985"/>
      <c r="CL42" s="986"/>
      <c r="CM42" s="984"/>
      <c r="CN42" s="985"/>
      <c r="CO42" s="985"/>
      <c r="CP42" s="985"/>
      <c r="CQ42" s="986"/>
      <c r="CR42" s="984"/>
      <c r="CS42" s="985"/>
      <c r="CT42" s="985"/>
      <c r="CU42" s="985"/>
      <c r="CV42" s="986"/>
      <c r="CW42" s="984"/>
      <c r="CX42" s="985"/>
      <c r="CY42" s="985"/>
      <c r="CZ42" s="985"/>
      <c r="DA42" s="986"/>
      <c r="DB42" s="984"/>
      <c r="DC42" s="985"/>
      <c r="DD42" s="985"/>
      <c r="DE42" s="985"/>
      <c r="DF42" s="986"/>
      <c r="DG42" s="984"/>
      <c r="DH42" s="985"/>
      <c r="DI42" s="985"/>
      <c r="DJ42" s="985"/>
      <c r="DK42" s="986"/>
      <c r="DL42" s="984"/>
      <c r="DM42" s="985"/>
      <c r="DN42" s="985"/>
      <c r="DO42" s="985"/>
      <c r="DP42" s="986"/>
      <c r="DQ42" s="984"/>
      <c r="DR42" s="985"/>
      <c r="DS42" s="985"/>
      <c r="DT42" s="985"/>
      <c r="DU42" s="986"/>
      <c r="DV42" s="987"/>
      <c r="DW42" s="988"/>
      <c r="DX42" s="988"/>
      <c r="DY42" s="988"/>
      <c r="DZ42" s="989"/>
      <c r="EA42" s="212"/>
    </row>
    <row r="43" spans="1:131" ht="26.25" customHeight="1" x14ac:dyDescent="0.15">
      <c r="A43" s="221">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4"/>
      <c r="BP43" s="224"/>
      <c r="BQ43" s="221">
        <v>37</v>
      </c>
      <c r="BR43" s="222"/>
      <c r="BS43" s="987"/>
      <c r="BT43" s="988"/>
      <c r="BU43" s="988"/>
      <c r="BV43" s="988"/>
      <c r="BW43" s="988"/>
      <c r="BX43" s="988"/>
      <c r="BY43" s="988"/>
      <c r="BZ43" s="988"/>
      <c r="CA43" s="988"/>
      <c r="CB43" s="988"/>
      <c r="CC43" s="988"/>
      <c r="CD43" s="988"/>
      <c r="CE43" s="988"/>
      <c r="CF43" s="988"/>
      <c r="CG43" s="1003"/>
      <c r="CH43" s="984"/>
      <c r="CI43" s="985"/>
      <c r="CJ43" s="985"/>
      <c r="CK43" s="985"/>
      <c r="CL43" s="986"/>
      <c r="CM43" s="984"/>
      <c r="CN43" s="985"/>
      <c r="CO43" s="985"/>
      <c r="CP43" s="985"/>
      <c r="CQ43" s="986"/>
      <c r="CR43" s="984"/>
      <c r="CS43" s="985"/>
      <c r="CT43" s="985"/>
      <c r="CU43" s="985"/>
      <c r="CV43" s="986"/>
      <c r="CW43" s="984"/>
      <c r="CX43" s="985"/>
      <c r="CY43" s="985"/>
      <c r="CZ43" s="985"/>
      <c r="DA43" s="986"/>
      <c r="DB43" s="984"/>
      <c r="DC43" s="985"/>
      <c r="DD43" s="985"/>
      <c r="DE43" s="985"/>
      <c r="DF43" s="986"/>
      <c r="DG43" s="984"/>
      <c r="DH43" s="985"/>
      <c r="DI43" s="985"/>
      <c r="DJ43" s="985"/>
      <c r="DK43" s="986"/>
      <c r="DL43" s="984"/>
      <c r="DM43" s="985"/>
      <c r="DN43" s="985"/>
      <c r="DO43" s="985"/>
      <c r="DP43" s="986"/>
      <c r="DQ43" s="984"/>
      <c r="DR43" s="985"/>
      <c r="DS43" s="985"/>
      <c r="DT43" s="985"/>
      <c r="DU43" s="986"/>
      <c r="DV43" s="987"/>
      <c r="DW43" s="988"/>
      <c r="DX43" s="988"/>
      <c r="DY43" s="988"/>
      <c r="DZ43" s="989"/>
      <c r="EA43" s="212"/>
    </row>
    <row r="44" spans="1:131" ht="26.25" customHeight="1" x14ac:dyDescent="0.15">
      <c r="A44" s="221">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4"/>
      <c r="BP44" s="224"/>
      <c r="BQ44" s="221">
        <v>38</v>
      </c>
      <c r="BR44" s="222"/>
      <c r="BS44" s="987"/>
      <c r="BT44" s="988"/>
      <c r="BU44" s="988"/>
      <c r="BV44" s="988"/>
      <c r="BW44" s="988"/>
      <c r="BX44" s="988"/>
      <c r="BY44" s="988"/>
      <c r="BZ44" s="988"/>
      <c r="CA44" s="988"/>
      <c r="CB44" s="988"/>
      <c r="CC44" s="988"/>
      <c r="CD44" s="988"/>
      <c r="CE44" s="988"/>
      <c r="CF44" s="988"/>
      <c r="CG44" s="1003"/>
      <c r="CH44" s="984"/>
      <c r="CI44" s="985"/>
      <c r="CJ44" s="985"/>
      <c r="CK44" s="985"/>
      <c r="CL44" s="986"/>
      <c r="CM44" s="984"/>
      <c r="CN44" s="985"/>
      <c r="CO44" s="985"/>
      <c r="CP44" s="985"/>
      <c r="CQ44" s="986"/>
      <c r="CR44" s="984"/>
      <c r="CS44" s="985"/>
      <c r="CT44" s="985"/>
      <c r="CU44" s="985"/>
      <c r="CV44" s="986"/>
      <c r="CW44" s="984"/>
      <c r="CX44" s="985"/>
      <c r="CY44" s="985"/>
      <c r="CZ44" s="985"/>
      <c r="DA44" s="986"/>
      <c r="DB44" s="984"/>
      <c r="DC44" s="985"/>
      <c r="DD44" s="985"/>
      <c r="DE44" s="985"/>
      <c r="DF44" s="986"/>
      <c r="DG44" s="984"/>
      <c r="DH44" s="985"/>
      <c r="DI44" s="985"/>
      <c r="DJ44" s="985"/>
      <c r="DK44" s="986"/>
      <c r="DL44" s="984"/>
      <c r="DM44" s="985"/>
      <c r="DN44" s="985"/>
      <c r="DO44" s="985"/>
      <c r="DP44" s="986"/>
      <c r="DQ44" s="984"/>
      <c r="DR44" s="985"/>
      <c r="DS44" s="985"/>
      <c r="DT44" s="985"/>
      <c r="DU44" s="986"/>
      <c r="DV44" s="987"/>
      <c r="DW44" s="988"/>
      <c r="DX44" s="988"/>
      <c r="DY44" s="988"/>
      <c r="DZ44" s="989"/>
      <c r="EA44" s="212"/>
    </row>
    <row r="45" spans="1:131" ht="26.25" customHeight="1" x14ac:dyDescent="0.15">
      <c r="A45" s="221">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4"/>
      <c r="BP45" s="224"/>
      <c r="BQ45" s="221">
        <v>39</v>
      </c>
      <c r="BR45" s="222"/>
      <c r="BS45" s="987"/>
      <c r="BT45" s="988"/>
      <c r="BU45" s="988"/>
      <c r="BV45" s="988"/>
      <c r="BW45" s="988"/>
      <c r="BX45" s="988"/>
      <c r="BY45" s="988"/>
      <c r="BZ45" s="988"/>
      <c r="CA45" s="988"/>
      <c r="CB45" s="988"/>
      <c r="CC45" s="988"/>
      <c r="CD45" s="988"/>
      <c r="CE45" s="988"/>
      <c r="CF45" s="988"/>
      <c r="CG45" s="1003"/>
      <c r="CH45" s="984"/>
      <c r="CI45" s="985"/>
      <c r="CJ45" s="985"/>
      <c r="CK45" s="985"/>
      <c r="CL45" s="986"/>
      <c r="CM45" s="984"/>
      <c r="CN45" s="985"/>
      <c r="CO45" s="985"/>
      <c r="CP45" s="985"/>
      <c r="CQ45" s="986"/>
      <c r="CR45" s="984"/>
      <c r="CS45" s="985"/>
      <c r="CT45" s="985"/>
      <c r="CU45" s="985"/>
      <c r="CV45" s="986"/>
      <c r="CW45" s="984"/>
      <c r="CX45" s="985"/>
      <c r="CY45" s="985"/>
      <c r="CZ45" s="985"/>
      <c r="DA45" s="986"/>
      <c r="DB45" s="984"/>
      <c r="DC45" s="985"/>
      <c r="DD45" s="985"/>
      <c r="DE45" s="985"/>
      <c r="DF45" s="986"/>
      <c r="DG45" s="984"/>
      <c r="DH45" s="985"/>
      <c r="DI45" s="985"/>
      <c r="DJ45" s="985"/>
      <c r="DK45" s="986"/>
      <c r="DL45" s="984"/>
      <c r="DM45" s="985"/>
      <c r="DN45" s="985"/>
      <c r="DO45" s="985"/>
      <c r="DP45" s="986"/>
      <c r="DQ45" s="984"/>
      <c r="DR45" s="985"/>
      <c r="DS45" s="985"/>
      <c r="DT45" s="985"/>
      <c r="DU45" s="986"/>
      <c r="DV45" s="987"/>
      <c r="DW45" s="988"/>
      <c r="DX45" s="988"/>
      <c r="DY45" s="988"/>
      <c r="DZ45" s="989"/>
      <c r="EA45" s="212"/>
    </row>
    <row r="46" spans="1:131" ht="26.25" customHeight="1" x14ac:dyDescent="0.15">
      <c r="A46" s="221">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4"/>
      <c r="BP46" s="224"/>
      <c r="BQ46" s="221">
        <v>40</v>
      </c>
      <c r="BR46" s="222"/>
      <c r="BS46" s="987"/>
      <c r="BT46" s="988"/>
      <c r="BU46" s="988"/>
      <c r="BV46" s="988"/>
      <c r="BW46" s="988"/>
      <c r="BX46" s="988"/>
      <c r="BY46" s="988"/>
      <c r="BZ46" s="988"/>
      <c r="CA46" s="988"/>
      <c r="CB46" s="988"/>
      <c r="CC46" s="988"/>
      <c r="CD46" s="988"/>
      <c r="CE46" s="988"/>
      <c r="CF46" s="988"/>
      <c r="CG46" s="1003"/>
      <c r="CH46" s="984"/>
      <c r="CI46" s="985"/>
      <c r="CJ46" s="985"/>
      <c r="CK46" s="985"/>
      <c r="CL46" s="986"/>
      <c r="CM46" s="984"/>
      <c r="CN46" s="985"/>
      <c r="CO46" s="985"/>
      <c r="CP46" s="985"/>
      <c r="CQ46" s="986"/>
      <c r="CR46" s="984"/>
      <c r="CS46" s="985"/>
      <c r="CT46" s="985"/>
      <c r="CU46" s="985"/>
      <c r="CV46" s="986"/>
      <c r="CW46" s="984"/>
      <c r="CX46" s="985"/>
      <c r="CY46" s="985"/>
      <c r="CZ46" s="985"/>
      <c r="DA46" s="986"/>
      <c r="DB46" s="984"/>
      <c r="DC46" s="985"/>
      <c r="DD46" s="985"/>
      <c r="DE46" s="985"/>
      <c r="DF46" s="986"/>
      <c r="DG46" s="984"/>
      <c r="DH46" s="985"/>
      <c r="DI46" s="985"/>
      <c r="DJ46" s="985"/>
      <c r="DK46" s="986"/>
      <c r="DL46" s="984"/>
      <c r="DM46" s="985"/>
      <c r="DN46" s="985"/>
      <c r="DO46" s="985"/>
      <c r="DP46" s="986"/>
      <c r="DQ46" s="984"/>
      <c r="DR46" s="985"/>
      <c r="DS46" s="985"/>
      <c r="DT46" s="985"/>
      <c r="DU46" s="986"/>
      <c r="DV46" s="987"/>
      <c r="DW46" s="988"/>
      <c r="DX46" s="988"/>
      <c r="DY46" s="988"/>
      <c r="DZ46" s="989"/>
      <c r="EA46" s="212"/>
    </row>
    <row r="47" spans="1:131" ht="26.25" customHeight="1" x14ac:dyDescent="0.15">
      <c r="A47" s="221">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4"/>
      <c r="BP47" s="224"/>
      <c r="BQ47" s="221">
        <v>41</v>
      </c>
      <c r="BR47" s="222"/>
      <c r="BS47" s="987"/>
      <c r="BT47" s="988"/>
      <c r="BU47" s="988"/>
      <c r="BV47" s="988"/>
      <c r="BW47" s="988"/>
      <c r="BX47" s="988"/>
      <c r="BY47" s="988"/>
      <c r="BZ47" s="988"/>
      <c r="CA47" s="988"/>
      <c r="CB47" s="988"/>
      <c r="CC47" s="988"/>
      <c r="CD47" s="988"/>
      <c r="CE47" s="988"/>
      <c r="CF47" s="988"/>
      <c r="CG47" s="1003"/>
      <c r="CH47" s="984"/>
      <c r="CI47" s="985"/>
      <c r="CJ47" s="985"/>
      <c r="CK47" s="985"/>
      <c r="CL47" s="986"/>
      <c r="CM47" s="984"/>
      <c r="CN47" s="985"/>
      <c r="CO47" s="985"/>
      <c r="CP47" s="985"/>
      <c r="CQ47" s="986"/>
      <c r="CR47" s="984"/>
      <c r="CS47" s="985"/>
      <c r="CT47" s="985"/>
      <c r="CU47" s="985"/>
      <c r="CV47" s="986"/>
      <c r="CW47" s="984"/>
      <c r="CX47" s="985"/>
      <c r="CY47" s="985"/>
      <c r="CZ47" s="985"/>
      <c r="DA47" s="986"/>
      <c r="DB47" s="984"/>
      <c r="DC47" s="985"/>
      <c r="DD47" s="985"/>
      <c r="DE47" s="985"/>
      <c r="DF47" s="986"/>
      <c r="DG47" s="984"/>
      <c r="DH47" s="985"/>
      <c r="DI47" s="985"/>
      <c r="DJ47" s="985"/>
      <c r="DK47" s="986"/>
      <c r="DL47" s="984"/>
      <c r="DM47" s="985"/>
      <c r="DN47" s="985"/>
      <c r="DO47" s="985"/>
      <c r="DP47" s="986"/>
      <c r="DQ47" s="984"/>
      <c r="DR47" s="985"/>
      <c r="DS47" s="985"/>
      <c r="DT47" s="985"/>
      <c r="DU47" s="986"/>
      <c r="DV47" s="987"/>
      <c r="DW47" s="988"/>
      <c r="DX47" s="988"/>
      <c r="DY47" s="988"/>
      <c r="DZ47" s="989"/>
      <c r="EA47" s="212"/>
    </row>
    <row r="48" spans="1:131" ht="26.25" customHeight="1" x14ac:dyDescent="0.15">
      <c r="A48" s="221">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4"/>
      <c r="BP48" s="224"/>
      <c r="BQ48" s="221">
        <v>42</v>
      </c>
      <c r="BR48" s="222"/>
      <c r="BS48" s="987"/>
      <c r="BT48" s="988"/>
      <c r="BU48" s="988"/>
      <c r="BV48" s="988"/>
      <c r="BW48" s="988"/>
      <c r="BX48" s="988"/>
      <c r="BY48" s="988"/>
      <c r="BZ48" s="988"/>
      <c r="CA48" s="988"/>
      <c r="CB48" s="988"/>
      <c r="CC48" s="988"/>
      <c r="CD48" s="988"/>
      <c r="CE48" s="988"/>
      <c r="CF48" s="988"/>
      <c r="CG48" s="1003"/>
      <c r="CH48" s="984"/>
      <c r="CI48" s="985"/>
      <c r="CJ48" s="985"/>
      <c r="CK48" s="985"/>
      <c r="CL48" s="986"/>
      <c r="CM48" s="984"/>
      <c r="CN48" s="985"/>
      <c r="CO48" s="985"/>
      <c r="CP48" s="985"/>
      <c r="CQ48" s="986"/>
      <c r="CR48" s="984"/>
      <c r="CS48" s="985"/>
      <c r="CT48" s="985"/>
      <c r="CU48" s="985"/>
      <c r="CV48" s="986"/>
      <c r="CW48" s="984"/>
      <c r="CX48" s="985"/>
      <c r="CY48" s="985"/>
      <c r="CZ48" s="985"/>
      <c r="DA48" s="986"/>
      <c r="DB48" s="984"/>
      <c r="DC48" s="985"/>
      <c r="DD48" s="985"/>
      <c r="DE48" s="985"/>
      <c r="DF48" s="986"/>
      <c r="DG48" s="984"/>
      <c r="DH48" s="985"/>
      <c r="DI48" s="985"/>
      <c r="DJ48" s="985"/>
      <c r="DK48" s="986"/>
      <c r="DL48" s="984"/>
      <c r="DM48" s="985"/>
      <c r="DN48" s="985"/>
      <c r="DO48" s="985"/>
      <c r="DP48" s="986"/>
      <c r="DQ48" s="984"/>
      <c r="DR48" s="985"/>
      <c r="DS48" s="985"/>
      <c r="DT48" s="985"/>
      <c r="DU48" s="986"/>
      <c r="DV48" s="987"/>
      <c r="DW48" s="988"/>
      <c r="DX48" s="988"/>
      <c r="DY48" s="988"/>
      <c r="DZ48" s="989"/>
      <c r="EA48" s="212"/>
    </row>
    <row r="49" spans="1:131" ht="26.25" customHeight="1" x14ac:dyDescent="0.15">
      <c r="A49" s="221">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4"/>
      <c r="BP49" s="224"/>
      <c r="BQ49" s="221">
        <v>43</v>
      </c>
      <c r="BR49" s="222"/>
      <c r="BS49" s="987"/>
      <c r="BT49" s="988"/>
      <c r="BU49" s="988"/>
      <c r="BV49" s="988"/>
      <c r="BW49" s="988"/>
      <c r="BX49" s="988"/>
      <c r="BY49" s="988"/>
      <c r="BZ49" s="988"/>
      <c r="CA49" s="988"/>
      <c r="CB49" s="988"/>
      <c r="CC49" s="988"/>
      <c r="CD49" s="988"/>
      <c r="CE49" s="988"/>
      <c r="CF49" s="988"/>
      <c r="CG49" s="1003"/>
      <c r="CH49" s="984"/>
      <c r="CI49" s="985"/>
      <c r="CJ49" s="985"/>
      <c r="CK49" s="985"/>
      <c r="CL49" s="986"/>
      <c r="CM49" s="984"/>
      <c r="CN49" s="985"/>
      <c r="CO49" s="985"/>
      <c r="CP49" s="985"/>
      <c r="CQ49" s="986"/>
      <c r="CR49" s="984"/>
      <c r="CS49" s="985"/>
      <c r="CT49" s="985"/>
      <c r="CU49" s="985"/>
      <c r="CV49" s="986"/>
      <c r="CW49" s="984"/>
      <c r="CX49" s="985"/>
      <c r="CY49" s="985"/>
      <c r="CZ49" s="985"/>
      <c r="DA49" s="986"/>
      <c r="DB49" s="984"/>
      <c r="DC49" s="985"/>
      <c r="DD49" s="985"/>
      <c r="DE49" s="985"/>
      <c r="DF49" s="986"/>
      <c r="DG49" s="984"/>
      <c r="DH49" s="985"/>
      <c r="DI49" s="985"/>
      <c r="DJ49" s="985"/>
      <c r="DK49" s="986"/>
      <c r="DL49" s="984"/>
      <c r="DM49" s="985"/>
      <c r="DN49" s="985"/>
      <c r="DO49" s="985"/>
      <c r="DP49" s="986"/>
      <c r="DQ49" s="984"/>
      <c r="DR49" s="985"/>
      <c r="DS49" s="985"/>
      <c r="DT49" s="985"/>
      <c r="DU49" s="986"/>
      <c r="DV49" s="987"/>
      <c r="DW49" s="988"/>
      <c r="DX49" s="988"/>
      <c r="DY49" s="988"/>
      <c r="DZ49" s="989"/>
      <c r="EA49" s="212"/>
    </row>
    <row r="50" spans="1:131" ht="26.25" customHeight="1" x14ac:dyDescent="0.15">
      <c r="A50" s="221">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4"/>
      <c r="BP50" s="224"/>
      <c r="BQ50" s="221">
        <v>44</v>
      </c>
      <c r="BR50" s="222"/>
      <c r="BS50" s="987"/>
      <c r="BT50" s="988"/>
      <c r="BU50" s="988"/>
      <c r="BV50" s="988"/>
      <c r="BW50" s="988"/>
      <c r="BX50" s="988"/>
      <c r="BY50" s="988"/>
      <c r="BZ50" s="988"/>
      <c r="CA50" s="988"/>
      <c r="CB50" s="988"/>
      <c r="CC50" s="988"/>
      <c r="CD50" s="988"/>
      <c r="CE50" s="988"/>
      <c r="CF50" s="988"/>
      <c r="CG50" s="1003"/>
      <c r="CH50" s="984"/>
      <c r="CI50" s="985"/>
      <c r="CJ50" s="985"/>
      <c r="CK50" s="985"/>
      <c r="CL50" s="986"/>
      <c r="CM50" s="984"/>
      <c r="CN50" s="985"/>
      <c r="CO50" s="985"/>
      <c r="CP50" s="985"/>
      <c r="CQ50" s="986"/>
      <c r="CR50" s="984"/>
      <c r="CS50" s="985"/>
      <c r="CT50" s="985"/>
      <c r="CU50" s="985"/>
      <c r="CV50" s="986"/>
      <c r="CW50" s="984"/>
      <c r="CX50" s="985"/>
      <c r="CY50" s="985"/>
      <c r="CZ50" s="985"/>
      <c r="DA50" s="986"/>
      <c r="DB50" s="984"/>
      <c r="DC50" s="985"/>
      <c r="DD50" s="985"/>
      <c r="DE50" s="985"/>
      <c r="DF50" s="986"/>
      <c r="DG50" s="984"/>
      <c r="DH50" s="985"/>
      <c r="DI50" s="985"/>
      <c r="DJ50" s="985"/>
      <c r="DK50" s="986"/>
      <c r="DL50" s="984"/>
      <c r="DM50" s="985"/>
      <c r="DN50" s="985"/>
      <c r="DO50" s="985"/>
      <c r="DP50" s="986"/>
      <c r="DQ50" s="984"/>
      <c r="DR50" s="985"/>
      <c r="DS50" s="985"/>
      <c r="DT50" s="985"/>
      <c r="DU50" s="986"/>
      <c r="DV50" s="987"/>
      <c r="DW50" s="988"/>
      <c r="DX50" s="988"/>
      <c r="DY50" s="988"/>
      <c r="DZ50" s="989"/>
      <c r="EA50" s="212"/>
    </row>
    <row r="51" spans="1:131" ht="26.25" customHeight="1" x14ac:dyDescent="0.15">
      <c r="A51" s="221">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4"/>
      <c r="BP51" s="224"/>
      <c r="BQ51" s="221">
        <v>45</v>
      </c>
      <c r="BR51" s="222"/>
      <c r="BS51" s="987"/>
      <c r="BT51" s="988"/>
      <c r="BU51" s="988"/>
      <c r="BV51" s="988"/>
      <c r="BW51" s="988"/>
      <c r="BX51" s="988"/>
      <c r="BY51" s="988"/>
      <c r="BZ51" s="988"/>
      <c r="CA51" s="988"/>
      <c r="CB51" s="988"/>
      <c r="CC51" s="988"/>
      <c r="CD51" s="988"/>
      <c r="CE51" s="988"/>
      <c r="CF51" s="988"/>
      <c r="CG51" s="1003"/>
      <c r="CH51" s="984"/>
      <c r="CI51" s="985"/>
      <c r="CJ51" s="985"/>
      <c r="CK51" s="985"/>
      <c r="CL51" s="986"/>
      <c r="CM51" s="984"/>
      <c r="CN51" s="985"/>
      <c r="CO51" s="985"/>
      <c r="CP51" s="985"/>
      <c r="CQ51" s="986"/>
      <c r="CR51" s="984"/>
      <c r="CS51" s="985"/>
      <c r="CT51" s="985"/>
      <c r="CU51" s="985"/>
      <c r="CV51" s="986"/>
      <c r="CW51" s="984"/>
      <c r="CX51" s="985"/>
      <c r="CY51" s="985"/>
      <c r="CZ51" s="985"/>
      <c r="DA51" s="986"/>
      <c r="DB51" s="984"/>
      <c r="DC51" s="985"/>
      <c r="DD51" s="985"/>
      <c r="DE51" s="985"/>
      <c r="DF51" s="986"/>
      <c r="DG51" s="984"/>
      <c r="DH51" s="985"/>
      <c r="DI51" s="985"/>
      <c r="DJ51" s="985"/>
      <c r="DK51" s="986"/>
      <c r="DL51" s="984"/>
      <c r="DM51" s="985"/>
      <c r="DN51" s="985"/>
      <c r="DO51" s="985"/>
      <c r="DP51" s="986"/>
      <c r="DQ51" s="984"/>
      <c r="DR51" s="985"/>
      <c r="DS51" s="985"/>
      <c r="DT51" s="985"/>
      <c r="DU51" s="986"/>
      <c r="DV51" s="987"/>
      <c r="DW51" s="988"/>
      <c r="DX51" s="988"/>
      <c r="DY51" s="988"/>
      <c r="DZ51" s="989"/>
      <c r="EA51" s="212"/>
    </row>
    <row r="52" spans="1:131" ht="26.25" customHeight="1" x14ac:dyDescent="0.15">
      <c r="A52" s="221">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4"/>
      <c r="BP52" s="224"/>
      <c r="BQ52" s="221">
        <v>46</v>
      </c>
      <c r="BR52" s="222"/>
      <c r="BS52" s="987"/>
      <c r="BT52" s="988"/>
      <c r="BU52" s="988"/>
      <c r="BV52" s="988"/>
      <c r="BW52" s="988"/>
      <c r="BX52" s="988"/>
      <c r="BY52" s="988"/>
      <c r="BZ52" s="988"/>
      <c r="CA52" s="988"/>
      <c r="CB52" s="988"/>
      <c r="CC52" s="988"/>
      <c r="CD52" s="988"/>
      <c r="CE52" s="988"/>
      <c r="CF52" s="988"/>
      <c r="CG52" s="1003"/>
      <c r="CH52" s="984"/>
      <c r="CI52" s="985"/>
      <c r="CJ52" s="985"/>
      <c r="CK52" s="985"/>
      <c r="CL52" s="986"/>
      <c r="CM52" s="984"/>
      <c r="CN52" s="985"/>
      <c r="CO52" s="985"/>
      <c r="CP52" s="985"/>
      <c r="CQ52" s="986"/>
      <c r="CR52" s="984"/>
      <c r="CS52" s="985"/>
      <c r="CT52" s="985"/>
      <c r="CU52" s="985"/>
      <c r="CV52" s="986"/>
      <c r="CW52" s="984"/>
      <c r="CX52" s="985"/>
      <c r="CY52" s="985"/>
      <c r="CZ52" s="985"/>
      <c r="DA52" s="986"/>
      <c r="DB52" s="984"/>
      <c r="DC52" s="985"/>
      <c r="DD52" s="985"/>
      <c r="DE52" s="985"/>
      <c r="DF52" s="986"/>
      <c r="DG52" s="984"/>
      <c r="DH52" s="985"/>
      <c r="DI52" s="985"/>
      <c r="DJ52" s="985"/>
      <c r="DK52" s="986"/>
      <c r="DL52" s="984"/>
      <c r="DM52" s="985"/>
      <c r="DN52" s="985"/>
      <c r="DO52" s="985"/>
      <c r="DP52" s="986"/>
      <c r="DQ52" s="984"/>
      <c r="DR52" s="985"/>
      <c r="DS52" s="985"/>
      <c r="DT52" s="985"/>
      <c r="DU52" s="986"/>
      <c r="DV52" s="987"/>
      <c r="DW52" s="988"/>
      <c r="DX52" s="988"/>
      <c r="DY52" s="988"/>
      <c r="DZ52" s="989"/>
      <c r="EA52" s="212"/>
    </row>
    <row r="53" spans="1:131" ht="26.25" customHeight="1" x14ac:dyDescent="0.15">
      <c r="A53" s="221">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4"/>
      <c r="BP53" s="224"/>
      <c r="BQ53" s="221">
        <v>47</v>
      </c>
      <c r="BR53" s="222"/>
      <c r="BS53" s="987"/>
      <c r="BT53" s="988"/>
      <c r="BU53" s="988"/>
      <c r="BV53" s="988"/>
      <c r="BW53" s="988"/>
      <c r="BX53" s="988"/>
      <c r="BY53" s="988"/>
      <c r="BZ53" s="988"/>
      <c r="CA53" s="988"/>
      <c r="CB53" s="988"/>
      <c r="CC53" s="988"/>
      <c r="CD53" s="988"/>
      <c r="CE53" s="988"/>
      <c r="CF53" s="988"/>
      <c r="CG53" s="1003"/>
      <c r="CH53" s="984"/>
      <c r="CI53" s="985"/>
      <c r="CJ53" s="985"/>
      <c r="CK53" s="985"/>
      <c r="CL53" s="986"/>
      <c r="CM53" s="984"/>
      <c r="CN53" s="985"/>
      <c r="CO53" s="985"/>
      <c r="CP53" s="985"/>
      <c r="CQ53" s="986"/>
      <c r="CR53" s="984"/>
      <c r="CS53" s="985"/>
      <c r="CT53" s="985"/>
      <c r="CU53" s="985"/>
      <c r="CV53" s="986"/>
      <c r="CW53" s="984"/>
      <c r="CX53" s="985"/>
      <c r="CY53" s="985"/>
      <c r="CZ53" s="985"/>
      <c r="DA53" s="986"/>
      <c r="DB53" s="984"/>
      <c r="DC53" s="985"/>
      <c r="DD53" s="985"/>
      <c r="DE53" s="985"/>
      <c r="DF53" s="986"/>
      <c r="DG53" s="984"/>
      <c r="DH53" s="985"/>
      <c r="DI53" s="985"/>
      <c r="DJ53" s="985"/>
      <c r="DK53" s="986"/>
      <c r="DL53" s="984"/>
      <c r="DM53" s="985"/>
      <c r="DN53" s="985"/>
      <c r="DO53" s="985"/>
      <c r="DP53" s="986"/>
      <c r="DQ53" s="984"/>
      <c r="DR53" s="985"/>
      <c r="DS53" s="985"/>
      <c r="DT53" s="985"/>
      <c r="DU53" s="986"/>
      <c r="DV53" s="987"/>
      <c r="DW53" s="988"/>
      <c r="DX53" s="988"/>
      <c r="DY53" s="988"/>
      <c r="DZ53" s="989"/>
      <c r="EA53" s="212"/>
    </row>
    <row r="54" spans="1:131" ht="26.25" customHeight="1" x14ac:dyDescent="0.15">
      <c r="A54" s="221">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4"/>
      <c r="BP54" s="224"/>
      <c r="BQ54" s="221">
        <v>48</v>
      </c>
      <c r="BR54" s="222"/>
      <c r="BS54" s="987"/>
      <c r="BT54" s="988"/>
      <c r="BU54" s="988"/>
      <c r="BV54" s="988"/>
      <c r="BW54" s="988"/>
      <c r="BX54" s="988"/>
      <c r="BY54" s="988"/>
      <c r="BZ54" s="988"/>
      <c r="CA54" s="988"/>
      <c r="CB54" s="988"/>
      <c r="CC54" s="988"/>
      <c r="CD54" s="988"/>
      <c r="CE54" s="988"/>
      <c r="CF54" s="988"/>
      <c r="CG54" s="1003"/>
      <c r="CH54" s="984"/>
      <c r="CI54" s="985"/>
      <c r="CJ54" s="985"/>
      <c r="CK54" s="985"/>
      <c r="CL54" s="986"/>
      <c r="CM54" s="984"/>
      <c r="CN54" s="985"/>
      <c r="CO54" s="985"/>
      <c r="CP54" s="985"/>
      <c r="CQ54" s="986"/>
      <c r="CR54" s="984"/>
      <c r="CS54" s="985"/>
      <c r="CT54" s="985"/>
      <c r="CU54" s="985"/>
      <c r="CV54" s="986"/>
      <c r="CW54" s="984"/>
      <c r="CX54" s="985"/>
      <c r="CY54" s="985"/>
      <c r="CZ54" s="985"/>
      <c r="DA54" s="986"/>
      <c r="DB54" s="984"/>
      <c r="DC54" s="985"/>
      <c r="DD54" s="985"/>
      <c r="DE54" s="985"/>
      <c r="DF54" s="986"/>
      <c r="DG54" s="984"/>
      <c r="DH54" s="985"/>
      <c r="DI54" s="985"/>
      <c r="DJ54" s="985"/>
      <c r="DK54" s="986"/>
      <c r="DL54" s="984"/>
      <c r="DM54" s="985"/>
      <c r="DN54" s="985"/>
      <c r="DO54" s="985"/>
      <c r="DP54" s="986"/>
      <c r="DQ54" s="984"/>
      <c r="DR54" s="985"/>
      <c r="DS54" s="985"/>
      <c r="DT54" s="985"/>
      <c r="DU54" s="986"/>
      <c r="DV54" s="987"/>
      <c r="DW54" s="988"/>
      <c r="DX54" s="988"/>
      <c r="DY54" s="988"/>
      <c r="DZ54" s="989"/>
      <c r="EA54" s="212"/>
    </row>
    <row r="55" spans="1:131" ht="26.25" customHeight="1" x14ac:dyDescent="0.15">
      <c r="A55" s="221">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4"/>
      <c r="BP55" s="224"/>
      <c r="BQ55" s="221">
        <v>49</v>
      </c>
      <c r="BR55" s="222"/>
      <c r="BS55" s="987"/>
      <c r="BT55" s="988"/>
      <c r="BU55" s="988"/>
      <c r="BV55" s="988"/>
      <c r="BW55" s="988"/>
      <c r="BX55" s="988"/>
      <c r="BY55" s="988"/>
      <c r="BZ55" s="988"/>
      <c r="CA55" s="988"/>
      <c r="CB55" s="988"/>
      <c r="CC55" s="988"/>
      <c r="CD55" s="988"/>
      <c r="CE55" s="988"/>
      <c r="CF55" s="988"/>
      <c r="CG55" s="1003"/>
      <c r="CH55" s="984"/>
      <c r="CI55" s="985"/>
      <c r="CJ55" s="985"/>
      <c r="CK55" s="985"/>
      <c r="CL55" s="986"/>
      <c r="CM55" s="984"/>
      <c r="CN55" s="985"/>
      <c r="CO55" s="985"/>
      <c r="CP55" s="985"/>
      <c r="CQ55" s="986"/>
      <c r="CR55" s="984"/>
      <c r="CS55" s="985"/>
      <c r="CT55" s="985"/>
      <c r="CU55" s="985"/>
      <c r="CV55" s="986"/>
      <c r="CW55" s="984"/>
      <c r="CX55" s="985"/>
      <c r="CY55" s="985"/>
      <c r="CZ55" s="985"/>
      <c r="DA55" s="986"/>
      <c r="DB55" s="984"/>
      <c r="DC55" s="985"/>
      <c r="DD55" s="985"/>
      <c r="DE55" s="985"/>
      <c r="DF55" s="986"/>
      <c r="DG55" s="984"/>
      <c r="DH55" s="985"/>
      <c r="DI55" s="985"/>
      <c r="DJ55" s="985"/>
      <c r="DK55" s="986"/>
      <c r="DL55" s="984"/>
      <c r="DM55" s="985"/>
      <c r="DN55" s="985"/>
      <c r="DO55" s="985"/>
      <c r="DP55" s="986"/>
      <c r="DQ55" s="984"/>
      <c r="DR55" s="985"/>
      <c r="DS55" s="985"/>
      <c r="DT55" s="985"/>
      <c r="DU55" s="986"/>
      <c r="DV55" s="987"/>
      <c r="DW55" s="988"/>
      <c r="DX55" s="988"/>
      <c r="DY55" s="988"/>
      <c r="DZ55" s="989"/>
      <c r="EA55" s="212"/>
    </row>
    <row r="56" spans="1:131" ht="26.25" customHeight="1" x14ac:dyDescent="0.15">
      <c r="A56" s="221">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4"/>
      <c r="BP56" s="224"/>
      <c r="BQ56" s="221">
        <v>50</v>
      </c>
      <c r="BR56" s="222"/>
      <c r="BS56" s="987"/>
      <c r="BT56" s="988"/>
      <c r="BU56" s="988"/>
      <c r="BV56" s="988"/>
      <c r="BW56" s="988"/>
      <c r="BX56" s="988"/>
      <c r="BY56" s="988"/>
      <c r="BZ56" s="988"/>
      <c r="CA56" s="988"/>
      <c r="CB56" s="988"/>
      <c r="CC56" s="988"/>
      <c r="CD56" s="988"/>
      <c r="CE56" s="988"/>
      <c r="CF56" s="988"/>
      <c r="CG56" s="1003"/>
      <c r="CH56" s="984"/>
      <c r="CI56" s="985"/>
      <c r="CJ56" s="985"/>
      <c r="CK56" s="985"/>
      <c r="CL56" s="986"/>
      <c r="CM56" s="984"/>
      <c r="CN56" s="985"/>
      <c r="CO56" s="985"/>
      <c r="CP56" s="985"/>
      <c r="CQ56" s="986"/>
      <c r="CR56" s="984"/>
      <c r="CS56" s="985"/>
      <c r="CT56" s="985"/>
      <c r="CU56" s="985"/>
      <c r="CV56" s="986"/>
      <c r="CW56" s="984"/>
      <c r="CX56" s="985"/>
      <c r="CY56" s="985"/>
      <c r="CZ56" s="985"/>
      <c r="DA56" s="986"/>
      <c r="DB56" s="984"/>
      <c r="DC56" s="985"/>
      <c r="DD56" s="985"/>
      <c r="DE56" s="985"/>
      <c r="DF56" s="986"/>
      <c r="DG56" s="984"/>
      <c r="DH56" s="985"/>
      <c r="DI56" s="985"/>
      <c r="DJ56" s="985"/>
      <c r="DK56" s="986"/>
      <c r="DL56" s="984"/>
      <c r="DM56" s="985"/>
      <c r="DN56" s="985"/>
      <c r="DO56" s="985"/>
      <c r="DP56" s="986"/>
      <c r="DQ56" s="984"/>
      <c r="DR56" s="985"/>
      <c r="DS56" s="985"/>
      <c r="DT56" s="985"/>
      <c r="DU56" s="986"/>
      <c r="DV56" s="987"/>
      <c r="DW56" s="988"/>
      <c r="DX56" s="988"/>
      <c r="DY56" s="988"/>
      <c r="DZ56" s="989"/>
      <c r="EA56" s="212"/>
    </row>
    <row r="57" spans="1:131" ht="26.25" customHeight="1" x14ac:dyDescent="0.15">
      <c r="A57" s="221">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4"/>
      <c r="BP57" s="224"/>
      <c r="BQ57" s="221">
        <v>51</v>
      </c>
      <c r="BR57" s="222"/>
      <c r="BS57" s="987"/>
      <c r="BT57" s="988"/>
      <c r="BU57" s="988"/>
      <c r="BV57" s="988"/>
      <c r="BW57" s="988"/>
      <c r="BX57" s="988"/>
      <c r="BY57" s="988"/>
      <c r="BZ57" s="988"/>
      <c r="CA57" s="988"/>
      <c r="CB57" s="988"/>
      <c r="CC57" s="988"/>
      <c r="CD57" s="988"/>
      <c r="CE57" s="988"/>
      <c r="CF57" s="988"/>
      <c r="CG57" s="1003"/>
      <c r="CH57" s="984"/>
      <c r="CI57" s="985"/>
      <c r="CJ57" s="985"/>
      <c r="CK57" s="985"/>
      <c r="CL57" s="986"/>
      <c r="CM57" s="984"/>
      <c r="CN57" s="985"/>
      <c r="CO57" s="985"/>
      <c r="CP57" s="985"/>
      <c r="CQ57" s="986"/>
      <c r="CR57" s="984"/>
      <c r="CS57" s="985"/>
      <c r="CT57" s="985"/>
      <c r="CU57" s="985"/>
      <c r="CV57" s="986"/>
      <c r="CW57" s="984"/>
      <c r="CX57" s="985"/>
      <c r="CY57" s="985"/>
      <c r="CZ57" s="985"/>
      <c r="DA57" s="986"/>
      <c r="DB57" s="984"/>
      <c r="DC57" s="985"/>
      <c r="DD57" s="985"/>
      <c r="DE57" s="985"/>
      <c r="DF57" s="986"/>
      <c r="DG57" s="984"/>
      <c r="DH57" s="985"/>
      <c r="DI57" s="985"/>
      <c r="DJ57" s="985"/>
      <c r="DK57" s="986"/>
      <c r="DL57" s="984"/>
      <c r="DM57" s="985"/>
      <c r="DN57" s="985"/>
      <c r="DO57" s="985"/>
      <c r="DP57" s="986"/>
      <c r="DQ57" s="984"/>
      <c r="DR57" s="985"/>
      <c r="DS57" s="985"/>
      <c r="DT57" s="985"/>
      <c r="DU57" s="986"/>
      <c r="DV57" s="987"/>
      <c r="DW57" s="988"/>
      <c r="DX57" s="988"/>
      <c r="DY57" s="988"/>
      <c r="DZ57" s="989"/>
      <c r="EA57" s="212"/>
    </row>
    <row r="58" spans="1:131" ht="26.25" customHeight="1" x14ac:dyDescent="0.15">
      <c r="A58" s="221">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4"/>
      <c r="BP58" s="224"/>
      <c r="BQ58" s="221">
        <v>52</v>
      </c>
      <c r="BR58" s="222"/>
      <c r="BS58" s="987"/>
      <c r="BT58" s="988"/>
      <c r="BU58" s="988"/>
      <c r="BV58" s="988"/>
      <c r="BW58" s="988"/>
      <c r="BX58" s="988"/>
      <c r="BY58" s="988"/>
      <c r="BZ58" s="988"/>
      <c r="CA58" s="988"/>
      <c r="CB58" s="988"/>
      <c r="CC58" s="988"/>
      <c r="CD58" s="988"/>
      <c r="CE58" s="988"/>
      <c r="CF58" s="988"/>
      <c r="CG58" s="1003"/>
      <c r="CH58" s="984"/>
      <c r="CI58" s="985"/>
      <c r="CJ58" s="985"/>
      <c r="CK58" s="985"/>
      <c r="CL58" s="986"/>
      <c r="CM58" s="984"/>
      <c r="CN58" s="985"/>
      <c r="CO58" s="985"/>
      <c r="CP58" s="985"/>
      <c r="CQ58" s="986"/>
      <c r="CR58" s="984"/>
      <c r="CS58" s="985"/>
      <c r="CT58" s="985"/>
      <c r="CU58" s="985"/>
      <c r="CV58" s="986"/>
      <c r="CW58" s="984"/>
      <c r="CX58" s="985"/>
      <c r="CY58" s="985"/>
      <c r="CZ58" s="985"/>
      <c r="DA58" s="986"/>
      <c r="DB58" s="984"/>
      <c r="DC58" s="985"/>
      <c r="DD58" s="985"/>
      <c r="DE58" s="985"/>
      <c r="DF58" s="986"/>
      <c r="DG58" s="984"/>
      <c r="DH58" s="985"/>
      <c r="DI58" s="985"/>
      <c r="DJ58" s="985"/>
      <c r="DK58" s="986"/>
      <c r="DL58" s="984"/>
      <c r="DM58" s="985"/>
      <c r="DN58" s="985"/>
      <c r="DO58" s="985"/>
      <c r="DP58" s="986"/>
      <c r="DQ58" s="984"/>
      <c r="DR58" s="985"/>
      <c r="DS58" s="985"/>
      <c r="DT58" s="985"/>
      <c r="DU58" s="986"/>
      <c r="DV58" s="987"/>
      <c r="DW58" s="988"/>
      <c r="DX58" s="988"/>
      <c r="DY58" s="988"/>
      <c r="DZ58" s="989"/>
      <c r="EA58" s="212"/>
    </row>
    <row r="59" spans="1:131" ht="26.25" customHeight="1" x14ac:dyDescent="0.15">
      <c r="A59" s="221">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4"/>
      <c r="BP59" s="224"/>
      <c r="BQ59" s="221">
        <v>53</v>
      </c>
      <c r="BR59" s="222"/>
      <c r="BS59" s="987"/>
      <c r="BT59" s="988"/>
      <c r="BU59" s="988"/>
      <c r="BV59" s="988"/>
      <c r="BW59" s="988"/>
      <c r="BX59" s="988"/>
      <c r="BY59" s="988"/>
      <c r="BZ59" s="988"/>
      <c r="CA59" s="988"/>
      <c r="CB59" s="988"/>
      <c r="CC59" s="988"/>
      <c r="CD59" s="988"/>
      <c r="CE59" s="988"/>
      <c r="CF59" s="988"/>
      <c r="CG59" s="1003"/>
      <c r="CH59" s="984"/>
      <c r="CI59" s="985"/>
      <c r="CJ59" s="985"/>
      <c r="CK59" s="985"/>
      <c r="CL59" s="986"/>
      <c r="CM59" s="984"/>
      <c r="CN59" s="985"/>
      <c r="CO59" s="985"/>
      <c r="CP59" s="985"/>
      <c r="CQ59" s="986"/>
      <c r="CR59" s="984"/>
      <c r="CS59" s="985"/>
      <c r="CT59" s="985"/>
      <c r="CU59" s="985"/>
      <c r="CV59" s="986"/>
      <c r="CW59" s="984"/>
      <c r="CX59" s="985"/>
      <c r="CY59" s="985"/>
      <c r="CZ59" s="985"/>
      <c r="DA59" s="986"/>
      <c r="DB59" s="984"/>
      <c r="DC59" s="985"/>
      <c r="DD59" s="985"/>
      <c r="DE59" s="985"/>
      <c r="DF59" s="986"/>
      <c r="DG59" s="984"/>
      <c r="DH59" s="985"/>
      <c r="DI59" s="985"/>
      <c r="DJ59" s="985"/>
      <c r="DK59" s="986"/>
      <c r="DL59" s="984"/>
      <c r="DM59" s="985"/>
      <c r="DN59" s="985"/>
      <c r="DO59" s="985"/>
      <c r="DP59" s="986"/>
      <c r="DQ59" s="984"/>
      <c r="DR59" s="985"/>
      <c r="DS59" s="985"/>
      <c r="DT59" s="985"/>
      <c r="DU59" s="986"/>
      <c r="DV59" s="987"/>
      <c r="DW59" s="988"/>
      <c r="DX59" s="988"/>
      <c r="DY59" s="988"/>
      <c r="DZ59" s="989"/>
      <c r="EA59" s="212"/>
    </row>
    <row r="60" spans="1:131" ht="26.25" customHeight="1" x14ac:dyDescent="0.15">
      <c r="A60" s="221">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4"/>
      <c r="BP60" s="224"/>
      <c r="BQ60" s="221">
        <v>54</v>
      </c>
      <c r="BR60" s="222"/>
      <c r="BS60" s="987"/>
      <c r="BT60" s="988"/>
      <c r="BU60" s="988"/>
      <c r="BV60" s="988"/>
      <c r="BW60" s="988"/>
      <c r="BX60" s="988"/>
      <c r="BY60" s="988"/>
      <c r="BZ60" s="988"/>
      <c r="CA60" s="988"/>
      <c r="CB60" s="988"/>
      <c r="CC60" s="988"/>
      <c r="CD60" s="988"/>
      <c r="CE60" s="988"/>
      <c r="CF60" s="988"/>
      <c r="CG60" s="1003"/>
      <c r="CH60" s="984"/>
      <c r="CI60" s="985"/>
      <c r="CJ60" s="985"/>
      <c r="CK60" s="985"/>
      <c r="CL60" s="986"/>
      <c r="CM60" s="984"/>
      <c r="CN60" s="985"/>
      <c r="CO60" s="985"/>
      <c r="CP60" s="985"/>
      <c r="CQ60" s="986"/>
      <c r="CR60" s="984"/>
      <c r="CS60" s="985"/>
      <c r="CT60" s="985"/>
      <c r="CU60" s="985"/>
      <c r="CV60" s="986"/>
      <c r="CW60" s="984"/>
      <c r="CX60" s="985"/>
      <c r="CY60" s="985"/>
      <c r="CZ60" s="985"/>
      <c r="DA60" s="986"/>
      <c r="DB60" s="984"/>
      <c r="DC60" s="985"/>
      <c r="DD60" s="985"/>
      <c r="DE60" s="985"/>
      <c r="DF60" s="986"/>
      <c r="DG60" s="984"/>
      <c r="DH60" s="985"/>
      <c r="DI60" s="985"/>
      <c r="DJ60" s="985"/>
      <c r="DK60" s="986"/>
      <c r="DL60" s="984"/>
      <c r="DM60" s="985"/>
      <c r="DN60" s="985"/>
      <c r="DO60" s="985"/>
      <c r="DP60" s="986"/>
      <c r="DQ60" s="984"/>
      <c r="DR60" s="985"/>
      <c r="DS60" s="985"/>
      <c r="DT60" s="985"/>
      <c r="DU60" s="986"/>
      <c r="DV60" s="987"/>
      <c r="DW60" s="988"/>
      <c r="DX60" s="988"/>
      <c r="DY60" s="988"/>
      <c r="DZ60" s="989"/>
      <c r="EA60" s="212"/>
    </row>
    <row r="61" spans="1:131" ht="26.25" customHeight="1" thickBot="1" x14ac:dyDescent="0.2">
      <c r="A61" s="221">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4"/>
      <c r="BP61" s="224"/>
      <c r="BQ61" s="221">
        <v>55</v>
      </c>
      <c r="BR61" s="222"/>
      <c r="BS61" s="987"/>
      <c r="BT61" s="988"/>
      <c r="BU61" s="988"/>
      <c r="BV61" s="988"/>
      <c r="BW61" s="988"/>
      <c r="BX61" s="988"/>
      <c r="BY61" s="988"/>
      <c r="BZ61" s="988"/>
      <c r="CA61" s="988"/>
      <c r="CB61" s="988"/>
      <c r="CC61" s="988"/>
      <c r="CD61" s="988"/>
      <c r="CE61" s="988"/>
      <c r="CF61" s="988"/>
      <c r="CG61" s="1003"/>
      <c r="CH61" s="984"/>
      <c r="CI61" s="985"/>
      <c r="CJ61" s="985"/>
      <c r="CK61" s="985"/>
      <c r="CL61" s="986"/>
      <c r="CM61" s="984"/>
      <c r="CN61" s="985"/>
      <c r="CO61" s="985"/>
      <c r="CP61" s="985"/>
      <c r="CQ61" s="986"/>
      <c r="CR61" s="984"/>
      <c r="CS61" s="985"/>
      <c r="CT61" s="985"/>
      <c r="CU61" s="985"/>
      <c r="CV61" s="986"/>
      <c r="CW61" s="984"/>
      <c r="CX61" s="985"/>
      <c r="CY61" s="985"/>
      <c r="CZ61" s="985"/>
      <c r="DA61" s="986"/>
      <c r="DB61" s="984"/>
      <c r="DC61" s="985"/>
      <c r="DD61" s="985"/>
      <c r="DE61" s="985"/>
      <c r="DF61" s="986"/>
      <c r="DG61" s="984"/>
      <c r="DH61" s="985"/>
      <c r="DI61" s="985"/>
      <c r="DJ61" s="985"/>
      <c r="DK61" s="986"/>
      <c r="DL61" s="984"/>
      <c r="DM61" s="985"/>
      <c r="DN61" s="985"/>
      <c r="DO61" s="985"/>
      <c r="DP61" s="986"/>
      <c r="DQ61" s="984"/>
      <c r="DR61" s="985"/>
      <c r="DS61" s="985"/>
      <c r="DT61" s="985"/>
      <c r="DU61" s="986"/>
      <c r="DV61" s="987"/>
      <c r="DW61" s="988"/>
      <c r="DX61" s="988"/>
      <c r="DY61" s="988"/>
      <c r="DZ61" s="989"/>
      <c r="EA61" s="212"/>
    </row>
    <row r="62" spans="1:131" ht="26.25" customHeight="1" x14ac:dyDescent="0.15">
      <c r="A62" s="221">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393</v>
      </c>
      <c r="BK62" s="1015"/>
      <c r="BL62" s="1015"/>
      <c r="BM62" s="1015"/>
      <c r="BN62" s="1016"/>
      <c r="BO62" s="224"/>
      <c r="BP62" s="224"/>
      <c r="BQ62" s="221">
        <v>56</v>
      </c>
      <c r="BR62" s="222"/>
      <c r="BS62" s="987"/>
      <c r="BT62" s="988"/>
      <c r="BU62" s="988"/>
      <c r="BV62" s="988"/>
      <c r="BW62" s="988"/>
      <c r="BX62" s="988"/>
      <c r="BY62" s="988"/>
      <c r="BZ62" s="988"/>
      <c r="CA62" s="988"/>
      <c r="CB62" s="988"/>
      <c r="CC62" s="988"/>
      <c r="CD62" s="988"/>
      <c r="CE62" s="988"/>
      <c r="CF62" s="988"/>
      <c r="CG62" s="1003"/>
      <c r="CH62" s="984"/>
      <c r="CI62" s="985"/>
      <c r="CJ62" s="985"/>
      <c r="CK62" s="985"/>
      <c r="CL62" s="986"/>
      <c r="CM62" s="984"/>
      <c r="CN62" s="985"/>
      <c r="CO62" s="985"/>
      <c r="CP62" s="985"/>
      <c r="CQ62" s="986"/>
      <c r="CR62" s="984"/>
      <c r="CS62" s="985"/>
      <c r="CT62" s="985"/>
      <c r="CU62" s="985"/>
      <c r="CV62" s="986"/>
      <c r="CW62" s="984"/>
      <c r="CX62" s="985"/>
      <c r="CY62" s="985"/>
      <c r="CZ62" s="985"/>
      <c r="DA62" s="986"/>
      <c r="DB62" s="984"/>
      <c r="DC62" s="985"/>
      <c r="DD62" s="985"/>
      <c r="DE62" s="985"/>
      <c r="DF62" s="986"/>
      <c r="DG62" s="984"/>
      <c r="DH62" s="985"/>
      <c r="DI62" s="985"/>
      <c r="DJ62" s="985"/>
      <c r="DK62" s="986"/>
      <c r="DL62" s="984"/>
      <c r="DM62" s="985"/>
      <c r="DN62" s="985"/>
      <c r="DO62" s="985"/>
      <c r="DP62" s="986"/>
      <c r="DQ62" s="984"/>
      <c r="DR62" s="985"/>
      <c r="DS62" s="985"/>
      <c r="DT62" s="985"/>
      <c r="DU62" s="986"/>
      <c r="DV62" s="987"/>
      <c r="DW62" s="988"/>
      <c r="DX62" s="988"/>
      <c r="DY62" s="988"/>
      <c r="DZ62" s="989"/>
      <c r="EA62" s="212"/>
    </row>
    <row r="63" spans="1:131" ht="26.25" customHeight="1" thickBot="1" x14ac:dyDescent="0.2">
      <c r="A63" s="223" t="s">
        <v>376</v>
      </c>
      <c r="B63" s="924" t="s">
        <v>394</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627</v>
      </c>
      <c r="AG63" s="946"/>
      <c r="AH63" s="946"/>
      <c r="AI63" s="946"/>
      <c r="AJ63" s="1009"/>
      <c r="AK63" s="1010"/>
      <c r="AL63" s="950"/>
      <c r="AM63" s="950"/>
      <c r="AN63" s="950"/>
      <c r="AO63" s="950"/>
      <c r="AP63" s="946"/>
      <c r="AQ63" s="946"/>
      <c r="AR63" s="946"/>
      <c r="AS63" s="946"/>
      <c r="AT63" s="946"/>
      <c r="AU63" s="946"/>
      <c r="AV63" s="946"/>
      <c r="AW63" s="946"/>
      <c r="AX63" s="946"/>
      <c r="AY63" s="946"/>
      <c r="AZ63" s="1004"/>
      <c r="BA63" s="1004"/>
      <c r="BB63" s="1004"/>
      <c r="BC63" s="1004"/>
      <c r="BD63" s="1004"/>
      <c r="BE63" s="947"/>
      <c r="BF63" s="947"/>
      <c r="BG63" s="947"/>
      <c r="BH63" s="947"/>
      <c r="BI63" s="948"/>
      <c r="BJ63" s="1005" t="s">
        <v>121</v>
      </c>
      <c r="BK63" s="940"/>
      <c r="BL63" s="940"/>
      <c r="BM63" s="940"/>
      <c r="BN63" s="1006"/>
      <c r="BO63" s="224"/>
      <c r="BP63" s="224"/>
      <c r="BQ63" s="221">
        <v>57</v>
      </c>
      <c r="BR63" s="222"/>
      <c r="BS63" s="987"/>
      <c r="BT63" s="988"/>
      <c r="BU63" s="988"/>
      <c r="BV63" s="988"/>
      <c r="BW63" s="988"/>
      <c r="BX63" s="988"/>
      <c r="BY63" s="988"/>
      <c r="BZ63" s="988"/>
      <c r="CA63" s="988"/>
      <c r="CB63" s="988"/>
      <c r="CC63" s="988"/>
      <c r="CD63" s="988"/>
      <c r="CE63" s="988"/>
      <c r="CF63" s="988"/>
      <c r="CG63" s="1003"/>
      <c r="CH63" s="984"/>
      <c r="CI63" s="985"/>
      <c r="CJ63" s="985"/>
      <c r="CK63" s="985"/>
      <c r="CL63" s="986"/>
      <c r="CM63" s="984"/>
      <c r="CN63" s="985"/>
      <c r="CO63" s="985"/>
      <c r="CP63" s="985"/>
      <c r="CQ63" s="986"/>
      <c r="CR63" s="984"/>
      <c r="CS63" s="985"/>
      <c r="CT63" s="985"/>
      <c r="CU63" s="985"/>
      <c r="CV63" s="986"/>
      <c r="CW63" s="984"/>
      <c r="CX63" s="985"/>
      <c r="CY63" s="985"/>
      <c r="CZ63" s="985"/>
      <c r="DA63" s="986"/>
      <c r="DB63" s="984"/>
      <c r="DC63" s="985"/>
      <c r="DD63" s="985"/>
      <c r="DE63" s="985"/>
      <c r="DF63" s="986"/>
      <c r="DG63" s="984"/>
      <c r="DH63" s="985"/>
      <c r="DI63" s="985"/>
      <c r="DJ63" s="985"/>
      <c r="DK63" s="986"/>
      <c r="DL63" s="984"/>
      <c r="DM63" s="985"/>
      <c r="DN63" s="985"/>
      <c r="DO63" s="985"/>
      <c r="DP63" s="986"/>
      <c r="DQ63" s="984"/>
      <c r="DR63" s="985"/>
      <c r="DS63" s="985"/>
      <c r="DT63" s="985"/>
      <c r="DU63" s="986"/>
      <c r="DV63" s="987"/>
      <c r="DW63" s="988"/>
      <c r="DX63" s="988"/>
      <c r="DY63" s="988"/>
      <c r="DZ63" s="989"/>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987"/>
      <c r="BT64" s="988"/>
      <c r="BU64" s="988"/>
      <c r="BV64" s="988"/>
      <c r="BW64" s="988"/>
      <c r="BX64" s="988"/>
      <c r="BY64" s="988"/>
      <c r="BZ64" s="988"/>
      <c r="CA64" s="988"/>
      <c r="CB64" s="988"/>
      <c r="CC64" s="988"/>
      <c r="CD64" s="988"/>
      <c r="CE64" s="988"/>
      <c r="CF64" s="988"/>
      <c r="CG64" s="1003"/>
      <c r="CH64" s="984"/>
      <c r="CI64" s="985"/>
      <c r="CJ64" s="985"/>
      <c r="CK64" s="985"/>
      <c r="CL64" s="986"/>
      <c r="CM64" s="984"/>
      <c r="CN64" s="985"/>
      <c r="CO64" s="985"/>
      <c r="CP64" s="985"/>
      <c r="CQ64" s="986"/>
      <c r="CR64" s="984"/>
      <c r="CS64" s="985"/>
      <c r="CT64" s="985"/>
      <c r="CU64" s="985"/>
      <c r="CV64" s="986"/>
      <c r="CW64" s="984"/>
      <c r="CX64" s="985"/>
      <c r="CY64" s="985"/>
      <c r="CZ64" s="985"/>
      <c r="DA64" s="986"/>
      <c r="DB64" s="984"/>
      <c r="DC64" s="985"/>
      <c r="DD64" s="985"/>
      <c r="DE64" s="985"/>
      <c r="DF64" s="986"/>
      <c r="DG64" s="984"/>
      <c r="DH64" s="985"/>
      <c r="DI64" s="985"/>
      <c r="DJ64" s="985"/>
      <c r="DK64" s="986"/>
      <c r="DL64" s="984"/>
      <c r="DM64" s="985"/>
      <c r="DN64" s="985"/>
      <c r="DO64" s="985"/>
      <c r="DP64" s="986"/>
      <c r="DQ64" s="984"/>
      <c r="DR64" s="985"/>
      <c r="DS64" s="985"/>
      <c r="DT64" s="985"/>
      <c r="DU64" s="986"/>
      <c r="DV64" s="987"/>
      <c r="DW64" s="988"/>
      <c r="DX64" s="988"/>
      <c r="DY64" s="988"/>
      <c r="DZ64" s="989"/>
      <c r="EA64" s="212"/>
    </row>
    <row r="65" spans="1:131" ht="26.25" customHeight="1" thickBot="1" x14ac:dyDescent="0.2">
      <c r="A65" s="214" t="s">
        <v>395</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987"/>
      <c r="BT65" s="988"/>
      <c r="BU65" s="988"/>
      <c r="BV65" s="988"/>
      <c r="BW65" s="988"/>
      <c r="BX65" s="988"/>
      <c r="BY65" s="988"/>
      <c r="BZ65" s="988"/>
      <c r="CA65" s="988"/>
      <c r="CB65" s="988"/>
      <c r="CC65" s="988"/>
      <c r="CD65" s="988"/>
      <c r="CE65" s="988"/>
      <c r="CF65" s="988"/>
      <c r="CG65" s="1003"/>
      <c r="CH65" s="984"/>
      <c r="CI65" s="985"/>
      <c r="CJ65" s="985"/>
      <c r="CK65" s="985"/>
      <c r="CL65" s="986"/>
      <c r="CM65" s="984"/>
      <c r="CN65" s="985"/>
      <c r="CO65" s="985"/>
      <c r="CP65" s="985"/>
      <c r="CQ65" s="986"/>
      <c r="CR65" s="984"/>
      <c r="CS65" s="985"/>
      <c r="CT65" s="985"/>
      <c r="CU65" s="985"/>
      <c r="CV65" s="986"/>
      <c r="CW65" s="984"/>
      <c r="CX65" s="985"/>
      <c r="CY65" s="985"/>
      <c r="CZ65" s="985"/>
      <c r="DA65" s="986"/>
      <c r="DB65" s="984"/>
      <c r="DC65" s="985"/>
      <c r="DD65" s="985"/>
      <c r="DE65" s="985"/>
      <c r="DF65" s="986"/>
      <c r="DG65" s="984"/>
      <c r="DH65" s="985"/>
      <c r="DI65" s="985"/>
      <c r="DJ65" s="985"/>
      <c r="DK65" s="986"/>
      <c r="DL65" s="984"/>
      <c r="DM65" s="985"/>
      <c r="DN65" s="985"/>
      <c r="DO65" s="985"/>
      <c r="DP65" s="986"/>
      <c r="DQ65" s="984"/>
      <c r="DR65" s="985"/>
      <c r="DS65" s="985"/>
      <c r="DT65" s="985"/>
      <c r="DU65" s="986"/>
      <c r="DV65" s="987"/>
      <c r="DW65" s="988"/>
      <c r="DX65" s="988"/>
      <c r="DY65" s="988"/>
      <c r="DZ65" s="989"/>
      <c r="EA65" s="212"/>
    </row>
    <row r="66" spans="1:131" ht="26.25" customHeight="1" x14ac:dyDescent="0.15">
      <c r="A66" s="990" t="s">
        <v>396</v>
      </c>
      <c r="B66" s="991"/>
      <c r="C66" s="991"/>
      <c r="D66" s="991"/>
      <c r="E66" s="991"/>
      <c r="F66" s="991"/>
      <c r="G66" s="991"/>
      <c r="H66" s="991"/>
      <c r="I66" s="991"/>
      <c r="J66" s="991"/>
      <c r="K66" s="991"/>
      <c r="L66" s="991"/>
      <c r="M66" s="991"/>
      <c r="N66" s="991"/>
      <c r="O66" s="991"/>
      <c r="P66" s="992"/>
      <c r="Q66" s="976" t="s">
        <v>380</v>
      </c>
      <c r="R66" s="977"/>
      <c r="S66" s="977"/>
      <c r="T66" s="977"/>
      <c r="U66" s="978"/>
      <c r="V66" s="976" t="s">
        <v>381</v>
      </c>
      <c r="W66" s="977"/>
      <c r="X66" s="977"/>
      <c r="Y66" s="977"/>
      <c r="Z66" s="978"/>
      <c r="AA66" s="976" t="s">
        <v>382</v>
      </c>
      <c r="AB66" s="977"/>
      <c r="AC66" s="977"/>
      <c r="AD66" s="977"/>
      <c r="AE66" s="978"/>
      <c r="AF66" s="996" t="s">
        <v>383</v>
      </c>
      <c r="AG66" s="997"/>
      <c r="AH66" s="997"/>
      <c r="AI66" s="997"/>
      <c r="AJ66" s="998"/>
      <c r="AK66" s="976" t="s">
        <v>384</v>
      </c>
      <c r="AL66" s="991"/>
      <c r="AM66" s="991"/>
      <c r="AN66" s="991"/>
      <c r="AO66" s="992"/>
      <c r="AP66" s="976" t="s">
        <v>385</v>
      </c>
      <c r="AQ66" s="977"/>
      <c r="AR66" s="977"/>
      <c r="AS66" s="977"/>
      <c r="AT66" s="978"/>
      <c r="AU66" s="976" t="s">
        <v>397</v>
      </c>
      <c r="AV66" s="977"/>
      <c r="AW66" s="977"/>
      <c r="AX66" s="977"/>
      <c r="AY66" s="978"/>
      <c r="AZ66" s="976" t="s">
        <v>364</v>
      </c>
      <c r="BA66" s="977"/>
      <c r="BB66" s="977"/>
      <c r="BC66" s="977"/>
      <c r="BD66" s="982"/>
      <c r="BE66" s="224"/>
      <c r="BF66" s="224"/>
      <c r="BG66" s="224"/>
      <c r="BH66" s="224"/>
      <c r="BI66" s="224"/>
      <c r="BJ66" s="224"/>
      <c r="BK66" s="224"/>
      <c r="BL66" s="224"/>
      <c r="BM66" s="224"/>
      <c r="BN66" s="224"/>
      <c r="BO66" s="224"/>
      <c r="BP66" s="224"/>
      <c r="BQ66" s="221">
        <v>60</v>
      </c>
      <c r="BR66" s="226"/>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93"/>
      <c r="B67" s="994"/>
      <c r="C67" s="994"/>
      <c r="D67" s="994"/>
      <c r="E67" s="994"/>
      <c r="F67" s="994"/>
      <c r="G67" s="994"/>
      <c r="H67" s="994"/>
      <c r="I67" s="994"/>
      <c r="J67" s="994"/>
      <c r="K67" s="994"/>
      <c r="L67" s="994"/>
      <c r="M67" s="994"/>
      <c r="N67" s="994"/>
      <c r="O67" s="994"/>
      <c r="P67" s="995"/>
      <c r="Q67" s="979"/>
      <c r="R67" s="980"/>
      <c r="S67" s="980"/>
      <c r="T67" s="980"/>
      <c r="U67" s="981"/>
      <c r="V67" s="979"/>
      <c r="W67" s="980"/>
      <c r="X67" s="980"/>
      <c r="Y67" s="980"/>
      <c r="Z67" s="981"/>
      <c r="AA67" s="979"/>
      <c r="AB67" s="980"/>
      <c r="AC67" s="980"/>
      <c r="AD67" s="980"/>
      <c r="AE67" s="981"/>
      <c r="AF67" s="999"/>
      <c r="AG67" s="1000"/>
      <c r="AH67" s="1000"/>
      <c r="AI67" s="1000"/>
      <c r="AJ67" s="1001"/>
      <c r="AK67" s="1002"/>
      <c r="AL67" s="994"/>
      <c r="AM67" s="994"/>
      <c r="AN67" s="994"/>
      <c r="AO67" s="995"/>
      <c r="AP67" s="979"/>
      <c r="AQ67" s="980"/>
      <c r="AR67" s="980"/>
      <c r="AS67" s="980"/>
      <c r="AT67" s="981"/>
      <c r="AU67" s="979"/>
      <c r="AV67" s="980"/>
      <c r="AW67" s="980"/>
      <c r="AX67" s="980"/>
      <c r="AY67" s="981"/>
      <c r="AZ67" s="979"/>
      <c r="BA67" s="980"/>
      <c r="BB67" s="980"/>
      <c r="BC67" s="980"/>
      <c r="BD67" s="983"/>
      <c r="BE67" s="224"/>
      <c r="BF67" s="224"/>
      <c r="BG67" s="224"/>
      <c r="BH67" s="224"/>
      <c r="BI67" s="224"/>
      <c r="BJ67" s="224"/>
      <c r="BK67" s="224"/>
      <c r="BL67" s="224"/>
      <c r="BM67" s="224"/>
      <c r="BN67" s="224"/>
      <c r="BO67" s="224"/>
      <c r="BP67" s="224"/>
      <c r="BQ67" s="221">
        <v>61</v>
      </c>
      <c r="BR67" s="226"/>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9">
        <v>1</v>
      </c>
      <c r="B68" s="972"/>
      <c r="C68" s="973"/>
      <c r="D68" s="973"/>
      <c r="E68" s="973"/>
      <c r="F68" s="973"/>
      <c r="G68" s="973"/>
      <c r="H68" s="973"/>
      <c r="I68" s="973"/>
      <c r="J68" s="973"/>
      <c r="K68" s="973"/>
      <c r="L68" s="973"/>
      <c r="M68" s="973"/>
      <c r="N68" s="973"/>
      <c r="O68" s="973"/>
      <c r="P68" s="974"/>
      <c r="Q68" s="975"/>
      <c r="R68" s="969"/>
      <c r="S68" s="969"/>
      <c r="T68" s="969"/>
      <c r="U68" s="969"/>
      <c r="V68" s="969"/>
      <c r="W68" s="969"/>
      <c r="X68" s="969"/>
      <c r="Y68" s="969"/>
      <c r="Z68" s="969"/>
      <c r="AA68" s="969"/>
      <c r="AB68" s="969"/>
      <c r="AC68" s="969"/>
      <c r="AD68" s="969"/>
      <c r="AE68" s="969"/>
      <c r="AF68" s="969"/>
      <c r="AG68" s="969"/>
      <c r="AH68" s="969"/>
      <c r="AI68" s="969"/>
      <c r="AJ68" s="969"/>
      <c r="AK68" s="969"/>
      <c r="AL68" s="969"/>
      <c r="AM68" s="969"/>
      <c r="AN68" s="969"/>
      <c r="AO68" s="969"/>
      <c r="AP68" s="969"/>
      <c r="AQ68" s="969"/>
      <c r="AR68" s="969"/>
      <c r="AS68" s="969"/>
      <c r="AT68" s="969"/>
      <c r="AU68" s="969"/>
      <c r="AV68" s="969"/>
      <c r="AW68" s="969"/>
      <c r="AX68" s="969"/>
      <c r="AY68" s="969"/>
      <c r="AZ68" s="970"/>
      <c r="BA68" s="970"/>
      <c r="BB68" s="970"/>
      <c r="BC68" s="970"/>
      <c r="BD68" s="971"/>
      <c r="BE68" s="224"/>
      <c r="BF68" s="224"/>
      <c r="BG68" s="224"/>
      <c r="BH68" s="224"/>
      <c r="BI68" s="224"/>
      <c r="BJ68" s="224"/>
      <c r="BK68" s="224"/>
      <c r="BL68" s="224"/>
      <c r="BM68" s="224"/>
      <c r="BN68" s="224"/>
      <c r="BO68" s="224"/>
      <c r="BP68" s="224"/>
      <c r="BQ68" s="221">
        <v>62</v>
      </c>
      <c r="BR68" s="226"/>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1">
        <v>2</v>
      </c>
      <c r="B69" s="961"/>
      <c r="C69" s="962"/>
      <c r="D69" s="962"/>
      <c r="E69" s="962"/>
      <c r="F69" s="962"/>
      <c r="G69" s="962"/>
      <c r="H69" s="962"/>
      <c r="I69" s="962"/>
      <c r="J69" s="962"/>
      <c r="K69" s="962"/>
      <c r="L69" s="962"/>
      <c r="M69" s="962"/>
      <c r="N69" s="962"/>
      <c r="O69" s="962"/>
      <c r="P69" s="963"/>
      <c r="Q69" s="964"/>
      <c r="R69" s="958"/>
      <c r="S69" s="958"/>
      <c r="T69" s="958"/>
      <c r="U69" s="958"/>
      <c r="V69" s="958"/>
      <c r="W69" s="958"/>
      <c r="X69" s="958"/>
      <c r="Y69" s="958"/>
      <c r="Z69" s="958"/>
      <c r="AA69" s="958"/>
      <c r="AB69" s="958"/>
      <c r="AC69" s="958"/>
      <c r="AD69" s="958"/>
      <c r="AE69" s="958"/>
      <c r="AF69" s="958"/>
      <c r="AG69" s="958"/>
      <c r="AH69" s="958"/>
      <c r="AI69" s="958"/>
      <c r="AJ69" s="958"/>
      <c r="AK69" s="958"/>
      <c r="AL69" s="958"/>
      <c r="AM69" s="958"/>
      <c r="AN69" s="958"/>
      <c r="AO69" s="958"/>
      <c r="AP69" s="958"/>
      <c r="AQ69" s="958"/>
      <c r="AR69" s="958"/>
      <c r="AS69" s="958"/>
      <c r="AT69" s="958"/>
      <c r="AU69" s="958"/>
      <c r="AV69" s="958"/>
      <c r="AW69" s="958"/>
      <c r="AX69" s="958"/>
      <c r="AY69" s="958"/>
      <c r="AZ69" s="959"/>
      <c r="BA69" s="959"/>
      <c r="BB69" s="959"/>
      <c r="BC69" s="959"/>
      <c r="BD69" s="960"/>
      <c r="BE69" s="224"/>
      <c r="BF69" s="224"/>
      <c r="BG69" s="224"/>
      <c r="BH69" s="224"/>
      <c r="BI69" s="224"/>
      <c r="BJ69" s="224"/>
      <c r="BK69" s="224"/>
      <c r="BL69" s="224"/>
      <c r="BM69" s="224"/>
      <c r="BN69" s="224"/>
      <c r="BO69" s="224"/>
      <c r="BP69" s="224"/>
      <c r="BQ69" s="221">
        <v>63</v>
      </c>
      <c r="BR69" s="226"/>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1">
        <v>3</v>
      </c>
      <c r="B70" s="961"/>
      <c r="C70" s="962"/>
      <c r="D70" s="962"/>
      <c r="E70" s="962"/>
      <c r="F70" s="962"/>
      <c r="G70" s="962"/>
      <c r="H70" s="962"/>
      <c r="I70" s="962"/>
      <c r="J70" s="962"/>
      <c r="K70" s="962"/>
      <c r="L70" s="962"/>
      <c r="M70" s="962"/>
      <c r="N70" s="962"/>
      <c r="O70" s="962"/>
      <c r="P70" s="963"/>
      <c r="Q70" s="964"/>
      <c r="R70" s="958"/>
      <c r="S70" s="958"/>
      <c r="T70" s="958"/>
      <c r="U70" s="958"/>
      <c r="V70" s="958"/>
      <c r="W70" s="958"/>
      <c r="X70" s="958"/>
      <c r="Y70" s="958"/>
      <c r="Z70" s="958"/>
      <c r="AA70" s="958"/>
      <c r="AB70" s="958"/>
      <c r="AC70" s="958"/>
      <c r="AD70" s="958"/>
      <c r="AE70" s="958"/>
      <c r="AF70" s="958"/>
      <c r="AG70" s="958"/>
      <c r="AH70" s="958"/>
      <c r="AI70" s="958"/>
      <c r="AJ70" s="958"/>
      <c r="AK70" s="958"/>
      <c r="AL70" s="958"/>
      <c r="AM70" s="958"/>
      <c r="AN70" s="958"/>
      <c r="AO70" s="958"/>
      <c r="AP70" s="958"/>
      <c r="AQ70" s="958"/>
      <c r="AR70" s="958"/>
      <c r="AS70" s="958"/>
      <c r="AT70" s="958"/>
      <c r="AU70" s="958"/>
      <c r="AV70" s="958"/>
      <c r="AW70" s="958"/>
      <c r="AX70" s="958"/>
      <c r="AY70" s="958"/>
      <c r="AZ70" s="959"/>
      <c r="BA70" s="959"/>
      <c r="BB70" s="959"/>
      <c r="BC70" s="959"/>
      <c r="BD70" s="960"/>
      <c r="BE70" s="224"/>
      <c r="BF70" s="224"/>
      <c r="BG70" s="224"/>
      <c r="BH70" s="224"/>
      <c r="BI70" s="224"/>
      <c r="BJ70" s="224"/>
      <c r="BK70" s="224"/>
      <c r="BL70" s="224"/>
      <c r="BM70" s="224"/>
      <c r="BN70" s="224"/>
      <c r="BO70" s="224"/>
      <c r="BP70" s="224"/>
      <c r="BQ70" s="221">
        <v>64</v>
      </c>
      <c r="BR70" s="226"/>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1">
        <v>4</v>
      </c>
      <c r="B71" s="961"/>
      <c r="C71" s="962"/>
      <c r="D71" s="962"/>
      <c r="E71" s="962"/>
      <c r="F71" s="962"/>
      <c r="G71" s="962"/>
      <c r="H71" s="962"/>
      <c r="I71" s="962"/>
      <c r="J71" s="962"/>
      <c r="K71" s="962"/>
      <c r="L71" s="962"/>
      <c r="M71" s="962"/>
      <c r="N71" s="962"/>
      <c r="O71" s="962"/>
      <c r="P71" s="963"/>
      <c r="Q71" s="964"/>
      <c r="R71" s="958"/>
      <c r="S71" s="958"/>
      <c r="T71" s="958"/>
      <c r="U71" s="958"/>
      <c r="V71" s="958"/>
      <c r="W71" s="958"/>
      <c r="X71" s="958"/>
      <c r="Y71" s="958"/>
      <c r="Z71" s="958"/>
      <c r="AA71" s="958"/>
      <c r="AB71" s="958"/>
      <c r="AC71" s="958"/>
      <c r="AD71" s="958"/>
      <c r="AE71" s="958"/>
      <c r="AF71" s="958"/>
      <c r="AG71" s="958"/>
      <c r="AH71" s="958"/>
      <c r="AI71" s="958"/>
      <c r="AJ71" s="958"/>
      <c r="AK71" s="958"/>
      <c r="AL71" s="958"/>
      <c r="AM71" s="958"/>
      <c r="AN71" s="958"/>
      <c r="AO71" s="958"/>
      <c r="AP71" s="958"/>
      <c r="AQ71" s="958"/>
      <c r="AR71" s="958"/>
      <c r="AS71" s="958"/>
      <c r="AT71" s="958"/>
      <c r="AU71" s="958"/>
      <c r="AV71" s="958"/>
      <c r="AW71" s="958"/>
      <c r="AX71" s="958"/>
      <c r="AY71" s="958"/>
      <c r="AZ71" s="959"/>
      <c r="BA71" s="959"/>
      <c r="BB71" s="959"/>
      <c r="BC71" s="959"/>
      <c r="BD71" s="960"/>
      <c r="BE71" s="224"/>
      <c r="BF71" s="224"/>
      <c r="BG71" s="224"/>
      <c r="BH71" s="224"/>
      <c r="BI71" s="224"/>
      <c r="BJ71" s="224"/>
      <c r="BK71" s="224"/>
      <c r="BL71" s="224"/>
      <c r="BM71" s="224"/>
      <c r="BN71" s="224"/>
      <c r="BO71" s="224"/>
      <c r="BP71" s="224"/>
      <c r="BQ71" s="221">
        <v>65</v>
      </c>
      <c r="BR71" s="226"/>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1">
        <v>5</v>
      </c>
      <c r="B72" s="961"/>
      <c r="C72" s="962"/>
      <c r="D72" s="962"/>
      <c r="E72" s="962"/>
      <c r="F72" s="962"/>
      <c r="G72" s="962"/>
      <c r="H72" s="962"/>
      <c r="I72" s="962"/>
      <c r="J72" s="962"/>
      <c r="K72" s="962"/>
      <c r="L72" s="962"/>
      <c r="M72" s="962"/>
      <c r="N72" s="962"/>
      <c r="O72" s="962"/>
      <c r="P72" s="963"/>
      <c r="Q72" s="964"/>
      <c r="R72" s="958"/>
      <c r="S72" s="958"/>
      <c r="T72" s="958"/>
      <c r="U72" s="958"/>
      <c r="V72" s="958"/>
      <c r="W72" s="958"/>
      <c r="X72" s="958"/>
      <c r="Y72" s="958"/>
      <c r="Z72" s="958"/>
      <c r="AA72" s="958"/>
      <c r="AB72" s="958"/>
      <c r="AC72" s="958"/>
      <c r="AD72" s="958"/>
      <c r="AE72" s="958"/>
      <c r="AF72" s="958"/>
      <c r="AG72" s="958"/>
      <c r="AH72" s="958"/>
      <c r="AI72" s="958"/>
      <c r="AJ72" s="958"/>
      <c r="AK72" s="958"/>
      <c r="AL72" s="958"/>
      <c r="AM72" s="958"/>
      <c r="AN72" s="958"/>
      <c r="AO72" s="958"/>
      <c r="AP72" s="958"/>
      <c r="AQ72" s="958"/>
      <c r="AR72" s="958"/>
      <c r="AS72" s="958"/>
      <c r="AT72" s="958"/>
      <c r="AU72" s="958"/>
      <c r="AV72" s="958"/>
      <c r="AW72" s="958"/>
      <c r="AX72" s="958"/>
      <c r="AY72" s="958"/>
      <c r="AZ72" s="959"/>
      <c r="BA72" s="959"/>
      <c r="BB72" s="959"/>
      <c r="BC72" s="959"/>
      <c r="BD72" s="960"/>
      <c r="BE72" s="224"/>
      <c r="BF72" s="224"/>
      <c r="BG72" s="224"/>
      <c r="BH72" s="224"/>
      <c r="BI72" s="224"/>
      <c r="BJ72" s="224"/>
      <c r="BK72" s="224"/>
      <c r="BL72" s="224"/>
      <c r="BM72" s="224"/>
      <c r="BN72" s="224"/>
      <c r="BO72" s="224"/>
      <c r="BP72" s="224"/>
      <c r="BQ72" s="221">
        <v>66</v>
      </c>
      <c r="BR72" s="226"/>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1">
        <v>6</v>
      </c>
      <c r="B73" s="961"/>
      <c r="C73" s="962"/>
      <c r="D73" s="962"/>
      <c r="E73" s="962"/>
      <c r="F73" s="962"/>
      <c r="G73" s="962"/>
      <c r="H73" s="962"/>
      <c r="I73" s="962"/>
      <c r="J73" s="962"/>
      <c r="K73" s="962"/>
      <c r="L73" s="962"/>
      <c r="M73" s="962"/>
      <c r="N73" s="962"/>
      <c r="O73" s="962"/>
      <c r="P73" s="963"/>
      <c r="Q73" s="964"/>
      <c r="R73" s="958"/>
      <c r="S73" s="958"/>
      <c r="T73" s="958"/>
      <c r="U73" s="958"/>
      <c r="V73" s="958"/>
      <c r="W73" s="958"/>
      <c r="X73" s="958"/>
      <c r="Y73" s="958"/>
      <c r="Z73" s="958"/>
      <c r="AA73" s="958"/>
      <c r="AB73" s="958"/>
      <c r="AC73" s="958"/>
      <c r="AD73" s="958"/>
      <c r="AE73" s="958"/>
      <c r="AF73" s="958"/>
      <c r="AG73" s="958"/>
      <c r="AH73" s="958"/>
      <c r="AI73" s="958"/>
      <c r="AJ73" s="958"/>
      <c r="AK73" s="958"/>
      <c r="AL73" s="958"/>
      <c r="AM73" s="958"/>
      <c r="AN73" s="958"/>
      <c r="AO73" s="958"/>
      <c r="AP73" s="958"/>
      <c r="AQ73" s="958"/>
      <c r="AR73" s="958"/>
      <c r="AS73" s="958"/>
      <c r="AT73" s="958"/>
      <c r="AU73" s="958"/>
      <c r="AV73" s="958"/>
      <c r="AW73" s="958"/>
      <c r="AX73" s="958"/>
      <c r="AY73" s="958"/>
      <c r="AZ73" s="959"/>
      <c r="BA73" s="959"/>
      <c r="BB73" s="959"/>
      <c r="BC73" s="959"/>
      <c r="BD73" s="960"/>
      <c r="BE73" s="224"/>
      <c r="BF73" s="224"/>
      <c r="BG73" s="224"/>
      <c r="BH73" s="224"/>
      <c r="BI73" s="224"/>
      <c r="BJ73" s="224"/>
      <c r="BK73" s="224"/>
      <c r="BL73" s="224"/>
      <c r="BM73" s="224"/>
      <c r="BN73" s="224"/>
      <c r="BO73" s="224"/>
      <c r="BP73" s="224"/>
      <c r="BQ73" s="221">
        <v>67</v>
      </c>
      <c r="BR73" s="226"/>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1">
        <v>7</v>
      </c>
      <c r="B74" s="961"/>
      <c r="C74" s="962"/>
      <c r="D74" s="962"/>
      <c r="E74" s="962"/>
      <c r="F74" s="962"/>
      <c r="G74" s="962"/>
      <c r="H74" s="962"/>
      <c r="I74" s="962"/>
      <c r="J74" s="962"/>
      <c r="K74" s="962"/>
      <c r="L74" s="962"/>
      <c r="M74" s="962"/>
      <c r="N74" s="962"/>
      <c r="O74" s="962"/>
      <c r="P74" s="963"/>
      <c r="Q74" s="964"/>
      <c r="R74" s="958"/>
      <c r="S74" s="958"/>
      <c r="T74" s="958"/>
      <c r="U74" s="958"/>
      <c r="V74" s="958"/>
      <c r="W74" s="958"/>
      <c r="X74" s="958"/>
      <c r="Y74" s="958"/>
      <c r="Z74" s="958"/>
      <c r="AA74" s="958"/>
      <c r="AB74" s="958"/>
      <c r="AC74" s="958"/>
      <c r="AD74" s="958"/>
      <c r="AE74" s="958"/>
      <c r="AF74" s="958"/>
      <c r="AG74" s="958"/>
      <c r="AH74" s="958"/>
      <c r="AI74" s="958"/>
      <c r="AJ74" s="958"/>
      <c r="AK74" s="958"/>
      <c r="AL74" s="958"/>
      <c r="AM74" s="958"/>
      <c r="AN74" s="958"/>
      <c r="AO74" s="958"/>
      <c r="AP74" s="958"/>
      <c r="AQ74" s="958"/>
      <c r="AR74" s="958"/>
      <c r="AS74" s="958"/>
      <c r="AT74" s="958"/>
      <c r="AU74" s="958"/>
      <c r="AV74" s="958"/>
      <c r="AW74" s="958"/>
      <c r="AX74" s="958"/>
      <c r="AY74" s="958"/>
      <c r="AZ74" s="959"/>
      <c r="BA74" s="959"/>
      <c r="BB74" s="959"/>
      <c r="BC74" s="959"/>
      <c r="BD74" s="960"/>
      <c r="BE74" s="224"/>
      <c r="BF74" s="224"/>
      <c r="BG74" s="224"/>
      <c r="BH74" s="224"/>
      <c r="BI74" s="224"/>
      <c r="BJ74" s="224"/>
      <c r="BK74" s="224"/>
      <c r="BL74" s="224"/>
      <c r="BM74" s="224"/>
      <c r="BN74" s="224"/>
      <c r="BO74" s="224"/>
      <c r="BP74" s="224"/>
      <c r="BQ74" s="221">
        <v>68</v>
      </c>
      <c r="BR74" s="226"/>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1">
        <v>8</v>
      </c>
      <c r="B75" s="961"/>
      <c r="C75" s="962"/>
      <c r="D75" s="962"/>
      <c r="E75" s="962"/>
      <c r="F75" s="962"/>
      <c r="G75" s="962"/>
      <c r="H75" s="962"/>
      <c r="I75" s="962"/>
      <c r="J75" s="962"/>
      <c r="K75" s="962"/>
      <c r="L75" s="962"/>
      <c r="M75" s="962"/>
      <c r="N75" s="962"/>
      <c r="O75" s="962"/>
      <c r="P75" s="963"/>
      <c r="Q75" s="965"/>
      <c r="R75" s="966"/>
      <c r="S75" s="966"/>
      <c r="T75" s="966"/>
      <c r="U75" s="967"/>
      <c r="V75" s="968"/>
      <c r="W75" s="966"/>
      <c r="X75" s="966"/>
      <c r="Y75" s="966"/>
      <c r="Z75" s="967"/>
      <c r="AA75" s="968"/>
      <c r="AB75" s="966"/>
      <c r="AC75" s="966"/>
      <c r="AD75" s="966"/>
      <c r="AE75" s="967"/>
      <c r="AF75" s="968"/>
      <c r="AG75" s="966"/>
      <c r="AH75" s="966"/>
      <c r="AI75" s="966"/>
      <c r="AJ75" s="967"/>
      <c r="AK75" s="968"/>
      <c r="AL75" s="966"/>
      <c r="AM75" s="966"/>
      <c r="AN75" s="966"/>
      <c r="AO75" s="967"/>
      <c r="AP75" s="968"/>
      <c r="AQ75" s="966"/>
      <c r="AR75" s="966"/>
      <c r="AS75" s="966"/>
      <c r="AT75" s="967"/>
      <c r="AU75" s="968"/>
      <c r="AV75" s="966"/>
      <c r="AW75" s="966"/>
      <c r="AX75" s="966"/>
      <c r="AY75" s="967"/>
      <c r="AZ75" s="959"/>
      <c r="BA75" s="959"/>
      <c r="BB75" s="959"/>
      <c r="BC75" s="959"/>
      <c r="BD75" s="960"/>
      <c r="BE75" s="224"/>
      <c r="BF75" s="224"/>
      <c r="BG75" s="224"/>
      <c r="BH75" s="224"/>
      <c r="BI75" s="224"/>
      <c r="BJ75" s="224"/>
      <c r="BK75" s="224"/>
      <c r="BL75" s="224"/>
      <c r="BM75" s="224"/>
      <c r="BN75" s="224"/>
      <c r="BO75" s="224"/>
      <c r="BP75" s="224"/>
      <c r="BQ75" s="221">
        <v>69</v>
      </c>
      <c r="BR75" s="226"/>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1">
        <v>9</v>
      </c>
      <c r="B76" s="961"/>
      <c r="C76" s="962"/>
      <c r="D76" s="962"/>
      <c r="E76" s="962"/>
      <c r="F76" s="962"/>
      <c r="G76" s="962"/>
      <c r="H76" s="962"/>
      <c r="I76" s="962"/>
      <c r="J76" s="962"/>
      <c r="K76" s="962"/>
      <c r="L76" s="962"/>
      <c r="M76" s="962"/>
      <c r="N76" s="962"/>
      <c r="O76" s="962"/>
      <c r="P76" s="963"/>
      <c r="Q76" s="965"/>
      <c r="R76" s="966"/>
      <c r="S76" s="966"/>
      <c r="T76" s="966"/>
      <c r="U76" s="967"/>
      <c r="V76" s="968"/>
      <c r="W76" s="966"/>
      <c r="X76" s="966"/>
      <c r="Y76" s="966"/>
      <c r="Z76" s="967"/>
      <c r="AA76" s="968"/>
      <c r="AB76" s="966"/>
      <c r="AC76" s="966"/>
      <c r="AD76" s="966"/>
      <c r="AE76" s="967"/>
      <c r="AF76" s="968"/>
      <c r="AG76" s="966"/>
      <c r="AH76" s="966"/>
      <c r="AI76" s="966"/>
      <c r="AJ76" s="967"/>
      <c r="AK76" s="968"/>
      <c r="AL76" s="966"/>
      <c r="AM76" s="966"/>
      <c r="AN76" s="966"/>
      <c r="AO76" s="967"/>
      <c r="AP76" s="968"/>
      <c r="AQ76" s="966"/>
      <c r="AR76" s="966"/>
      <c r="AS76" s="966"/>
      <c r="AT76" s="967"/>
      <c r="AU76" s="968"/>
      <c r="AV76" s="966"/>
      <c r="AW76" s="966"/>
      <c r="AX76" s="966"/>
      <c r="AY76" s="967"/>
      <c r="AZ76" s="959"/>
      <c r="BA76" s="959"/>
      <c r="BB76" s="959"/>
      <c r="BC76" s="959"/>
      <c r="BD76" s="960"/>
      <c r="BE76" s="224"/>
      <c r="BF76" s="224"/>
      <c r="BG76" s="224"/>
      <c r="BH76" s="224"/>
      <c r="BI76" s="224"/>
      <c r="BJ76" s="224"/>
      <c r="BK76" s="224"/>
      <c r="BL76" s="224"/>
      <c r="BM76" s="224"/>
      <c r="BN76" s="224"/>
      <c r="BO76" s="224"/>
      <c r="BP76" s="224"/>
      <c r="BQ76" s="221">
        <v>70</v>
      </c>
      <c r="BR76" s="226"/>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1">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24"/>
      <c r="BF77" s="224"/>
      <c r="BG77" s="224"/>
      <c r="BH77" s="224"/>
      <c r="BI77" s="224"/>
      <c r="BJ77" s="224"/>
      <c r="BK77" s="224"/>
      <c r="BL77" s="224"/>
      <c r="BM77" s="224"/>
      <c r="BN77" s="224"/>
      <c r="BO77" s="224"/>
      <c r="BP77" s="224"/>
      <c r="BQ77" s="221">
        <v>71</v>
      </c>
      <c r="BR77" s="226"/>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1">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4"/>
      <c r="BF78" s="224"/>
      <c r="BG78" s="224"/>
      <c r="BH78" s="224"/>
      <c r="BI78" s="224"/>
      <c r="BJ78" s="212"/>
      <c r="BK78" s="212"/>
      <c r="BL78" s="212"/>
      <c r="BM78" s="212"/>
      <c r="BN78" s="212"/>
      <c r="BO78" s="224"/>
      <c r="BP78" s="224"/>
      <c r="BQ78" s="221">
        <v>72</v>
      </c>
      <c r="BR78" s="226"/>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1">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4"/>
      <c r="BF79" s="224"/>
      <c r="BG79" s="224"/>
      <c r="BH79" s="224"/>
      <c r="BI79" s="224"/>
      <c r="BJ79" s="212"/>
      <c r="BK79" s="212"/>
      <c r="BL79" s="212"/>
      <c r="BM79" s="212"/>
      <c r="BN79" s="212"/>
      <c r="BO79" s="224"/>
      <c r="BP79" s="224"/>
      <c r="BQ79" s="221">
        <v>73</v>
      </c>
      <c r="BR79" s="226"/>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1">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4"/>
      <c r="BF80" s="224"/>
      <c r="BG80" s="224"/>
      <c r="BH80" s="224"/>
      <c r="BI80" s="224"/>
      <c r="BJ80" s="224"/>
      <c r="BK80" s="224"/>
      <c r="BL80" s="224"/>
      <c r="BM80" s="224"/>
      <c r="BN80" s="224"/>
      <c r="BO80" s="224"/>
      <c r="BP80" s="224"/>
      <c r="BQ80" s="221">
        <v>74</v>
      </c>
      <c r="BR80" s="226"/>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1">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4"/>
      <c r="BF81" s="224"/>
      <c r="BG81" s="224"/>
      <c r="BH81" s="224"/>
      <c r="BI81" s="224"/>
      <c r="BJ81" s="224"/>
      <c r="BK81" s="224"/>
      <c r="BL81" s="224"/>
      <c r="BM81" s="224"/>
      <c r="BN81" s="224"/>
      <c r="BO81" s="224"/>
      <c r="BP81" s="224"/>
      <c r="BQ81" s="221">
        <v>75</v>
      </c>
      <c r="BR81" s="226"/>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1">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4"/>
      <c r="BF82" s="224"/>
      <c r="BG82" s="224"/>
      <c r="BH82" s="224"/>
      <c r="BI82" s="224"/>
      <c r="BJ82" s="224"/>
      <c r="BK82" s="224"/>
      <c r="BL82" s="224"/>
      <c r="BM82" s="224"/>
      <c r="BN82" s="224"/>
      <c r="BO82" s="224"/>
      <c r="BP82" s="224"/>
      <c r="BQ82" s="221">
        <v>76</v>
      </c>
      <c r="BR82" s="226"/>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1">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4"/>
      <c r="BF83" s="224"/>
      <c r="BG83" s="224"/>
      <c r="BH83" s="224"/>
      <c r="BI83" s="224"/>
      <c r="BJ83" s="224"/>
      <c r="BK83" s="224"/>
      <c r="BL83" s="224"/>
      <c r="BM83" s="224"/>
      <c r="BN83" s="224"/>
      <c r="BO83" s="224"/>
      <c r="BP83" s="224"/>
      <c r="BQ83" s="221">
        <v>77</v>
      </c>
      <c r="BR83" s="226"/>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1">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4"/>
      <c r="BF84" s="224"/>
      <c r="BG84" s="224"/>
      <c r="BH84" s="224"/>
      <c r="BI84" s="224"/>
      <c r="BJ84" s="224"/>
      <c r="BK84" s="224"/>
      <c r="BL84" s="224"/>
      <c r="BM84" s="224"/>
      <c r="BN84" s="224"/>
      <c r="BO84" s="224"/>
      <c r="BP84" s="224"/>
      <c r="BQ84" s="221">
        <v>78</v>
      </c>
      <c r="BR84" s="226"/>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1">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4"/>
      <c r="BF85" s="224"/>
      <c r="BG85" s="224"/>
      <c r="BH85" s="224"/>
      <c r="BI85" s="224"/>
      <c r="BJ85" s="224"/>
      <c r="BK85" s="224"/>
      <c r="BL85" s="224"/>
      <c r="BM85" s="224"/>
      <c r="BN85" s="224"/>
      <c r="BO85" s="224"/>
      <c r="BP85" s="224"/>
      <c r="BQ85" s="221">
        <v>79</v>
      </c>
      <c r="BR85" s="226"/>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1">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4"/>
      <c r="BF86" s="224"/>
      <c r="BG86" s="224"/>
      <c r="BH86" s="224"/>
      <c r="BI86" s="224"/>
      <c r="BJ86" s="224"/>
      <c r="BK86" s="224"/>
      <c r="BL86" s="224"/>
      <c r="BM86" s="224"/>
      <c r="BN86" s="224"/>
      <c r="BO86" s="224"/>
      <c r="BP86" s="224"/>
      <c r="BQ86" s="221">
        <v>80</v>
      </c>
      <c r="BR86" s="226"/>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7">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4"/>
      <c r="BF87" s="224"/>
      <c r="BG87" s="224"/>
      <c r="BH87" s="224"/>
      <c r="BI87" s="224"/>
      <c r="BJ87" s="224"/>
      <c r="BK87" s="224"/>
      <c r="BL87" s="224"/>
      <c r="BM87" s="224"/>
      <c r="BN87" s="224"/>
      <c r="BO87" s="224"/>
      <c r="BP87" s="224"/>
      <c r="BQ87" s="221">
        <v>81</v>
      </c>
      <c r="BR87" s="226"/>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3" t="s">
        <v>376</v>
      </c>
      <c r="B88" s="924" t="s">
        <v>398</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c r="AG88" s="946"/>
      <c r="AH88" s="946"/>
      <c r="AI88" s="946"/>
      <c r="AJ88" s="946"/>
      <c r="AK88" s="950"/>
      <c r="AL88" s="950"/>
      <c r="AM88" s="950"/>
      <c r="AN88" s="950"/>
      <c r="AO88" s="950"/>
      <c r="AP88" s="946"/>
      <c r="AQ88" s="946"/>
      <c r="AR88" s="946"/>
      <c r="AS88" s="946"/>
      <c r="AT88" s="946"/>
      <c r="AU88" s="946"/>
      <c r="AV88" s="946"/>
      <c r="AW88" s="946"/>
      <c r="AX88" s="946"/>
      <c r="AY88" s="946"/>
      <c r="AZ88" s="947"/>
      <c r="BA88" s="947"/>
      <c r="BB88" s="947"/>
      <c r="BC88" s="947"/>
      <c r="BD88" s="948"/>
      <c r="BE88" s="224"/>
      <c r="BF88" s="224"/>
      <c r="BG88" s="224"/>
      <c r="BH88" s="224"/>
      <c r="BI88" s="224"/>
      <c r="BJ88" s="224"/>
      <c r="BK88" s="224"/>
      <c r="BL88" s="224"/>
      <c r="BM88" s="224"/>
      <c r="BN88" s="224"/>
      <c r="BO88" s="224"/>
      <c r="BP88" s="224"/>
      <c r="BQ88" s="221">
        <v>82</v>
      </c>
      <c r="BR88" s="226"/>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376</v>
      </c>
      <c r="BR102" s="924" t="s">
        <v>399</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c r="CS102" s="940"/>
      <c r="CT102" s="940"/>
      <c r="CU102" s="940"/>
      <c r="CV102" s="941"/>
      <c r="CW102" s="939"/>
      <c r="CX102" s="940"/>
      <c r="CY102" s="940"/>
      <c r="CZ102" s="940"/>
      <c r="DA102" s="941"/>
      <c r="DB102" s="939"/>
      <c r="DC102" s="940"/>
      <c r="DD102" s="940"/>
      <c r="DE102" s="940"/>
      <c r="DF102" s="941"/>
      <c r="DG102" s="939"/>
      <c r="DH102" s="940"/>
      <c r="DI102" s="940"/>
      <c r="DJ102" s="940"/>
      <c r="DK102" s="941"/>
      <c r="DL102" s="939"/>
      <c r="DM102" s="940"/>
      <c r="DN102" s="940"/>
      <c r="DO102" s="940"/>
      <c r="DP102" s="941"/>
      <c r="DQ102" s="939"/>
      <c r="DR102" s="940"/>
      <c r="DS102" s="940"/>
      <c r="DT102" s="940"/>
      <c r="DU102" s="941"/>
      <c r="DV102" s="924"/>
      <c r="DW102" s="925"/>
      <c r="DX102" s="925"/>
      <c r="DY102" s="925"/>
      <c r="DZ102" s="926"/>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27" t="s">
        <v>400</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28" t="s">
        <v>401</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402</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403</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404</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405</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406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407</v>
      </c>
      <c r="AB109" s="883"/>
      <c r="AC109" s="883"/>
      <c r="AD109" s="883"/>
      <c r="AE109" s="884"/>
      <c r="AF109" s="885" t="s">
        <v>408</v>
      </c>
      <c r="AG109" s="883"/>
      <c r="AH109" s="883"/>
      <c r="AI109" s="883"/>
      <c r="AJ109" s="884"/>
      <c r="AK109" s="885" t="s">
        <v>294</v>
      </c>
      <c r="AL109" s="883"/>
      <c r="AM109" s="883"/>
      <c r="AN109" s="883"/>
      <c r="AO109" s="884"/>
      <c r="AP109" s="885" t="s">
        <v>409</v>
      </c>
      <c r="AQ109" s="883"/>
      <c r="AR109" s="883"/>
      <c r="AS109" s="883"/>
      <c r="AT109" s="916"/>
      <c r="AU109" s="882" t="s">
        <v>406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407</v>
      </c>
      <c r="BR109" s="883"/>
      <c r="BS109" s="883"/>
      <c r="BT109" s="883"/>
      <c r="BU109" s="884"/>
      <c r="BV109" s="885" t="s">
        <v>408</v>
      </c>
      <c r="BW109" s="883"/>
      <c r="BX109" s="883"/>
      <c r="BY109" s="883"/>
      <c r="BZ109" s="884"/>
      <c r="CA109" s="885" t="s">
        <v>294</v>
      </c>
      <c r="CB109" s="883"/>
      <c r="CC109" s="883"/>
      <c r="CD109" s="883"/>
      <c r="CE109" s="884"/>
      <c r="CF109" s="923" t="s">
        <v>409</v>
      </c>
      <c r="CG109" s="923"/>
      <c r="CH109" s="923"/>
      <c r="CI109" s="923"/>
      <c r="CJ109" s="923"/>
      <c r="CK109" s="885" t="s">
        <v>410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407</v>
      </c>
      <c r="DH109" s="883"/>
      <c r="DI109" s="883"/>
      <c r="DJ109" s="883"/>
      <c r="DK109" s="884"/>
      <c r="DL109" s="885" t="s">
        <v>408</v>
      </c>
      <c r="DM109" s="883"/>
      <c r="DN109" s="883"/>
      <c r="DO109" s="883"/>
      <c r="DP109" s="884"/>
      <c r="DQ109" s="885" t="s">
        <v>294</v>
      </c>
      <c r="DR109" s="883"/>
      <c r="DS109" s="883"/>
      <c r="DT109" s="883"/>
      <c r="DU109" s="884"/>
      <c r="DV109" s="885" t="s">
        <v>409</v>
      </c>
      <c r="DW109" s="883"/>
      <c r="DX109" s="883"/>
      <c r="DY109" s="883"/>
      <c r="DZ109" s="916"/>
    </row>
    <row r="110" spans="1:131" s="212" customFormat="1" ht="26.25" customHeight="1" x14ac:dyDescent="0.15">
      <c r="A110" s="794" t="s">
        <v>411</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607462</v>
      </c>
      <c r="AB110" s="876"/>
      <c r="AC110" s="876"/>
      <c r="AD110" s="876"/>
      <c r="AE110" s="877"/>
      <c r="AF110" s="878">
        <v>609282</v>
      </c>
      <c r="AG110" s="876"/>
      <c r="AH110" s="876"/>
      <c r="AI110" s="876"/>
      <c r="AJ110" s="877"/>
      <c r="AK110" s="878">
        <v>664510</v>
      </c>
      <c r="AL110" s="876"/>
      <c r="AM110" s="876"/>
      <c r="AN110" s="876"/>
      <c r="AO110" s="877"/>
      <c r="AP110" s="879">
        <v>15</v>
      </c>
      <c r="AQ110" s="880"/>
      <c r="AR110" s="880"/>
      <c r="AS110" s="880"/>
      <c r="AT110" s="881"/>
      <c r="AU110" s="917" t="s">
        <v>69</v>
      </c>
      <c r="AV110" s="918"/>
      <c r="AW110" s="918"/>
      <c r="AX110" s="918"/>
      <c r="AY110" s="918"/>
      <c r="AZ110" s="827" t="s">
        <v>412</v>
      </c>
      <c r="BA110" s="795"/>
      <c r="BB110" s="795"/>
      <c r="BC110" s="795"/>
      <c r="BD110" s="795"/>
      <c r="BE110" s="795"/>
      <c r="BF110" s="795"/>
      <c r="BG110" s="795"/>
      <c r="BH110" s="795"/>
      <c r="BI110" s="795"/>
      <c r="BJ110" s="795"/>
      <c r="BK110" s="795"/>
      <c r="BL110" s="795"/>
      <c r="BM110" s="795"/>
      <c r="BN110" s="795"/>
      <c r="BO110" s="795"/>
      <c r="BP110" s="796"/>
      <c r="BQ110" s="828">
        <v>8206145</v>
      </c>
      <c r="BR110" s="812"/>
      <c r="BS110" s="812"/>
      <c r="BT110" s="812"/>
      <c r="BU110" s="812"/>
      <c r="BV110" s="812">
        <v>8039167</v>
      </c>
      <c r="BW110" s="812"/>
      <c r="BX110" s="812"/>
      <c r="BY110" s="812"/>
      <c r="BZ110" s="812"/>
      <c r="CA110" s="812">
        <v>7659811</v>
      </c>
      <c r="CB110" s="812"/>
      <c r="CC110" s="812"/>
      <c r="CD110" s="812"/>
      <c r="CE110" s="812"/>
      <c r="CF110" s="850">
        <v>172.7</v>
      </c>
      <c r="CG110" s="851"/>
      <c r="CH110" s="851"/>
      <c r="CI110" s="851"/>
      <c r="CJ110" s="851"/>
      <c r="CK110" s="913" t="s">
        <v>413</v>
      </c>
      <c r="CL110" s="870"/>
      <c r="CM110" s="827" t="s">
        <v>414</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28" t="s">
        <v>121</v>
      </c>
      <c r="DH110" s="812"/>
      <c r="DI110" s="812"/>
      <c r="DJ110" s="812"/>
      <c r="DK110" s="812"/>
      <c r="DL110" s="812" t="s">
        <v>121</v>
      </c>
      <c r="DM110" s="812"/>
      <c r="DN110" s="812"/>
      <c r="DO110" s="812"/>
      <c r="DP110" s="812"/>
      <c r="DQ110" s="812" t="s">
        <v>121</v>
      </c>
      <c r="DR110" s="812"/>
      <c r="DS110" s="812"/>
      <c r="DT110" s="812"/>
      <c r="DU110" s="812"/>
      <c r="DV110" s="813" t="s">
        <v>121</v>
      </c>
      <c r="DW110" s="813"/>
      <c r="DX110" s="813"/>
      <c r="DY110" s="813"/>
      <c r="DZ110" s="814"/>
    </row>
    <row r="111" spans="1:131" s="212" customFormat="1" ht="26.25" customHeight="1" x14ac:dyDescent="0.15">
      <c r="A111" s="761" t="s">
        <v>415</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899" t="s">
        <v>121</v>
      </c>
      <c r="AB111" s="900"/>
      <c r="AC111" s="900"/>
      <c r="AD111" s="900"/>
      <c r="AE111" s="901"/>
      <c r="AF111" s="902" t="s">
        <v>121</v>
      </c>
      <c r="AG111" s="900"/>
      <c r="AH111" s="900"/>
      <c r="AI111" s="900"/>
      <c r="AJ111" s="901"/>
      <c r="AK111" s="902" t="s">
        <v>121</v>
      </c>
      <c r="AL111" s="900"/>
      <c r="AM111" s="900"/>
      <c r="AN111" s="900"/>
      <c r="AO111" s="901"/>
      <c r="AP111" s="903" t="s">
        <v>121</v>
      </c>
      <c r="AQ111" s="904"/>
      <c r="AR111" s="904"/>
      <c r="AS111" s="904"/>
      <c r="AT111" s="905"/>
      <c r="AU111" s="919"/>
      <c r="AV111" s="920"/>
      <c r="AW111" s="920"/>
      <c r="AX111" s="920"/>
      <c r="AY111" s="920"/>
      <c r="AZ111" s="802" t="s">
        <v>416</v>
      </c>
      <c r="BA111" s="739"/>
      <c r="BB111" s="739"/>
      <c r="BC111" s="739"/>
      <c r="BD111" s="739"/>
      <c r="BE111" s="739"/>
      <c r="BF111" s="739"/>
      <c r="BG111" s="739"/>
      <c r="BH111" s="739"/>
      <c r="BI111" s="739"/>
      <c r="BJ111" s="739"/>
      <c r="BK111" s="739"/>
      <c r="BL111" s="739"/>
      <c r="BM111" s="739"/>
      <c r="BN111" s="739"/>
      <c r="BO111" s="739"/>
      <c r="BP111" s="740"/>
      <c r="BQ111" s="803" t="s">
        <v>121</v>
      </c>
      <c r="BR111" s="804"/>
      <c r="BS111" s="804"/>
      <c r="BT111" s="804"/>
      <c r="BU111" s="804"/>
      <c r="BV111" s="804" t="s">
        <v>121</v>
      </c>
      <c r="BW111" s="804"/>
      <c r="BX111" s="804"/>
      <c r="BY111" s="804"/>
      <c r="BZ111" s="804"/>
      <c r="CA111" s="804" t="s">
        <v>121</v>
      </c>
      <c r="CB111" s="804"/>
      <c r="CC111" s="804"/>
      <c r="CD111" s="804"/>
      <c r="CE111" s="804"/>
      <c r="CF111" s="859" t="s">
        <v>121</v>
      </c>
      <c r="CG111" s="860"/>
      <c r="CH111" s="860"/>
      <c r="CI111" s="860"/>
      <c r="CJ111" s="860"/>
      <c r="CK111" s="914"/>
      <c r="CL111" s="872"/>
      <c r="CM111" s="802" t="s">
        <v>417</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121</v>
      </c>
      <c r="DH111" s="804"/>
      <c r="DI111" s="804"/>
      <c r="DJ111" s="804"/>
      <c r="DK111" s="804"/>
      <c r="DL111" s="804" t="s">
        <v>121</v>
      </c>
      <c r="DM111" s="804"/>
      <c r="DN111" s="804"/>
      <c r="DO111" s="804"/>
      <c r="DP111" s="804"/>
      <c r="DQ111" s="804" t="s">
        <v>121</v>
      </c>
      <c r="DR111" s="804"/>
      <c r="DS111" s="804"/>
      <c r="DT111" s="804"/>
      <c r="DU111" s="804"/>
      <c r="DV111" s="781" t="s">
        <v>121</v>
      </c>
      <c r="DW111" s="781"/>
      <c r="DX111" s="781"/>
      <c r="DY111" s="781"/>
      <c r="DZ111" s="782"/>
    </row>
    <row r="112" spans="1:131" s="212" customFormat="1" ht="26.25" customHeight="1" x14ac:dyDescent="0.15">
      <c r="A112" s="906" t="s">
        <v>418</v>
      </c>
      <c r="B112" s="907"/>
      <c r="C112" s="739" t="s">
        <v>419</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121</v>
      </c>
      <c r="AB112" s="767"/>
      <c r="AC112" s="767"/>
      <c r="AD112" s="767"/>
      <c r="AE112" s="768"/>
      <c r="AF112" s="769" t="s">
        <v>121</v>
      </c>
      <c r="AG112" s="767"/>
      <c r="AH112" s="767"/>
      <c r="AI112" s="767"/>
      <c r="AJ112" s="768"/>
      <c r="AK112" s="769" t="s">
        <v>121</v>
      </c>
      <c r="AL112" s="767"/>
      <c r="AM112" s="767"/>
      <c r="AN112" s="767"/>
      <c r="AO112" s="768"/>
      <c r="AP112" s="808" t="s">
        <v>121</v>
      </c>
      <c r="AQ112" s="809"/>
      <c r="AR112" s="809"/>
      <c r="AS112" s="809"/>
      <c r="AT112" s="810"/>
      <c r="AU112" s="919"/>
      <c r="AV112" s="920"/>
      <c r="AW112" s="920"/>
      <c r="AX112" s="920"/>
      <c r="AY112" s="920"/>
      <c r="AZ112" s="802" t="s">
        <v>420</v>
      </c>
      <c r="BA112" s="739"/>
      <c r="BB112" s="739"/>
      <c r="BC112" s="739"/>
      <c r="BD112" s="739"/>
      <c r="BE112" s="739"/>
      <c r="BF112" s="739"/>
      <c r="BG112" s="739"/>
      <c r="BH112" s="739"/>
      <c r="BI112" s="739"/>
      <c r="BJ112" s="739"/>
      <c r="BK112" s="739"/>
      <c r="BL112" s="739"/>
      <c r="BM112" s="739"/>
      <c r="BN112" s="739"/>
      <c r="BO112" s="739"/>
      <c r="BP112" s="740"/>
      <c r="BQ112" s="803">
        <v>2132940</v>
      </c>
      <c r="BR112" s="804"/>
      <c r="BS112" s="804"/>
      <c r="BT112" s="804"/>
      <c r="BU112" s="804"/>
      <c r="BV112" s="804">
        <v>2266123</v>
      </c>
      <c r="BW112" s="804"/>
      <c r="BX112" s="804"/>
      <c r="BY112" s="804"/>
      <c r="BZ112" s="804"/>
      <c r="CA112" s="804">
        <v>2363218</v>
      </c>
      <c r="CB112" s="804"/>
      <c r="CC112" s="804"/>
      <c r="CD112" s="804"/>
      <c r="CE112" s="804"/>
      <c r="CF112" s="859">
        <v>53.3</v>
      </c>
      <c r="CG112" s="860"/>
      <c r="CH112" s="860"/>
      <c r="CI112" s="860"/>
      <c r="CJ112" s="860"/>
      <c r="CK112" s="914"/>
      <c r="CL112" s="872"/>
      <c r="CM112" s="802" t="s">
        <v>421</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121</v>
      </c>
      <c r="DH112" s="804"/>
      <c r="DI112" s="804"/>
      <c r="DJ112" s="804"/>
      <c r="DK112" s="804"/>
      <c r="DL112" s="804" t="s">
        <v>121</v>
      </c>
      <c r="DM112" s="804"/>
      <c r="DN112" s="804"/>
      <c r="DO112" s="804"/>
      <c r="DP112" s="804"/>
      <c r="DQ112" s="804" t="s">
        <v>121</v>
      </c>
      <c r="DR112" s="804"/>
      <c r="DS112" s="804"/>
      <c r="DT112" s="804"/>
      <c r="DU112" s="804"/>
      <c r="DV112" s="781" t="s">
        <v>121</v>
      </c>
      <c r="DW112" s="781"/>
      <c r="DX112" s="781"/>
      <c r="DY112" s="781"/>
      <c r="DZ112" s="782"/>
    </row>
    <row r="113" spans="1:130" s="212" customFormat="1" ht="26.25" customHeight="1" x14ac:dyDescent="0.15">
      <c r="A113" s="908"/>
      <c r="B113" s="909"/>
      <c r="C113" s="739" t="s">
        <v>422</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899">
        <v>172312</v>
      </c>
      <c r="AB113" s="900"/>
      <c r="AC113" s="900"/>
      <c r="AD113" s="900"/>
      <c r="AE113" s="901"/>
      <c r="AF113" s="902">
        <v>139977</v>
      </c>
      <c r="AG113" s="900"/>
      <c r="AH113" s="900"/>
      <c r="AI113" s="900"/>
      <c r="AJ113" s="901"/>
      <c r="AK113" s="902">
        <v>114331</v>
      </c>
      <c r="AL113" s="900"/>
      <c r="AM113" s="900"/>
      <c r="AN113" s="900"/>
      <c r="AO113" s="901"/>
      <c r="AP113" s="903">
        <v>2.6</v>
      </c>
      <c r="AQ113" s="904"/>
      <c r="AR113" s="904"/>
      <c r="AS113" s="904"/>
      <c r="AT113" s="905"/>
      <c r="AU113" s="919"/>
      <c r="AV113" s="920"/>
      <c r="AW113" s="920"/>
      <c r="AX113" s="920"/>
      <c r="AY113" s="920"/>
      <c r="AZ113" s="802" t="s">
        <v>423</v>
      </c>
      <c r="BA113" s="739"/>
      <c r="BB113" s="739"/>
      <c r="BC113" s="739"/>
      <c r="BD113" s="739"/>
      <c r="BE113" s="739"/>
      <c r="BF113" s="739"/>
      <c r="BG113" s="739"/>
      <c r="BH113" s="739"/>
      <c r="BI113" s="739"/>
      <c r="BJ113" s="739"/>
      <c r="BK113" s="739"/>
      <c r="BL113" s="739"/>
      <c r="BM113" s="739"/>
      <c r="BN113" s="739"/>
      <c r="BO113" s="739"/>
      <c r="BP113" s="740"/>
      <c r="BQ113" s="803">
        <v>641178</v>
      </c>
      <c r="BR113" s="804"/>
      <c r="BS113" s="804"/>
      <c r="BT113" s="804"/>
      <c r="BU113" s="804"/>
      <c r="BV113" s="804">
        <v>666081</v>
      </c>
      <c r="BW113" s="804"/>
      <c r="BX113" s="804"/>
      <c r="BY113" s="804"/>
      <c r="BZ113" s="804"/>
      <c r="CA113" s="804">
        <v>680812</v>
      </c>
      <c r="CB113" s="804"/>
      <c r="CC113" s="804"/>
      <c r="CD113" s="804"/>
      <c r="CE113" s="804"/>
      <c r="CF113" s="859">
        <v>15.4</v>
      </c>
      <c r="CG113" s="860"/>
      <c r="CH113" s="860"/>
      <c r="CI113" s="860"/>
      <c r="CJ113" s="860"/>
      <c r="CK113" s="914"/>
      <c r="CL113" s="872"/>
      <c r="CM113" s="802" t="s">
        <v>424</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121</v>
      </c>
      <c r="DH113" s="767"/>
      <c r="DI113" s="767"/>
      <c r="DJ113" s="767"/>
      <c r="DK113" s="768"/>
      <c r="DL113" s="769" t="s">
        <v>121</v>
      </c>
      <c r="DM113" s="767"/>
      <c r="DN113" s="767"/>
      <c r="DO113" s="767"/>
      <c r="DP113" s="768"/>
      <c r="DQ113" s="769" t="s">
        <v>121</v>
      </c>
      <c r="DR113" s="767"/>
      <c r="DS113" s="767"/>
      <c r="DT113" s="767"/>
      <c r="DU113" s="768"/>
      <c r="DV113" s="808" t="s">
        <v>121</v>
      </c>
      <c r="DW113" s="809"/>
      <c r="DX113" s="809"/>
      <c r="DY113" s="809"/>
      <c r="DZ113" s="810"/>
    </row>
    <row r="114" spans="1:130" s="212" customFormat="1" ht="26.25" customHeight="1" x14ac:dyDescent="0.15">
      <c r="A114" s="908"/>
      <c r="B114" s="909"/>
      <c r="C114" s="739" t="s">
        <v>425</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49480</v>
      </c>
      <c r="AB114" s="767"/>
      <c r="AC114" s="767"/>
      <c r="AD114" s="767"/>
      <c r="AE114" s="768"/>
      <c r="AF114" s="769">
        <v>56292</v>
      </c>
      <c r="AG114" s="767"/>
      <c r="AH114" s="767"/>
      <c r="AI114" s="767"/>
      <c r="AJ114" s="768"/>
      <c r="AK114" s="769">
        <v>47147</v>
      </c>
      <c r="AL114" s="767"/>
      <c r="AM114" s="767"/>
      <c r="AN114" s="767"/>
      <c r="AO114" s="768"/>
      <c r="AP114" s="808">
        <v>1.1000000000000001</v>
      </c>
      <c r="AQ114" s="809"/>
      <c r="AR114" s="809"/>
      <c r="AS114" s="809"/>
      <c r="AT114" s="810"/>
      <c r="AU114" s="919"/>
      <c r="AV114" s="920"/>
      <c r="AW114" s="920"/>
      <c r="AX114" s="920"/>
      <c r="AY114" s="920"/>
      <c r="AZ114" s="802" t="s">
        <v>426</v>
      </c>
      <c r="BA114" s="739"/>
      <c r="BB114" s="739"/>
      <c r="BC114" s="739"/>
      <c r="BD114" s="739"/>
      <c r="BE114" s="739"/>
      <c r="BF114" s="739"/>
      <c r="BG114" s="739"/>
      <c r="BH114" s="739"/>
      <c r="BI114" s="739"/>
      <c r="BJ114" s="739"/>
      <c r="BK114" s="739"/>
      <c r="BL114" s="739"/>
      <c r="BM114" s="739"/>
      <c r="BN114" s="739"/>
      <c r="BO114" s="739"/>
      <c r="BP114" s="740"/>
      <c r="BQ114" s="803">
        <v>142547</v>
      </c>
      <c r="BR114" s="804"/>
      <c r="BS114" s="804"/>
      <c r="BT114" s="804"/>
      <c r="BU114" s="804"/>
      <c r="BV114" s="804">
        <v>201543</v>
      </c>
      <c r="BW114" s="804"/>
      <c r="BX114" s="804"/>
      <c r="BY114" s="804"/>
      <c r="BZ114" s="804"/>
      <c r="CA114" s="804">
        <v>133018</v>
      </c>
      <c r="CB114" s="804"/>
      <c r="CC114" s="804"/>
      <c r="CD114" s="804"/>
      <c r="CE114" s="804"/>
      <c r="CF114" s="859">
        <v>3</v>
      </c>
      <c r="CG114" s="860"/>
      <c r="CH114" s="860"/>
      <c r="CI114" s="860"/>
      <c r="CJ114" s="860"/>
      <c r="CK114" s="914"/>
      <c r="CL114" s="872"/>
      <c r="CM114" s="802" t="s">
        <v>427</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121</v>
      </c>
      <c r="DH114" s="767"/>
      <c r="DI114" s="767"/>
      <c r="DJ114" s="767"/>
      <c r="DK114" s="768"/>
      <c r="DL114" s="769" t="s">
        <v>121</v>
      </c>
      <c r="DM114" s="767"/>
      <c r="DN114" s="767"/>
      <c r="DO114" s="767"/>
      <c r="DP114" s="768"/>
      <c r="DQ114" s="769" t="s">
        <v>121</v>
      </c>
      <c r="DR114" s="767"/>
      <c r="DS114" s="767"/>
      <c r="DT114" s="767"/>
      <c r="DU114" s="768"/>
      <c r="DV114" s="808" t="s">
        <v>121</v>
      </c>
      <c r="DW114" s="809"/>
      <c r="DX114" s="809"/>
      <c r="DY114" s="809"/>
      <c r="DZ114" s="810"/>
    </row>
    <row r="115" spans="1:130" s="212" customFormat="1" ht="26.25" customHeight="1" x14ac:dyDescent="0.15">
      <c r="A115" s="908"/>
      <c r="B115" s="909"/>
      <c r="C115" s="739" t="s">
        <v>428</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899" t="s">
        <v>121</v>
      </c>
      <c r="AB115" s="900"/>
      <c r="AC115" s="900"/>
      <c r="AD115" s="900"/>
      <c r="AE115" s="901"/>
      <c r="AF115" s="902" t="s">
        <v>121</v>
      </c>
      <c r="AG115" s="900"/>
      <c r="AH115" s="900"/>
      <c r="AI115" s="900"/>
      <c r="AJ115" s="901"/>
      <c r="AK115" s="902" t="s">
        <v>121</v>
      </c>
      <c r="AL115" s="900"/>
      <c r="AM115" s="900"/>
      <c r="AN115" s="900"/>
      <c r="AO115" s="901"/>
      <c r="AP115" s="903" t="s">
        <v>121</v>
      </c>
      <c r="AQ115" s="904"/>
      <c r="AR115" s="904"/>
      <c r="AS115" s="904"/>
      <c r="AT115" s="905"/>
      <c r="AU115" s="919"/>
      <c r="AV115" s="920"/>
      <c r="AW115" s="920"/>
      <c r="AX115" s="920"/>
      <c r="AY115" s="920"/>
      <c r="AZ115" s="802" t="s">
        <v>429</v>
      </c>
      <c r="BA115" s="739"/>
      <c r="BB115" s="739"/>
      <c r="BC115" s="739"/>
      <c r="BD115" s="739"/>
      <c r="BE115" s="739"/>
      <c r="BF115" s="739"/>
      <c r="BG115" s="739"/>
      <c r="BH115" s="739"/>
      <c r="BI115" s="739"/>
      <c r="BJ115" s="739"/>
      <c r="BK115" s="739"/>
      <c r="BL115" s="739"/>
      <c r="BM115" s="739"/>
      <c r="BN115" s="739"/>
      <c r="BO115" s="739"/>
      <c r="BP115" s="740"/>
      <c r="BQ115" s="803" t="s">
        <v>121</v>
      </c>
      <c r="BR115" s="804"/>
      <c r="BS115" s="804"/>
      <c r="BT115" s="804"/>
      <c r="BU115" s="804"/>
      <c r="BV115" s="804" t="s">
        <v>121</v>
      </c>
      <c r="BW115" s="804"/>
      <c r="BX115" s="804"/>
      <c r="BY115" s="804"/>
      <c r="BZ115" s="804"/>
      <c r="CA115" s="804" t="s">
        <v>121</v>
      </c>
      <c r="CB115" s="804"/>
      <c r="CC115" s="804"/>
      <c r="CD115" s="804"/>
      <c r="CE115" s="804"/>
      <c r="CF115" s="859" t="s">
        <v>121</v>
      </c>
      <c r="CG115" s="860"/>
      <c r="CH115" s="860"/>
      <c r="CI115" s="860"/>
      <c r="CJ115" s="860"/>
      <c r="CK115" s="914"/>
      <c r="CL115" s="872"/>
      <c r="CM115" s="802" t="s">
        <v>430</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121</v>
      </c>
      <c r="DH115" s="767"/>
      <c r="DI115" s="767"/>
      <c r="DJ115" s="767"/>
      <c r="DK115" s="768"/>
      <c r="DL115" s="769" t="s">
        <v>121</v>
      </c>
      <c r="DM115" s="767"/>
      <c r="DN115" s="767"/>
      <c r="DO115" s="767"/>
      <c r="DP115" s="768"/>
      <c r="DQ115" s="769" t="s">
        <v>121</v>
      </c>
      <c r="DR115" s="767"/>
      <c r="DS115" s="767"/>
      <c r="DT115" s="767"/>
      <c r="DU115" s="768"/>
      <c r="DV115" s="808" t="s">
        <v>121</v>
      </c>
      <c r="DW115" s="809"/>
      <c r="DX115" s="809"/>
      <c r="DY115" s="809"/>
      <c r="DZ115" s="810"/>
    </row>
    <row r="116" spans="1:130" s="212" customFormat="1" ht="26.25" customHeight="1" x14ac:dyDescent="0.15">
      <c r="A116" s="910"/>
      <c r="B116" s="911"/>
      <c r="C116" s="806" t="s">
        <v>431</v>
      </c>
      <c r="D116" s="806"/>
      <c r="E116" s="806"/>
      <c r="F116" s="806"/>
      <c r="G116" s="806"/>
      <c r="H116" s="806"/>
      <c r="I116" s="806"/>
      <c r="J116" s="806"/>
      <c r="K116" s="806"/>
      <c r="L116" s="806"/>
      <c r="M116" s="806"/>
      <c r="N116" s="806"/>
      <c r="O116" s="806"/>
      <c r="P116" s="806"/>
      <c r="Q116" s="806"/>
      <c r="R116" s="806"/>
      <c r="S116" s="806"/>
      <c r="T116" s="806"/>
      <c r="U116" s="806"/>
      <c r="V116" s="806"/>
      <c r="W116" s="806"/>
      <c r="X116" s="806"/>
      <c r="Y116" s="806"/>
      <c r="Z116" s="807"/>
      <c r="AA116" s="766">
        <v>49</v>
      </c>
      <c r="AB116" s="767"/>
      <c r="AC116" s="767"/>
      <c r="AD116" s="767"/>
      <c r="AE116" s="768"/>
      <c r="AF116" s="769">
        <v>16</v>
      </c>
      <c r="AG116" s="767"/>
      <c r="AH116" s="767"/>
      <c r="AI116" s="767"/>
      <c r="AJ116" s="768"/>
      <c r="AK116" s="769">
        <v>49</v>
      </c>
      <c r="AL116" s="767"/>
      <c r="AM116" s="767"/>
      <c r="AN116" s="767"/>
      <c r="AO116" s="768"/>
      <c r="AP116" s="808">
        <v>0</v>
      </c>
      <c r="AQ116" s="809"/>
      <c r="AR116" s="809"/>
      <c r="AS116" s="809"/>
      <c r="AT116" s="810"/>
      <c r="AU116" s="919"/>
      <c r="AV116" s="920"/>
      <c r="AW116" s="920"/>
      <c r="AX116" s="920"/>
      <c r="AY116" s="920"/>
      <c r="AZ116" s="896" t="s">
        <v>432</v>
      </c>
      <c r="BA116" s="897"/>
      <c r="BB116" s="897"/>
      <c r="BC116" s="897"/>
      <c r="BD116" s="897"/>
      <c r="BE116" s="897"/>
      <c r="BF116" s="897"/>
      <c r="BG116" s="897"/>
      <c r="BH116" s="897"/>
      <c r="BI116" s="897"/>
      <c r="BJ116" s="897"/>
      <c r="BK116" s="897"/>
      <c r="BL116" s="897"/>
      <c r="BM116" s="897"/>
      <c r="BN116" s="897"/>
      <c r="BO116" s="897"/>
      <c r="BP116" s="898"/>
      <c r="BQ116" s="803" t="s">
        <v>121</v>
      </c>
      <c r="BR116" s="804"/>
      <c r="BS116" s="804"/>
      <c r="BT116" s="804"/>
      <c r="BU116" s="804"/>
      <c r="BV116" s="804" t="s">
        <v>121</v>
      </c>
      <c r="BW116" s="804"/>
      <c r="BX116" s="804"/>
      <c r="BY116" s="804"/>
      <c r="BZ116" s="804"/>
      <c r="CA116" s="804" t="s">
        <v>121</v>
      </c>
      <c r="CB116" s="804"/>
      <c r="CC116" s="804"/>
      <c r="CD116" s="804"/>
      <c r="CE116" s="804"/>
      <c r="CF116" s="859" t="s">
        <v>121</v>
      </c>
      <c r="CG116" s="860"/>
      <c r="CH116" s="860"/>
      <c r="CI116" s="860"/>
      <c r="CJ116" s="860"/>
      <c r="CK116" s="914"/>
      <c r="CL116" s="872"/>
      <c r="CM116" s="802" t="s">
        <v>433</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121</v>
      </c>
      <c r="DH116" s="767"/>
      <c r="DI116" s="767"/>
      <c r="DJ116" s="767"/>
      <c r="DK116" s="768"/>
      <c r="DL116" s="769" t="s">
        <v>121</v>
      </c>
      <c r="DM116" s="767"/>
      <c r="DN116" s="767"/>
      <c r="DO116" s="767"/>
      <c r="DP116" s="768"/>
      <c r="DQ116" s="769" t="s">
        <v>121</v>
      </c>
      <c r="DR116" s="767"/>
      <c r="DS116" s="767"/>
      <c r="DT116" s="767"/>
      <c r="DU116" s="768"/>
      <c r="DV116" s="808" t="s">
        <v>121</v>
      </c>
      <c r="DW116" s="809"/>
      <c r="DX116" s="809"/>
      <c r="DY116" s="809"/>
      <c r="DZ116" s="810"/>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41" t="s">
        <v>434</v>
      </c>
      <c r="Z117" s="884"/>
      <c r="AA117" s="889">
        <v>829303</v>
      </c>
      <c r="AB117" s="890"/>
      <c r="AC117" s="890"/>
      <c r="AD117" s="890"/>
      <c r="AE117" s="891"/>
      <c r="AF117" s="892">
        <v>805567</v>
      </c>
      <c r="AG117" s="890"/>
      <c r="AH117" s="890"/>
      <c r="AI117" s="890"/>
      <c r="AJ117" s="891"/>
      <c r="AK117" s="892">
        <v>826037</v>
      </c>
      <c r="AL117" s="890"/>
      <c r="AM117" s="890"/>
      <c r="AN117" s="890"/>
      <c r="AO117" s="891"/>
      <c r="AP117" s="893"/>
      <c r="AQ117" s="894"/>
      <c r="AR117" s="894"/>
      <c r="AS117" s="894"/>
      <c r="AT117" s="895"/>
      <c r="AU117" s="919"/>
      <c r="AV117" s="920"/>
      <c r="AW117" s="920"/>
      <c r="AX117" s="920"/>
      <c r="AY117" s="920"/>
      <c r="AZ117" s="847" t="s">
        <v>435</v>
      </c>
      <c r="BA117" s="848"/>
      <c r="BB117" s="848"/>
      <c r="BC117" s="848"/>
      <c r="BD117" s="848"/>
      <c r="BE117" s="848"/>
      <c r="BF117" s="848"/>
      <c r="BG117" s="848"/>
      <c r="BH117" s="848"/>
      <c r="BI117" s="848"/>
      <c r="BJ117" s="848"/>
      <c r="BK117" s="848"/>
      <c r="BL117" s="848"/>
      <c r="BM117" s="848"/>
      <c r="BN117" s="848"/>
      <c r="BO117" s="848"/>
      <c r="BP117" s="849"/>
      <c r="BQ117" s="803" t="s">
        <v>121</v>
      </c>
      <c r="BR117" s="804"/>
      <c r="BS117" s="804"/>
      <c r="BT117" s="804"/>
      <c r="BU117" s="804"/>
      <c r="BV117" s="804" t="s">
        <v>121</v>
      </c>
      <c r="BW117" s="804"/>
      <c r="BX117" s="804"/>
      <c r="BY117" s="804"/>
      <c r="BZ117" s="804"/>
      <c r="CA117" s="804" t="s">
        <v>121</v>
      </c>
      <c r="CB117" s="804"/>
      <c r="CC117" s="804"/>
      <c r="CD117" s="804"/>
      <c r="CE117" s="804"/>
      <c r="CF117" s="859" t="s">
        <v>121</v>
      </c>
      <c r="CG117" s="860"/>
      <c r="CH117" s="860"/>
      <c r="CI117" s="860"/>
      <c r="CJ117" s="860"/>
      <c r="CK117" s="914"/>
      <c r="CL117" s="872"/>
      <c r="CM117" s="802" t="s">
        <v>436</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121</v>
      </c>
      <c r="DH117" s="767"/>
      <c r="DI117" s="767"/>
      <c r="DJ117" s="767"/>
      <c r="DK117" s="768"/>
      <c r="DL117" s="769" t="s">
        <v>121</v>
      </c>
      <c r="DM117" s="767"/>
      <c r="DN117" s="767"/>
      <c r="DO117" s="767"/>
      <c r="DP117" s="768"/>
      <c r="DQ117" s="769" t="s">
        <v>121</v>
      </c>
      <c r="DR117" s="767"/>
      <c r="DS117" s="767"/>
      <c r="DT117" s="767"/>
      <c r="DU117" s="768"/>
      <c r="DV117" s="808" t="s">
        <v>121</v>
      </c>
      <c r="DW117" s="809"/>
      <c r="DX117" s="809"/>
      <c r="DY117" s="809"/>
      <c r="DZ117" s="810"/>
    </row>
    <row r="118" spans="1:130" s="212" customFormat="1" ht="26.25" customHeight="1" x14ac:dyDescent="0.15">
      <c r="A118" s="882" t="s">
        <v>410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407</v>
      </c>
      <c r="AB118" s="883"/>
      <c r="AC118" s="883"/>
      <c r="AD118" s="883"/>
      <c r="AE118" s="884"/>
      <c r="AF118" s="885" t="s">
        <v>408</v>
      </c>
      <c r="AG118" s="883"/>
      <c r="AH118" s="883"/>
      <c r="AI118" s="883"/>
      <c r="AJ118" s="884"/>
      <c r="AK118" s="885" t="s">
        <v>294</v>
      </c>
      <c r="AL118" s="883"/>
      <c r="AM118" s="883"/>
      <c r="AN118" s="883"/>
      <c r="AO118" s="884"/>
      <c r="AP118" s="886" t="s">
        <v>409</v>
      </c>
      <c r="AQ118" s="887"/>
      <c r="AR118" s="887"/>
      <c r="AS118" s="887"/>
      <c r="AT118" s="888"/>
      <c r="AU118" s="919"/>
      <c r="AV118" s="920"/>
      <c r="AW118" s="920"/>
      <c r="AX118" s="920"/>
      <c r="AY118" s="920"/>
      <c r="AZ118" s="805" t="s">
        <v>437</v>
      </c>
      <c r="BA118" s="806"/>
      <c r="BB118" s="806"/>
      <c r="BC118" s="806"/>
      <c r="BD118" s="806"/>
      <c r="BE118" s="806"/>
      <c r="BF118" s="806"/>
      <c r="BG118" s="806"/>
      <c r="BH118" s="806"/>
      <c r="BI118" s="806"/>
      <c r="BJ118" s="806"/>
      <c r="BK118" s="806"/>
      <c r="BL118" s="806"/>
      <c r="BM118" s="806"/>
      <c r="BN118" s="806"/>
      <c r="BO118" s="806"/>
      <c r="BP118" s="807"/>
      <c r="BQ118" s="843" t="s">
        <v>121</v>
      </c>
      <c r="BR118" s="844"/>
      <c r="BS118" s="844"/>
      <c r="BT118" s="844"/>
      <c r="BU118" s="844"/>
      <c r="BV118" s="844" t="s">
        <v>121</v>
      </c>
      <c r="BW118" s="844"/>
      <c r="BX118" s="844"/>
      <c r="BY118" s="844"/>
      <c r="BZ118" s="844"/>
      <c r="CA118" s="844" t="s">
        <v>121</v>
      </c>
      <c r="CB118" s="844"/>
      <c r="CC118" s="844"/>
      <c r="CD118" s="844"/>
      <c r="CE118" s="844"/>
      <c r="CF118" s="859" t="s">
        <v>121</v>
      </c>
      <c r="CG118" s="860"/>
      <c r="CH118" s="860"/>
      <c r="CI118" s="860"/>
      <c r="CJ118" s="860"/>
      <c r="CK118" s="914"/>
      <c r="CL118" s="872"/>
      <c r="CM118" s="802" t="s">
        <v>438</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121</v>
      </c>
      <c r="DH118" s="767"/>
      <c r="DI118" s="767"/>
      <c r="DJ118" s="767"/>
      <c r="DK118" s="768"/>
      <c r="DL118" s="769" t="s">
        <v>121</v>
      </c>
      <c r="DM118" s="767"/>
      <c r="DN118" s="767"/>
      <c r="DO118" s="767"/>
      <c r="DP118" s="768"/>
      <c r="DQ118" s="769" t="s">
        <v>121</v>
      </c>
      <c r="DR118" s="767"/>
      <c r="DS118" s="767"/>
      <c r="DT118" s="767"/>
      <c r="DU118" s="768"/>
      <c r="DV118" s="808" t="s">
        <v>121</v>
      </c>
      <c r="DW118" s="809"/>
      <c r="DX118" s="809"/>
      <c r="DY118" s="809"/>
      <c r="DZ118" s="810"/>
    </row>
    <row r="119" spans="1:130" s="212" customFormat="1" ht="26.25" customHeight="1" x14ac:dyDescent="0.15">
      <c r="A119" s="869" t="s">
        <v>413</v>
      </c>
      <c r="B119" s="870"/>
      <c r="C119" s="827" t="s">
        <v>414</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121</v>
      </c>
      <c r="AB119" s="876"/>
      <c r="AC119" s="876"/>
      <c r="AD119" s="876"/>
      <c r="AE119" s="877"/>
      <c r="AF119" s="878" t="s">
        <v>121</v>
      </c>
      <c r="AG119" s="876"/>
      <c r="AH119" s="876"/>
      <c r="AI119" s="876"/>
      <c r="AJ119" s="877"/>
      <c r="AK119" s="878" t="s">
        <v>121</v>
      </c>
      <c r="AL119" s="876"/>
      <c r="AM119" s="876"/>
      <c r="AN119" s="876"/>
      <c r="AO119" s="877"/>
      <c r="AP119" s="879" t="s">
        <v>121</v>
      </c>
      <c r="AQ119" s="880"/>
      <c r="AR119" s="880"/>
      <c r="AS119" s="880"/>
      <c r="AT119" s="881"/>
      <c r="AU119" s="921"/>
      <c r="AV119" s="922"/>
      <c r="AW119" s="922"/>
      <c r="AX119" s="922"/>
      <c r="AY119" s="922"/>
      <c r="AZ119" s="235" t="s">
        <v>177</v>
      </c>
      <c r="BA119" s="235"/>
      <c r="BB119" s="235"/>
      <c r="BC119" s="235"/>
      <c r="BD119" s="235"/>
      <c r="BE119" s="235"/>
      <c r="BF119" s="235"/>
      <c r="BG119" s="235"/>
      <c r="BH119" s="235"/>
      <c r="BI119" s="235"/>
      <c r="BJ119" s="235"/>
      <c r="BK119" s="235"/>
      <c r="BL119" s="235"/>
      <c r="BM119" s="235"/>
      <c r="BN119" s="235"/>
      <c r="BO119" s="841" t="s">
        <v>439</v>
      </c>
      <c r="BP119" s="842"/>
      <c r="BQ119" s="843">
        <v>11122810</v>
      </c>
      <c r="BR119" s="844"/>
      <c r="BS119" s="844"/>
      <c r="BT119" s="844"/>
      <c r="BU119" s="844"/>
      <c r="BV119" s="844">
        <v>11172914</v>
      </c>
      <c r="BW119" s="844"/>
      <c r="BX119" s="844"/>
      <c r="BY119" s="844"/>
      <c r="BZ119" s="844"/>
      <c r="CA119" s="844">
        <v>10836859</v>
      </c>
      <c r="CB119" s="844"/>
      <c r="CC119" s="844"/>
      <c r="CD119" s="844"/>
      <c r="CE119" s="844"/>
      <c r="CF119" s="735"/>
      <c r="CG119" s="736"/>
      <c r="CH119" s="736"/>
      <c r="CI119" s="736"/>
      <c r="CJ119" s="840"/>
      <c r="CK119" s="915"/>
      <c r="CL119" s="874"/>
      <c r="CM119" s="805" t="s">
        <v>440</v>
      </c>
      <c r="CN119" s="806"/>
      <c r="CO119" s="806"/>
      <c r="CP119" s="806"/>
      <c r="CQ119" s="806"/>
      <c r="CR119" s="806"/>
      <c r="CS119" s="806"/>
      <c r="CT119" s="806"/>
      <c r="CU119" s="806"/>
      <c r="CV119" s="806"/>
      <c r="CW119" s="806"/>
      <c r="CX119" s="806"/>
      <c r="CY119" s="806"/>
      <c r="CZ119" s="806"/>
      <c r="DA119" s="806"/>
      <c r="DB119" s="806"/>
      <c r="DC119" s="806"/>
      <c r="DD119" s="806"/>
      <c r="DE119" s="806"/>
      <c r="DF119" s="807"/>
      <c r="DG119" s="750" t="s">
        <v>121</v>
      </c>
      <c r="DH119" s="751"/>
      <c r="DI119" s="751"/>
      <c r="DJ119" s="751"/>
      <c r="DK119" s="752"/>
      <c r="DL119" s="753" t="s">
        <v>121</v>
      </c>
      <c r="DM119" s="751"/>
      <c r="DN119" s="751"/>
      <c r="DO119" s="751"/>
      <c r="DP119" s="752"/>
      <c r="DQ119" s="753" t="s">
        <v>121</v>
      </c>
      <c r="DR119" s="751"/>
      <c r="DS119" s="751"/>
      <c r="DT119" s="751"/>
      <c r="DU119" s="752"/>
      <c r="DV119" s="815" t="s">
        <v>121</v>
      </c>
      <c r="DW119" s="816"/>
      <c r="DX119" s="816"/>
      <c r="DY119" s="816"/>
      <c r="DZ119" s="817"/>
    </row>
    <row r="120" spans="1:130" s="212" customFormat="1" ht="26.25" customHeight="1" x14ac:dyDescent="0.15">
      <c r="A120" s="871"/>
      <c r="B120" s="872"/>
      <c r="C120" s="802" t="s">
        <v>417</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121</v>
      </c>
      <c r="AB120" s="767"/>
      <c r="AC120" s="767"/>
      <c r="AD120" s="767"/>
      <c r="AE120" s="768"/>
      <c r="AF120" s="769" t="s">
        <v>121</v>
      </c>
      <c r="AG120" s="767"/>
      <c r="AH120" s="767"/>
      <c r="AI120" s="767"/>
      <c r="AJ120" s="768"/>
      <c r="AK120" s="769" t="s">
        <v>121</v>
      </c>
      <c r="AL120" s="767"/>
      <c r="AM120" s="767"/>
      <c r="AN120" s="767"/>
      <c r="AO120" s="768"/>
      <c r="AP120" s="808" t="s">
        <v>121</v>
      </c>
      <c r="AQ120" s="809"/>
      <c r="AR120" s="809"/>
      <c r="AS120" s="809"/>
      <c r="AT120" s="810"/>
      <c r="AU120" s="861" t="s">
        <v>441</v>
      </c>
      <c r="AV120" s="862"/>
      <c r="AW120" s="862"/>
      <c r="AX120" s="862"/>
      <c r="AY120" s="863"/>
      <c r="AZ120" s="827" t="s">
        <v>442</v>
      </c>
      <c r="BA120" s="795"/>
      <c r="BB120" s="795"/>
      <c r="BC120" s="795"/>
      <c r="BD120" s="795"/>
      <c r="BE120" s="795"/>
      <c r="BF120" s="795"/>
      <c r="BG120" s="795"/>
      <c r="BH120" s="795"/>
      <c r="BI120" s="795"/>
      <c r="BJ120" s="795"/>
      <c r="BK120" s="795"/>
      <c r="BL120" s="795"/>
      <c r="BM120" s="795"/>
      <c r="BN120" s="795"/>
      <c r="BO120" s="795"/>
      <c r="BP120" s="796"/>
      <c r="BQ120" s="828">
        <v>2138665</v>
      </c>
      <c r="BR120" s="812"/>
      <c r="BS120" s="812"/>
      <c r="BT120" s="812"/>
      <c r="BU120" s="812"/>
      <c r="BV120" s="812">
        <v>2352919</v>
      </c>
      <c r="BW120" s="812"/>
      <c r="BX120" s="812"/>
      <c r="BY120" s="812"/>
      <c r="BZ120" s="812"/>
      <c r="CA120" s="812">
        <v>2420848</v>
      </c>
      <c r="CB120" s="812"/>
      <c r="CC120" s="812"/>
      <c r="CD120" s="812"/>
      <c r="CE120" s="812"/>
      <c r="CF120" s="850">
        <v>54.6</v>
      </c>
      <c r="CG120" s="851"/>
      <c r="CH120" s="851"/>
      <c r="CI120" s="851"/>
      <c r="CJ120" s="851"/>
      <c r="CK120" s="852" t="s">
        <v>443</v>
      </c>
      <c r="CL120" s="819"/>
      <c r="CM120" s="819"/>
      <c r="CN120" s="819"/>
      <c r="CO120" s="820"/>
      <c r="CP120" s="856" t="s">
        <v>392</v>
      </c>
      <c r="CQ120" s="857"/>
      <c r="CR120" s="857"/>
      <c r="CS120" s="857"/>
      <c r="CT120" s="857"/>
      <c r="CU120" s="857"/>
      <c r="CV120" s="857"/>
      <c r="CW120" s="857"/>
      <c r="CX120" s="857"/>
      <c r="CY120" s="857"/>
      <c r="CZ120" s="857"/>
      <c r="DA120" s="857"/>
      <c r="DB120" s="857"/>
      <c r="DC120" s="857"/>
      <c r="DD120" s="857"/>
      <c r="DE120" s="857"/>
      <c r="DF120" s="858"/>
      <c r="DG120" s="828">
        <v>2132940</v>
      </c>
      <c r="DH120" s="812"/>
      <c r="DI120" s="812"/>
      <c r="DJ120" s="812"/>
      <c r="DK120" s="812"/>
      <c r="DL120" s="812">
        <v>2266123</v>
      </c>
      <c r="DM120" s="812"/>
      <c r="DN120" s="812"/>
      <c r="DO120" s="812"/>
      <c r="DP120" s="812"/>
      <c r="DQ120" s="812">
        <v>2363218</v>
      </c>
      <c r="DR120" s="812"/>
      <c r="DS120" s="812"/>
      <c r="DT120" s="812"/>
      <c r="DU120" s="812"/>
      <c r="DV120" s="813">
        <v>53.3</v>
      </c>
      <c r="DW120" s="813"/>
      <c r="DX120" s="813"/>
      <c r="DY120" s="813"/>
      <c r="DZ120" s="814"/>
    </row>
    <row r="121" spans="1:130" s="212" customFormat="1" ht="26.25" customHeight="1" x14ac:dyDescent="0.15">
      <c r="A121" s="871"/>
      <c r="B121" s="872"/>
      <c r="C121" s="847" t="s">
        <v>444</v>
      </c>
      <c r="D121" s="848"/>
      <c r="E121" s="848"/>
      <c r="F121" s="848"/>
      <c r="G121" s="848"/>
      <c r="H121" s="848"/>
      <c r="I121" s="848"/>
      <c r="J121" s="848"/>
      <c r="K121" s="848"/>
      <c r="L121" s="848"/>
      <c r="M121" s="848"/>
      <c r="N121" s="848"/>
      <c r="O121" s="848"/>
      <c r="P121" s="848"/>
      <c r="Q121" s="848"/>
      <c r="R121" s="848"/>
      <c r="S121" s="848"/>
      <c r="T121" s="848"/>
      <c r="U121" s="848"/>
      <c r="V121" s="848"/>
      <c r="W121" s="848"/>
      <c r="X121" s="848"/>
      <c r="Y121" s="848"/>
      <c r="Z121" s="849"/>
      <c r="AA121" s="766" t="s">
        <v>121</v>
      </c>
      <c r="AB121" s="767"/>
      <c r="AC121" s="767"/>
      <c r="AD121" s="767"/>
      <c r="AE121" s="768"/>
      <c r="AF121" s="769" t="s">
        <v>121</v>
      </c>
      <c r="AG121" s="767"/>
      <c r="AH121" s="767"/>
      <c r="AI121" s="767"/>
      <c r="AJ121" s="768"/>
      <c r="AK121" s="769" t="s">
        <v>121</v>
      </c>
      <c r="AL121" s="767"/>
      <c r="AM121" s="767"/>
      <c r="AN121" s="767"/>
      <c r="AO121" s="768"/>
      <c r="AP121" s="808" t="s">
        <v>121</v>
      </c>
      <c r="AQ121" s="809"/>
      <c r="AR121" s="809"/>
      <c r="AS121" s="809"/>
      <c r="AT121" s="810"/>
      <c r="AU121" s="864"/>
      <c r="AV121" s="865"/>
      <c r="AW121" s="865"/>
      <c r="AX121" s="865"/>
      <c r="AY121" s="866"/>
      <c r="AZ121" s="802" t="s">
        <v>445</v>
      </c>
      <c r="BA121" s="739"/>
      <c r="BB121" s="739"/>
      <c r="BC121" s="739"/>
      <c r="BD121" s="739"/>
      <c r="BE121" s="739"/>
      <c r="BF121" s="739"/>
      <c r="BG121" s="739"/>
      <c r="BH121" s="739"/>
      <c r="BI121" s="739"/>
      <c r="BJ121" s="739"/>
      <c r="BK121" s="739"/>
      <c r="BL121" s="739"/>
      <c r="BM121" s="739"/>
      <c r="BN121" s="739"/>
      <c r="BO121" s="739"/>
      <c r="BP121" s="740"/>
      <c r="BQ121" s="803">
        <v>179818</v>
      </c>
      <c r="BR121" s="804"/>
      <c r="BS121" s="804"/>
      <c r="BT121" s="804"/>
      <c r="BU121" s="804"/>
      <c r="BV121" s="804">
        <v>171070</v>
      </c>
      <c r="BW121" s="804"/>
      <c r="BX121" s="804"/>
      <c r="BY121" s="804"/>
      <c r="BZ121" s="804"/>
      <c r="CA121" s="804">
        <v>160813</v>
      </c>
      <c r="CB121" s="804"/>
      <c r="CC121" s="804"/>
      <c r="CD121" s="804"/>
      <c r="CE121" s="804"/>
      <c r="CF121" s="859">
        <v>3.6</v>
      </c>
      <c r="CG121" s="860"/>
      <c r="CH121" s="860"/>
      <c r="CI121" s="860"/>
      <c r="CJ121" s="860"/>
      <c r="CK121" s="853"/>
      <c r="CL121" s="822"/>
      <c r="CM121" s="822"/>
      <c r="CN121" s="822"/>
      <c r="CO121" s="823"/>
      <c r="CP121" s="831" t="s">
        <v>389</v>
      </c>
      <c r="CQ121" s="832"/>
      <c r="CR121" s="832"/>
      <c r="CS121" s="832"/>
      <c r="CT121" s="832"/>
      <c r="CU121" s="832"/>
      <c r="CV121" s="832"/>
      <c r="CW121" s="832"/>
      <c r="CX121" s="832"/>
      <c r="CY121" s="832"/>
      <c r="CZ121" s="832"/>
      <c r="DA121" s="832"/>
      <c r="DB121" s="832"/>
      <c r="DC121" s="832"/>
      <c r="DD121" s="832"/>
      <c r="DE121" s="832"/>
      <c r="DF121" s="833"/>
      <c r="DG121" s="803" t="s">
        <v>121</v>
      </c>
      <c r="DH121" s="804"/>
      <c r="DI121" s="804"/>
      <c r="DJ121" s="804"/>
      <c r="DK121" s="804"/>
      <c r="DL121" s="804" t="s">
        <v>121</v>
      </c>
      <c r="DM121" s="804"/>
      <c r="DN121" s="804"/>
      <c r="DO121" s="804"/>
      <c r="DP121" s="804"/>
      <c r="DQ121" s="804" t="s">
        <v>121</v>
      </c>
      <c r="DR121" s="804"/>
      <c r="DS121" s="804"/>
      <c r="DT121" s="804"/>
      <c r="DU121" s="804"/>
      <c r="DV121" s="781" t="s">
        <v>121</v>
      </c>
      <c r="DW121" s="781"/>
      <c r="DX121" s="781"/>
      <c r="DY121" s="781"/>
      <c r="DZ121" s="782"/>
    </row>
    <row r="122" spans="1:130" s="212" customFormat="1" ht="26.25" customHeight="1" x14ac:dyDescent="0.15">
      <c r="A122" s="871"/>
      <c r="B122" s="872"/>
      <c r="C122" s="802" t="s">
        <v>427</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121</v>
      </c>
      <c r="AB122" s="767"/>
      <c r="AC122" s="767"/>
      <c r="AD122" s="767"/>
      <c r="AE122" s="768"/>
      <c r="AF122" s="769" t="s">
        <v>121</v>
      </c>
      <c r="AG122" s="767"/>
      <c r="AH122" s="767"/>
      <c r="AI122" s="767"/>
      <c r="AJ122" s="768"/>
      <c r="AK122" s="769" t="s">
        <v>121</v>
      </c>
      <c r="AL122" s="767"/>
      <c r="AM122" s="767"/>
      <c r="AN122" s="767"/>
      <c r="AO122" s="768"/>
      <c r="AP122" s="808" t="s">
        <v>121</v>
      </c>
      <c r="AQ122" s="809"/>
      <c r="AR122" s="809"/>
      <c r="AS122" s="809"/>
      <c r="AT122" s="810"/>
      <c r="AU122" s="864"/>
      <c r="AV122" s="865"/>
      <c r="AW122" s="865"/>
      <c r="AX122" s="865"/>
      <c r="AY122" s="866"/>
      <c r="AZ122" s="805" t="s">
        <v>446</v>
      </c>
      <c r="BA122" s="806"/>
      <c r="BB122" s="806"/>
      <c r="BC122" s="806"/>
      <c r="BD122" s="806"/>
      <c r="BE122" s="806"/>
      <c r="BF122" s="806"/>
      <c r="BG122" s="806"/>
      <c r="BH122" s="806"/>
      <c r="BI122" s="806"/>
      <c r="BJ122" s="806"/>
      <c r="BK122" s="806"/>
      <c r="BL122" s="806"/>
      <c r="BM122" s="806"/>
      <c r="BN122" s="806"/>
      <c r="BO122" s="806"/>
      <c r="BP122" s="807"/>
      <c r="BQ122" s="843">
        <v>5410352</v>
      </c>
      <c r="BR122" s="844"/>
      <c r="BS122" s="844"/>
      <c r="BT122" s="844"/>
      <c r="BU122" s="844"/>
      <c r="BV122" s="844">
        <v>5334813</v>
      </c>
      <c r="BW122" s="844"/>
      <c r="BX122" s="844"/>
      <c r="BY122" s="844"/>
      <c r="BZ122" s="844"/>
      <c r="CA122" s="844">
        <v>4977155</v>
      </c>
      <c r="CB122" s="844"/>
      <c r="CC122" s="844"/>
      <c r="CD122" s="844"/>
      <c r="CE122" s="844"/>
      <c r="CF122" s="845">
        <v>112.2</v>
      </c>
      <c r="CG122" s="846"/>
      <c r="CH122" s="846"/>
      <c r="CI122" s="846"/>
      <c r="CJ122" s="846"/>
      <c r="CK122" s="853"/>
      <c r="CL122" s="822"/>
      <c r="CM122" s="822"/>
      <c r="CN122" s="822"/>
      <c r="CO122" s="823"/>
      <c r="CP122" s="831" t="s">
        <v>388</v>
      </c>
      <c r="CQ122" s="832"/>
      <c r="CR122" s="832"/>
      <c r="CS122" s="832"/>
      <c r="CT122" s="832"/>
      <c r="CU122" s="832"/>
      <c r="CV122" s="832"/>
      <c r="CW122" s="832"/>
      <c r="CX122" s="832"/>
      <c r="CY122" s="832"/>
      <c r="CZ122" s="832"/>
      <c r="DA122" s="832"/>
      <c r="DB122" s="832"/>
      <c r="DC122" s="832"/>
      <c r="DD122" s="832"/>
      <c r="DE122" s="832"/>
      <c r="DF122" s="833"/>
      <c r="DG122" s="803" t="s">
        <v>121</v>
      </c>
      <c r="DH122" s="804"/>
      <c r="DI122" s="804"/>
      <c r="DJ122" s="804"/>
      <c r="DK122" s="804"/>
      <c r="DL122" s="804" t="s">
        <v>121</v>
      </c>
      <c r="DM122" s="804"/>
      <c r="DN122" s="804"/>
      <c r="DO122" s="804"/>
      <c r="DP122" s="804"/>
      <c r="DQ122" s="804" t="s">
        <v>121</v>
      </c>
      <c r="DR122" s="804"/>
      <c r="DS122" s="804"/>
      <c r="DT122" s="804"/>
      <c r="DU122" s="804"/>
      <c r="DV122" s="781" t="s">
        <v>121</v>
      </c>
      <c r="DW122" s="781"/>
      <c r="DX122" s="781"/>
      <c r="DY122" s="781"/>
      <c r="DZ122" s="782"/>
    </row>
    <row r="123" spans="1:130" s="212" customFormat="1" ht="26.25" customHeight="1" x14ac:dyDescent="0.15">
      <c r="A123" s="871"/>
      <c r="B123" s="872"/>
      <c r="C123" s="802" t="s">
        <v>433</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121</v>
      </c>
      <c r="AB123" s="767"/>
      <c r="AC123" s="767"/>
      <c r="AD123" s="767"/>
      <c r="AE123" s="768"/>
      <c r="AF123" s="769" t="s">
        <v>121</v>
      </c>
      <c r="AG123" s="767"/>
      <c r="AH123" s="767"/>
      <c r="AI123" s="767"/>
      <c r="AJ123" s="768"/>
      <c r="AK123" s="769" t="s">
        <v>121</v>
      </c>
      <c r="AL123" s="767"/>
      <c r="AM123" s="767"/>
      <c r="AN123" s="767"/>
      <c r="AO123" s="768"/>
      <c r="AP123" s="808" t="s">
        <v>121</v>
      </c>
      <c r="AQ123" s="809"/>
      <c r="AR123" s="809"/>
      <c r="AS123" s="809"/>
      <c r="AT123" s="810"/>
      <c r="AU123" s="867"/>
      <c r="AV123" s="868"/>
      <c r="AW123" s="868"/>
      <c r="AX123" s="868"/>
      <c r="AY123" s="868"/>
      <c r="AZ123" s="235" t="s">
        <v>177</v>
      </c>
      <c r="BA123" s="235"/>
      <c r="BB123" s="235"/>
      <c r="BC123" s="235"/>
      <c r="BD123" s="235"/>
      <c r="BE123" s="235"/>
      <c r="BF123" s="235"/>
      <c r="BG123" s="235"/>
      <c r="BH123" s="235"/>
      <c r="BI123" s="235"/>
      <c r="BJ123" s="235"/>
      <c r="BK123" s="235"/>
      <c r="BL123" s="235"/>
      <c r="BM123" s="235"/>
      <c r="BN123" s="235"/>
      <c r="BO123" s="841" t="s">
        <v>447</v>
      </c>
      <c r="BP123" s="842"/>
      <c r="BQ123" s="838">
        <v>7728835</v>
      </c>
      <c r="BR123" s="839"/>
      <c r="BS123" s="839"/>
      <c r="BT123" s="839"/>
      <c r="BU123" s="839"/>
      <c r="BV123" s="839">
        <v>7858802</v>
      </c>
      <c r="BW123" s="839"/>
      <c r="BX123" s="839"/>
      <c r="BY123" s="839"/>
      <c r="BZ123" s="839"/>
      <c r="CA123" s="839">
        <v>7558816</v>
      </c>
      <c r="CB123" s="839"/>
      <c r="CC123" s="839"/>
      <c r="CD123" s="839"/>
      <c r="CE123" s="839"/>
      <c r="CF123" s="735"/>
      <c r="CG123" s="736"/>
      <c r="CH123" s="736"/>
      <c r="CI123" s="736"/>
      <c r="CJ123" s="840"/>
      <c r="CK123" s="853"/>
      <c r="CL123" s="822"/>
      <c r="CM123" s="822"/>
      <c r="CN123" s="822"/>
      <c r="CO123" s="823"/>
      <c r="CP123" s="831" t="s">
        <v>390</v>
      </c>
      <c r="CQ123" s="832"/>
      <c r="CR123" s="832"/>
      <c r="CS123" s="832"/>
      <c r="CT123" s="832"/>
      <c r="CU123" s="832"/>
      <c r="CV123" s="832"/>
      <c r="CW123" s="832"/>
      <c r="CX123" s="832"/>
      <c r="CY123" s="832"/>
      <c r="CZ123" s="832"/>
      <c r="DA123" s="832"/>
      <c r="DB123" s="832"/>
      <c r="DC123" s="832"/>
      <c r="DD123" s="832"/>
      <c r="DE123" s="832"/>
      <c r="DF123" s="833"/>
      <c r="DG123" s="766" t="s">
        <v>121</v>
      </c>
      <c r="DH123" s="767"/>
      <c r="DI123" s="767"/>
      <c r="DJ123" s="767"/>
      <c r="DK123" s="768"/>
      <c r="DL123" s="769" t="s">
        <v>121</v>
      </c>
      <c r="DM123" s="767"/>
      <c r="DN123" s="767"/>
      <c r="DO123" s="767"/>
      <c r="DP123" s="768"/>
      <c r="DQ123" s="769" t="s">
        <v>121</v>
      </c>
      <c r="DR123" s="767"/>
      <c r="DS123" s="767"/>
      <c r="DT123" s="767"/>
      <c r="DU123" s="768"/>
      <c r="DV123" s="808" t="s">
        <v>121</v>
      </c>
      <c r="DW123" s="809"/>
      <c r="DX123" s="809"/>
      <c r="DY123" s="809"/>
      <c r="DZ123" s="810"/>
    </row>
    <row r="124" spans="1:130" s="212" customFormat="1" ht="26.25" customHeight="1" thickBot="1" x14ac:dyDescent="0.2">
      <c r="A124" s="871"/>
      <c r="B124" s="872"/>
      <c r="C124" s="802" t="s">
        <v>436</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121</v>
      </c>
      <c r="AB124" s="767"/>
      <c r="AC124" s="767"/>
      <c r="AD124" s="767"/>
      <c r="AE124" s="768"/>
      <c r="AF124" s="769" t="s">
        <v>121</v>
      </c>
      <c r="AG124" s="767"/>
      <c r="AH124" s="767"/>
      <c r="AI124" s="767"/>
      <c r="AJ124" s="768"/>
      <c r="AK124" s="769" t="s">
        <v>121</v>
      </c>
      <c r="AL124" s="767"/>
      <c r="AM124" s="767"/>
      <c r="AN124" s="767"/>
      <c r="AO124" s="768"/>
      <c r="AP124" s="808" t="s">
        <v>121</v>
      </c>
      <c r="AQ124" s="809"/>
      <c r="AR124" s="809"/>
      <c r="AS124" s="809"/>
      <c r="AT124" s="810"/>
      <c r="AU124" s="834" t="s">
        <v>448</v>
      </c>
      <c r="AV124" s="835"/>
      <c r="AW124" s="835"/>
      <c r="AX124" s="835"/>
      <c r="AY124" s="835"/>
      <c r="AZ124" s="835"/>
      <c r="BA124" s="835"/>
      <c r="BB124" s="835"/>
      <c r="BC124" s="835"/>
      <c r="BD124" s="835"/>
      <c r="BE124" s="835"/>
      <c r="BF124" s="835"/>
      <c r="BG124" s="835"/>
      <c r="BH124" s="835"/>
      <c r="BI124" s="835"/>
      <c r="BJ124" s="835"/>
      <c r="BK124" s="835"/>
      <c r="BL124" s="835"/>
      <c r="BM124" s="835"/>
      <c r="BN124" s="835"/>
      <c r="BO124" s="835"/>
      <c r="BP124" s="836"/>
      <c r="BQ124" s="837">
        <v>82.1</v>
      </c>
      <c r="BR124" s="829"/>
      <c r="BS124" s="829"/>
      <c r="BT124" s="829"/>
      <c r="BU124" s="829"/>
      <c r="BV124" s="829">
        <v>78.900000000000006</v>
      </c>
      <c r="BW124" s="829"/>
      <c r="BX124" s="829"/>
      <c r="BY124" s="829"/>
      <c r="BZ124" s="829"/>
      <c r="CA124" s="829">
        <v>73.900000000000006</v>
      </c>
      <c r="CB124" s="829"/>
      <c r="CC124" s="829"/>
      <c r="CD124" s="829"/>
      <c r="CE124" s="829"/>
      <c r="CF124" s="713"/>
      <c r="CG124" s="714"/>
      <c r="CH124" s="714"/>
      <c r="CI124" s="714"/>
      <c r="CJ124" s="830"/>
      <c r="CK124" s="854"/>
      <c r="CL124" s="854"/>
      <c r="CM124" s="854"/>
      <c r="CN124" s="854"/>
      <c r="CO124" s="855"/>
      <c r="CP124" s="831" t="s">
        <v>449</v>
      </c>
      <c r="CQ124" s="832"/>
      <c r="CR124" s="832"/>
      <c r="CS124" s="832"/>
      <c r="CT124" s="832"/>
      <c r="CU124" s="832"/>
      <c r="CV124" s="832"/>
      <c r="CW124" s="832"/>
      <c r="CX124" s="832"/>
      <c r="CY124" s="832"/>
      <c r="CZ124" s="832"/>
      <c r="DA124" s="832"/>
      <c r="DB124" s="832"/>
      <c r="DC124" s="832"/>
      <c r="DD124" s="832"/>
      <c r="DE124" s="832"/>
      <c r="DF124" s="833"/>
      <c r="DG124" s="750" t="s">
        <v>121</v>
      </c>
      <c r="DH124" s="751"/>
      <c r="DI124" s="751"/>
      <c r="DJ124" s="751"/>
      <c r="DK124" s="752"/>
      <c r="DL124" s="753" t="s">
        <v>121</v>
      </c>
      <c r="DM124" s="751"/>
      <c r="DN124" s="751"/>
      <c r="DO124" s="751"/>
      <c r="DP124" s="752"/>
      <c r="DQ124" s="753" t="s">
        <v>121</v>
      </c>
      <c r="DR124" s="751"/>
      <c r="DS124" s="751"/>
      <c r="DT124" s="751"/>
      <c r="DU124" s="752"/>
      <c r="DV124" s="815" t="s">
        <v>121</v>
      </c>
      <c r="DW124" s="816"/>
      <c r="DX124" s="816"/>
      <c r="DY124" s="816"/>
      <c r="DZ124" s="817"/>
    </row>
    <row r="125" spans="1:130" s="212" customFormat="1" ht="26.25" customHeight="1" x14ac:dyDescent="0.15">
      <c r="A125" s="871"/>
      <c r="B125" s="872"/>
      <c r="C125" s="802" t="s">
        <v>438</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121</v>
      </c>
      <c r="AB125" s="767"/>
      <c r="AC125" s="767"/>
      <c r="AD125" s="767"/>
      <c r="AE125" s="768"/>
      <c r="AF125" s="769" t="s">
        <v>121</v>
      </c>
      <c r="AG125" s="767"/>
      <c r="AH125" s="767"/>
      <c r="AI125" s="767"/>
      <c r="AJ125" s="768"/>
      <c r="AK125" s="769" t="s">
        <v>121</v>
      </c>
      <c r="AL125" s="767"/>
      <c r="AM125" s="767"/>
      <c r="AN125" s="767"/>
      <c r="AO125" s="768"/>
      <c r="AP125" s="808" t="s">
        <v>121</v>
      </c>
      <c r="AQ125" s="809"/>
      <c r="AR125" s="809"/>
      <c r="AS125" s="809"/>
      <c r="AT125" s="810"/>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18" t="s">
        <v>450</v>
      </c>
      <c r="CL125" s="819"/>
      <c r="CM125" s="819"/>
      <c r="CN125" s="819"/>
      <c r="CO125" s="820"/>
      <c r="CP125" s="827" t="s">
        <v>451</v>
      </c>
      <c r="CQ125" s="795"/>
      <c r="CR125" s="795"/>
      <c r="CS125" s="795"/>
      <c r="CT125" s="795"/>
      <c r="CU125" s="795"/>
      <c r="CV125" s="795"/>
      <c r="CW125" s="795"/>
      <c r="CX125" s="795"/>
      <c r="CY125" s="795"/>
      <c r="CZ125" s="795"/>
      <c r="DA125" s="795"/>
      <c r="DB125" s="795"/>
      <c r="DC125" s="795"/>
      <c r="DD125" s="795"/>
      <c r="DE125" s="795"/>
      <c r="DF125" s="796"/>
      <c r="DG125" s="828" t="s">
        <v>121</v>
      </c>
      <c r="DH125" s="812"/>
      <c r="DI125" s="812"/>
      <c r="DJ125" s="812"/>
      <c r="DK125" s="812"/>
      <c r="DL125" s="812" t="s">
        <v>121</v>
      </c>
      <c r="DM125" s="812"/>
      <c r="DN125" s="812"/>
      <c r="DO125" s="812"/>
      <c r="DP125" s="812"/>
      <c r="DQ125" s="812" t="s">
        <v>121</v>
      </c>
      <c r="DR125" s="812"/>
      <c r="DS125" s="812"/>
      <c r="DT125" s="812"/>
      <c r="DU125" s="812"/>
      <c r="DV125" s="813" t="s">
        <v>121</v>
      </c>
      <c r="DW125" s="813"/>
      <c r="DX125" s="813"/>
      <c r="DY125" s="813"/>
      <c r="DZ125" s="814"/>
    </row>
    <row r="126" spans="1:130" s="212" customFormat="1" ht="26.25" customHeight="1" thickBot="1" x14ac:dyDescent="0.2">
      <c r="A126" s="871"/>
      <c r="B126" s="872"/>
      <c r="C126" s="802" t="s">
        <v>440</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121</v>
      </c>
      <c r="AB126" s="767"/>
      <c r="AC126" s="767"/>
      <c r="AD126" s="767"/>
      <c r="AE126" s="768"/>
      <c r="AF126" s="769" t="s">
        <v>121</v>
      </c>
      <c r="AG126" s="767"/>
      <c r="AH126" s="767"/>
      <c r="AI126" s="767"/>
      <c r="AJ126" s="768"/>
      <c r="AK126" s="769" t="s">
        <v>121</v>
      </c>
      <c r="AL126" s="767"/>
      <c r="AM126" s="767"/>
      <c r="AN126" s="767"/>
      <c r="AO126" s="768"/>
      <c r="AP126" s="808" t="s">
        <v>121</v>
      </c>
      <c r="AQ126" s="809"/>
      <c r="AR126" s="809"/>
      <c r="AS126" s="809"/>
      <c r="AT126" s="810"/>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21"/>
      <c r="CL126" s="822"/>
      <c r="CM126" s="822"/>
      <c r="CN126" s="822"/>
      <c r="CO126" s="823"/>
      <c r="CP126" s="802" t="s">
        <v>452</v>
      </c>
      <c r="CQ126" s="739"/>
      <c r="CR126" s="739"/>
      <c r="CS126" s="739"/>
      <c r="CT126" s="739"/>
      <c r="CU126" s="739"/>
      <c r="CV126" s="739"/>
      <c r="CW126" s="739"/>
      <c r="CX126" s="739"/>
      <c r="CY126" s="739"/>
      <c r="CZ126" s="739"/>
      <c r="DA126" s="739"/>
      <c r="DB126" s="739"/>
      <c r="DC126" s="739"/>
      <c r="DD126" s="739"/>
      <c r="DE126" s="739"/>
      <c r="DF126" s="740"/>
      <c r="DG126" s="803" t="s">
        <v>121</v>
      </c>
      <c r="DH126" s="804"/>
      <c r="DI126" s="804"/>
      <c r="DJ126" s="804"/>
      <c r="DK126" s="804"/>
      <c r="DL126" s="804" t="s">
        <v>121</v>
      </c>
      <c r="DM126" s="804"/>
      <c r="DN126" s="804"/>
      <c r="DO126" s="804"/>
      <c r="DP126" s="804"/>
      <c r="DQ126" s="804" t="s">
        <v>121</v>
      </c>
      <c r="DR126" s="804"/>
      <c r="DS126" s="804"/>
      <c r="DT126" s="804"/>
      <c r="DU126" s="804"/>
      <c r="DV126" s="781" t="s">
        <v>121</v>
      </c>
      <c r="DW126" s="781"/>
      <c r="DX126" s="781"/>
      <c r="DY126" s="781"/>
      <c r="DZ126" s="782"/>
    </row>
    <row r="127" spans="1:130" s="212" customFormat="1" ht="26.25" customHeight="1" x14ac:dyDescent="0.15">
      <c r="A127" s="873"/>
      <c r="B127" s="874"/>
      <c r="C127" s="805" t="s">
        <v>453</v>
      </c>
      <c r="D127" s="806"/>
      <c r="E127" s="806"/>
      <c r="F127" s="806"/>
      <c r="G127" s="806"/>
      <c r="H127" s="806"/>
      <c r="I127" s="806"/>
      <c r="J127" s="806"/>
      <c r="K127" s="806"/>
      <c r="L127" s="806"/>
      <c r="M127" s="806"/>
      <c r="N127" s="806"/>
      <c r="O127" s="806"/>
      <c r="P127" s="806"/>
      <c r="Q127" s="806"/>
      <c r="R127" s="806"/>
      <c r="S127" s="806"/>
      <c r="T127" s="806"/>
      <c r="U127" s="806"/>
      <c r="V127" s="806"/>
      <c r="W127" s="806"/>
      <c r="X127" s="806"/>
      <c r="Y127" s="806"/>
      <c r="Z127" s="807"/>
      <c r="AA127" s="766" t="s">
        <v>121</v>
      </c>
      <c r="AB127" s="767"/>
      <c r="AC127" s="767"/>
      <c r="AD127" s="767"/>
      <c r="AE127" s="768"/>
      <c r="AF127" s="769" t="s">
        <v>121</v>
      </c>
      <c r="AG127" s="767"/>
      <c r="AH127" s="767"/>
      <c r="AI127" s="767"/>
      <c r="AJ127" s="768"/>
      <c r="AK127" s="769" t="s">
        <v>121</v>
      </c>
      <c r="AL127" s="767"/>
      <c r="AM127" s="767"/>
      <c r="AN127" s="767"/>
      <c r="AO127" s="768"/>
      <c r="AP127" s="808" t="s">
        <v>121</v>
      </c>
      <c r="AQ127" s="809"/>
      <c r="AR127" s="809"/>
      <c r="AS127" s="809"/>
      <c r="AT127" s="810"/>
      <c r="AU127" s="214"/>
      <c r="AV127" s="214"/>
      <c r="AW127" s="214"/>
      <c r="AX127" s="811" t="s">
        <v>454</v>
      </c>
      <c r="AY127" s="799"/>
      <c r="AZ127" s="799"/>
      <c r="BA127" s="799"/>
      <c r="BB127" s="799"/>
      <c r="BC127" s="799"/>
      <c r="BD127" s="799"/>
      <c r="BE127" s="800"/>
      <c r="BF127" s="798" t="s">
        <v>455</v>
      </c>
      <c r="BG127" s="799"/>
      <c r="BH127" s="799"/>
      <c r="BI127" s="799"/>
      <c r="BJ127" s="799"/>
      <c r="BK127" s="799"/>
      <c r="BL127" s="800"/>
      <c r="BM127" s="798" t="s">
        <v>456</v>
      </c>
      <c r="BN127" s="799"/>
      <c r="BO127" s="799"/>
      <c r="BP127" s="799"/>
      <c r="BQ127" s="799"/>
      <c r="BR127" s="799"/>
      <c r="BS127" s="800"/>
      <c r="BT127" s="798" t="s">
        <v>457</v>
      </c>
      <c r="BU127" s="799"/>
      <c r="BV127" s="799"/>
      <c r="BW127" s="799"/>
      <c r="BX127" s="799"/>
      <c r="BY127" s="799"/>
      <c r="BZ127" s="801"/>
      <c r="CA127" s="214"/>
      <c r="CB127" s="214"/>
      <c r="CC127" s="214"/>
      <c r="CD127" s="237"/>
      <c r="CE127" s="237"/>
      <c r="CF127" s="237"/>
      <c r="CG127" s="214"/>
      <c r="CH127" s="214"/>
      <c r="CI127" s="214"/>
      <c r="CJ127" s="236"/>
      <c r="CK127" s="821"/>
      <c r="CL127" s="822"/>
      <c r="CM127" s="822"/>
      <c r="CN127" s="822"/>
      <c r="CO127" s="823"/>
      <c r="CP127" s="802" t="s">
        <v>458</v>
      </c>
      <c r="CQ127" s="739"/>
      <c r="CR127" s="739"/>
      <c r="CS127" s="739"/>
      <c r="CT127" s="739"/>
      <c r="CU127" s="739"/>
      <c r="CV127" s="739"/>
      <c r="CW127" s="739"/>
      <c r="CX127" s="739"/>
      <c r="CY127" s="739"/>
      <c r="CZ127" s="739"/>
      <c r="DA127" s="739"/>
      <c r="DB127" s="739"/>
      <c r="DC127" s="739"/>
      <c r="DD127" s="739"/>
      <c r="DE127" s="739"/>
      <c r="DF127" s="740"/>
      <c r="DG127" s="803" t="s">
        <v>121</v>
      </c>
      <c r="DH127" s="804"/>
      <c r="DI127" s="804"/>
      <c r="DJ127" s="804"/>
      <c r="DK127" s="804"/>
      <c r="DL127" s="804" t="s">
        <v>121</v>
      </c>
      <c r="DM127" s="804"/>
      <c r="DN127" s="804"/>
      <c r="DO127" s="804"/>
      <c r="DP127" s="804"/>
      <c r="DQ127" s="804" t="s">
        <v>121</v>
      </c>
      <c r="DR127" s="804"/>
      <c r="DS127" s="804"/>
      <c r="DT127" s="804"/>
      <c r="DU127" s="804"/>
      <c r="DV127" s="781" t="s">
        <v>121</v>
      </c>
      <c r="DW127" s="781"/>
      <c r="DX127" s="781"/>
      <c r="DY127" s="781"/>
      <c r="DZ127" s="782"/>
    </row>
    <row r="128" spans="1:130" s="212" customFormat="1" ht="26.25" customHeight="1" thickBot="1" x14ac:dyDescent="0.2">
      <c r="A128" s="783" t="s">
        <v>459</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460</v>
      </c>
      <c r="X128" s="785"/>
      <c r="Y128" s="785"/>
      <c r="Z128" s="786"/>
      <c r="AA128" s="787">
        <v>19420</v>
      </c>
      <c r="AB128" s="788"/>
      <c r="AC128" s="788"/>
      <c r="AD128" s="788"/>
      <c r="AE128" s="789"/>
      <c r="AF128" s="790">
        <v>16866</v>
      </c>
      <c r="AG128" s="788"/>
      <c r="AH128" s="788"/>
      <c r="AI128" s="788"/>
      <c r="AJ128" s="789"/>
      <c r="AK128" s="790">
        <v>26352</v>
      </c>
      <c r="AL128" s="788"/>
      <c r="AM128" s="788"/>
      <c r="AN128" s="788"/>
      <c r="AO128" s="789"/>
      <c r="AP128" s="791"/>
      <c r="AQ128" s="792"/>
      <c r="AR128" s="792"/>
      <c r="AS128" s="792"/>
      <c r="AT128" s="793"/>
      <c r="AU128" s="214"/>
      <c r="AV128" s="214"/>
      <c r="AW128" s="214"/>
      <c r="AX128" s="794" t="s">
        <v>461</v>
      </c>
      <c r="AY128" s="795"/>
      <c r="AZ128" s="795"/>
      <c r="BA128" s="795"/>
      <c r="BB128" s="795"/>
      <c r="BC128" s="795"/>
      <c r="BD128" s="795"/>
      <c r="BE128" s="796"/>
      <c r="BF128" s="773" t="s">
        <v>121</v>
      </c>
      <c r="BG128" s="774"/>
      <c r="BH128" s="774"/>
      <c r="BI128" s="774"/>
      <c r="BJ128" s="774"/>
      <c r="BK128" s="774"/>
      <c r="BL128" s="797"/>
      <c r="BM128" s="773">
        <v>15</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24"/>
      <c r="CL128" s="825"/>
      <c r="CM128" s="825"/>
      <c r="CN128" s="825"/>
      <c r="CO128" s="826"/>
      <c r="CP128" s="776" t="s">
        <v>462</v>
      </c>
      <c r="CQ128" s="717"/>
      <c r="CR128" s="717"/>
      <c r="CS128" s="717"/>
      <c r="CT128" s="717"/>
      <c r="CU128" s="717"/>
      <c r="CV128" s="717"/>
      <c r="CW128" s="717"/>
      <c r="CX128" s="717"/>
      <c r="CY128" s="717"/>
      <c r="CZ128" s="717"/>
      <c r="DA128" s="717"/>
      <c r="DB128" s="717"/>
      <c r="DC128" s="717"/>
      <c r="DD128" s="717"/>
      <c r="DE128" s="717"/>
      <c r="DF128" s="718"/>
      <c r="DG128" s="777" t="s">
        <v>121</v>
      </c>
      <c r="DH128" s="778"/>
      <c r="DI128" s="778"/>
      <c r="DJ128" s="778"/>
      <c r="DK128" s="778"/>
      <c r="DL128" s="778" t="s">
        <v>121</v>
      </c>
      <c r="DM128" s="778"/>
      <c r="DN128" s="778"/>
      <c r="DO128" s="778"/>
      <c r="DP128" s="778"/>
      <c r="DQ128" s="778" t="s">
        <v>121</v>
      </c>
      <c r="DR128" s="778"/>
      <c r="DS128" s="778"/>
      <c r="DT128" s="778"/>
      <c r="DU128" s="778"/>
      <c r="DV128" s="779" t="s">
        <v>121</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463</v>
      </c>
      <c r="X129" s="764"/>
      <c r="Y129" s="764"/>
      <c r="Z129" s="765"/>
      <c r="AA129" s="766">
        <v>4584509</v>
      </c>
      <c r="AB129" s="767"/>
      <c r="AC129" s="767"/>
      <c r="AD129" s="767"/>
      <c r="AE129" s="768"/>
      <c r="AF129" s="769">
        <v>4630120</v>
      </c>
      <c r="AG129" s="767"/>
      <c r="AH129" s="767"/>
      <c r="AI129" s="767"/>
      <c r="AJ129" s="768"/>
      <c r="AK129" s="769">
        <v>4836111</v>
      </c>
      <c r="AL129" s="767"/>
      <c r="AM129" s="767"/>
      <c r="AN129" s="767"/>
      <c r="AO129" s="768"/>
      <c r="AP129" s="770"/>
      <c r="AQ129" s="771"/>
      <c r="AR129" s="771"/>
      <c r="AS129" s="771"/>
      <c r="AT129" s="772"/>
      <c r="AU129" s="215"/>
      <c r="AV129" s="215"/>
      <c r="AW129" s="215"/>
      <c r="AX129" s="738" t="s">
        <v>464</v>
      </c>
      <c r="AY129" s="739"/>
      <c r="AZ129" s="739"/>
      <c r="BA129" s="739"/>
      <c r="BB129" s="739"/>
      <c r="BC129" s="739"/>
      <c r="BD129" s="739"/>
      <c r="BE129" s="740"/>
      <c r="BF129" s="757" t="s">
        <v>121</v>
      </c>
      <c r="BG129" s="758"/>
      <c r="BH129" s="758"/>
      <c r="BI129" s="758"/>
      <c r="BJ129" s="758"/>
      <c r="BK129" s="758"/>
      <c r="BL129" s="759"/>
      <c r="BM129" s="757">
        <v>20</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465</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466</v>
      </c>
      <c r="X130" s="764"/>
      <c r="Y130" s="764"/>
      <c r="Z130" s="765"/>
      <c r="AA130" s="766">
        <v>453393</v>
      </c>
      <c r="AB130" s="767"/>
      <c r="AC130" s="767"/>
      <c r="AD130" s="767"/>
      <c r="AE130" s="768"/>
      <c r="AF130" s="769">
        <v>430488</v>
      </c>
      <c r="AG130" s="767"/>
      <c r="AH130" s="767"/>
      <c r="AI130" s="767"/>
      <c r="AJ130" s="768"/>
      <c r="AK130" s="769">
        <v>401229</v>
      </c>
      <c r="AL130" s="767"/>
      <c r="AM130" s="767"/>
      <c r="AN130" s="767"/>
      <c r="AO130" s="768"/>
      <c r="AP130" s="770"/>
      <c r="AQ130" s="771"/>
      <c r="AR130" s="771"/>
      <c r="AS130" s="771"/>
      <c r="AT130" s="772"/>
      <c r="AU130" s="215"/>
      <c r="AV130" s="215"/>
      <c r="AW130" s="215"/>
      <c r="AX130" s="738" t="s">
        <v>467</v>
      </c>
      <c r="AY130" s="739"/>
      <c r="AZ130" s="739"/>
      <c r="BA130" s="739"/>
      <c r="BB130" s="739"/>
      <c r="BC130" s="739"/>
      <c r="BD130" s="739"/>
      <c r="BE130" s="740"/>
      <c r="BF130" s="741">
        <v>8.6999999999999993</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468</v>
      </c>
      <c r="X131" s="748"/>
      <c r="Y131" s="748"/>
      <c r="Z131" s="749"/>
      <c r="AA131" s="750">
        <v>4131116</v>
      </c>
      <c r="AB131" s="751"/>
      <c r="AC131" s="751"/>
      <c r="AD131" s="751"/>
      <c r="AE131" s="752"/>
      <c r="AF131" s="753">
        <v>4199632</v>
      </c>
      <c r="AG131" s="751"/>
      <c r="AH131" s="751"/>
      <c r="AI131" s="751"/>
      <c r="AJ131" s="752"/>
      <c r="AK131" s="753">
        <v>4434882</v>
      </c>
      <c r="AL131" s="751"/>
      <c r="AM131" s="751"/>
      <c r="AN131" s="751"/>
      <c r="AO131" s="752"/>
      <c r="AP131" s="754"/>
      <c r="AQ131" s="755"/>
      <c r="AR131" s="755"/>
      <c r="AS131" s="755"/>
      <c r="AT131" s="756"/>
      <c r="AU131" s="215"/>
      <c r="AV131" s="215"/>
      <c r="AW131" s="215"/>
      <c r="AX131" s="716" t="s">
        <v>469</v>
      </c>
      <c r="AY131" s="717"/>
      <c r="AZ131" s="717"/>
      <c r="BA131" s="717"/>
      <c r="BB131" s="717"/>
      <c r="BC131" s="717"/>
      <c r="BD131" s="717"/>
      <c r="BE131" s="718"/>
      <c r="BF131" s="719">
        <v>73.900000000000006</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470</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471</v>
      </c>
      <c r="W132" s="729"/>
      <c r="X132" s="729"/>
      <c r="Y132" s="729"/>
      <c r="Z132" s="730"/>
      <c r="AA132" s="731">
        <v>8.6293873130000005</v>
      </c>
      <c r="AB132" s="732"/>
      <c r="AC132" s="732"/>
      <c r="AD132" s="732"/>
      <c r="AE132" s="733"/>
      <c r="AF132" s="734">
        <v>8.5296283099999997</v>
      </c>
      <c r="AG132" s="732"/>
      <c r="AH132" s="732"/>
      <c r="AI132" s="732"/>
      <c r="AJ132" s="733"/>
      <c r="AK132" s="734">
        <v>8.9845907960000009</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472</v>
      </c>
      <c r="W133" s="708"/>
      <c r="X133" s="708"/>
      <c r="Y133" s="708"/>
      <c r="Z133" s="709"/>
      <c r="AA133" s="710">
        <v>7.4</v>
      </c>
      <c r="AB133" s="711"/>
      <c r="AC133" s="711"/>
      <c r="AD133" s="711"/>
      <c r="AE133" s="712"/>
      <c r="AF133" s="710">
        <v>8</v>
      </c>
      <c r="AG133" s="711"/>
      <c r="AH133" s="711"/>
      <c r="AI133" s="711"/>
      <c r="AJ133" s="712"/>
      <c r="AK133" s="710">
        <v>8.6999999999999993</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COsGqjZR0AT4G9q2ZFR8gJ4lQIusMi62wx329PrR2rfzSDA8RoJr6Hnf00PLAxeyyWARu+bE/bpTl23WpVrEWg==" saltValue="2C7SiUh2Bxof/7ox8PAl3w==" spinCount="100000" sheet="1" objects="1" scenarios="1" formatRows="0"/>
  <mergeCells count="2035">
    <mergeCell ref="AK5:AO6"/>
    <mergeCell ref="AP5:AT6"/>
    <mergeCell ref="AU5:AY6"/>
    <mergeCell ref="BQ5:CG6"/>
    <mergeCell ref="CH5:CL6"/>
    <mergeCell ref="CM5:CQ6"/>
    <mergeCell ref="A2:BI2"/>
    <mergeCell ref="DJ2:DO2"/>
    <mergeCell ref="DQ2:DZ2"/>
    <mergeCell ref="A4:AY4"/>
    <mergeCell ref="BQ4:DZ4"/>
    <mergeCell ref="A5:P6"/>
    <mergeCell ref="Q5:U6"/>
    <mergeCell ref="V5:Z6"/>
    <mergeCell ref="AA5:AE6"/>
    <mergeCell ref="AF5:AJ6"/>
    <mergeCell ref="DL7:DP7"/>
    <mergeCell ref="DQ7:DU7"/>
    <mergeCell ref="DV7:DZ7"/>
    <mergeCell ref="B8:P8"/>
    <mergeCell ref="Q8:U8"/>
    <mergeCell ref="V8:Z8"/>
    <mergeCell ref="AA8:AE8"/>
    <mergeCell ref="AF8:AJ8"/>
    <mergeCell ref="AK8:AO8"/>
    <mergeCell ref="AP8:AT8"/>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DQ105"/>
  <sheetViews>
    <sheetView showGridLines="0" view="pageBreakPreview" topLeftCell="AJ61" zoomScaleNormal="85" zoomScaleSheetLayoutView="100" workbookViewId="0">
      <selection activeCell="CM29" sqref="CM29"/>
    </sheetView>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473</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UMf7bYLVOGSvz/vDdAw07u9mYUC83zIxtE6WknxNfPicJKIeWFPYJvR/uNSKCCLCk1lVI7tiSbddmXu4FuA2w==" saltValue="EJEFHxxxhZEOSbp3k4Cw7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DL89"/>
  <sheetViews>
    <sheetView showGridLines="0" topLeftCell="AB52"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GhWrfRGgsiA90LkXxHYOZ75Nc0bdKENw3wbNjgodwVPWUqt15DqF1edrXpZY2fLinCCVmPmAhqzJZ70FYXGDBQ==" saltValue="WL4Hz+uK/sfpU6Fqf7BBfA=="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10" zoomScale="55" zoomScaleSheetLayoutView="55"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474</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475</v>
      </c>
      <c r="AL6" s="248"/>
      <c r="AM6" s="248"/>
      <c r="AN6" s="248"/>
    </row>
    <row r="7" spans="1:46" ht="13.5" customHeight="1" x14ac:dyDescent="0.15">
      <c r="A7" s="247"/>
      <c r="AK7" s="250"/>
      <c r="AL7" s="251"/>
      <c r="AM7" s="251"/>
      <c r="AN7" s="252"/>
      <c r="AO7" s="1114" t="s">
        <v>476</v>
      </c>
      <c r="AP7" s="253"/>
      <c r="AQ7" s="254" t="s">
        <v>477</v>
      </c>
      <c r="AR7" s="255"/>
    </row>
    <row r="8" spans="1:46" x14ac:dyDescent="0.15">
      <c r="A8" s="247"/>
      <c r="AK8" s="256"/>
      <c r="AL8" s="257"/>
      <c r="AM8" s="257"/>
      <c r="AN8" s="258"/>
      <c r="AO8" s="1115"/>
      <c r="AP8" s="259" t="s">
        <v>478</v>
      </c>
      <c r="AQ8" s="260" t="s">
        <v>479</v>
      </c>
      <c r="AR8" s="261" t="s">
        <v>480</v>
      </c>
    </row>
    <row r="9" spans="1:46" x14ac:dyDescent="0.15">
      <c r="A9" s="247"/>
      <c r="AK9" s="1116" t="s">
        <v>481</v>
      </c>
      <c r="AL9" s="1117"/>
      <c r="AM9" s="1117"/>
      <c r="AN9" s="1118"/>
      <c r="AO9" s="262">
        <v>1681496</v>
      </c>
      <c r="AP9" s="262">
        <v>84412</v>
      </c>
      <c r="AQ9" s="263">
        <v>102505</v>
      </c>
      <c r="AR9" s="264">
        <v>-17.7</v>
      </c>
    </row>
    <row r="10" spans="1:46" ht="13.5" customHeight="1" x14ac:dyDescent="0.15">
      <c r="A10" s="247"/>
      <c r="AK10" s="1116" t="s">
        <v>482</v>
      </c>
      <c r="AL10" s="1117"/>
      <c r="AM10" s="1117"/>
      <c r="AN10" s="1118"/>
      <c r="AO10" s="265">
        <v>219864</v>
      </c>
      <c r="AP10" s="265">
        <v>11037</v>
      </c>
      <c r="AQ10" s="266">
        <v>13118</v>
      </c>
      <c r="AR10" s="267">
        <v>-15.9</v>
      </c>
    </row>
    <row r="11" spans="1:46" ht="13.5" customHeight="1" x14ac:dyDescent="0.15">
      <c r="A11" s="247"/>
      <c r="AK11" s="1116" t="s">
        <v>483</v>
      </c>
      <c r="AL11" s="1117"/>
      <c r="AM11" s="1117"/>
      <c r="AN11" s="1118"/>
      <c r="AO11" s="265">
        <v>876</v>
      </c>
      <c r="AP11" s="265">
        <v>44</v>
      </c>
      <c r="AQ11" s="266">
        <v>532</v>
      </c>
      <c r="AR11" s="267">
        <v>-91.7</v>
      </c>
    </row>
    <row r="12" spans="1:46" ht="13.5" customHeight="1" x14ac:dyDescent="0.15">
      <c r="A12" s="247"/>
      <c r="AK12" s="1116" t="s">
        <v>484</v>
      </c>
      <c r="AL12" s="1117"/>
      <c r="AM12" s="1117"/>
      <c r="AN12" s="1118"/>
      <c r="AO12" s="265" t="s">
        <v>485</v>
      </c>
      <c r="AP12" s="265" t="s">
        <v>485</v>
      </c>
      <c r="AQ12" s="266">
        <v>70</v>
      </c>
      <c r="AR12" s="267" t="s">
        <v>485</v>
      </c>
    </row>
    <row r="13" spans="1:46" ht="13.5" customHeight="1" x14ac:dyDescent="0.15">
      <c r="A13" s="247"/>
      <c r="AK13" s="1116" t="s">
        <v>486</v>
      </c>
      <c r="AL13" s="1117"/>
      <c r="AM13" s="1117"/>
      <c r="AN13" s="1118"/>
      <c r="AO13" s="265" t="s">
        <v>485</v>
      </c>
      <c r="AP13" s="265" t="s">
        <v>485</v>
      </c>
      <c r="AQ13" s="266">
        <v>4255</v>
      </c>
      <c r="AR13" s="267" t="s">
        <v>485</v>
      </c>
    </row>
    <row r="14" spans="1:46" ht="13.5" customHeight="1" x14ac:dyDescent="0.15">
      <c r="A14" s="247"/>
      <c r="AK14" s="1116" t="s">
        <v>487</v>
      </c>
      <c r="AL14" s="1117"/>
      <c r="AM14" s="1117"/>
      <c r="AN14" s="1118"/>
      <c r="AO14" s="265">
        <v>19664</v>
      </c>
      <c r="AP14" s="265">
        <v>987</v>
      </c>
      <c r="AQ14" s="266">
        <v>1813</v>
      </c>
      <c r="AR14" s="267">
        <v>-45.6</v>
      </c>
    </row>
    <row r="15" spans="1:46" ht="13.5" customHeight="1" x14ac:dyDescent="0.15">
      <c r="A15" s="247"/>
      <c r="AK15" s="1119" t="s">
        <v>488</v>
      </c>
      <c r="AL15" s="1120"/>
      <c r="AM15" s="1120"/>
      <c r="AN15" s="1121"/>
      <c r="AO15" s="265">
        <v>-75041</v>
      </c>
      <c r="AP15" s="265">
        <v>-3767</v>
      </c>
      <c r="AQ15" s="266">
        <v>-6003</v>
      </c>
      <c r="AR15" s="267">
        <v>-37.200000000000003</v>
      </c>
    </row>
    <row r="16" spans="1:46" x14ac:dyDescent="0.15">
      <c r="A16" s="247"/>
      <c r="AK16" s="1119" t="s">
        <v>177</v>
      </c>
      <c r="AL16" s="1120"/>
      <c r="AM16" s="1120"/>
      <c r="AN16" s="1121"/>
      <c r="AO16" s="265">
        <v>1846859</v>
      </c>
      <c r="AP16" s="265">
        <v>92714</v>
      </c>
      <c r="AQ16" s="266">
        <v>116291</v>
      </c>
      <c r="AR16" s="267">
        <v>-20.3</v>
      </c>
    </row>
    <row r="17" spans="1:46" x14ac:dyDescent="0.15">
      <c r="A17" s="247"/>
    </row>
    <row r="18" spans="1:46" x14ac:dyDescent="0.15">
      <c r="A18" s="247"/>
      <c r="AQ18" s="268"/>
      <c r="AR18" s="268"/>
    </row>
    <row r="19" spans="1:46" x14ac:dyDescent="0.15">
      <c r="A19" s="247"/>
      <c r="AK19" s="243" t="s">
        <v>489</v>
      </c>
    </row>
    <row r="20" spans="1:46" x14ac:dyDescent="0.15">
      <c r="A20" s="247"/>
      <c r="AK20" s="269"/>
      <c r="AL20" s="270"/>
      <c r="AM20" s="270"/>
      <c r="AN20" s="271"/>
      <c r="AO20" s="272" t="s">
        <v>490</v>
      </c>
      <c r="AP20" s="273" t="s">
        <v>491</v>
      </c>
      <c r="AQ20" s="274" t="s">
        <v>492</v>
      </c>
      <c r="AR20" s="275"/>
    </row>
    <row r="21" spans="1:46" s="248" customFormat="1" x14ac:dyDescent="0.15">
      <c r="A21" s="276"/>
      <c r="AK21" s="1122" t="s">
        <v>493</v>
      </c>
      <c r="AL21" s="1123"/>
      <c r="AM21" s="1123"/>
      <c r="AN21" s="1124"/>
      <c r="AO21" s="277">
        <v>6.63</v>
      </c>
      <c r="AP21" s="278">
        <v>9.5500000000000007</v>
      </c>
      <c r="AQ21" s="279">
        <v>-2.92</v>
      </c>
      <c r="AS21" s="280"/>
      <c r="AT21" s="276"/>
    </row>
    <row r="22" spans="1:46" s="248" customFormat="1" x14ac:dyDescent="0.15">
      <c r="A22" s="276"/>
      <c r="AK22" s="1122" t="s">
        <v>494</v>
      </c>
      <c r="AL22" s="1123"/>
      <c r="AM22" s="1123"/>
      <c r="AN22" s="1124"/>
      <c r="AO22" s="281">
        <v>95.9</v>
      </c>
      <c r="AP22" s="282">
        <v>96.7</v>
      </c>
      <c r="AQ22" s="283">
        <v>-0.8</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25" t="s">
        <v>495</v>
      </c>
      <c r="B26" s="1125"/>
      <c r="C26" s="1125"/>
      <c r="D26" s="1125"/>
      <c r="E26" s="1125"/>
      <c r="F26" s="1125"/>
      <c r="G26" s="1125"/>
      <c r="H26" s="1125"/>
      <c r="I26" s="1125"/>
      <c r="J26" s="1125"/>
      <c r="K26" s="1125"/>
      <c r="L26" s="1125"/>
      <c r="M26" s="1125"/>
      <c r="N26" s="1125"/>
      <c r="O26" s="1125"/>
      <c r="P26" s="1125"/>
      <c r="Q26" s="1125"/>
      <c r="R26" s="1125"/>
      <c r="S26" s="1125"/>
      <c r="T26" s="1125"/>
      <c r="U26" s="1125"/>
      <c r="V26" s="1125"/>
      <c r="W26" s="1125"/>
      <c r="X26" s="1125"/>
      <c r="Y26" s="1125"/>
      <c r="Z26" s="1125"/>
      <c r="AA26" s="1125"/>
      <c r="AB26" s="1125"/>
      <c r="AC26" s="1125"/>
      <c r="AD26" s="1125"/>
      <c r="AE26" s="1125"/>
      <c r="AF26" s="1125"/>
      <c r="AG26" s="1125"/>
      <c r="AH26" s="1125"/>
      <c r="AI26" s="1125"/>
      <c r="AJ26" s="1125"/>
      <c r="AK26" s="1125"/>
      <c r="AL26" s="1125"/>
      <c r="AM26" s="1125"/>
      <c r="AN26" s="1125"/>
      <c r="AO26" s="1125"/>
      <c r="AP26" s="1125"/>
      <c r="AQ26" s="1125"/>
      <c r="AR26" s="1125"/>
      <c r="AS26" s="1125"/>
    </row>
    <row r="27" spans="1:46" x14ac:dyDescent="0.15">
      <c r="A27" s="288"/>
      <c r="AS27" s="243"/>
      <c r="AT27" s="243"/>
    </row>
    <row r="28" spans="1:46" ht="17.25" x14ac:dyDescent="0.15">
      <c r="A28" s="244" t="s">
        <v>496</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497</v>
      </c>
      <c r="AL29" s="248"/>
      <c r="AM29" s="248"/>
      <c r="AN29" s="248"/>
      <c r="AS29" s="290"/>
    </row>
    <row r="30" spans="1:46" ht="13.5" customHeight="1" x14ac:dyDescent="0.15">
      <c r="A30" s="247"/>
      <c r="AK30" s="250"/>
      <c r="AL30" s="251"/>
      <c r="AM30" s="251"/>
      <c r="AN30" s="252"/>
      <c r="AO30" s="1114" t="s">
        <v>476</v>
      </c>
      <c r="AP30" s="253"/>
      <c r="AQ30" s="254" t="s">
        <v>477</v>
      </c>
      <c r="AR30" s="255"/>
    </row>
    <row r="31" spans="1:46" x14ac:dyDescent="0.15">
      <c r="A31" s="247"/>
      <c r="AK31" s="256"/>
      <c r="AL31" s="257"/>
      <c r="AM31" s="257"/>
      <c r="AN31" s="258"/>
      <c r="AO31" s="1115"/>
      <c r="AP31" s="259" t="s">
        <v>478</v>
      </c>
      <c r="AQ31" s="260" t="s">
        <v>479</v>
      </c>
      <c r="AR31" s="261" t="s">
        <v>480</v>
      </c>
    </row>
    <row r="32" spans="1:46" ht="27" customHeight="1" x14ac:dyDescent="0.15">
      <c r="A32" s="247"/>
      <c r="AK32" s="1100" t="s">
        <v>498</v>
      </c>
      <c r="AL32" s="1101"/>
      <c r="AM32" s="1101"/>
      <c r="AN32" s="1102"/>
      <c r="AO32" s="291">
        <v>664510</v>
      </c>
      <c r="AP32" s="291">
        <v>33359</v>
      </c>
      <c r="AQ32" s="292">
        <v>49899</v>
      </c>
      <c r="AR32" s="293">
        <v>-33.1</v>
      </c>
    </row>
    <row r="33" spans="1:46" ht="13.5" customHeight="1" x14ac:dyDescent="0.15">
      <c r="A33" s="247"/>
      <c r="AK33" s="1100" t="s">
        <v>499</v>
      </c>
      <c r="AL33" s="1101"/>
      <c r="AM33" s="1101"/>
      <c r="AN33" s="1102"/>
      <c r="AO33" s="291" t="s">
        <v>485</v>
      </c>
      <c r="AP33" s="291" t="s">
        <v>485</v>
      </c>
      <c r="AQ33" s="292" t="s">
        <v>485</v>
      </c>
      <c r="AR33" s="293" t="s">
        <v>485</v>
      </c>
    </row>
    <row r="34" spans="1:46" ht="27" customHeight="1" x14ac:dyDescent="0.15">
      <c r="A34" s="247"/>
      <c r="AK34" s="1100" t="s">
        <v>500</v>
      </c>
      <c r="AL34" s="1101"/>
      <c r="AM34" s="1101"/>
      <c r="AN34" s="1102"/>
      <c r="AO34" s="291" t="s">
        <v>485</v>
      </c>
      <c r="AP34" s="291" t="s">
        <v>485</v>
      </c>
      <c r="AQ34" s="292">
        <v>2</v>
      </c>
      <c r="AR34" s="293" t="s">
        <v>485</v>
      </c>
    </row>
    <row r="35" spans="1:46" ht="27" customHeight="1" x14ac:dyDescent="0.15">
      <c r="A35" s="247"/>
      <c r="AK35" s="1100" t="s">
        <v>501</v>
      </c>
      <c r="AL35" s="1101"/>
      <c r="AM35" s="1101"/>
      <c r="AN35" s="1102"/>
      <c r="AO35" s="291">
        <v>114331</v>
      </c>
      <c r="AP35" s="291">
        <v>5740</v>
      </c>
      <c r="AQ35" s="292">
        <v>13394</v>
      </c>
      <c r="AR35" s="293">
        <v>-57.1</v>
      </c>
    </row>
    <row r="36" spans="1:46" ht="27" customHeight="1" x14ac:dyDescent="0.15">
      <c r="A36" s="247"/>
      <c r="AK36" s="1100" t="s">
        <v>502</v>
      </c>
      <c r="AL36" s="1101"/>
      <c r="AM36" s="1101"/>
      <c r="AN36" s="1102"/>
      <c r="AO36" s="291">
        <v>47147</v>
      </c>
      <c r="AP36" s="291">
        <v>2367</v>
      </c>
      <c r="AQ36" s="292">
        <v>2489</v>
      </c>
      <c r="AR36" s="293">
        <v>-4.9000000000000004</v>
      </c>
    </row>
    <row r="37" spans="1:46" ht="13.5" customHeight="1" x14ac:dyDescent="0.15">
      <c r="A37" s="247"/>
      <c r="AK37" s="1100" t="s">
        <v>503</v>
      </c>
      <c r="AL37" s="1101"/>
      <c r="AM37" s="1101"/>
      <c r="AN37" s="1102"/>
      <c r="AO37" s="291" t="s">
        <v>485</v>
      </c>
      <c r="AP37" s="291" t="s">
        <v>485</v>
      </c>
      <c r="AQ37" s="292">
        <v>625</v>
      </c>
      <c r="AR37" s="293" t="s">
        <v>485</v>
      </c>
    </row>
    <row r="38" spans="1:46" ht="27" customHeight="1" x14ac:dyDescent="0.15">
      <c r="A38" s="247"/>
      <c r="AK38" s="1103" t="s">
        <v>504</v>
      </c>
      <c r="AL38" s="1104"/>
      <c r="AM38" s="1104"/>
      <c r="AN38" s="1105"/>
      <c r="AO38" s="294">
        <v>49</v>
      </c>
      <c r="AP38" s="294">
        <v>2</v>
      </c>
      <c r="AQ38" s="295">
        <v>5</v>
      </c>
      <c r="AR38" s="283">
        <v>-60</v>
      </c>
      <c r="AS38" s="290"/>
    </row>
    <row r="39" spans="1:46" x14ac:dyDescent="0.15">
      <c r="A39" s="247"/>
      <c r="AK39" s="1103" t="s">
        <v>505</v>
      </c>
      <c r="AL39" s="1104"/>
      <c r="AM39" s="1104"/>
      <c r="AN39" s="1105"/>
      <c r="AO39" s="291">
        <v>-26352</v>
      </c>
      <c r="AP39" s="291">
        <v>-1323</v>
      </c>
      <c r="AQ39" s="292">
        <v>-2982</v>
      </c>
      <c r="AR39" s="293">
        <v>-55.6</v>
      </c>
      <c r="AS39" s="290"/>
    </row>
    <row r="40" spans="1:46" ht="27" customHeight="1" x14ac:dyDescent="0.15">
      <c r="A40" s="247"/>
      <c r="AK40" s="1100" t="s">
        <v>506</v>
      </c>
      <c r="AL40" s="1101"/>
      <c r="AM40" s="1101"/>
      <c r="AN40" s="1102"/>
      <c r="AO40" s="291">
        <v>-401229</v>
      </c>
      <c r="AP40" s="291">
        <v>-20142</v>
      </c>
      <c r="AQ40" s="292">
        <v>-43756</v>
      </c>
      <c r="AR40" s="293">
        <v>-54</v>
      </c>
      <c r="AS40" s="290"/>
    </row>
    <row r="41" spans="1:46" x14ac:dyDescent="0.15">
      <c r="A41" s="247"/>
      <c r="AK41" s="1106" t="s">
        <v>287</v>
      </c>
      <c r="AL41" s="1107"/>
      <c r="AM41" s="1107"/>
      <c r="AN41" s="1108"/>
      <c r="AO41" s="291">
        <v>398456</v>
      </c>
      <c r="AP41" s="291">
        <v>20003</v>
      </c>
      <c r="AQ41" s="292">
        <v>19675</v>
      </c>
      <c r="AR41" s="293">
        <v>1.7</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507</v>
      </c>
    </row>
    <row r="48" spans="1:46" x14ac:dyDescent="0.15">
      <c r="A48" s="247"/>
      <c r="AK48" s="301" t="s">
        <v>508</v>
      </c>
      <c r="AL48" s="301"/>
      <c r="AM48" s="301"/>
      <c r="AN48" s="301"/>
      <c r="AO48" s="301"/>
      <c r="AP48" s="301"/>
      <c r="AQ48" s="302"/>
      <c r="AR48" s="301"/>
    </row>
    <row r="49" spans="1:44" ht="13.5" customHeight="1" x14ac:dyDescent="0.15">
      <c r="A49" s="247"/>
      <c r="AK49" s="303"/>
      <c r="AL49" s="304"/>
      <c r="AM49" s="1109" t="s">
        <v>476</v>
      </c>
      <c r="AN49" s="1111" t="s">
        <v>509</v>
      </c>
      <c r="AO49" s="1112"/>
      <c r="AP49" s="1112"/>
      <c r="AQ49" s="1112"/>
      <c r="AR49" s="1113"/>
    </row>
    <row r="50" spans="1:44" x14ac:dyDescent="0.15">
      <c r="A50" s="247"/>
      <c r="AK50" s="305"/>
      <c r="AL50" s="306"/>
      <c r="AM50" s="1110"/>
      <c r="AN50" s="307" t="s">
        <v>510</v>
      </c>
      <c r="AO50" s="308" t="s">
        <v>511</v>
      </c>
      <c r="AP50" s="309" t="s">
        <v>512</v>
      </c>
      <c r="AQ50" s="310" t="s">
        <v>513</v>
      </c>
      <c r="AR50" s="311" t="s">
        <v>514</v>
      </c>
    </row>
    <row r="51" spans="1:44" x14ac:dyDescent="0.15">
      <c r="A51" s="247"/>
      <c r="AK51" s="303" t="s">
        <v>515</v>
      </c>
      <c r="AL51" s="304"/>
      <c r="AM51" s="312">
        <v>3435791</v>
      </c>
      <c r="AN51" s="313">
        <v>170790</v>
      </c>
      <c r="AO51" s="314">
        <v>134.9</v>
      </c>
      <c r="AP51" s="315">
        <v>96248</v>
      </c>
      <c r="AQ51" s="316">
        <v>10</v>
      </c>
      <c r="AR51" s="317">
        <v>124.9</v>
      </c>
    </row>
    <row r="52" spans="1:44" x14ac:dyDescent="0.15">
      <c r="A52" s="247"/>
      <c r="AK52" s="318"/>
      <c r="AL52" s="319" t="s">
        <v>516</v>
      </c>
      <c r="AM52" s="320">
        <v>87896</v>
      </c>
      <c r="AN52" s="321">
        <v>4369</v>
      </c>
      <c r="AO52" s="322">
        <v>-69.2</v>
      </c>
      <c r="AP52" s="323">
        <v>55768</v>
      </c>
      <c r="AQ52" s="324">
        <v>17.5</v>
      </c>
      <c r="AR52" s="325">
        <v>-86.7</v>
      </c>
    </row>
    <row r="53" spans="1:44" x14ac:dyDescent="0.15">
      <c r="A53" s="247"/>
      <c r="AK53" s="303" t="s">
        <v>517</v>
      </c>
      <c r="AL53" s="304"/>
      <c r="AM53" s="312">
        <v>1160591</v>
      </c>
      <c r="AN53" s="313">
        <v>57824</v>
      </c>
      <c r="AO53" s="314">
        <v>-66.099999999999994</v>
      </c>
      <c r="AP53" s="315">
        <v>76413</v>
      </c>
      <c r="AQ53" s="316">
        <v>-20.6</v>
      </c>
      <c r="AR53" s="317">
        <v>-45.5</v>
      </c>
    </row>
    <row r="54" spans="1:44" x14ac:dyDescent="0.15">
      <c r="A54" s="247"/>
      <c r="AK54" s="318"/>
      <c r="AL54" s="319" t="s">
        <v>516</v>
      </c>
      <c r="AM54" s="320">
        <v>238545</v>
      </c>
      <c r="AN54" s="321">
        <v>11885</v>
      </c>
      <c r="AO54" s="322">
        <v>172</v>
      </c>
      <c r="AP54" s="323">
        <v>39658</v>
      </c>
      <c r="AQ54" s="324">
        <v>-28.9</v>
      </c>
      <c r="AR54" s="325">
        <v>200.9</v>
      </c>
    </row>
    <row r="55" spans="1:44" x14ac:dyDescent="0.15">
      <c r="A55" s="247"/>
      <c r="AK55" s="303" t="s">
        <v>518</v>
      </c>
      <c r="AL55" s="304"/>
      <c r="AM55" s="312">
        <v>359525</v>
      </c>
      <c r="AN55" s="313">
        <v>17974</v>
      </c>
      <c r="AO55" s="314">
        <v>-68.900000000000006</v>
      </c>
      <c r="AP55" s="315">
        <v>66481</v>
      </c>
      <c r="AQ55" s="316">
        <v>-13</v>
      </c>
      <c r="AR55" s="317">
        <v>-55.9</v>
      </c>
    </row>
    <row r="56" spans="1:44" x14ac:dyDescent="0.15">
      <c r="A56" s="247"/>
      <c r="AK56" s="318"/>
      <c r="AL56" s="319" t="s">
        <v>516</v>
      </c>
      <c r="AM56" s="320">
        <v>62124</v>
      </c>
      <c r="AN56" s="321">
        <v>3106</v>
      </c>
      <c r="AO56" s="322">
        <v>-73.900000000000006</v>
      </c>
      <c r="AP56" s="323">
        <v>36120</v>
      </c>
      <c r="AQ56" s="324">
        <v>-8.9</v>
      </c>
      <c r="AR56" s="325">
        <v>-65</v>
      </c>
    </row>
    <row r="57" spans="1:44" x14ac:dyDescent="0.15">
      <c r="A57" s="247"/>
      <c r="AK57" s="303" t="s">
        <v>519</v>
      </c>
      <c r="AL57" s="304"/>
      <c r="AM57" s="312">
        <v>871417</v>
      </c>
      <c r="AN57" s="313">
        <v>43724</v>
      </c>
      <c r="AO57" s="314">
        <v>143.30000000000001</v>
      </c>
      <c r="AP57" s="315">
        <v>67825</v>
      </c>
      <c r="AQ57" s="316">
        <v>2</v>
      </c>
      <c r="AR57" s="317">
        <v>141.30000000000001</v>
      </c>
    </row>
    <row r="58" spans="1:44" x14ac:dyDescent="0.15">
      <c r="A58" s="247"/>
      <c r="AK58" s="318"/>
      <c r="AL58" s="319" t="s">
        <v>516</v>
      </c>
      <c r="AM58" s="320">
        <v>140612</v>
      </c>
      <c r="AN58" s="321">
        <v>7055</v>
      </c>
      <c r="AO58" s="322">
        <v>127.1</v>
      </c>
      <c r="AP58" s="323">
        <v>39417</v>
      </c>
      <c r="AQ58" s="324">
        <v>9.1</v>
      </c>
      <c r="AR58" s="325">
        <v>118</v>
      </c>
    </row>
    <row r="59" spans="1:44" x14ac:dyDescent="0.15">
      <c r="A59" s="247"/>
      <c r="AK59" s="303" t="s">
        <v>520</v>
      </c>
      <c r="AL59" s="304"/>
      <c r="AM59" s="312">
        <v>619060</v>
      </c>
      <c r="AN59" s="313">
        <v>31077</v>
      </c>
      <c r="AO59" s="314">
        <v>-28.9</v>
      </c>
      <c r="AP59" s="315">
        <v>81158</v>
      </c>
      <c r="AQ59" s="316">
        <v>19.7</v>
      </c>
      <c r="AR59" s="317">
        <v>-48.6</v>
      </c>
    </row>
    <row r="60" spans="1:44" x14ac:dyDescent="0.15">
      <c r="A60" s="247"/>
      <c r="AK60" s="318"/>
      <c r="AL60" s="319" t="s">
        <v>516</v>
      </c>
      <c r="AM60" s="320">
        <v>48163</v>
      </c>
      <c r="AN60" s="321">
        <v>2418</v>
      </c>
      <c r="AO60" s="322">
        <v>-65.7</v>
      </c>
      <c r="AP60" s="323">
        <v>45320</v>
      </c>
      <c r="AQ60" s="324">
        <v>15</v>
      </c>
      <c r="AR60" s="325">
        <v>-80.7</v>
      </c>
    </row>
    <row r="61" spans="1:44" x14ac:dyDescent="0.15">
      <c r="A61" s="247"/>
      <c r="AK61" s="303" t="s">
        <v>521</v>
      </c>
      <c r="AL61" s="326"/>
      <c r="AM61" s="312">
        <v>1289277</v>
      </c>
      <c r="AN61" s="313">
        <v>64278</v>
      </c>
      <c r="AO61" s="314">
        <v>22.9</v>
      </c>
      <c r="AP61" s="315">
        <v>77625</v>
      </c>
      <c r="AQ61" s="327">
        <v>-0.4</v>
      </c>
      <c r="AR61" s="317">
        <v>23.3</v>
      </c>
    </row>
    <row r="62" spans="1:44" x14ac:dyDescent="0.15">
      <c r="A62" s="247"/>
      <c r="AK62" s="318"/>
      <c r="AL62" s="319" t="s">
        <v>516</v>
      </c>
      <c r="AM62" s="320">
        <v>115468</v>
      </c>
      <c r="AN62" s="321">
        <v>5767</v>
      </c>
      <c r="AO62" s="322">
        <v>18.100000000000001</v>
      </c>
      <c r="AP62" s="323">
        <v>43257</v>
      </c>
      <c r="AQ62" s="324">
        <v>0.8</v>
      </c>
      <c r="AR62" s="325">
        <v>17.3</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lqadRM0ExzGAktKgWoL4j4mrd/gKLGK7KxgETrbu+1J6l7lNExHcEgZpcHWvaYAUSiSkavNv3xV2zeVBOL/oQw==" saltValue="IzHYBCPtT4MpCJ85VZkN1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DU121"/>
  <sheetViews>
    <sheetView showGridLines="0" topLeftCell="A77" zoomScaleNormal="10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473</v>
      </c>
    </row>
    <row r="121" spans="125:125" ht="13.5" hidden="1" customHeight="1" x14ac:dyDescent="0.15">
      <c r="DU121" s="241"/>
    </row>
  </sheetData>
  <sheetProtection algorithmName="SHA-512" hashValue="ywRMJA10d6i7BbLHREURKk36VmIBJIreBQmrhI2Aq8mmWaXjiqbGRINhBO3vj6Ba7s8smtuQDvNhan0vc8hHOg==" saltValue="CDoiPJpJN/t1lBOaK9Eo7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EL116"/>
  <sheetViews>
    <sheetView showGridLines="0" topLeftCell="A75" zoomScale="85" zoomScaleNormal="85" zoomScaleSheetLayoutView="55" workbookViewId="0">
      <selection activeCell="AF103" sqref="AF103"/>
    </sheetView>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473</v>
      </c>
    </row>
  </sheetData>
  <sheetProtection algorithmName="SHA-512" hashValue="AjWcydM4w5b8CRjI4e8r25O8td2YABjIzDXVfHRFI3xSiTTjXcIQLZD6G6c5kmCxTMiopohqS2BqVP2N8MnKjw==" saltValue="ctEZCrS/p0fpQhDbQCkE6w=="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tabColor rgb="FFFF0000"/>
    <pageSetUpPr fitToPage="1"/>
  </sheetPr>
  <dimension ref="B1:J50"/>
  <sheetViews>
    <sheetView showGridLines="0" topLeftCell="A25" zoomScale="85" zoomScaleNormal="85" zoomScaleSheetLayoutView="100" workbookViewId="0">
      <selection activeCell="P45" sqref="P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26" t="s">
        <v>3</v>
      </c>
      <c r="D47" s="1126"/>
      <c r="E47" s="1127"/>
      <c r="F47" s="11">
        <v>28.96</v>
      </c>
      <c r="G47" s="12">
        <v>31.2</v>
      </c>
      <c r="H47" s="12">
        <v>36.79</v>
      </c>
      <c r="I47" s="12">
        <v>40.770000000000003</v>
      </c>
      <c r="J47" s="13">
        <v>35.93</v>
      </c>
    </row>
    <row r="48" spans="2:10" ht="57.75" customHeight="1" x14ac:dyDescent="0.15">
      <c r="B48" s="14"/>
      <c r="C48" s="1128" t="s">
        <v>4</v>
      </c>
      <c r="D48" s="1128"/>
      <c r="E48" s="1129"/>
      <c r="F48" s="15">
        <v>2.6</v>
      </c>
      <c r="G48" s="16">
        <v>9.26</v>
      </c>
      <c r="H48" s="16">
        <v>7.36</v>
      </c>
      <c r="I48" s="16">
        <v>4.0999999999999996</v>
      </c>
      <c r="J48" s="17">
        <v>1.73</v>
      </c>
    </row>
    <row r="49" spans="2:10" ht="57.75" customHeight="1" thickBot="1" x14ac:dyDescent="0.2">
      <c r="B49" s="18"/>
      <c r="C49" s="1130" t="s">
        <v>5</v>
      </c>
      <c r="D49" s="1130"/>
      <c r="E49" s="1131"/>
      <c r="F49" s="19" t="s">
        <v>528</v>
      </c>
      <c r="G49" s="20">
        <v>10.31</v>
      </c>
      <c r="H49" s="20" t="s">
        <v>529</v>
      </c>
      <c r="I49" s="20" t="s">
        <v>530</v>
      </c>
      <c r="J49" s="21" t="s">
        <v>531</v>
      </c>
    </row>
    <row r="50" spans="2:10" x14ac:dyDescent="0.15"/>
  </sheetData>
  <sheetProtection algorithmName="SHA-512" hashValue="h1MW5NzN7Ykui+LKtyvUKXquDwPW/XUt4peGdsqgFbTn1Nzx0zD/eiGkvmtEWtZ4a9DA1vBIf+BZEQVqH8GJyA==" saltValue="s+pqATlnFbwNN4SZwof+U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2026-02-23T10:10:57Z</dcterms:created>
  <dcterms:modified xsi:type="dcterms:W3CDTF">2026-03-16T07:54:47Z</dcterms:modified>
  <cp:category/>
</cp:coreProperties>
</file>