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NFSVNAS01\share\企画部\市町村課\03_財政班\01_一般財政L\R7年度\012 財政状況資料集\20260227令和６年度財政状況資料集の作成・公表について（依頼）\04 公表\財政状況資料集\HP用\"/>
    </mc:Choice>
  </mc:AlternateContent>
  <xr:revisionPtr revIDLastSave="0" documentId="8_{CEEEC822-8104-4DEB-B198-3F726090BEBA}" xr6:coauthVersionLast="47" xr6:coauthVersionMax="47" xr10:uidLastSave="{00000000-0000-0000-0000-000000000000}"/>
  <bookViews>
    <workbookView xWindow="-28920" yWindow="-120" windowWidth="29040" windowHeight="15720" tabRatio="8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BW34" i="10" l="1"/>
  <c r="BW35" i="10" s="1"/>
  <c r="BW36" i="10" s="1"/>
  <c r="BW37" i="10" s="1"/>
  <c r="BW38" i="10" s="1"/>
  <c r="BW39" i="10" s="1"/>
  <c r="BW40" i="10" s="1"/>
  <c r="BW41" i="10" s="1"/>
  <c r="BW42" i="10" s="1"/>
  <c r="BW43" i="10" s="1"/>
  <c r="AM34" i="10"/>
  <c r="AM35" i="10" s="1"/>
  <c r="CO34" i="10" l="1"/>
</calcChain>
</file>

<file path=xl/sharedStrings.xml><?xml version="1.0" encoding="utf-8"?>
<sst xmlns="http://schemas.openxmlformats.org/spreadsheetml/2006/main" count="1119" uniqueCount="572">
  <si>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</si>
  <si>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</si>
  <si>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</si>
  <si>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</si>
  <si>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</si>
  <si>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</si>
  <si>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</si>
  <si>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</si>
  <si>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</si>
  <si>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</si>
  <si>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</si>
  <si>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</si>
  <si>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</si>
  <si>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</si>
  <si>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</si>
  <si>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</si>
  <si>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</si>
  <si>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</si>
  <si>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</si>
  <si>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</si>
  <si>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</si>
  <si>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</si>
  <si>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</si>
  <si>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</si>
  <si>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</si>
  <si>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</si>
  <si>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</si>
  <si>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</si>
  <si>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</si>
  <si>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</si>
  <si>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</si>
  <si>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</si>
  <si>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</si>
  <si>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</si>
  <si>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</si>
  <si>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</si>
  <si>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</si>
  <si>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</si>
  <si>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</si>
  <si>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</si>
  <si>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</si>
  <si>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</si>
  <si>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</si>
  <si>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</si>
  <si>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</si>
  <si>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</si>
  <si>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</si>
  <si>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</si>
  <si>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</si>
  <si>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</si>
  <si>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</si>
  <si>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</si>
  <si>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</si>
  <si>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</si>
  <si>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</si>
  <si>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</si>
  <si>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</si>
  <si>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</si>
  <si>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</si>
  <si>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</si>
  <si>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</si>
  <si>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</si>
  <si>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</si>
  <si>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</si>
  <si>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</si>
  <si>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</si>
  <si>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</si>
  <si>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</si>
  <si>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</si>
  <si>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</si>
  <si>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</si>
  <si>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</si>
  <si>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</si>
  <si>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</si>
  <si>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</si>
  <si>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</si>
  <si>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</si>
  <si>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</si>
  <si>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</si>
  <si>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</si>
  <si>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</si>
  <si>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</si>
  <si>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</si>
  <si>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</si>
  <si>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</si>
  <si>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</si>
  <si>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</si>
  <si>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</si>
  <si>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</si>
  <si>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</si>
  <si>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</si>
  <si>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</si>
  <si>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</si>
  <si>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</si>
  <si>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</si>
  <si>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</si>
  <si>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</si>
  <si>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</si>
  <si>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</si>
  <si>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</si>
  <si>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</si>
  <si>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</si>
  <si>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</si>
  <si>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</si>
  <si>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</si>
  <si>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</si>
  <si>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</si>
  <si>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</si>
  <si>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</si>
  <si>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</si>
  <si>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</si>
  <si>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</si>
  <si>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</si>
  <si>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</si>
  <si>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</si>
  <si>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</si>
  <si>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</si>
  <si>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</si>
  <si>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</si>
  <si>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</si>
  <si>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</si>
  <si>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</si>
  <si>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</si>
  <si>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</si>
  <si>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</si>
  <si>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</si>
  <si>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</si>
  <si>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</si>
  <si>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</si>
  <si>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</si>
  <si>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</si>
  <si>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</si>
  <si>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</si>
  <si>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</si>
  <si>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</si>
  <si>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</si>
  <si>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</si>
  <si>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</si>
  <si>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</si>
  <si>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</si>
  <si>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</si>
  <si>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</si>
  <si>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</si>
  <si>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</si>
  <si>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</si>
  <si>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</si>
  <si>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</si>
  <si>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</si>
  <si>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</si>
  <si>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</si>
  <si>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</si>
  <si>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</si>
  <si>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</si>
  <si>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</si>
  <si>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</si>
  <si>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</si>
  <si>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</si>
  <si>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</si>
  <si>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</si>
  <si>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</si>
  <si>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</si>
  <si>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</si>
  <si>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</si>
  <si>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</si>
  <si>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</si>
  <si>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</si>
  <si>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</si>
  <si>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</si>
  <si>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</si>
  <si>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</si>
  <si>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</si>
  <si>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</si>
  <si>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</si>
  <si>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</si>
  <si>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</si>
  <si>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</si>
  <si>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</si>
  <si>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</si>
  <si>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</si>
  <si>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</si>
  <si>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</si>
  <si>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</si>
  <si>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</si>
  <si>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</si>
  <si>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</si>
  <si>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</si>
  <si>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</si>
  <si>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</si>
  <si>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</si>
  <si>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</si>
  <si>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</si>
  <si>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</si>
  <si>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</si>
  <si>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</si>
  <si>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</si>
  <si>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</si>
  <si>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</si>
  <si>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</si>
  <si>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</si>
  <si>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</si>
  <si>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</si>
  <si>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</si>
  <si>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</si>
  <si>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沖縄県西原町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</si>
  <si>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</si>
  <si>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</si>
  <si>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</si>
  <si>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</si>
  <si>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</si>
  <si>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</si>
  <si>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</si>
  <si>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</si>
  <si>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</si>
  <si>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</si>
  <si>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</si>
  <si>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</si>
  <si>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</si>
  <si>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</si>
  <si>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</si>
  <si>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</si>
  <si>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</si>
  <si>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</si>
  <si>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</si>
  <si>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</si>
  <si>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</si>
  <si>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</si>
  <si>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</si>
  <si>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</si>
  <si>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</si>
  <si>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</si>
  <si>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</si>
  <si>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</si>
  <si>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</si>
  <si>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</si>
  <si>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</si>
  <si>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</si>
  <si>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</si>
  <si>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</si>
  <si>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</si>
  <si>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</si>
  <si>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</si>
  <si>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</si>
  <si>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</si>
  <si>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</si>
  <si>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</si>
  <si>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</si>
  <si>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</si>
  <si>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</si>
  <si>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</si>
  <si>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</si>
  <si>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</si>
  <si>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</si>
  <si>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</si>
  <si>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</si>
  <si>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</si>
  <si>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</si>
  <si>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</si>
  <si>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</si>
  <si>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</si>
  <si>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</si>
  <si>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</si>
  <si>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</si>
  <si>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</si>
  <si>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</si>
  <si>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</si>
  <si>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</si>
  <si>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</si>
  <si>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</si>
  <si>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</si>
  <si>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</si>
  <si>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</si>
  <si>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</si>
  <si>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</si>
  <si>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</si>
  <si>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</si>
  <si>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</si>
  <si>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</si>
  <si>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</si>
  <si>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</si>
  <si>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</si>
  <si>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</si>
  <si>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</si>
  <si>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</si>
  <si>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</si>
  <si>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</si>
  <si>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</si>
  <si>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</si>
  <si>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</si>
  <si>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</si>
  <si>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</si>
  <si>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</si>
  <si>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</si>
  <si>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</si>
  <si>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</si>
  <si>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</si>
  <si>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</si>
  <si>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</si>
  <si>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</si>
  <si>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</si>
  <si>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</si>
  <si>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</si>
  <si>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</si>
  <si>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</si>
  <si>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</si>
  <si>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</si>
  <si>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</si>
  <si>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</si>
  <si>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</si>
  <si>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</si>
  <si>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</si>
  <si>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</si>
  <si>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</si>
  <si>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</si>
  <si>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</si>
  <si>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</si>
  <si>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</si>
  <si>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</si>
  <si>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</si>
  <si>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</si>
  <si>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</si>
  <si>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</si>
  <si>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</si>
  <si>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</si>
  <si>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</si>
  <si>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</si>
  <si>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</si>
  <si>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</si>
  <si>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</si>
  <si>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</si>
  <si>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</si>
  <si>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</si>
  <si>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</si>
  <si>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</si>
  <si>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</si>
  <si>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</si>
  <si>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</si>
  <si>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</si>
  <si>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</si>
  <si>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</si>
  <si>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</si>
  <si>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</si>
  <si>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</si>
  <si>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</si>
  <si>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</si>
  <si>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</si>
  <si>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</si>
  <si>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</si>
  <si>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</si>
  <si>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</si>
  <si>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</si>
  <si>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</si>
  <si>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</si>
  <si>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</si>
  <si>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</si>
  <si>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沖縄県西原町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</si>
  <si>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</si>
  <si>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</si>
  <si>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</si>
  <si>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</si>
  <si>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</si>
  <si>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</si>
  <si>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</si>
  <si>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</si>
  <si>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</si>
  <si>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</si>
  <si>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</si>
  <si>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</si>
  <si>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</si>
  <si>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</si>
  <si>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</si>
  <si>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</si>
  <si>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</si>
  <si>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</si>
  <si>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</si>
  <si>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</si>
  <si>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</si>
  <si>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</si>
  <si>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</si>
  <si>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</si>
  <si>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</si>
  <si>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</si>
  <si>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</si>
  <si>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</si>
  <si>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</si>
  <si>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</si>
  <si>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</si>
  <si>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</si>
  <si>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</si>
  <si>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</si>
  <si>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</si>
  <si>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</si>
  <si>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</si>
  <si>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</si>
  <si>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</si>
  <si>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</si>
  <si>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</si>
  <si>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</si>
  <si>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</si>
  <si>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</si>
  <si>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</si>
  <si>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</si>
  <si>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</si>
  <si>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</si>
  <si>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</si>
  <si>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</si>
  <si>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</si>
  <si>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</si>
  <si>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</si>
  <si>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</si>
  <si>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</si>
  <si>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</si>
  <si>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</si>
  <si>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</si>
  <si>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</si>
  <si>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</si>
  <si>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</si>
  <si>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</si>
  <si>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</si>
  <si>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</si>
  <si>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</si>
  <si>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</si>
  <si>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</si>
  <si>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</si>
  <si>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</si>
  <si>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</si>
  <si>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</si>
  <si>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</si>
  <si>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</si>
  <si>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</si>
  <si>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</si>
  <si>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</si>
  <si>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</si>
  <si>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</si>
  <si>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</si>
  <si>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</si>
  <si>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</si>
  <si>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</si>
  <si>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</si>
  <si>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</si>
  <si>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</si>
  <si>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</si>
  <si>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</si>
  <si>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</si>
  <si>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</si>
  <si>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</si>
  <si>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</si>
  <si>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</si>
  <si>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</si>
  <si>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</si>
  <si>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</si>
  <si>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</si>
  <si>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</si>
  <si>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</si>
  <si>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</si>
  <si>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</si>
  <si>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</si>
  <si>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</si>
  <si>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</si>
  <si>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</si>
  <si>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</si>
  <si>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</si>
  <si>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</si>
  <si>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</si>
  <si>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</si>
  <si>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</si>
  <si>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</si>
  <si>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</si>
  <si>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</si>
  <si>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</si>
  <si>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</si>
  <si>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</si>
  <si>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</si>
  <si>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</si>
  <si>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</si>
  <si>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</si>
  <si>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</si>
  <si>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</si>
  <si>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</si>
  <si>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</si>
  <si>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</si>
  <si>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</si>
  <si>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</si>
  <si>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</si>
  <si>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</si>
  <si>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</si>
  <si>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</si>
  <si>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</si>
  <si>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</si>
  <si>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</si>
  <si>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</si>
  <si>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</si>
  <si>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</si>
  <si>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</si>
  <si>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</si>
  <si>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</si>
  <si>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</si>
  <si>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</si>
  <si>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</si>
  <si>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</si>
  <si>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</si>
  <si>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</si>
  <si>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</si>
  <si>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</si>
  <si>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</si>
  <si>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</si>
  <si>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</si>
  <si>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</si>
  <si>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</si>
  <si>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</si>
  <si>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</si>
  <si>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</si>
  <si>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</si>
  <si>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</si>
  <si>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</si>
  <si>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</si>
  <si>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</si>
  <si>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</si>
  <si>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</si>
  <si>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</si>
  <si>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</si>
  <si>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</si>
  <si>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</si>
  <si>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</si>
  <si>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</si>
  <si>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</si>
  <si>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</si>
  <si>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</si>
  <si>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</si>
  <si>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</si>
  <si>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0.56</t>
  </si>
  <si>
    <t>▲ 1.30</t>
  </si>
  <si>
    <t>国民健康保険特別会計</t>
  </si>
  <si>
    <t>▲ 9.77</t>
  </si>
  <si>
    <t>▲ 6.41</t>
  </si>
  <si>
    <t>▲ 4.80</t>
  </si>
  <si>
    <t>▲ 5.16</t>
  </si>
  <si>
    <t>▲ 3.05</t>
  </si>
  <si>
    <t>水道事業会計</t>
  </si>
  <si>
    <t>一般会計</t>
  </si>
  <si>
    <t>下水道事業会計</t>
  </si>
  <si>
    <t>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</si>
  <si>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</si>
  <si>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</si>
  <si>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</si>
  <si>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</si>
  <si>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</si>
  <si>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</si>
  <si>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</si>
  <si>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</si>
  <si>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</si>
  <si>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沖縄県町村土地開発公社</t>
    <rPh sb="0" eb="3">
      <t>オキナワケン</t>
    </rPh>
    <rPh sb="3" eb="5">
      <t>チョウソン</t>
    </rPh>
    <rPh sb="5" eb="7">
      <t>トチ</t>
    </rPh>
    <rPh sb="7" eb="9">
      <t>カイハツ</t>
    </rPh>
    <rPh sb="9" eb="11">
      <t>コウシャ</t>
    </rPh>
    <phoneticPr fontId="2"/>
  </si>
  <si>
    <t>東部消防組合　一般会計</t>
    <rPh sb="0" eb="6">
      <t>トウブショウボウクミアイ</t>
    </rPh>
    <rPh sb="7" eb="11">
      <t>イッパンカイケイ</t>
    </rPh>
    <phoneticPr fontId="2"/>
  </si>
  <si>
    <t>南部広域行政組合　公共用地取得事業特別会計</t>
    <rPh sb="0" eb="4">
      <t>ナンブコウイキ</t>
    </rPh>
    <rPh sb="4" eb="6">
      <t>ギョウセイ</t>
    </rPh>
    <rPh sb="6" eb="8">
      <t>クミアイ</t>
    </rPh>
    <rPh sb="9" eb="13">
      <t>コウキョウヨウチ</t>
    </rPh>
    <rPh sb="13" eb="15">
      <t>シュトク</t>
    </rPh>
    <rPh sb="15" eb="17">
      <t>ジギョウ</t>
    </rPh>
    <rPh sb="17" eb="21">
      <t>トクベツカイケイ</t>
    </rPh>
    <phoneticPr fontId="2"/>
  </si>
  <si>
    <t>南部広域行政組合　糸豊環境衛生事業特別会計</t>
    <rPh sb="0" eb="4">
      <t>ナンブコウイキ</t>
    </rPh>
    <rPh sb="4" eb="6">
      <t>ギョウセイ</t>
    </rPh>
    <rPh sb="6" eb="8">
      <t>クミアイ</t>
    </rPh>
    <rPh sb="9" eb="10">
      <t>イト</t>
    </rPh>
    <rPh sb="10" eb="11">
      <t>トヨ</t>
    </rPh>
    <rPh sb="11" eb="13">
      <t>カンキョウ</t>
    </rPh>
    <rPh sb="13" eb="15">
      <t>エイセイ</t>
    </rPh>
    <rPh sb="15" eb="17">
      <t>ジギョウ</t>
    </rPh>
    <rPh sb="17" eb="21">
      <t>トクベツカイケイ</t>
    </rPh>
    <phoneticPr fontId="2"/>
  </si>
  <si>
    <t>南部広域行政組合　東部環境衛生事業特別会計</t>
    <rPh sb="0" eb="8">
      <t>ナンブコウイキギョウセイクミアイ</t>
    </rPh>
    <rPh sb="9" eb="11">
      <t>トウブ</t>
    </rPh>
    <rPh sb="11" eb="13">
      <t>カンキョウ</t>
    </rPh>
    <rPh sb="13" eb="15">
      <t>エイセイ</t>
    </rPh>
    <rPh sb="15" eb="17">
      <t>ジギョウ</t>
    </rPh>
    <rPh sb="17" eb="21">
      <t>トクベツカイケイ</t>
    </rPh>
    <phoneticPr fontId="2"/>
  </si>
  <si>
    <t>南部広域行政組合　島尻環境衛生事業特別会計</t>
    <rPh sb="0" eb="8">
      <t>ナンブコウイキギョウセイクミアイ</t>
    </rPh>
    <rPh sb="9" eb="11">
      <t>シマジリ</t>
    </rPh>
    <rPh sb="11" eb="15">
      <t>カンキョウエイセイ</t>
    </rPh>
    <rPh sb="15" eb="21">
      <t>ジギョウトクベツカイケイ</t>
    </rPh>
    <phoneticPr fontId="2"/>
  </si>
  <si>
    <t>沖縄県市町村総合事務組合</t>
    <rPh sb="0" eb="3">
      <t>オキナワケン</t>
    </rPh>
    <rPh sb="3" eb="6">
      <t>シチョウソン</t>
    </rPh>
    <rPh sb="6" eb="10">
      <t>ソウゴウジム</t>
    </rPh>
    <rPh sb="10" eb="12">
      <t>クミアイ</t>
    </rPh>
    <phoneticPr fontId="2"/>
  </si>
  <si>
    <t>沖縄県市町村自治会館管理組合</t>
    <rPh sb="0" eb="3">
      <t>オキナワケン</t>
    </rPh>
    <rPh sb="3" eb="6">
      <t>シチョウソン</t>
    </rPh>
    <rPh sb="6" eb="10">
      <t>ジチカイカン</t>
    </rPh>
    <rPh sb="10" eb="14">
      <t>カンリクミアイ</t>
    </rPh>
    <phoneticPr fontId="2"/>
  </si>
  <si>
    <t>南部広域行政組合　一般会計</t>
    <rPh sb="0" eb="4">
      <t>ナンブコウイキ</t>
    </rPh>
    <rPh sb="4" eb="6">
      <t>ギョウセイ</t>
    </rPh>
    <rPh sb="6" eb="8">
      <t>クミアイ</t>
    </rPh>
    <rPh sb="9" eb="13">
      <t>イッパンカイケイ</t>
    </rPh>
    <phoneticPr fontId="2"/>
  </si>
  <si>
    <t>中部広域市町村圏事務組合　一般会計</t>
    <rPh sb="0" eb="4">
      <t>チュウブコウイキ</t>
    </rPh>
    <rPh sb="4" eb="8">
      <t>シチョウソンケン</t>
    </rPh>
    <rPh sb="8" eb="12">
      <t>ジムクミアイ</t>
    </rPh>
    <rPh sb="13" eb="17">
      <t>イッパンカイケイ</t>
    </rPh>
    <phoneticPr fontId="2"/>
  </si>
  <si>
    <t>中部広域市町村圏事務組合　特別会計</t>
    <rPh sb="0" eb="4">
      <t>チュウブコウイキ</t>
    </rPh>
    <rPh sb="4" eb="8">
      <t>シチョウソンケン</t>
    </rPh>
    <rPh sb="8" eb="12">
      <t>ジムクミアイ</t>
    </rPh>
    <rPh sb="13" eb="17">
      <t>トクベツカイケイ</t>
    </rPh>
    <phoneticPr fontId="2"/>
  </si>
  <si>
    <t>後期高齢者医療広域連合　一般会計</t>
    <rPh sb="0" eb="11">
      <t>コウキコウレイシャイリョウコウイキレンゴウ</t>
    </rPh>
    <rPh sb="12" eb="16">
      <t>イッパンカイケイ</t>
    </rPh>
    <phoneticPr fontId="2"/>
  </si>
  <si>
    <t>後期高齢者医療広域連合　特別会計</t>
    <rPh sb="0" eb="11">
      <t>コウキコウレイシャイリョウコウイキレンゴウ</t>
    </rPh>
    <rPh sb="12" eb="14">
      <t>トクベツ</t>
    </rPh>
    <rPh sb="14" eb="16">
      <t>カイケイ</t>
    </rPh>
    <phoneticPr fontId="2"/>
  </si>
  <si>
    <t>沖縄県介護保険広域連合　一般会計</t>
    <rPh sb="0" eb="7">
      <t>オキナワケンカイゴホケン</t>
    </rPh>
    <rPh sb="7" eb="11">
      <t>コウイキレンゴウ</t>
    </rPh>
    <rPh sb="12" eb="16">
      <t>イッパンカイケイ</t>
    </rPh>
    <phoneticPr fontId="2"/>
  </si>
  <si>
    <t>沖縄県介護保険広域連合　特別会計</t>
    <rPh sb="0" eb="3">
      <t>オキナワケン</t>
    </rPh>
    <rPh sb="3" eb="7">
      <t>カイゴホケン</t>
    </rPh>
    <rPh sb="7" eb="9">
      <t>コウイキ</t>
    </rPh>
    <rPh sb="9" eb="11">
      <t>レンゴウ</t>
    </rPh>
    <rPh sb="12" eb="14">
      <t>トクベツ</t>
    </rPh>
    <rPh sb="14" eb="16">
      <t>カイケイ</t>
    </rPh>
    <phoneticPr fontId="2"/>
  </si>
  <si>
    <t>-</t>
    <phoneticPr fontId="2"/>
  </si>
  <si>
    <t>(特別会計繰出準備基金)</t>
    <rPh sb="1" eb="5">
      <t>トクベツカイケイ</t>
    </rPh>
    <rPh sb="5" eb="7">
      <t>クリダ</t>
    </rPh>
    <rPh sb="7" eb="9">
      <t>ジュンビ</t>
    </rPh>
    <rPh sb="9" eb="11">
      <t>キキン</t>
    </rPh>
    <phoneticPr fontId="5"/>
  </si>
  <si>
    <t>(公共施設修繕等基金)</t>
    <rPh sb="1" eb="5">
      <t>コウキョウシセツ</t>
    </rPh>
    <rPh sb="5" eb="7">
      <t>シュウゼン</t>
    </rPh>
    <rPh sb="7" eb="8">
      <t>トウ</t>
    </rPh>
    <rPh sb="8" eb="10">
      <t>キキン</t>
    </rPh>
    <phoneticPr fontId="5"/>
  </si>
  <si>
    <t>(教育環境整備基金)</t>
    <rPh sb="1" eb="5">
      <t>キョウイクカンキョウ</t>
    </rPh>
    <rPh sb="5" eb="7">
      <t>セイビ</t>
    </rPh>
    <rPh sb="7" eb="9">
      <t>キキン</t>
    </rPh>
    <phoneticPr fontId="5"/>
  </si>
  <si>
    <t>(ふるさとづくり基金)</t>
    <rPh sb="8" eb="10">
      <t>キキン</t>
    </rPh>
    <phoneticPr fontId="5"/>
  </si>
  <si>
    <t>(職員退職手当特別負担金基金)</t>
    <rPh sb="1" eb="5">
      <t>ショクインタイショク</t>
    </rPh>
    <rPh sb="5" eb="7">
      <t>テアテ</t>
    </rPh>
    <rPh sb="7" eb="9">
      <t>トクベツ</t>
    </rPh>
    <rPh sb="9" eb="12">
      <t>フタンキン</t>
    </rPh>
    <rPh sb="12" eb="14">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</si>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</sst>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094-47DB-9140-F28F51E133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46652</c:v>
                </c:pt>
                <c:pt idx="1">
                  <c:v>37499</c:v>
                </c:pt>
                <c:pt idx="2">
                  <c:v>38843</c:v>
                </c:pt>
                <c:pt idx="3">
                  <c:v>40387</c:v>
                </c:pt>
                <c:pt idx="4">
                  <c:v>49299</c:v>
                </c:pt>
              </c:numCache>
            </c:numRef>
          </c:val>
          <c:smooth val="0"/>
          <c:extLst>
            <c:ext xmlns:c16="http://schemas.microsoft.com/office/drawing/2014/chart" uri="{C3380CC4-5D6E-409C-BE32-E72D297353CC}">
              <c16:uniqueId val="{00000001-1094-47DB-9140-F28F51E133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6.18</c:v>
                </c:pt>
                <c:pt idx="1">
                  <c:v>7.74</c:v>
                </c:pt>
                <c:pt idx="2">
                  <c:v>5.61</c:v>
                </c:pt>
                <c:pt idx="3">
                  <c:v>4.8600000000000003</c:v>
                </c:pt>
                <c:pt idx="4">
                  <c:v>3.9</c:v>
                </c:pt>
              </c:numCache>
            </c:numRef>
          </c:val>
          <c:extLst>
            <c:ext xmlns:c16="http://schemas.microsoft.com/office/drawing/2014/chart" uri="{C3380CC4-5D6E-409C-BE32-E72D297353CC}">
              <c16:uniqueId val="{00000000-9893-412C-94AA-CC6A5BECA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9.32</c:v>
                </c:pt>
                <c:pt idx="1">
                  <c:v>11.85</c:v>
                </c:pt>
                <c:pt idx="2">
                  <c:v>13.59</c:v>
                </c:pt>
                <c:pt idx="3">
                  <c:v>12.68</c:v>
                </c:pt>
                <c:pt idx="4">
                  <c:v>13.49</c:v>
                </c:pt>
              </c:numCache>
            </c:numRef>
          </c:val>
          <c:extLst>
            <c:ext xmlns:c16="http://schemas.microsoft.com/office/drawing/2014/chart" uri="{C3380CC4-5D6E-409C-BE32-E72D297353CC}">
              <c16:uniqueId val="{00000001-9893-412C-94AA-CC6A5BECA5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5.17</c:v>
                </c:pt>
                <c:pt idx="2">
                  <c:v>-0.56000000000000005</c:v>
                </c:pt>
                <c:pt idx="3">
                  <c:v>-1.3</c:v>
                </c:pt>
                <c:pt idx="4">
                  <c:v>0.6</c:v>
                </c:pt>
              </c:numCache>
            </c:numRef>
          </c:val>
          <c:smooth val="0"/>
          <c:extLst>
            <c:ext xmlns:c16="http://schemas.microsoft.com/office/drawing/2014/chart" uri="{C3380CC4-5D6E-409C-BE32-E72D297353CC}">
              <c16:uniqueId val="{00000002-9893-412C-94AA-CC6A5BECA5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9F-4E55-A420-1112F3BFE8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9F-4E55-A420-1112F3BFE8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9F-4E55-A420-1112F3BFE85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9F-4E55-A420-1112F3BFE8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4-309F-4E55-A420-1112F3BFE85A}"/>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0.18</c:v>
                </c:pt>
                <c:pt idx="4">
                  <c:v>#N/A</c:v>
                </c:pt>
                <c:pt idx="5">
                  <c:v>0.02</c:v>
                </c:pt>
                <c:pt idx="6">
                  <c:v>#N/A</c:v>
                </c:pt>
                <c:pt idx="7">
                  <c:v>0.01</c:v>
                </c:pt>
                <c:pt idx="8">
                  <c:v>#N/A</c:v>
                </c:pt>
                <c:pt idx="9">
                  <c:v>0.11</c:v>
                </c:pt>
              </c:numCache>
            </c:numRef>
          </c:val>
          <c:extLst>
            <c:ext xmlns:c16="http://schemas.microsoft.com/office/drawing/2014/chart" uri="{C3380CC4-5D6E-409C-BE32-E72D297353CC}">
              <c16:uniqueId val="{00000005-309F-4E55-A420-1112F3BFE85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0.7</c:v>
                </c:pt>
                <c:pt idx="4">
                  <c:v>#N/A</c:v>
                </c:pt>
                <c:pt idx="5">
                  <c:v>0.77</c:v>
                </c:pt>
                <c:pt idx="6">
                  <c:v>#N/A</c:v>
                </c:pt>
                <c:pt idx="7">
                  <c:v>1.34</c:v>
                </c:pt>
                <c:pt idx="8">
                  <c:v>#N/A</c:v>
                </c:pt>
                <c:pt idx="9">
                  <c:v>1.37</c:v>
                </c:pt>
              </c:numCache>
            </c:numRef>
          </c:val>
          <c:extLst>
            <c:ext xmlns:c16="http://schemas.microsoft.com/office/drawing/2014/chart" uri="{C3380CC4-5D6E-409C-BE32-E72D297353CC}">
              <c16:uniqueId val="{00000006-309F-4E55-A420-1112F3BFE85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6.18</c:v>
                </c:pt>
                <c:pt idx="2">
                  <c:v>#N/A</c:v>
                </c:pt>
                <c:pt idx="3">
                  <c:v>7.57</c:v>
                </c:pt>
                <c:pt idx="4">
                  <c:v>#N/A</c:v>
                </c:pt>
                <c:pt idx="5">
                  <c:v>5.58</c:v>
                </c:pt>
                <c:pt idx="6">
                  <c:v>#N/A</c:v>
                </c:pt>
                <c:pt idx="7">
                  <c:v>4.83</c:v>
                </c:pt>
                <c:pt idx="8">
                  <c:v>#N/A</c:v>
                </c:pt>
                <c:pt idx="9">
                  <c:v>3.78</c:v>
                </c:pt>
              </c:numCache>
            </c:numRef>
          </c:val>
          <c:extLst>
            <c:ext xmlns:c16="http://schemas.microsoft.com/office/drawing/2014/chart" uri="{C3380CC4-5D6E-409C-BE32-E72D297353CC}">
              <c16:uniqueId val="{00000007-309F-4E55-A420-1112F3BFE8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26.37</c:v>
                </c:pt>
                <c:pt idx="2">
                  <c:v>#N/A</c:v>
                </c:pt>
                <c:pt idx="3">
                  <c:v>25.57</c:v>
                </c:pt>
                <c:pt idx="4">
                  <c:v>#N/A</c:v>
                </c:pt>
                <c:pt idx="5">
                  <c:v>26.71</c:v>
                </c:pt>
                <c:pt idx="6">
                  <c:v>#N/A</c:v>
                </c:pt>
                <c:pt idx="7">
                  <c:v>27.73</c:v>
                </c:pt>
                <c:pt idx="8">
                  <c:v>#N/A</c:v>
                </c:pt>
                <c:pt idx="9">
                  <c:v>27.07</c:v>
                </c:pt>
              </c:numCache>
            </c:numRef>
          </c:val>
          <c:extLst>
            <c:ext xmlns:c16="http://schemas.microsoft.com/office/drawing/2014/chart" uri="{C3380CC4-5D6E-409C-BE32-E72D297353CC}">
              <c16:uniqueId val="{00000008-309F-4E55-A420-1112F3BFE85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9.77</c:v>
                </c:pt>
                <c:pt idx="1">
                  <c:v>#N/A</c:v>
                </c:pt>
                <c:pt idx="2">
                  <c:v>6.41</c:v>
                </c:pt>
                <c:pt idx="3">
                  <c:v>#N/A</c:v>
                </c:pt>
                <c:pt idx="4">
                  <c:v>4.8</c:v>
                </c:pt>
                <c:pt idx="5">
                  <c:v>#N/A</c:v>
                </c:pt>
                <c:pt idx="6">
                  <c:v>5.16</c:v>
                </c:pt>
                <c:pt idx="7">
                  <c:v>#N/A</c:v>
                </c:pt>
                <c:pt idx="8">
                  <c:v>3.05</c:v>
                </c:pt>
                <c:pt idx="9">
                  <c:v>#N/A</c:v>
                </c:pt>
              </c:numCache>
            </c:numRef>
          </c:val>
          <c:extLst>
            <c:ext xmlns:c16="http://schemas.microsoft.com/office/drawing/2014/chart" uri="{C3380CC4-5D6E-409C-BE32-E72D297353CC}">
              <c16:uniqueId val="{00000009-309F-4E55-A420-1112F3BFE8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722</c:v>
                </c:pt>
                <c:pt idx="5">
                  <c:v>728</c:v>
                </c:pt>
                <c:pt idx="8">
                  <c:v>734</c:v>
                </c:pt>
                <c:pt idx="11">
                  <c:v>724</c:v>
                </c:pt>
                <c:pt idx="14">
                  <c:v>714</c:v>
                </c:pt>
              </c:numCache>
            </c:numRef>
          </c:val>
          <c:extLst>
            <c:ext xmlns:c16="http://schemas.microsoft.com/office/drawing/2014/chart" uri="{C3380CC4-5D6E-409C-BE32-E72D297353CC}">
              <c16:uniqueId val="{00000000-E880-45EF-8080-EF7FC28121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E880-45EF-8080-EF7FC28121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80-45EF-8080-EF7FC28121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73</c:v>
                </c:pt>
                <c:pt idx="6">
                  <c:v>81</c:v>
                </c:pt>
                <c:pt idx="9">
                  <c:v>95</c:v>
                </c:pt>
                <c:pt idx="12">
                  <c:v>80</c:v>
                </c:pt>
              </c:numCache>
            </c:numRef>
          </c:val>
          <c:extLst>
            <c:ext xmlns:c16="http://schemas.microsoft.com/office/drawing/2014/chart" uri="{C3380CC4-5D6E-409C-BE32-E72D297353CC}">
              <c16:uniqueId val="{00000003-E880-45EF-8080-EF7FC28121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108</c:v>
                </c:pt>
                <c:pt idx="6">
                  <c:v>113</c:v>
                </c:pt>
                <c:pt idx="9">
                  <c:v>98</c:v>
                </c:pt>
                <c:pt idx="12">
                  <c:v>103</c:v>
                </c:pt>
              </c:numCache>
            </c:numRef>
          </c:val>
          <c:extLst>
            <c:ext xmlns:c16="http://schemas.microsoft.com/office/drawing/2014/chart" uri="{C3380CC4-5D6E-409C-BE32-E72D297353CC}">
              <c16:uniqueId val="{00000004-E880-45EF-8080-EF7FC28121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80-45EF-8080-EF7FC28121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80-45EF-8080-EF7FC28121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985</c:v>
                </c:pt>
                <c:pt idx="3">
                  <c:v>1010</c:v>
                </c:pt>
                <c:pt idx="6">
                  <c:v>996</c:v>
                </c:pt>
                <c:pt idx="9">
                  <c:v>965</c:v>
                </c:pt>
                <c:pt idx="12">
                  <c:v>916</c:v>
                </c:pt>
              </c:numCache>
            </c:numRef>
          </c:val>
          <c:extLst>
            <c:ext xmlns:c16="http://schemas.microsoft.com/office/drawing/2014/chart" uri="{C3380CC4-5D6E-409C-BE32-E72D297353CC}">
              <c16:uniqueId val="{00000007-E880-45EF-8080-EF7FC28121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c:v>
                </c:pt>
                <c:pt idx="2">
                  <c:v>#N/A</c:v>
                </c:pt>
                <c:pt idx="3">
                  <c:v>#N/A</c:v>
                </c:pt>
                <c:pt idx="4">
                  <c:v>463</c:v>
                </c:pt>
                <c:pt idx="5">
                  <c:v>#N/A</c:v>
                </c:pt>
                <c:pt idx="6">
                  <c:v>#N/A</c:v>
                </c:pt>
                <c:pt idx="7">
                  <c:v>456</c:v>
                </c:pt>
                <c:pt idx="8">
                  <c:v>#N/A</c:v>
                </c:pt>
                <c:pt idx="9">
                  <c:v>#N/A</c:v>
                </c:pt>
                <c:pt idx="10">
                  <c:v>435</c:v>
                </c:pt>
                <c:pt idx="11">
                  <c:v>#N/A</c:v>
                </c:pt>
                <c:pt idx="12">
                  <c:v>#N/A</c:v>
                </c:pt>
                <c:pt idx="13">
                  <c:v>387</c:v>
                </c:pt>
                <c:pt idx="14">
                  <c:v>#N/A</c:v>
                </c:pt>
              </c:numCache>
            </c:numRef>
          </c:val>
          <c:smooth val="0"/>
          <c:extLst>
            <c:ext xmlns:c16="http://schemas.microsoft.com/office/drawing/2014/chart" uri="{C3380CC4-5D6E-409C-BE32-E72D297353CC}">
              <c16:uniqueId val="{00000008-E880-45EF-8080-EF7FC28121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8651</c:v>
                </c:pt>
                <c:pt idx="5">
                  <c:v>8633</c:v>
                </c:pt>
                <c:pt idx="8">
                  <c:v>8241</c:v>
                </c:pt>
                <c:pt idx="11">
                  <c:v>7800</c:v>
                </c:pt>
                <c:pt idx="14">
                  <c:v>7402</c:v>
                </c:pt>
              </c:numCache>
            </c:numRef>
          </c:val>
          <c:extLst>
            <c:ext xmlns:c16="http://schemas.microsoft.com/office/drawing/2014/chart" uri="{C3380CC4-5D6E-409C-BE32-E72D297353CC}">
              <c16:uniqueId val="{00000000-2945-4275-BD17-7B0A8AC40F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945-4275-BD17-7B0A8AC40F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1349</c:v>
                </c:pt>
                <c:pt idx="5">
                  <c:v>2097</c:v>
                </c:pt>
                <c:pt idx="8">
                  <c:v>2403</c:v>
                </c:pt>
                <c:pt idx="11">
                  <c:v>2300</c:v>
                </c:pt>
                <c:pt idx="14">
                  <c:v>2532</c:v>
                </c:pt>
              </c:numCache>
            </c:numRef>
          </c:val>
          <c:extLst>
            <c:ext xmlns:c16="http://schemas.microsoft.com/office/drawing/2014/chart" uri="{C3380CC4-5D6E-409C-BE32-E72D297353CC}">
              <c16:uniqueId val="{00000002-2945-4275-BD17-7B0A8AC40F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45-4275-BD17-7B0A8AC40F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45-4275-BD17-7B0A8AC40F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45-4275-BD17-7B0A8AC40F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698</c:v>
                </c:pt>
                <c:pt idx="3">
                  <c:v>557</c:v>
                </c:pt>
                <c:pt idx="6">
                  <c:v>433</c:v>
                </c:pt>
                <c:pt idx="9">
                  <c:v>343</c:v>
                </c:pt>
                <c:pt idx="12">
                  <c:v>314</c:v>
                </c:pt>
              </c:numCache>
            </c:numRef>
          </c:val>
          <c:extLst>
            <c:ext xmlns:c16="http://schemas.microsoft.com/office/drawing/2014/chart" uri="{C3380CC4-5D6E-409C-BE32-E72D297353CC}">
              <c16:uniqueId val="{00000006-2945-4275-BD17-7B0A8AC40F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896</c:v>
                </c:pt>
                <c:pt idx="3">
                  <c:v>1169</c:v>
                </c:pt>
                <c:pt idx="6">
                  <c:v>1094</c:v>
                </c:pt>
                <c:pt idx="9">
                  <c:v>1141</c:v>
                </c:pt>
                <c:pt idx="12">
                  <c:v>1111</c:v>
                </c:pt>
              </c:numCache>
            </c:numRef>
          </c:val>
          <c:extLst>
            <c:ext xmlns:c16="http://schemas.microsoft.com/office/drawing/2014/chart" uri="{C3380CC4-5D6E-409C-BE32-E72D297353CC}">
              <c16:uniqueId val="{00000007-2945-4275-BD17-7B0A8AC40F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2543</c:v>
                </c:pt>
                <c:pt idx="3">
                  <c:v>2048</c:v>
                </c:pt>
                <c:pt idx="6">
                  <c:v>1570</c:v>
                </c:pt>
                <c:pt idx="9">
                  <c:v>1426</c:v>
                </c:pt>
                <c:pt idx="12">
                  <c:v>1380</c:v>
                </c:pt>
              </c:numCache>
            </c:numRef>
          </c:val>
          <c:extLst>
            <c:ext xmlns:c16="http://schemas.microsoft.com/office/drawing/2014/chart" uri="{C3380CC4-5D6E-409C-BE32-E72D297353CC}">
              <c16:uniqueId val="{00000008-2945-4275-BD17-7B0A8AC40F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c:v>
                </c:pt>
                <c:pt idx="3">
                  <c:v>18</c:v>
                </c:pt>
                <c:pt idx="6">
                  <c:v>18</c:v>
                </c:pt>
                <c:pt idx="9">
                  <c:v>18</c:v>
                </c:pt>
                <c:pt idx="12">
                  <c:v>19</c:v>
                </c:pt>
              </c:numCache>
            </c:numRef>
          </c:val>
          <c:extLst>
            <c:ext xmlns:c16="http://schemas.microsoft.com/office/drawing/2014/chart" uri="{C3380CC4-5D6E-409C-BE32-E72D297353CC}">
              <c16:uniqueId val="{00000009-2945-4275-BD17-7B0A8AC40F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9497</c:v>
                </c:pt>
                <c:pt idx="3">
                  <c:v>9142</c:v>
                </c:pt>
                <c:pt idx="6">
                  <c:v>8420</c:v>
                </c:pt>
                <c:pt idx="9">
                  <c:v>7831</c:v>
                </c:pt>
                <c:pt idx="12">
                  <c:v>7235</c:v>
                </c:pt>
              </c:numCache>
            </c:numRef>
          </c:val>
          <c:extLst>
            <c:ext xmlns:c16="http://schemas.microsoft.com/office/drawing/2014/chart" uri="{C3380CC4-5D6E-409C-BE32-E72D297353CC}">
              <c16:uniqueId val="{0000000A-2945-4275-BD17-7B0A8AC40F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3654</c:v>
                </c:pt>
                <c:pt idx="2">
                  <c:v>#N/A</c:v>
                </c:pt>
                <c:pt idx="3">
                  <c:v>#N/A</c:v>
                </c:pt>
                <c:pt idx="4">
                  <c:v>2204</c:v>
                </c:pt>
                <c:pt idx="5">
                  <c:v>#N/A</c:v>
                </c:pt>
                <c:pt idx="6">
                  <c:v>#N/A</c:v>
                </c:pt>
                <c:pt idx="7">
                  <c:v>892</c:v>
                </c:pt>
                <c:pt idx="8">
                  <c:v>#N/A</c:v>
                </c:pt>
                <c:pt idx="9">
                  <c:v>#N/A</c:v>
                </c:pt>
                <c:pt idx="10">
                  <c:v>659</c:v>
                </c:pt>
                <c:pt idx="11">
                  <c:v>#N/A</c:v>
                </c:pt>
                <c:pt idx="12">
                  <c:v>#N/A</c:v>
                </c:pt>
                <c:pt idx="13">
                  <c:v>125</c:v>
                </c:pt>
                <c:pt idx="14">
                  <c:v>#N/A</c:v>
                </c:pt>
              </c:numCache>
            </c:numRef>
          </c:val>
          <c:smooth val="0"/>
          <c:extLst>
            <c:ext xmlns:c16="http://schemas.microsoft.com/office/drawing/2014/chart" uri="{C3380CC4-5D6E-409C-BE32-E72D297353CC}">
              <c16:uniqueId val="{0000000B-2945-4275-BD17-7B0A8AC40F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1011</c:v>
                </c:pt>
                <c:pt idx="1">
                  <c:v>962</c:v>
                </c:pt>
                <c:pt idx="2">
                  <c:v>1069</c:v>
                </c:pt>
              </c:numCache>
            </c:numRef>
          </c:val>
          <c:extLst>
            <c:ext xmlns:c16="http://schemas.microsoft.com/office/drawing/2014/chart" uri="{C3380CC4-5D6E-409C-BE32-E72D297353CC}">
              <c16:uniqueId val="{00000000-77F3-40BD-99F1-1590114955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c:v>
                </c:pt>
                <c:pt idx="1">
                  <c:v>205</c:v>
                </c:pt>
                <c:pt idx="2">
                  <c:v>225</c:v>
                </c:pt>
              </c:numCache>
            </c:numRef>
          </c:val>
          <c:extLst>
            <c:ext xmlns:c16="http://schemas.microsoft.com/office/drawing/2014/chart" uri="{C3380CC4-5D6E-409C-BE32-E72D297353CC}">
              <c16:uniqueId val="{00000001-77F3-40BD-99F1-1590114955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1272</c:v>
                </c:pt>
                <c:pt idx="1">
                  <c:v>1247</c:v>
                </c:pt>
                <c:pt idx="2">
                  <c:v>1303</c:v>
                </c:pt>
              </c:numCache>
            </c:numRef>
          </c:val>
          <c:extLst>
            <c:ext xmlns:c16="http://schemas.microsoft.com/office/drawing/2014/chart" uri="{C3380CC4-5D6E-409C-BE32-E72D297353CC}">
              <c16:uniqueId val="{00000002-77F3-40BD-99F1-1590114955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実質公債費比率（分子）の構造は、下水道事業会計への繰入金が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百万円増、一時借入金の利子が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百万円増（利率：令和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0.169</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％）であったが、その他の項目が減となったことで、全体では令和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年度と比べ</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元金償還額未満に新規発行額を抑え、年々減少している。しかしながら、借入利率の上昇に加え、学校施設の建替えに伴う地方債の新規発行などにより、増加に転じることも想定されるため、引き続き償還額の平準化に取組み、実質公債費比率が急激に上昇しない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将来負担額は、令和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年度と比べ減となり、引き続き減少傾向である。構成する項目で最も割合の高い地方債現在高は、前年度比</a:t>
          </a:r>
          <a:r>
            <a:rPr kumimoji="1" lang="en-US" altLang="ja-JP" sz="1350">
              <a:latin typeface="ＭＳ ゴシック" pitchFamily="49" charset="-128"/>
              <a:ea typeface="ＭＳ ゴシック" pitchFamily="49" charset="-128"/>
            </a:rPr>
            <a:t>596</a:t>
          </a:r>
          <a:r>
            <a:rPr kumimoji="1" lang="ja-JP" altLang="en-US" sz="1350">
              <a:latin typeface="ＭＳ ゴシック" pitchFamily="49" charset="-128"/>
              <a:ea typeface="ＭＳ ゴシック" pitchFamily="49" charset="-128"/>
            </a:rPr>
            <a:t>百万円減となった。新規発行額の抑制が効果として出ている。また、公営企業債等繰入見込額（下水道事業会計）も微減ではあるが、減少傾向を維持している。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充当可能財源等は、充当可能基金が令和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年度と比べ、</a:t>
          </a:r>
          <a:r>
            <a:rPr kumimoji="1" lang="en-US" altLang="ja-JP" sz="1350">
              <a:latin typeface="ＭＳ ゴシック" pitchFamily="49" charset="-128"/>
              <a:ea typeface="ＭＳ ゴシック" pitchFamily="49" charset="-128"/>
            </a:rPr>
            <a:t>232</a:t>
          </a:r>
          <a:r>
            <a:rPr kumimoji="1" lang="ja-JP" altLang="en-US" sz="1350">
              <a:latin typeface="ＭＳ ゴシック" pitchFamily="49" charset="-128"/>
              <a:ea typeface="ＭＳ ゴシック" pitchFamily="49" charset="-128"/>
            </a:rPr>
            <a:t>百万円増となった。これは、財政調整基金やふるさとづくり基金などの増額が主な要因である。一方で、基準財政需要額算入見込額は、過去の地方債の算入が終了していくため、減少傾向となっている。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将来負担比率の分子は、将来負担額の減が大きいことから、令和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年度と比べ</a:t>
          </a:r>
          <a:r>
            <a:rPr kumimoji="1" lang="en-US" altLang="ja-JP" sz="1350">
              <a:latin typeface="ＭＳ ゴシック" pitchFamily="49" charset="-128"/>
              <a:ea typeface="ＭＳ ゴシック" pitchFamily="49" charset="-128"/>
            </a:rPr>
            <a:t>534</a:t>
          </a:r>
          <a:r>
            <a:rPr kumimoji="1" lang="ja-JP" altLang="en-US" sz="1350">
              <a:latin typeface="ＭＳ ゴシック" pitchFamily="49" charset="-128"/>
              <a:ea typeface="ＭＳ ゴシック" pitchFamily="49" charset="-128"/>
            </a:rPr>
            <a:t>百万円減となった。今後も地方債の新規発行の抑制や計画的な積立てによる充当可能基金の増額を図り、財源確保に努めていく。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沖縄県西原町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れは、財政調整基金において取崩額以上に積立てができたこと、ふるさとづくり寄附金の増に伴い、ふるさとづくり基金積立金が大幅に増となったこと、次年度以降の事業を見据えて各基金で計画的に積立てが行え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年度は当初予算編成にあたり収支不足を補うため、財政調整基金から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百万円を取崩しており、額としては令和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上回った。賃金の上昇や物価高騰等の影響もあり、当初予算額も年々増加しており、今後も当初予算編成時の収支不足が見込まれるため、財政調整基金については引き続き計画的に積立てを行っていく。また、国民健康保険特別会計累積赤字解消計画に基づく法定外繰出、新ごみ処理施設等の建設にかかる一部事務組合への負担金増などが予定されていることに加え、老朽化した公共施設の修繕・更新等にも対応していく必要があるため、町基金管理方針に基づき計画的な基金積立を行い、安定的な財政運営に欠かせない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・特別会計繰出準備基金　　　：特別会計が実施する事業に対し、多額の費用の支出が必要な時に備えて積み立てる基金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　　　　：老朽化した公共施設の修繕等に必要な費用を積み立てる基金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　　　　　：教育環境を整備するために積み立てる基金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：ふるさとづくり寄附金（ふるさと納税）の寄附目的に応じた事業の財源に充てるため積み立てる基金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・職員退職手当特別負担金基金：職員が退職する際に負担しなければならない特別負担金の財源に充てるため積み立てる基金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・特別会計繰出準備基金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百万円の減は、国民健康保険特別会計累積赤字解消のための法定外繰出金（令和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百万円）に充てるための取崩しによるものである。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百万円の増は、各施設の修繕等に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百万円を取崩したが、修繕箇所が増えている状況を踏まえ、今後に備えるために計画的な積立てを行ったことが主な要因である。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百万円の減は、学校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機器購入に充てるための取崩しによるものである。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百万円の増は、ふるさとづくり寄附金の令和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年分の実績が伸びたことによるものである。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本町の課題解決に必要な事業実施、老朽化した公共施設の修繕・更新等に対応するため、町基金管理方針に基づき計画的な積立てを行い、今後も安定的な財政運営に欠かせない基金を適切に管理していく。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また、国民健康保険特別会計累積赤字解消計画では、令和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年度まで法定外繰出を予定しているため、引き続き計画的に積立てを行う。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年度においては、当初予算編成時のみ取崩が生じ、補正予算では歳入歳出の収支の状況や事業執行の状況を踏まえ、計画的に積立てが行えたことから、基金残高としては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町基金管理方針に基づき、災害や緊急的な財政出動に備え、標準財政規模（令和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年毎に見直し）の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百万円）を確保できるよう、計画的な積立てに努めていく。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年度に続いて、令和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年度の普通交付税追加交付分において、臨時財政対策債償還基金費が措置され、その分を減債基金へ積立てたことから、令和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百万円増となった。なお、今回積立てた分は、令和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年度において取崩し、臨時財政対策債の償還に充てることとされている。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年度に臨時財政対策債償還基金費として積立てた分については、国の通知に基づき、計画的に取崩し（令和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年度）、臨時財政対策債の償還に充てていく。加えて、繰上償還も視野に入れ、計画的に積立てを行うことを目標とする。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35,659
34,863
15.90
16,537,761
16,113,367
309,145
7,925,205
7,234,872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年度の財政力指数は、前年度と同値となり、類似団体内平均値と比べ</a:t>
          </a:r>
          <a:r>
            <a:rPr kumimoji="1" lang="en-US" altLang="ja-JP" sz="1250">
              <a:latin typeface="ＭＳ Ｐゴシック" panose="020B0600070205080204" pitchFamily="50" charset="-128"/>
              <a:ea typeface="ＭＳ Ｐゴシック" panose="020B0600070205080204" pitchFamily="50" charset="-128"/>
            </a:rPr>
            <a:t>0.01</a:t>
          </a:r>
          <a:r>
            <a:rPr kumimoji="1" lang="ja-JP" altLang="en-US" sz="1250">
              <a:latin typeface="ＭＳ Ｐゴシック" panose="020B0600070205080204" pitchFamily="50" charset="-128"/>
              <a:ea typeface="ＭＳ Ｐゴシック" panose="020B0600070205080204" pitchFamily="50" charset="-128"/>
            </a:rPr>
            <a:t>ポイント下回る結果となった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単年度で見ると、令和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年度の</a:t>
          </a:r>
          <a:r>
            <a:rPr kumimoji="1" lang="en-US" altLang="ja-JP" sz="1250">
              <a:latin typeface="ＭＳ Ｐゴシック" panose="020B0600070205080204" pitchFamily="50" charset="-128"/>
              <a:ea typeface="ＭＳ Ｐゴシック" panose="020B0600070205080204" pitchFamily="50" charset="-128"/>
            </a:rPr>
            <a:t>0.629</a:t>
          </a:r>
          <a:r>
            <a:rPr kumimoji="1" lang="ja-JP" altLang="en-US" sz="1250">
              <a:latin typeface="ＭＳ Ｐゴシック" panose="020B0600070205080204" pitchFamily="50" charset="-128"/>
              <a:ea typeface="ＭＳ Ｐゴシック" panose="020B0600070205080204" pitchFamily="50" charset="-128"/>
            </a:rPr>
            <a:t>に対し、令和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0.619</a:t>
          </a:r>
          <a:r>
            <a:rPr kumimoji="1" lang="ja-JP" altLang="en-US" sz="1250">
              <a:latin typeface="ＭＳ Ｐゴシック" panose="020B0600070205080204" pitchFamily="50" charset="-128"/>
              <a:ea typeface="ＭＳ Ｐゴシック" panose="020B0600070205080204" pitchFamily="50" charset="-128"/>
            </a:rPr>
            <a:t>と</a:t>
          </a:r>
          <a:r>
            <a:rPr kumimoji="1" lang="en-US" altLang="ja-JP" sz="1250">
              <a:latin typeface="ＭＳ Ｐゴシック" panose="020B0600070205080204" pitchFamily="50" charset="-128"/>
              <a:ea typeface="ＭＳ Ｐゴシック" panose="020B0600070205080204" pitchFamily="50" charset="-128"/>
            </a:rPr>
            <a:t>0.01</a:t>
          </a:r>
          <a:r>
            <a:rPr kumimoji="1" lang="ja-JP" altLang="en-US" sz="1250">
              <a:latin typeface="ＭＳ Ｐゴシック" panose="020B0600070205080204" pitchFamily="50" charset="-128"/>
              <a:ea typeface="ＭＳ Ｐゴシック" panose="020B0600070205080204" pitchFamily="50" charset="-128"/>
            </a:rPr>
            <a:t>ポイント下がっている。これは、令和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年度における基準財政収入額の増（</a:t>
          </a:r>
          <a:r>
            <a:rPr kumimoji="1" lang="en-US" altLang="ja-JP" sz="1250">
              <a:latin typeface="ＭＳ Ｐゴシック" panose="020B0600070205080204" pitchFamily="50" charset="-128"/>
              <a:ea typeface="ＭＳ Ｐゴシック" panose="020B0600070205080204" pitchFamily="50" charset="-128"/>
            </a:rPr>
            <a:t>R5</a:t>
          </a:r>
          <a:r>
            <a:rPr kumimoji="1" lang="ja-JP" altLang="en-US" sz="1250">
              <a:latin typeface="ＭＳ Ｐゴシック" panose="020B0600070205080204" pitchFamily="50" charset="-128"/>
              <a:ea typeface="ＭＳ Ｐゴシック" panose="020B0600070205080204" pitchFamily="50" charset="-128"/>
            </a:rPr>
            <a:t>比</a:t>
          </a:r>
          <a:r>
            <a:rPr kumimoji="1" lang="en-US" altLang="ja-JP" sz="1250">
              <a:latin typeface="ＭＳ Ｐゴシック" panose="020B0600070205080204" pitchFamily="50" charset="-128"/>
              <a:ea typeface="ＭＳ Ｐゴシック" panose="020B0600070205080204" pitchFamily="50" charset="-128"/>
            </a:rPr>
            <a:t>+143,853</a:t>
          </a:r>
          <a:r>
            <a:rPr kumimoji="1" lang="ja-JP" altLang="en-US" sz="1250">
              <a:latin typeface="ＭＳ Ｐゴシック" panose="020B0600070205080204" pitchFamily="50" charset="-128"/>
              <a:ea typeface="ＭＳ Ｐゴシック" panose="020B0600070205080204" pitchFamily="50" charset="-128"/>
            </a:rPr>
            <a:t>千円）よりも、基準財政需要額が大幅増（</a:t>
          </a:r>
          <a:r>
            <a:rPr kumimoji="1" lang="en-US" altLang="ja-JP" sz="1250">
              <a:latin typeface="ＭＳ Ｐゴシック" panose="020B0600070205080204" pitchFamily="50" charset="-128"/>
              <a:ea typeface="ＭＳ Ｐゴシック" panose="020B0600070205080204" pitchFamily="50" charset="-128"/>
            </a:rPr>
            <a:t>R5</a:t>
          </a:r>
          <a:r>
            <a:rPr kumimoji="1" lang="ja-JP" altLang="en-US" sz="1250">
              <a:latin typeface="ＭＳ Ｐゴシック" panose="020B0600070205080204" pitchFamily="50" charset="-128"/>
              <a:ea typeface="ＭＳ Ｐゴシック" panose="020B0600070205080204" pitchFamily="50" charset="-128"/>
            </a:rPr>
            <a:t>比</a:t>
          </a:r>
          <a:r>
            <a:rPr kumimoji="1" lang="en-US" altLang="ja-JP" sz="1250">
              <a:latin typeface="ＭＳ Ｐゴシック" panose="020B0600070205080204" pitchFamily="50" charset="-128"/>
              <a:ea typeface="ＭＳ Ｐゴシック" panose="020B0600070205080204" pitchFamily="50" charset="-128"/>
            </a:rPr>
            <a:t>+337,597</a:t>
          </a:r>
          <a:r>
            <a:rPr kumimoji="1" lang="ja-JP" altLang="en-US" sz="1250">
              <a:latin typeface="ＭＳ Ｐゴシック" panose="020B0600070205080204" pitchFamily="50" charset="-128"/>
              <a:ea typeface="ＭＳ Ｐゴシック" panose="020B0600070205080204" pitchFamily="50" charset="-128"/>
            </a:rPr>
            <a:t>千円）となり、財政力指数としては下がる結果となった。重要な財源である地方税においては、増加傾向にあることから、今後も引き続き税の徴収強化等による財源確保の対策や歳出の見直しを実施し、財政基盤の強化に努める。</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年度の経常収支比率は、前年度比</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ポイント減となった。歳出では、人件費、物件費、扶助費などが増となったが、補助費等において、一部事務組合に対するものが大幅な減となり、全体としては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％の伸びであった。歳入では、地方税である法人税や固定資産税の増に加え、地方消費税交付金や地方交付税が前年度比</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％増となったことなどが要因となり、経常一般財源等が全体で</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％伸び、経常収支比率としては下がる結果となった。しかしながら、依然として類似団体内平均値及び沖縄県平均は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％程度で推移していることから、本町においても経常的経費が急激に増加しないよう、引き続き事業精査等に取り組んでいく。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62285"/>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11472"/>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118428</xdr:rowOff>
    </xdr:from>
    <xdr:to>
      <xdr:col>15</xdr:col>
      <xdr:colOff>82550</xdr:colOff>
      <xdr:row>61</xdr:row>
      <xdr:rowOff>53022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3978"/>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118428</xdr:rowOff>
    </xdr:from>
    <xdr:to>
      <xdr:col>11</xdr:col>
      <xdr:colOff>31750</xdr:colOff>
      <xdr:row>61</xdr:row>
      <xdr:rowOff>28893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3978"/>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2222</xdr:rowOff>
    </xdr:from>
    <xdr:to>
      <xdr:col>15</xdr:col>
      <xdr:colOff>133350</xdr:colOff>
      <xdr:row>61</xdr:row>
      <xdr:rowOff>103822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67628</xdr:rowOff>
    </xdr:from>
    <xdr:to>
      <xdr:col>11</xdr:col>
      <xdr:colOff>82550</xdr:colOff>
      <xdr:row>59</xdr:row>
      <xdr:rowOff>169228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7955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本町の人口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人当たりの人件費・物件費等の決算額は、毎年度、類似団体内平均値、全国平均、沖縄県平均を下回っており、類似団体等と比較し本町の職員が少ないことが影響している。令和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年度においては、類似団体内平均値が前年度比</a:t>
          </a:r>
          <a:r>
            <a:rPr kumimoji="1" lang="en-US" altLang="ja-JP" sz="1300">
              <a:latin typeface="ＭＳ Ｐゴシック" panose="020B0600070205080204" pitchFamily="50" charset="-128"/>
              <a:ea typeface="ＭＳ Ｐゴシック" panose="020B0600070205080204" pitchFamily="50" charset="-128"/>
            </a:rPr>
            <a:t>6,990</a:t>
          </a:r>
          <a:r>
            <a:rPr kumimoji="1" lang="ja-JP" altLang="en-US" sz="1300">
              <a:latin typeface="ＭＳ Ｐゴシック" panose="020B0600070205080204" pitchFamily="50" charset="-128"/>
              <a:ea typeface="ＭＳ Ｐゴシック" panose="020B0600070205080204" pitchFamily="50" charset="-128"/>
            </a:rPr>
            <a:t>円増に対し、本町は</a:t>
          </a:r>
          <a:r>
            <a:rPr kumimoji="1" lang="en-US" altLang="ja-JP" sz="1300">
              <a:latin typeface="ＭＳ Ｐゴシック" panose="020B0600070205080204" pitchFamily="50" charset="-128"/>
              <a:ea typeface="ＭＳ Ｐゴシック" panose="020B0600070205080204" pitchFamily="50" charset="-128"/>
            </a:rPr>
            <a:t>6,307</a:t>
          </a:r>
          <a:r>
            <a:rPr kumimoji="1" lang="ja-JP" altLang="en-US" sz="1300">
              <a:latin typeface="ＭＳ Ｐゴシック" panose="020B0600070205080204" pitchFamily="50" charset="-128"/>
              <a:ea typeface="ＭＳ Ｐゴシック" panose="020B0600070205080204" pitchFamily="50" charset="-128"/>
            </a:rPr>
            <a:t>円増であった。これは、給与改定に伴う職員給料及び会計年度任用職員報酬などが増えたことに加え、賃金の増や物価高騰等の影響による委託料の増が主な要因である。これらの影響は今後も続くと見込まれるが、一方で各施設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化を進め、光熱水費などの抑制に努めていく。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18932</xdr:rowOff>
    </xdr:from>
    <xdr:to>
      <xdr:col>23</xdr:col>
      <xdr:colOff>133350</xdr:colOff>
      <xdr:row>82</xdr:row>
      <xdr:rowOff>56979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77832"/>
          <a:ext cx="8382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169866</xdr:rowOff>
    </xdr:from>
    <xdr:to>
      <xdr:col>19</xdr:col>
      <xdr:colOff>133350</xdr:colOff>
      <xdr:row>82</xdr:row>
      <xdr:rowOff>18932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57316"/>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137790</xdr:rowOff>
    </xdr:from>
    <xdr:to>
      <xdr:col>15</xdr:col>
      <xdr:colOff>82550</xdr:colOff>
      <xdr:row>81</xdr:row>
      <xdr:rowOff>169866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25240"/>
          <a:ext cx="8890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123994</xdr:rowOff>
    </xdr:from>
    <xdr:to>
      <xdr:col>11</xdr:col>
      <xdr:colOff>31750</xdr:colOff>
      <xdr:row>81</xdr:row>
      <xdr:rowOff>137790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11444"/>
          <a:ext cx="8890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6179</xdr:rowOff>
    </xdr:from>
    <xdr:to>
      <xdr:col>23</xdr:col>
      <xdr:colOff>184150</xdr:colOff>
      <xdr:row>82</xdr:row>
      <xdr:rowOff>107779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98906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139582</xdr:rowOff>
    </xdr:from>
    <xdr:to>
      <xdr:col>19</xdr:col>
      <xdr:colOff>184150</xdr:colOff>
      <xdr:row>82</xdr:row>
      <xdr:rowOff>69732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79909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9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119066</xdr:rowOff>
    </xdr:from>
    <xdr:to>
      <xdr:col>15</xdr:col>
      <xdr:colOff>133350</xdr:colOff>
      <xdr:row>82</xdr:row>
      <xdr:rowOff>49216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59393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7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86990</xdr:rowOff>
    </xdr:from>
    <xdr:to>
      <xdr:col>11</xdr:col>
      <xdr:colOff>82550</xdr:colOff>
      <xdr:row>82</xdr:row>
      <xdr:rowOff>17140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27317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4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73194</xdr:rowOff>
    </xdr:from>
    <xdr:to>
      <xdr:col>7</xdr:col>
      <xdr:colOff>31750</xdr:colOff>
      <xdr:row>82</xdr:row>
      <xdr:rowOff>3344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ポイント上回る結果となった。今後も引き続き、給与水準の適正化に努めていく。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117929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567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084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人当たり職員数は、前年度比</a:t>
          </a:r>
          <a:r>
            <a:rPr kumimoji="1" lang="en-US" altLang="ja-JP" sz="1200">
              <a:latin typeface="ＭＳ Ｐゴシック" panose="020B0600070205080204" pitchFamily="50" charset="-128"/>
              <a:ea typeface="ＭＳ Ｐゴシック" panose="020B0600070205080204" pitchFamily="50" charset="-128"/>
            </a:rPr>
            <a:t>0.11</a:t>
          </a:r>
          <a:r>
            <a:rPr kumimoji="1" lang="ja-JP" altLang="en-US" sz="1200">
              <a:latin typeface="ＭＳ Ｐゴシック" panose="020B0600070205080204" pitchFamily="50" charset="-128"/>
              <a:ea typeface="ＭＳ Ｐゴシック" panose="020B0600070205080204" pitchFamily="50" charset="-128"/>
            </a:rPr>
            <a:t>ポイント増となった。依然として、類似団体内平均値、全国平均及び沖縄県平均を</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ポイント以上下回っている。これまで取り組んできた「定員適正化計画」の効果であると考えられる。令和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月に策定した「第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次定員適正化計画」においては、多様化・高度化する行政ニーズにより業務量が増加する中、職員のワークライフ・バランスの実現に取り組む必要があるとして、令和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230</a:t>
          </a:r>
          <a:r>
            <a:rPr kumimoji="1" lang="ja-JP" altLang="en-US" sz="1200">
              <a:latin typeface="ＭＳ Ｐゴシック" panose="020B0600070205080204" pitchFamily="50" charset="-128"/>
              <a:ea typeface="ＭＳ Ｐゴシック" panose="020B0600070205080204" pitchFamily="50" charset="-128"/>
            </a:rPr>
            <a:t>人となっている職員数を令和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年度までに</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人へ増員する計画としている。今後は、自治体手続等のデジタル化を進め、業務の効率化・高度化を図りつつ、適正な定員管理に努めていく。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38805</xdr:rowOff>
    </xdr:from>
    <xdr:to>
      <xdr:col>81</xdr:col>
      <xdr:colOff>44450</xdr:colOff>
      <xdr:row>60</xdr:row>
      <xdr:rowOff>53552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5805"/>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38805</xdr:rowOff>
    </xdr:from>
    <xdr:to>
      <xdr:col>77</xdr:col>
      <xdr:colOff>44450</xdr:colOff>
      <xdr:row>60</xdr:row>
      <xdr:rowOff>58914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2580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46849</xdr:rowOff>
    </xdr:from>
    <xdr:to>
      <xdr:col>72</xdr:col>
      <xdr:colOff>203200</xdr:colOff>
      <xdr:row>60</xdr:row>
      <xdr:rowOff>58914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3384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46849</xdr:rowOff>
    </xdr:from>
    <xdr:to>
      <xdr:col>68</xdr:col>
      <xdr:colOff>152400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33849"/>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2752</xdr:rowOff>
    </xdr:from>
    <xdr:to>
      <xdr:col>81</xdr:col>
      <xdr:colOff>95250</xdr:colOff>
      <xdr:row>60</xdr:row>
      <xdr:rowOff>104352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19279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159455</xdr:rowOff>
    </xdr:from>
    <xdr:to>
      <xdr:col>77</xdr:col>
      <xdr:colOff>95250</xdr:colOff>
      <xdr:row>60</xdr:row>
      <xdr:rowOff>89605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99782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8114</xdr:rowOff>
    </xdr:from>
    <xdr:to>
      <xdr:col>73</xdr:col>
      <xdr:colOff>44450</xdr:colOff>
      <xdr:row>60</xdr:row>
      <xdr:rowOff>109714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119891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6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167499</xdr:rowOff>
    </xdr:from>
    <xdr:to>
      <xdr:col>68</xdr:col>
      <xdr:colOff>203200</xdr:colOff>
      <xdr:row>60</xdr:row>
      <xdr:rowOff>97649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107826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年度の実質公債費比率は、前年度比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ポイント減となった。これは、元利償還額などの減に対し、標準財政規模が大幅に増となったことで比率が下がったためである。依然として、全国平均は上回っているものの、令和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続き、類似団体内平均値及び沖縄県平均は下回る結果となった。今後は、学校施設などの建替えに伴う地方債発行及び元金償還額の増、借入利率上昇に伴う利子償還額の増も見込まれ、実質公債費比率が増加に転じることも想定されるため、引き続き新規発行の抑制を継続し、償還額の平準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84244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734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156633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860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年度の将来負担比率は、前年度比</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下がり改善傾向にある。主な要因としては、一般会計において元金償還額に対し、新規発行額を抑えていることによる地方債残高の減額や公営企業債等の繰入見込額の減額が挙げられる。今回は、全国平均及び沖縄県平均を下回ったが、依然として類似団体内平均値を上回っている。今後は、学校施設などの建替えにより、地方債残高が増額することも想定されるため、事業が本格化するまでは、引き続き地方債の新規発行額を元金償還額内に抑制するよう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113665</xdr:rowOff>
    </xdr:from>
    <xdr:to>
      <xdr:col>81</xdr:col>
      <xdr:colOff>44450</xdr:colOff>
      <xdr:row>14</xdr:row>
      <xdr:rowOff>76654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42515"/>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76654</xdr:rowOff>
    </xdr:from>
    <xdr:to>
      <xdr:col>77</xdr:col>
      <xdr:colOff>44450</xdr:colOff>
      <xdr:row>14</xdr:row>
      <xdr:rowOff>140426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6954"/>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140426</xdr:rowOff>
    </xdr:from>
    <xdr:to>
      <xdr:col>72</xdr:col>
      <xdr:colOff>203200</xdr:colOff>
      <xdr:row>16</xdr:row>
      <xdr:rowOff>130175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40726"/>
          <a:ext cx="889000" cy="33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19</xdr:row>
      <xdr:rowOff>60506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73375"/>
          <a:ext cx="889000" cy="4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62865</xdr:rowOff>
    </xdr:from>
    <xdr:to>
      <xdr:col>81</xdr:col>
      <xdr:colOff>95250</xdr:colOff>
      <xdr:row>13</xdr:row>
      <xdr:rowOff>164465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111142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3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25854</xdr:rowOff>
    </xdr:from>
    <xdr:to>
      <xdr:col>77</xdr:col>
      <xdr:colOff>95250</xdr:colOff>
      <xdr:row>14</xdr:row>
      <xdr:rowOff>127454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112231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1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89626</xdr:rowOff>
    </xdr:from>
    <xdr:to>
      <xdr:col>73</xdr:col>
      <xdr:colOff>44450</xdr:colOff>
      <xdr:row>15</xdr:row>
      <xdr:rowOff>19776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4553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9706</xdr:rowOff>
    </xdr:from>
    <xdr:to>
      <xdr:col>64</xdr:col>
      <xdr:colOff>152400</xdr:colOff>
      <xdr:row>19</xdr:row>
      <xdr:rowOff>111306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96083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5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35,659
34,863
15.90
16,537,761
16,113,367
309,145
7,925,205
7,234,872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年度の人件費は、前年度と同値となった。再任用職員及び会計年度任用職員（フルタイム）の人数減に伴い減額となったが、給与改定に伴い職員給料、会計年度任用職員報酬などが増額となった。また、令和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年度から会計年度任用職員への勤勉手当支給が開始されたこともあり、依然として比率が高い状況である。今後も人件費の増が見込まれるが、「第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次定員適正化計画」も踏まえ、適正な定員管理に努めていく。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これは、ふるさとづくり寄附金（ふるさと納税）にかかる委託料や手数料などの関連経費の増、修繕費の増、金融機関における窓口収納手数料の増などが主な要因である。類似団体内平均値、全国平均及び沖縄県平均を下回っているものの、賃金の増や物価高騰等の影響が今後も見込まれるため、必要経費の見直しも進め、急激な上昇とならないよう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844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15</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98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187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18415</xdr:rowOff>
    </xdr:from>
    <xdr:to>
      <xdr:col>69</xdr:col>
      <xdr:colOff>92075</xdr:colOff>
      <xdr:row>14</xdr:row>
      <xdr:rowOff>29845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187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47625</xdr:rowOff>
    </xdr:from>
    <xdr:to>
      <xdr:col>74</xdr:col>
      <xdr:colOff>31750</xdr:colOff>
      <xdr:row>14</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159402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年度の扶助費は、前年度比</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ポイント増となった。主な要因としては、</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園目となる公立幼稚園から私立認定こども園への移行に伴い、私立分児童運営費負担金や認定こども園施設給付費負担金の増、児童手当の制度改正に伴う児童手当費の増などが挙げられる。沖縄県平均を下回っているものの、依然として類似団体内平均値及び全国平均を上回っている。今後も上昇傾向が続くと予想されることから、事業内容を精査し、扶助費の適正化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26416</xdr:rowOff>
    </xdr:from>
    <xdr:to>
      <xdr:col>24</xdr:col>
      <xdr:colOff>25400</xdr:colOff>
      <xdr:row>58</xdr:row>
      <xdr:rowOff>62992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970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42418</xdr:rowOff>
    </xdr:from>
    <xdr:to>
      <xdr:col>19</xdr:col>
      <xdr:colOff>187325</xdr:colOff>
      <xdr:row>58</xdr:row>
      <xdr:rowOff>26416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1506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42418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60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159004</xdr:rowOff>
    </xdr:from>
    <xdr:to>
      <xdr:col>11</xdr:col>
      <xdr:colOff>9525</xdr:colOff>
      <xdr:row>57</xdr:row>
      <xdr:rowOff>42418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60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xdr:rowOff>
    </xdr:from>
    <xdr:to>
      <xdr:col>24</xdr:col>
      <xdr:colOff>76200</xdr:colOff>
      <xdr:row>58</xdr:row>
      <xdr:rowOff>113792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155719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147066</xdr:rowOff>
    </xdr:from>
    <xdr:to>
      <xdr:col>20</xdr:col>
      <xdr:colOff>38100</xdr:colOff>
      <xdr:row>58</xdr:row>
      <xdr:rowOff>77216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61993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163068</xdr:rowOff>
    </xdr:from>
    <xdr:to>
      <xdr:col>15</xdr:col>
      <xdr:colOff>149225</xdr:colOff>
      <xdr:row>57</xdr:row>
      <xdr:rowOff>93218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77995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108204</xdr:rowOff>
    </xdr:from>
    <xdr:to>
      <xdr:col>11</xdr:col>
      <xdr:colOff>60325</xdr:colOff>
      <xdr:row>57</xdr:row>
      <xdr:rowOff>38354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23131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163068</xdr:rowOff>
    </xdr:from>
    <xdr:to>
      <xdr:col>6</xdr:col>
      <xdr:colOff>171450</xdr:colOff>
      <xdr:row>57</xdr:row>
      <xdr:rowOff>93218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77995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その他については、繰出金が大きな割合を占めている。令和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年度は、前年度比</a:t>
          </a:r>
          <a:r>
            <a:rPr kumimoji="1" lang="en-US" altLang="ja-JP" sz="1250">
              <a:latin typeface="ＭＳ Ｐゴシック" panose="020B0600070205080204" pitchFamily="50" charset="-128"/>
              <a:ea typeface="ＭＳ Ｐゴシック" panose="020B0600070205080204" pitchFamily="50" charset="-128"/>
            </a:rPr>
            <a:t>0.1</a:t>
          </a:r>
          <a:r>
            <a:rPr kumimoji="1" lang="ja-JP" altLang="en-US" sz="1250">
              <a:latin typeface="ＭＳ Ｐゴシック" panose="020B0600070205080204" pitchFamily="50" charset="-128"/>
              <a:ea typeface="ＭＳ Ｐゴシック" panose="020B0600070205080204" pitchFamily="50" charset="-128"/>
            </a:rPr>
            <a:t>ポイント増となった。これは、後期高齢者医療事業及び国民健康保険特別会計繰出事業における経常的経費の繰出金の増が主な要因である。今後も国民健康保険特別会計の累積赤字解消のための法定外繰出や下水道事業会計への繰出金等の継続が見込まれるため、特別会計においては保険料や料金の適正化を図るなど、引き続き独立採算の理念に基づいた経営を促していく。</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38100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6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25400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95250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年度の補助費等は、前年度比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た。これは、東部消防組合及び南部広域行政組合への経常的経費にかかる負担金の減が主な要因である。類似団体内平均値を下回ったが、依然として全国平均及び沖縄県平均を上回っているため、事業継続・廃止等の検討など事業精査を行い、見直しを図ることで補助金等の適正化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53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1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153670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54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153670</xdr:rowOff>
    </xdr:from>
    <xdr:to>
      <xdr:col>69</xdr:col>
      <xdr:colOff>92075</xdr:colOff>
      <xdr:row>36</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5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102870</xdr:rowOff>
    </xdr:from>
    <xdr:to>
      <xdr:col>69</xdr:col>
      <xdr:colOff>142875</xdr:colOff>
      <xdr:row>36</xdr:row>
      <xdr:rowOff>33020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ポイント減となった。これまでの「元金償還額以上に新規発行を行わない」という方針に基づき、実行してきた効果により、類似団体内平均値、全国平均及び沖縄県平均を下回る結果となった。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今後は、学校施設などの建替えに伴う地方債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や借入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も想定されるため、引き続き新規発行の抑制を継続し、償還額の平準化に努めていく。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131572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2337"/>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154432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61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0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00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った。これは、補助費等の減が主な要因である。類似団体内平均値、全国平均及び沖縄県平均を下回る結果となったが、賃金の増や物価高騰等による関連経費の増が今後も見込まれることから、引き続き内部努力による経費削減を継続し、経常収支比率の安定化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76</xdr:row>
      <xdr:rowOff>157480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38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74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115570</xdr:rowOff>
    </xdr:from>
    <xdr:to>
      <xdr:col>73</xdr:col>
      <xdr:colOff>180975</xdr:colOff>
      <xdr:row>75</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028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115570</xdr:rowOff>
    </xdr:from>
    <xdr:to>
      <xdr:col>69</xdr:col>
      <xdr:colOff>92075</xdr:colOff>
      <xdr:row>75</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028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64770</xdr:rowOff>
    </xdr:from>
    <xdr:to>
      <xdr:col>69</xdr:col>
      <xdr:colOff>142875</xdr:colOff>
      <xdr:row>74</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164935</xdr:rowOff>
    </xdr:from>
    <xdr:to>
      <xdr:col>29</xdr:col>
      <xdr:colOff>127000</xdr:colOff>
      <xdr:row>19</xdr:row>
      <xdr:rowOff>52388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8660"/>
          <a:ext cx="647700" cy="58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52388</xdr:rowOff>
    </xdr:from>
    <xdr:to>
      <xdr:col>26</xdr:col>
      <xdr:colOff>50800</xdr:colOff>
      <xdr:row>19</xdr:row>
      <xdr:rowOff>81788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7563"/>
          <a:ext cx="698500" cy="2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81788</xdr:rowOff>
    </xdr:from>
    <xdr:to>
      <xdr:col>22</xdr:col>
      <xdr:colOff>114300</xdr:colOff>
      <xdr:row>19</xdr:row>
      <xdr:rowOff>145618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6963"/>
          <a:ext cx="698500" cy="6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145618</xdr:rowOff>
    </xdr:from>
    <xdr:to>
      <xdr:col>18</xdr:col>
      <xdr:colOff>177800</xdr:colOff>
      <xdr:row>19</xdr:row>
      <xdr:rowOff>157086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0793"/>
          <a:ext cx="698500" cy="1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114135</xdr:rowOff>
    </xdr:from>
    <xdr:to>
      <xdr:col>29</xdr:col>
      <xdr:colOff>177800</xdr:colOff>
      <xdr:row>19</xdr:row>
      <xdr:rowOff>44285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86212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1588</xdr:rowOff>
    </xdr:from>
    <xdr:to>
      <xdr:col>26</xdr:col>
      <xdr:colOff>101600</xdr:colOff>
      <xdr:row>19</xdr:row>
      <xdr:rowOff>103188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87965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30988</xdr:rowOff>
    </xdr:from>
    <xdr:to>
      <xdr:col>22</xdr:col>
      <xdr:colOff>165100</xdr:colOff>
      <xdr:row>19</xdr:row>
      <xdr:rowOff>132588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117365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94818</xdr:rowOff>
    </xdr:from>
    <xdr:to>
      <xdr:col>19</xdr:col>
      <xdr:colOff>38100</xdr:colOff>
      <xdr:row>20</xdr:row>
      <xdr:rowOff>24968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106286</xdr:rowOff>
    </xdr:from>
    <xdr:to>
      <xdr:col>15</xdr:col>
      <xdr:colOff>101600</xdr:colOff>
      <xdr:row>20</xdr:row>
      <xdr:rowOff>36436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133927</xdr:rowOff>
    </xdr:from>
    <xdr:to>
      <xdr:col>29</xdr:col>
      <xdr:colOff>127000</xdr:colOff>
      <xdr:row>35</xdr:row>
      <xdr:rowOff>165450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4277"/>
          <a:ext cx="647700" cy="3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121239</xdr:rowOff>
    </xdr:from>
    <xdr:to>
      <xdr:col>26</xdr:col>
      <xdr:colOff>50800</xdr:colOff>
      <xdr:row>35</xdr:row>
      <xdr:rowOff>133927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1589"/>
          <a:ext cx="698500" cy="12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115067</xdr:rowOff>
    </xdr:from>
    <xdr:to>
      <xdr:col>22</xdr:col>
      <xdr:colOff>114300</xdr:colOff>
      <xdr:row>35</xdr:row>
      <xdr:rowOff>121239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5417"/>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115067</xdr:rowOff>
    </xdr:from>
    <xdr:to>
      <xdr:col>18</xdr:col>
      <xdr:colOff>177800</xdr:colOff>
      <xdr:row>35</xdr:row>
      <xdr:rowOff>127343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5417"/>
          <a:ext cx="698500" cy="12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114650</xdr:rowOff>
    </xdr:from>
    <xdr:to>
      <xdr:col>29</xdr:col>
      <xdr:colOff>177800</xdr:colOff>
      <xdr:row>35</xdr:row>
      <xdr:rowOff>216250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5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86727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83127</xdr:rowOff>
    </xdr:from>
    <xdr:to>
      <xdr:col>26</xdr:col>
      <xdr:colOff>101600</xdr:colOff>
      <xdr:row>35</xdr:row>
      <xdr:rowOff>184727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169504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70439</xdr:rowOff>
    </xdr:from>
    <xdr:to>
      <xdr:col>22</xdr:col>
      <xdr:colOff>165100</xdr:colOff>
      <xdr:row>35</xdr:row>
      <xdr:rowOff>172039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156816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64267</xdr:rowOff>
    </xdr:from>
    <xdr:to>
      <xdr:col>19</xdr:col>
      <xdr:colOff>38100</xdr:colOff>
      <xdr:row>35</xdr:row>
      <xdr:rowOff>165867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150644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76543</xdr:rowOff>
    </xdr:from>
    <xdr:to>
      <xdr:col>15</xdr:col>
      <xdr:colOff>101600</xdr:colOff>
      <xdr:row>35</xdr:row>
      <xdr:rowOff>178143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162920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35,659
34,863
15.90
16,537,761
16,113,367
309,145
7,925,205
7,234,872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79954</xdr:rowOff>
    </xdr:from>
    <xdr:to>
      <xdr:col>24</xdr:col>
      <xdr:colOff>63500</xdr:colOff>
      <xdr:row>37</xdr:row>
      <xdr:rowOff>146656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3604"/>
          <a:ext cx="8382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144190</xdr:rowOff>
    </xdr:from>
    <xdr:to>
      <xdr:col>19</xdr:col>
      <xdr:colOff>177800</xdr:colOff>
      <xdr:row>37</xdr:row>
      <xdr:rowOff>146656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7840"/>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144190</xdr:rowOff>
    </xdr:from>
    <xdr:to>
      <xdr:col>15</xdr:col>
      <xdr:colOff>50800</xdr:colOff>
      <xdr:row>38</xdr:row>
      <xdr:rowOff>11831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7840"/>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11831</xdr:rowOff>
    </xdr:from>
    <xdr:to>
      <xdr:col>10</xdr:col>
      <xdr:colOff>114300</xdr:colOff>
      <xdr:row>38</xdr:row>
      <xdr:rowOff>48864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6931"/>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29154</xdr:rowOff>
    </xdr:from>
    <xdr:to>
      <xdr:col>24</xdr:col>
      <xdr:colOff>114300</xdr:colOff>
      <xdr:row>37</xdr:row>
      <xdr:rowOff>130754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95856</xdr:rowOff>
    </xdr:from>
    <xdr:to>
      <xdr:col>20</xdr:col>
      <xdr:colOff>38100</xdr:colOff>
      <xdr:row>38</xdr:row>
      <xdr:rowOff>26006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17133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93390</xdr:rowOff>
    </xdr:from>
    <xdr:to>
      <xdr:col>15</xdr:col>
      <xdr:colOff>101600</xdr:colOff>
      <xdr:row>38</xdr:row>
      <xdr:rowOff>23540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14667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132481</xdr:rowOff>
    </xdr:from>
    <xdr:to>
      <xdr:col>10</xdr:col>
      <xdr:colOff>165100</xdr:colOff>
      <xdr:row>38</xdr:row>
      <xdr:rowOff>62631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169514</xdr:rowOff>
    </xdr:from>
    <xdr:to>
      <xdr:col>6</xdr:col>
      <xdr:colOff>38100</xdr:colOff>
      <xdr:row>38</xdr:row>
      <xdr:rowOff>99664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90791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124283</xdr:rowOff>
    </xdr:from>
    <xdr:to>
      <xdr:col>24</xdr:col>
      <xdr:colOff>63500</xdr:colOff>
      <xdr:row>58</xdr:row>
      <xdr:rowOff>128746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8383"/>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128746</xdr:rowOff>
    </xdr:from>
    <xdr:to>
      <xdr:col>19</xdr:col>
      <xdr:colOff>177800</xdr:colOff>
      <xdr:row>58</xdr:row>
      <xdr:rowOff>147619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72846"/>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147619</xdr:rowOff>
    </xdr:from>
    <xdr:to>
      <xdr:col>15</xdr:col>
      <xdr:colOff>50800</xdr:colOff>
      <xdr:row>59</xdr:row>
      <xdr:rowOff>14135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91719"/>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12498</xdr:rowOff>
    </xdr:from>
    <xdr:to>
      <xdr:col>10</xdr:col>
      <xdr:colOff>114300</xdr:colOff>
      <xdr:row>59</xdr:row>
      <xdr:rowOff>14135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28048"/>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73483</xdr:rowOff>
    </xdr:from>
    <xdr:to>
      <xdr:col>24</xdr:col>
      <xdr:colOff>114300</xdr:colOff>
      <xdr:row>59</xdr:row>
      <xdr:rowOff>3633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159860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77946</xdr:rowOff>
    </xdr:from>
    <xdr:to>
      <xdr:col>20</xdr:col>
      <xdr:colOff>38100</xdr:colOff>
      <xdr:row>59</xdr:row>
      <xdr:rowOff>8096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170673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96819</xdr:rowOff>
    </xdr:from>
    <xdr:to>
      <xdr:col>15</xdr:col>
      <xdr:colOff>101600</xdr:colOff>
      <xdr:row>59</xdr:row>
      <xdr:rowOff>26969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134785</xdr:rowOff>
    </xdr:from>
    <xdr:to>
      <xdr:col>10</xdr:col>
      <xdr:colOff>165100</xdr:colOff>
      <xdr:row>59</xdr:row>
      <xdr:rowOff>64935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56062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133148</xdr:rowOff>
    </xdr:from>
    <xdr:to>
      <xdr:col>6</xdr:col>
      <xdr:colOff>38100</xdr:colOff>
      <xdr:row>59</xdr:row>
      <xdr:rowOff>63298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54425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11685</xdr:rowOff>
    </xdr:from>
    <xdr:to>
      <xdr:col>24</xdr:col>
      <xdr:colOff>63500</xdr:colOff>
      <xdr:row>78</xdr:row>
      <xdr:rowOff>14931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4785"/>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11685</xdr:rowOff>
    </xdr:from>
    <xdr:to>
      <xdr:col>19</xdr:col>
      <xdr:colOff>177800</xdr:colOff>
      <xdr:row>78</xdr:row>
      <xdr:rowOff>65542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4785"/>
          <a:ext cx="889000" cy="5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33903</xdr:rowOff>
    </xdr:from>
    <xdr:to>
      <xdr:col>15</xdr:col>
      <xdr:colOff>50800</xdr:colOff>
      <xdr:row>78</xdr:row>
      <xdr:rowOff>65542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7003"/>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33903</xdr:rowOff>
    </xdr:from>
    <xdr:to>
      <xdr:col>10</xdr:col>
      <xdr:colOff>114300</xdr:colOff>
      <xdr:row>78</xdr:row>
      <xdr:rowOff>60651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7003"/>
          <a:ext cx="889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135581</xdr:rowOff>
    </xdr:from>
    <xdr:to>
      <xdr:col>24</xdr:col>
      <xdr:colOff>114300</xdr:colOff>
      <xdr:row>78</xdr:row>
      <xdr:rowOff>65731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132335</xdr:rowOff>
    </xdr:from>
    <xdr:to>
      <xdr:col>20</xdr:col>
      <xdr:colOff>38100</xdr:colOff>
      <xdr:row>78</xdr:row>
      <xdr:rowOff>62485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53612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14742</xdr:rowOff>
    </xdr:from>
    <xdr:to>
      <xdr:col>15</xdr:col>
      <xdr:colOff>101600</xdr:colOff>
      <xdr:row>78</xdr:row>
      <xdr:rowOff>116342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107469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154553</xdr:rowOff>
    </xdr:from>
    <xdr:to>
      <xdr:col>10</xdr:col>
      <xdr:colOff>165100</xdr:colOff>
      <xdr:row>78</xdr:row>
      <xdr:rowOff>84703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75830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9851</xdr:rowOff>
    </xdr:from>
    <xdr:to>
      <xdr:col>6</xdr:col>
      <xdr:colOff>38100</xdr:colOff>
      <xdr:row>78</xdr:row>
      <xdr:rowOff>111451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102578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126583</xdr:rowOff>
    </xdr:from>
    <xdr:to>
      <xdr:col>24</xdr:col>
      <xdr:colOff>63500</xdr:colOff>
      <xdr:row>94</xdr:row>
      <xdr:rowOff>144066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71433"/>
          <a:ext cx="838200" cy="18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144066</xdr:rowOff>
    </xdr:from>
    <xdr:to>
      <xdr:col>19</xdr:col>
      <xdr:colOff>177800</xdr:colOff>
      <xdr:row>95</xdr:row>
      <xdr:rowOff>89539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60366"/>
          <a:ext cx="889000" cy="1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125419</xdr:rowOff>
    </xdr:from>
    <xdr:to>
      <xdr:col>15</xdr:col>
      <xdr:colOff>50800</xdr:colOff>
      <xdr:row>95</xdr:row>
      <xdr:rowOff>89539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41719"/>
          <a:ext cx="889000" cy="1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125419</xdr:rowOff>
    </xdr:from>
    <xdr:to>
      <xdr:col>10</xdr:col>
      <xdr:colOff>114300</xdr:colOff>
      <xdr:row>96</xdr:row>
      <xdr:rowOff>150411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41719"/>
          <a:ext cx="889000" cy="36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75783</xdr:rowOff>
    </xdr:from>
    <xdr:to>
      <xdr:col>24</xdr:col>
      <xdr:colOff>114300</xdr:colOff>
      <xdr:row>94</xdr:row>
      <xdr:rowOff>5933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98660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7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93266</xdr:rowOff>
    </xdr:from>
    <xdr:to>
      <xdr:col>20</xdr:col>
      <xdr:colOff>38100</xdr:colOff>
      <xdr:row>95</xdr:row>
      <xdr:rowOff>23416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39943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8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38739</xdr:rowOff>
    </xdr:from>
    <xdr:to>
      <xdr:col>15</xdr:col>
      <xdr:colOff>101600</xdr:colOff>
      <xdr:row>95</xdr:row>
      <xdr:rowOff>140339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156866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74619</xdr:rowOff>
    </xdr:from>
    <xdr:to>
      <xdr:col>10</xdr:col>
      <xdr:colOff>165100</xdr:colOff>
      <xdr:row>95</xdr:row>
      <xdr:rowOff>4769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21296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6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99611</xdr:rowOff>
    </xdr:from>
    <xdr:to>
      <xdr:col>6</xdr:col>
      <xdr:colOff>38100</xdr:colOff>
      <xdr:row>97</xdr:row>
      <xdr:rowOff>29761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46288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95308</xdr:rowOff>
    </xdr:from>
    <xdr:to>
      <xdr:col>55</xdr:col>
      <xdr:colOff>0</xdr:colOff>
      <xdr:row>38</xdr:row>
      <xdr:rowOff>169004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10408"/>
          <a:ext cx="8382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95308</xdr:rowOff>
    </xdr:from>
    <xdr:to>
      <xdr:col>50</xdr:col>
      <xdr:colOff>114300</xdr:colOff>
      <xdr:row>38</xdr:row>
      <xdr:rowOff>98639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10408"/>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98639</xdr:rowOff>
    </xdr:from>
    <xdr:to>
      <xdr:col>45</xdr:col>
      <xdr:colOff>177800</xdr:colOff>
      <xdr:row>38</xdr:row>
      <xdr:rowOff>146493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3739"/>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68551</xdr:rowOff>
    </xdr:from>
    <xdr:to>
      <xdr:col>41</xdr:col>
      <xdr:colOff>50800</xdr:colOff>
      <xdr:row>38</xdr:row>
      <xdr:rowOff>146493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4951"/>
          <a:ext cx="889000" cy="1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118204</xdr:rowOff>
    </xdr:from>
    <xdr:to>
      <xdr:col>55</xdr:col>
      <xdr:colOff>50800</xdr:colOff>
      <xdr:row>39</xdr:row>
      <xdr:rowOff>48354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96631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44508</xdr:rowOff>
    </xdr:from>
    <xdr:to>
      <xdr:col>50</xdr:col>
      <xdr:colOff>165100</xdr:colOff>
      <xdr:row>38</xdr:row>
      <xdr:rowOff>146108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137235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47839</xdr:rowOff>
    </xdr:from>
    <xdr:to>
      <xdr:col>46</xdr:col>
      <xdr:colOff>38100</xdr:colOff>
      <xdr:row>38</xdr:row>
      <xdr:rowOff>149439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140566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95693</xdr:rowOff>
    </xdr:from>
    <xdr:to>
      <xdr:col>41</xdr:col>
      <xdr:colOff>101600</xdr:colOff>
      <xdr:row>39</xdr:row>
      <xdr:rowOff>25843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1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16970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0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17751</xdr:rowOff>
    </xdr:from>
    <xdr:to>
      <xdr:col>36</xdr:col>
      <xdr:colOff>165100</xdr:colOff>
      <xdr:row>32</xdr:row>
      <xdr:rowOff>119351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110478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86556</xdr:rowOff>
    </xdr:from>
    <xdr:to>
      <xdr:col>55</xdr:col>
      <xdr:colOff>0</xdr:colOff>
      <xdr:row>56</xdr:row>
      <xdr:rowOff>137489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7756"/>
          <a:ext cx="838200" cy="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137489</xdr:rowOff>
    </xdr:from>
    <xdr:to>
      <xdr:col>50</xdr:col>
      <xdr:colOff>114300</xdr:colOff>
      <xdr:row>56</xdr:row>
      <xdr:rowOff>146312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8689"/>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146312</xdr:rowOff>
    </xdr:from>
    <xdr:to>
      <xdr:col>45</xdr:col>
      <xdr:colOff>177800</xdr:colOff>
      <xdr:row>56</xdr:row>
      <xdr:rowOff>153993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7512"/>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101684</xdr:rowOff>
    </xdr:from>
    <xdr:to>
      <xdr:col>41</xdr:col>
      <xdr:colOff>50800</xdr:colOff>
      <xdr:row>56</xdr:row>
      <xdr:rowOff>153993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02884"/>
          <a:ext cx="889000" cy="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35756</xdr:rowOff>
    </xdr:from>
    <xdr:to>
      <xdr:col>55</xdr:col>
      <xdr:colOff>50800</xdr:colOff>
      <xdr:row>56</xdr:row>
      <xdr:rowOff>137356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14183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86689</xdr:rowOff>
    </xdr:from>
    <xdr:to>
      <xdr:col>50</xdr:col>
      <xdr:colOff>165100</xdr:colOff>
      <xdr:row>57</xdr:row>
      <xdr:rowOff>16839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8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95512</xdr:rowOff>
    </xdr:from>
    <xdr:to>
      <xdr:col>46</xdr:col>
      <xdr:colOff>38100</xdr:colOff>
      <xdr:row>57</xdr:row>
      <xdr:rowOff>25662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103193</xdr:rowOff>
    </xdr:from>
    <xdr:to>
      <xdr:col>41</xdr:col>
      <xdr:colOff>101600</xdr:colOff>
      <xdr:row>57</xdr:row>
      <xdr:rowOff>33343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24470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50884</xdr:rowOff>
    </xdr:from>
    <xdr:to>
      <xdr:col>36</xdr:col>
      <xdr:colOff>165100</xdr:colOff>
      <xdr:row>56</xdr:row>
      <xdr:rowOff>152484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143611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18142</xdr:rowOff>
    </xdr:from>
    <xdr:to>
      <xdr:col>55</xdr:col>
      <xdr:colOff>0</xdr:colOff>
      <xdr:row>77</xdr:row>
      <xdr:rowOff>29153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19792"/>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157493</xdr:rowOff>
    </xdr:from>
    <xdr:to>
      <xdr:col>50</xdr:col>
      <xdr:colOff>114300</xdr:colOff>
      <xdr:row>77</xdr:row>
      <xdr:rowOff>18142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87693"/>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130442</xdr:rowOff>
    </xdr:from>
    <xdr:to>
      <xdr:col>45</xdr:col>
      <xdr:colOff>177800</xdr:colOff>
      <xdr:row>76</xdr:row>
      <xdr:rowOff>157493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6064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101771</xdr:rowOff>
    </xdr:from>
    <xdr:to>
      <xdr:col>41</xdr:col>
      <xdr:colOff>50800</xdr:colOff>
      <xdr:row>76</xdr:row>
      <xdr:rowOff>130442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60521"/>
          <a:ext cx="889000" cy="20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149803</xdr:rowOff>
    </xdr:from>
    <xdr:to>
      <xdr:col>55</xdr:col>
      <xdr:colOff>50800</xdr:colOff>
      <xdr:row>77</xdr:row>
      <xdr:rowOff>79953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3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138792</xdr:rowOff>
    </xdr:from>
    <xdr:to>
      <xdr:col>50</xdr:col>
      <xdr:colOff>165100</xdr:colOff>
      <xdr:row>77</xdr:row>
      <xdr:rowOff>68942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85469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106693</xdr:rowOff>
    </xdr:from>
    <xdr:to>
      <xdr:col>46</xdr:col>
      <xdr:colOff>38100</xdr:colOff>
      <xdr:row>77</xdr:row>
      <xdr:rowOff>36843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53370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1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79642</xdr:rowOff>
    </xdr:from>
    <xdr:to>
      <xdr:col>41</xdr:col>
      <xdr:colOff>101600</xdr:colOff>
      <xdr:row>77</xdr:row>
      <xdr:rowOff>9792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26319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50971</xdr:rowOff>
    </xdr:from>
    <xdr:to>
      <xdr:col>36</xdr:col>
      <xdr:colOff>165100</xdr:colOff>
      <xdr:row>75</xdr:row>
      <xdr:rowOff>152571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18824</xdr:rowOff>
    </xdr:from>
    <xdr:to>
      <xdr:col>55</xdr:col>
      <xdr:colOff>0</xdr:colOff>
      <xdr:row>98</xdr:row>
      <xdr:rowOff>64598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0924"/>
          <a:ext cx="83820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64598</xdr:rowOff>
    </xdr:from>
    <xdr:to>
      <xdr:col>50</xdr:col>
      <xdr:colOff>114300</xdr:colOff>
      <xdr:row>98</xdr:row>
      <xdr:rowOff>91207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6698"/>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91207</xdr:rowOff>
    </xdr:from>
    <xdr:to>
      <xdr:col>45</xdr:col>
      <xdr:colOff>177800</xdr:colOff>
      <xdr:row>98</xdr:row>
      <xdr:rowOff>107193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3307"/>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107193</xdr:rowOff>
    </xdr:from>
    <xdr:to>
      <xdr:col>41</xdr:col>
      <xdr:colOff>50800</xdr:colOff>
      <xdr:row>98</xdr:row>
      <xdr:rowOff>135860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9293"/>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139474</xdr:rowOff>
    </xdr:from>
    <xdr:to>
      <xdr:col>55</xdr:col>
      <xdr:colOff>50800</xdr:colOff>
      <xdr:row>98</xdr:row>
      <xdr:rowOff>69624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117901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13798</xdr:rowOff>
    </xdr:from>
    <xdr:to>
      <xdr:col>50</xdr:col>
      <xdr:colOff>165100</xdr:colOff>
      <xdr:row>98</xdr:row>
      <xdr:rowOff>115398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106525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40407</xdr:rowOff>
    </xdr:from>
    <xdr:to>
      <xdr:col>46</xdr:col>
      <xdr:colOff>38100</xdr:colOff>
      <xdr:row>98</xdr:row>
      <xdr:rowOff>142007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133134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56393</xdr:rowOff>
    </xdr:from>
    <xdr:to>
      <xdr:col>41</xdr:col>
      <xdr:colOff>101600</xdr:colOff>
      <xdr:row>98</xdr:row>
      <xdr:rowOff>157993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149120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85060</xdr:rowOff>
    </xdr:from>
    <xdr:to>
      <xdr:col>36</xdr:col>
      <xdr:colOff>165100</xdr:colOff>
      <xdr:row>99</xdr:row>
      <xdr:rowOff>15210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115971</xdr:rowOff>
    </xdr:from>
    <xdr:to>
      <xdr:col>85</xdr:col>
      <xdr:colOff>127000</xdr:colOff>
      <xdr:row>38</xdr:row>
      <xdr:rowOff>136499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1071"/>
          <a:ext cx="8382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115971</xdr:rowOff>
    </xdr:from>
    <xdr:to>
      <xdr:col>81</xdr:col>
      <xdr:colOff>50800</xdr:colOff>
      <xdr:row>38</xdr:row>
      <xdr:rowOff>128247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1071"/>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128247</xdr:rowOff>
    </xdr:from>
    <xdr:to>
      <xdr:col>76</xdr:col>
      <xdr:colOff>114300</xdr:colOff>
      <xdr:row>38</xdr:row>
      <xdr:rowOff>133642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334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133642</xdr:rowOff>
    </xdr:from>
    <xdr:to>
      <xdr:col>71</xdr:col>
      <xdr:colOff>177800</xdr:colOff>
      <xdr:row>38</xdr:row>
      <xdr:rowOff>138465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8742"/>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85699</xdr:rowOff>
    </xdr:from>
    <xdr:to>
      <xdr:col>85</xdr:col>
      <xdr:colOff>177800</xdr:colOff>
      <xdr:row>39</xdr:row>
      <xdr:rowOff>15849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65171</xdr:rowOff>
    </xdr:from>
    <xdr:to>
      <xdr:col>81</xdr:col>
      <xdr:colOff>101600</xdr:colOff>
      <xdr:row>38</xdr:row>
      <xdr:rowOff>166771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157898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77447</xdr:rowOff>
    </xdr:from>
    <xdr:to>
      <xdr:col>76</xdr:col>
      <xdr:colOff>165100</xdr:colOff>
      <xdr:row>39</xdr:row>
      <xdr:rowOff>7597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170174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82842</xdr:rowOff>
    </xdr:from>
    <xdr:to>
      <xdr:col>72</xdr:col>
      <xdr:colOff>38100</xdr:colOff>
      <xdr:row>39</xdr:row>
      <xdr:rowOff>12992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4119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0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87665</xdr:rowOff>
    </xdr:from>
    <xdr:to>
      <xdr:col>67</xdr:col>
      <xdr:colOff>101600</xdr:colOff>
      <xdr:row>39</xdr:row>
      <xdr:rowOff>17815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8942</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43205</xdr:rowOff>
    </xdr:from>
    <xdr:to>
      <xdr:col>85</xdr:col>
      <xdr:colOff>127000</xdr:colOff>
      <xdr:row>77</xdr:row>
      <xdr:rowOff>60680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44855"/>
          <a:ext cx="838200" cy="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33440</xdr:rowOff>
    </xdr:from>
    <xdr:to>
      <xdr:col>81</xdr:col>
      <xdr:colOff>50800</xdr:colOff>
      <xdr:row>77</xdr:row>
      <xdr:rowOff>43205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35090"/>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26784</xdr:rowOff>
    </xdr:from>
    <xdr:to>
      <xdr:col>76</xdr:col>
      <xdr:colOff>114300</xdr:colOff>
      <xdr:row>77</xdr:row>
      <xdr:rowOff>33440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28434"/>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26784</xdr:rowOff>
    </xdr:from>
    <xdr:to>
      <xdr:col>71</xdr:col>
      <xdr:colOff>177800</xdr:colOff>
      <xdr:row>77</xdr:row>
      <xdr:rowOff>34620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28434"/>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9880</xdr:rowOff>
    </xdr:from>
    <xdr:to>
      <xdr:col>85</xdr:col>
      <xdr:colOff>177800</xdr:colOff>
      <xdr:row>77</xdr:row>
      <xdr:rowOff>111480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159757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163855</xdr:rowOff>
    </xdr:from>
    <xdr:to>
      <xdr:col>81</xdr:col>
      <xdr:colOff>101600</xdr:colOff>
      <xdr:row>77</xdr:row>
      <xdr:rowOff>94005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154090</xdr:rowOff>
    </xdr:from>
    <xdr:to>
      <xdr:col>76</xdr:col>
      <xdr:colOff>165100</xdr:colOff>
      <xdr:row>77</xdr:row>
      <xdr:rowOff>84240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75367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147434</xdr:rowOff>
    </xdr:from>
    <xdr:to>
      <xdr:col>72</xdr:col>
      <xdr:colOff>38100</xdr:colOff>
      <xdr:row>77</xdr:row>
      <xdr:rowOff>77584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68711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7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155270</xdr:rowOff>
    </xdr:from>
    <xdr:to>
      <xdr:col>67</xdr:col>
      <xdr:colOff>101600</xdr:colOff>
      <xdr:row>77</xdr:row>
      <xdr:rowOff>85420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76547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21966</xdr:rowOff>
    </xdr:from>
    <xdr:to>
      <xdr:col>85</xdr:col>
      <xdr:colOff>127000</xdr:colOff>
      <xdr:row>98</xdr:row>
      <xdr:rowOff>49530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4066"/>
          <a:ext cx="8382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12740</xdr:rowOff>
    </xdr:from>
    <xdr:to>
      <xdr:col>81</xdr:col>
      <xdr:colOff>50800</xdr:colOff>
      <xdr:row>98</xdr:row>
      <xdr:rowOff>49530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4840"/>
          <a:ext cx="889000" cy="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145754</xdr:rowOff>
    </xdr:from>
    <xdr:to>
      <xdr:col>76</xdr:col>
      <xdr:colOff>114300</xdr:colOff>
      <xdr:row>98</xdr:row>
      <xdr:rowOff>12740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76404"/>
          <a:ext cx="8890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145754</xdr:rowOff>
    </xdr:from>
    <xdr:to>
      <xdr:col>71</xdr:col>
      <xdr:colOff>177800</xdr:colOff>
      <xdr:row>98</xdr:row>
      <xdr:rowOff>37236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76404"/>
          <a:ext cx="889000" cy="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142616</xdr:rowOff>
    </xdr:from>
    <xdr:to>
      <xdr:col>85</xdr:col>
      <xdr:colOff>177800</xdr:colOff>
      <xdr:row>98</xdr:row>
      <xdr:rowOff>72766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101993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170180</xdr:rowOff>
    </xdr:from>
    <xdr:to>
      <xdr:col>81</xdr:col>
      <xdr:colOff>101600</xdr:colOff>
      <xdr:row>98</xdr:row>
      <xdr:rowOff>100330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133390</xdr:rowOff>
    </xdr:from>
    <xdr:to>
      <xdr:col>76</xdr:col>
      <xdr:colOff>165100</xdr:colOff>
      <xdr:row>98</xdr:row>
      <xdr:rowOff>63540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80067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94954</xdr:rowOff>
    </xdr:from>
    <xdr:to>
      <xdr:col>72</xdr:col>
      <xdr:colOff>38100</xdr:colOff>
      <xdr:row>98</xdr:row>
      <xdr:rowOff>25104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41631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157886</xdr:rowOff>
    </xdr:from>
    <xdr:to>
      <xdr:col>67</xdr:col>
      <xdr:colOff>101600</xdr:colOff>
      <xdr:row>98</xdr:row>
      <xdr:rowOff>88036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145415</xdr:rowOff>
    </xdr:from>
    <xdr:to>
      <xdr:col>116</xdr:col>
      <xdr:colOff>63500</xdr:colOff>
      <xdr:row>38</xdr:row>
      <xdr:rowOff>7478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89065"/>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145415</xdr:rowOff>
    </xdr:from>
    <xdr:to>
      <xdr:col>111</xdr:col>
      <xdr:colOff>177800</xdr:colOff>
      <xdr:row>38</xdr:row>
      <xdr:rowOff>27777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89065"/>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10038</xdr:rowOff>
    </xdr:from>
    <xdr:to>
      <xdr:col>107</xdr:col>
      <xdr:colOff>50800</xdr:colOff>
      <xdr:row>38</xdr:row>
      <xdr:rowOff>27777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25138"/>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10038</xdr:rowOff>
    </xdr:from>
    <xdr:to>
      <xdr:col>102</xdr:col>
      <xdr:colOff>114300</xdr:colOff>
      <xdr:row>38</xdr:row>
      <xdr:rowOff>55392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2513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128128</xdr:rowOff>
    </xdr:from>
    <xdr:to>
      <xdr:col>116</xdr:col>
      <xdr:colOff>114300</xdr:colOff>
      <xdr:row>38</xdr:row>
      <xdr:rowOff>58278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151005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2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94615</xdr:rowOff>
    </xdr:from>
    <xdr:to>
      <xdr:col>112</xdr:col>
      <xdr:colOff>38100</xdr:colOff>
      <xdr:row>38</xdr:row>
      <xdr:rowOff>24765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41292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148427</xdr:rowOff>
    </xdr:from>
    <xdr:to>
      <xdr:col>107</xdr:col>
      <xdr:colOff>101600</xdr:colOff>
      <xdr:row>38</xdr:row>
      <xdr:rowOff>78577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95104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6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130688</xdr:rowOff>
    </xdr:from>
    <xdr:to>
      <xdr:col>102</xdr:col>
      <xdr:colOff>165100</xdr:colOff>
      <xdr:row>38</xdr:row>
      <xdr:rowOff>60838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77365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4592</xdr:rowOff>
    </xdr:from>
    <xdr:to>
      <xdr:col>98</xdr:col>
      <xdr:colOff>38100</xdr:colOff>
      <xdr:row>38</xdr:row>
      <xdr:rowOff>106192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122719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9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122510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6610"/>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118120</xdr:rowOff>
    </xdr:from>
    <xdr:to>
      <xdr:col>102</xdr:col>
      <xdr:colOff>114300</xdr:colOff>
      <xdr:row>58</xdr:row>
      <xdr:rowOff>122510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2220"/>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71710</xdr:rowOff>
    </xdr:from>
    <xdr:to>
      <xdr:col>102</xdr:col>
      <xdr:colOff>165100</xdr:colOff>
      <xdr:row>59</xdr:row>
      <xdr:rowOff>1860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164437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67320</xdr:rowOff>
    </xdr:from>
    <xdr:to>
      <xdr:col>98</xdr:col>
      <xdr:colOff>38100</xdr:colOff>
      <xdr:row>58</xdr:row>
      <xdr:rowOff>168920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160047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123992</xdr:rowOff>
    </xdr:from>
    <xdr:to>
      <xdr:col>116</xdr:col>
      <xdr:colOff>63500</xdr:colOff>
      <xdr:row>76</xdr:row>
      <xdr:rowOff>34576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82742"/>
          <a:ext cx="838200" cy="8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34576</xdr:rowOff>
    </xdr:from>
    <xdr:to>
      <xdr:col>111</xdr:col>
      <xdr:colOff>177800</xdr:colOff>
      <xdr:row>76</xdr:row>
      <xdr:rowOff>140810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64776"/>
          <a:ext cx="889000" cy="1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133071</xdr:rowOff>
    </xdr:from>
    <xdr:to>
      <xdr:col>107</xdr:col>
      <xdr:colOff>50800</xdr:colOff>
      <xdr:row>76</xdr:row>
      <xdr:rowOff>140810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63271"/>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133071</xdr:rowOff>
    </xdr:from>
    <xdr:to>
      <xdr:col>102</xdr:col>
      <xdr:colOff>114300</xdr:colOff>
      <xdr:row>76</xdr:row>
      <xdr:rowOff>141887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163271"/>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73192</xdr:rowOff>
    </xdr:from>
    <xdr:to>
      <xdr:col>116</xdr:col>
      <xdr:colOff>114300</xdr:colOff>
      <xdr:row>76</xdr:row>
      <xdr:rowOff>3342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96069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155226</xdr:rowOff>
    </xdr:from>
    <xdr:to>
      <xdr:col>112</xdr:col>
      <xdr:colOff>38100</xdr:colOff>
      <xdr:row>76</xdr:row>
      <xdr:rowOff>85376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76503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90010</xdr:rowOff>
    </xdr:from>
    <xdr:to>
      <xdr:col>107</xdr:col>
      <xdr:colOff>101600</xdr:colOff>
      <xdr:row>77</xdr:row>
      <xdr:rowOff>20160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82271</xdr:rowOff>
    </xdr:from>
    <xdr:to>
      <xdr:col>102</xdr:col>
      <xdr:colOff>165100</xdr:colOff>
      <xdr:row>77</xdr:row>
      <xdr:rowOff>12421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3548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91087</xdr:rowOff>
    </xdr:from>
    <xdr:to>
      <xdr:col>98</xdr:col>
      <xdr:colOff>38100</xdr:colOff>
      <xdr:row>77</xdr:row>
      <xdr:rowOff>21237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2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1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人件費は、前年度比</a:t>
          </a:r>
          <a:r>
            <a:rPr kumimoji="1" lang="en-US" altLang="ja-JP" sz="1150">
              <a:latin typeface="ＭＳ Ｐゴシック" panose="020B0600070205080204" pitchFamily="50" charset="-128"/>
              <a:ea typeface="ＭＳ Ｐゴシック" panose="020B0600070205080204" pitchFamily="50" charset="-128"/>
            </a:rPr>
            <a:t>4,085</a:t>
          </a:r>
          <a:r>
            <a:rPr kumimoji="1" lang="ja-JP" altLang="en-US" sz="1150">
              <a:latin typeface="ＭＳ Ｐゴシック" panose="020B0600070205080204" pitchFamily="50" charset="-128"/>
              <a:ea typeface="ＭＳ Ｐゴシック" panose="020B0600070205080204" pitchFamily="50" charset="-128"/>
            </a:rPr>
            <a:t>円増となった。給与改定に伴う職員給与・会計年度任用職員報酬などの増に加え、会計年度任用職員への勤勉手当支給開始が影響している。物件費は、前年度比</a:t>
          </a:r>
          <a:r>
            <a:rPr kumimoji="1" lang="en-US" altLang="ja-JP" sz="1150">
              <a:latin typeface="ＭＳ Ｐゴシック" panose="020B0600070205080204" pitchFamily="50" charset="-128"/>
              <a:ea typeface="ＭＳ Ｐゴシック" panose="020B0600070205080204" pitchFamily="50" charset="-128"/>
            </a:rPr>
            <a:t>488</a:t>
          </a:r>
          <a:r>
            <a:rPr kumimoji="1" lang="ja-JP" altLang="en-US" sz="1150">
              <a:latin typeface="ＭＳ Ｐゴシック" panose="020B0600070205080204" pitchFamily="50" charset="-128"/>
              <a:ea typeface="ＭＳ Ｐゴシック" panose="020B0600070205080204" pitchFamily="50" charset="-128"/>
            </a:rPr>
            <a:t>円増となった。新型コロナウイルスワクチン接種委託料などの減額があったが、新規の委託や、賃金見直し・物価高騰等の影響による委託料の増などが影響して増加傾向が続いている。維持補修費は、前年度比</a:t>
          </a:r>
          <a:r>
            <a:rPr kumimoji="1" lang="en-US" altLang="ja-JP" sz="1150">
              <a:latin typeface="ＭＳ Ｐゴシック" panose="020B0600070205080204" pitchFamily="50" charset="-128"/>
              <a:ea typeface="ＭＳ Ｐゴシック" panose="020B0600070205080204" pitchFamily="50" charset="-128"/>
            </a:rPr>
            <a:t>71</a:t>
          </a:r>
          <a:r>
            <a:rPr kumimoji="1" lang="ja-JP" altLang="en-US" sz="1150">
              <a:latin typeface="ＭＳ Ｐゴシック" panose="020B0600070205080204" pitchFamily="50" charset="-128"/>
              <a:ea typeface="ＭＳ Ｐゴシック" panose="020B0600070205080204" pitchFamily="50" charset="-128"/>
            </a:rPr>
            <a:t>円減となった。各施設の老朽化による修繕が増えているものの、学校給食共同調理場における機器取替などにかかる修繕費が減となったことが影響している。扶助費は、前年度比</a:t>
          </a:r>
          <a:r>
            <a:rPr kumimoji="1" lang="en-US" altLang="ja-JP" sz="1150">
              <a:latin typeface="ＭＳ Ｐゴシック" panose="020B0600070205080204" pitchFamily="50" charset="-128"/>
              <a:ea typeface="ＭＳ Ｐゴシック" panose="020B0600070205080204" pitchFamily="50" charset="-128"/>
            </a:rPr>
            <a:t>17,356</a:t>
          </a:r>
          <a:r>
            <a:rPr kumimoji="1" lang="ja-JP" altLang="en-US" sz="1150">
              <a:latin typeface="ＭＳ Ｐゴシック" panose="020B0600070205080204" pitchFamily="50" charset="-128"/>
              <a:ea typeface="ＭＳ Ｐゴシック" panose="020B0600070205080204" pitchFamily="50" charset="-128"/>
            </a:rPr>
            <a:t>円の増となった。定額減税しきれない方への調整給付金の皆増、障がい福祉サービスや認定こども園・認可保育園等への負担金などの増が大きく影響している。依然として、沖縄県全体で高い傾向が続いている。補助費等は、前年度比</a:t>
          </a:r>
          <a:r>
            <a:rPr kumimoji="1" lang="en-US" altLang="ja-JP" sz="1150">
              <a:latin typeface="ＭＳ Ｐゴシック" panose="020B0600070205080204" pitchFamily="50" charset="-128"/>
              <a:ea typeface="ＭＳ Ｐゴシック" panose="020B0600070205080204" pitchFamily="50" charset="-128"/>
            </a:rPr>
            <a:t>6,770</a:t>
          </a:r>
          <a:r>
            <a:rPr kumimoji="1" lang="ja-JP" altLang="en-US" sz="1150">
              <a:latin typeface="ＭＳ Ｐゴシック" panose="020B0600070205080204" pitchFamily="50" charset="-128"/>
              <a:ea typeface="ＭＳ Ｐゴシック" panose="020B0600070205080204" pitchFamily="50" charset="-128"/>
            </a:rPr>
            <a:t>円減となった。物価高騰対策にかかる水道事業会計への補助金や一部事務組合への負担金が減となったことが影響している。昨年度に続き、各平均を下回っている。普通建設事業費において、新規整備は前年度比</a:t>
          </a:r>
          <a:r>
            <a:rPr kumimoji="1" lang="en-US" altLang="ja-JP" sz="1150">
              <a:latin typeface="ＭＳ Ｐゴシック" panose="020B0600070205080204" pitchFamily="50" charset="-128"/>
              <a:ea typeface="ＭＳ Ｐゴシック" panose="020B0600070205080204" pitchFamily="50" charset="-128"/>
            </a:rPr>
            <a:t>578</a:t>
          </a:r>
          <a:r>
            <a:rPr kumimoji="1" lang="ja-JP" altLang="en-US" sz="1150">
              <a:latin typeface="ＭＳ Ｐゴシック" panose="020B0600070205080204" pitchFamily="50" charset="-128"/>
              <a:ea typeface="ＭＳ Ｐゴシック" panose="020B0600070205080204" pitchFamily="50" charset="-128"/>
            </a:rPr>
            <a:t>円減となったが、類似団体内平均値より上回る状況が続いている。更新整備は、前年度比</a:t>
          </a:r>
          <a:r>
            <a:rPr kumimoji="1" lang="en-US" altLang="ja-JP" sz="1150">
              <a:latin typeface="ＭＳ Ｐゴシック" panose="020B0600070205080204" pitchFamily="50" charset="-128"/>
              <a:ea typeface="ＭＳ Ｐゴシック" panose="020B0600070205080204" pitchFamily="50" charset="-128"/>
            </a:rPr>
            <a:t>6,007</a:t>
          </a:r>
          <a:r>
            <a:rPr kumimoji="1" lang="ja-JP" altLang="en-US" sz="1150">
              <a:latin typeface="ＭＳ Ｐゴシック" panose="020B0600070205080204" pitchFamily="50" charset="-128"/>
              <a:ea typeface="ＭＳ Ｐゴシック" panose="020B0600070205080204" pitchFamily="50" charset="-128"/>
            </a:rPr>
            <a:t>円増となった。小波津川改修事業、兼久安室線街路整備事業などの事業費増が影響している。今後も公共施設の老朽化に伴い増加を見込んでいる。公債費は、前年度比</a:t>
          </a:r>
          <a:r>
            <a:rPr kumimoji="1" lang="en-US" altLang="ja-JP" sz="1150">
              <a:latin typeface="ＭＳ Ｐゴシック" panose="020B0600070205080204" pitchFamily="50" charset="-128"/>
              <a:ea typeface="ＭＳ Ｐゴシック" panose="020B0600070205080204" pitchFamily="50" charset="-128"/>
            </a:rPr>
            <a:t>1,376</a:t>
          </a:r>
          <a:r>
            <a:rPr kumimoji="1" lang="ja-JP" altLang="en-US" sz="1150">
              <a:latin typeface="ＭＳ Ｐゴシック" panose="020B0600070205080204" pitchFamily="50" charset="-128"/>
              <a:ea typeface="ＭＳ Ｐゴシック" panose="020B0600070205080204" pitchFamily="50" charset="-128"/>
            </a:rPr>
            <a:t>円減となった。新規発行額を元金償還額より下回るよう抑制しているため減少傾向にあり、各平均値より下回っている。今後は、借入利率の上昇や学校施設の建替えに伴う地方債の発行を見込んでいるため、増加に転じる可能性がある。積立金は、前年度比</a:t>
          </a:r>
          <a:r>
            <a:rPr kumimoji="1" lang="en-US" altLang="ja-JP" sz="1150">
              <a:latin typeface="ＭＳ Ｐゴシック" panose="020B0600070205080204" pitchFamily="50" charset="-128"/>
              <a:ea typeface="ＭＳ Ｐゴシック" panose="020B0600070205080204" pitchFamily="50" charset="-128"/>
            </a:rPr>
            <a:t>6,029</a:t>
          </a:r>
          <a:r>
            <a:rPr kumimoji="1" lang="ja-JP" altLang="en-US" sz="1150">
              <a:latin typeface="ＭＳ Ｐゴシック" panose="020B0600070205080204" pitchFamily="50" charset="-128"/>
              <a:ea typeface="ＭＳ Ｐゴシック" panose="020B0600070205080204" pitchFamily="50" charset="-128"/>
            </a:rPr>
            <a:t>円増となった。ふるさとづくり基金積立金の増などが影響している。繰出金は、前年度比</a:t>
          </a:r>
          <a:r>
            <a:rPr kumimoji="1" lang="en-US" altLang="ja-JP" sz="1150">
              <a:latin typeface="ＭＳ Ｐゴシック" panose="020B0600070205080204" pitchFamily="50" charset="-128"/>
              <a:ea typeface="ＭＳ Ｐゴシック" panose="020B0600070205080204" pitchFamily="50" charset="-128"/>
            </a:rPr>
            <a:t>2,512</a:t>
          </a:r>
          <a:r>
            <a:rPr kumimoji="1" lang="ja-JP" altLang="en-US" sz="1150">
              <a:latin typeface="ＭＳ Ｐゴシック" panose="020B0600070205080204" pitchFamily="50" charset="-128"/>
              <a:ea typeface="ＭＳ Ｐゴシック" panose="020B0600070205080204" pitchFamily="50" charset="-128"/>
            </a:rPr>
            <a:t>円増となった。国民健康保険特別会計累積赤字解消のための法定外繰出に加え、後期高齢者医療事業における繰出金の増が影響している。累積赤字解消までは引き続き増加傾向が見込まれる。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35,659
34,863
15.90
16,537,761
16,113,367
309,145
7,925,205
7,234,872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88646</xdr:rowOff>
    </xdr:from>
    <xdr:to>
      <xdr:col>24</xdr:col>
      <xdr:colOff>63500</xdr:colOff>
      <xdr:row>35</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939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88646</xdr:rowOff>
    </xdr:from>
    <xdr:to>
      <xdr:col>19</xdr:col>
      <xdr:colOff>177800</xdr:colOff>
      <xdr:row>35</xdr:row>
      <xdr:rowOff>145796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93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145796</xdr:rowOff>
    </xdr:from>
    <xdr:to>
      <xdr:col>15</xdr:col>
      <xdr:colOff>50800</xdr:colOff>
      <xdr:row>35</xdr:row>
      <xdr:rowOff>148844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65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148844</xdr:rowOff>
    </xdr:from>
    <xdr:to>
      <xdr:col>10</xdr:col>
      <xdr:colOff>114300</xdr:colOff>
      <xdr:row>35</xdr:row>
      <xdr:rowOff>169799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9594"/>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68326</xdr:rowOff>
    </xdr:from>
    <xdr:to>
      <xdr:col>24</xdr:col>
      <xdr:colOff>114300</xdr:colOff>
      <xdr:row>35</xdr:row>
      <xdr:rowOff>169926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46753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37846</xdr:rowOff>
    </xdr:from>
    <xdr:to>
      <xdr:col>20</xdr:col>
      <xdr:colOff>38100</xdr:colOff>
      <xdr:row>35</xdr:row>
      <xdr:rowOff>139446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130573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94996</xdr:rowOff>
    </xdr:from>
    <xdr:to>
      <xdr:col>15</xdr:col>
      <xdr:colOff>101600</xdr:colOff>
      <xdr:row>36</xdr:row>
      <xdr:rowOff>25146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98044</xdr:rowOff>
    </xdr:from>
    <xdr:to>
      <xdr:col>10</xdr:col>
      <xdr:colOff>165100</xdr:colOff>
      <xdr:row>36</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19321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118999</xdr:rowOff>
    </xdr:from>
    <xdr:to>
      <xdr:col>6</xdr:col>
      <xdr:colOff>38100</xdr:colOff>
      <xdr:row>36</xdr:row>
      <xdr:rowOff>49149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40276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146931</xdr:rowOff>
    </xdr:from>
    <xdr:to>
      <xdr:col>24</xdr:col>
      <xdr:colOff>63500</xdr:colOff>
      <xdr:row>58</xdr:row>
      <xdr:rowOff>9143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9581"/>
          <a:ext cx="8382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154532</xdr:rowOff>
    </xdr:from>
    <xdr:to>
      <xdr:col>19</xdr:col>
      <xdr:colOff>177800</xdr:colOff>
      <xdr:row>58</xdr:row>
      <xdr:rowOff>9143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718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137746</xdr:rowOff>
    </xdr:from>
    <xdr:to>
      <xdr:col>15</xdr:col>
      <xdr:colOff>50800</xdr:colOff>
      <xdr:row>57</xdr:row>
      <xdr:rowOff>154532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396"/>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155794</xdr:rowOff>
    </xdr:from>
    <xdr:to>
      <xdr:col>10</xdr:col>
      <xdr:colOff>114300</xdr:colOff>
      <xdr:row>57</xdr:row>
      <xdr:rowOff>137746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5544"/>
          <a:ext cx="889000" cy="3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96131</xdr:rowOff>
    </xdr:from>
    <xdr:to>
      <xdr:col>24</xdr:col>
      <xdr:colOff>114300</xdr:colOff>
      <xdr:row>58</xdr:row>
      <xdr:rowOff>26281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129793</xdr:rowOff>
    </xdr:from>
    <xdr:to>
      <xdr:col>20</xdr:col>
      <xdr:colOff>38100</xdr:colOff>
      <xdr:row>58</xdr:row>
      <xdr:rowOff>59943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51070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103732</xdr:rowOff>
    </xdr:from>
    <xdr:to>
      <xdr:col>15</xdr:col>
      <xdr:colOff>101600</xdr:colOff>
      <xdr:row>58</xdr:row>
      <xdr:rowOff>33882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25009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86946</xdr:rowOff>
    </xdr:from>
    <xdr:to>
      <xdr:col>10</xdr:col>
      <xdr:colOff>165100</xdr:colOff>
      <xdr:row>58</xdr:row>
      <xdr:rowOff>17096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8223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104994</xdr:rowOff>
    </xdr:from>
    <xdr:to>
      <xdr:col>6</xdr:col>
      <xdr:colOff>38100</xdr:colOff>
      <xdr:row>56</xdr:row>
      <xdr:rowOff>35144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26271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52298</xdr:rowOff>
    </xdr:from>
    <xdr:to>
      <xdr:col>24</xdr:col>
      <xdr:colOff>63500</xdr:colOff>
      <xdr:row>75</xdr:row>
      <xdr:rowOff>45913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9598"/>
          <a:ext cx="838200" cy="16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45913</xdr:rowOff>
    </xdr:from>
    <xdr:to>
      <xdr:col>19</xdr:col>
      <xdr:colOff>177800</xdr:colOff>
      <xdr:row>75</xdr:row>
      <xdr:rowOff>150802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4663"/>
          <a:ext cx="8890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56931</xdr:rowOff>
    </xdr:from>
    <xdr:to>
      <xdr:col>15</xdr:col>
      <xdr:colOff>50800</xdr:colOff>
      <xdr:row>75</xdr:row>
      <xdr:rowOff>150802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15681"/>
          <a:ext cx="889000" cy="9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56931</xdr:rowOff>
    </xdr:from>
    <xdr:to>
      <xdr:col>10</xdr:col>
      <xdr:colOff>114300</xdr:colOff>
      <xdr:row>76</xdr:row>
      <xdr:rowOff>136934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5681"/>
          <a:ext cx="889000" cy="2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1498</xdr:rowOff>
    </xdr:from>
    <xdr:to>
      <xdr:col>24</xdr:col>
      <xdr:colOff>114300</xdr:colOff>
      <xdr:row>74</xdr:row>
      <xdr:rowOff>103098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24375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166563</xdr:rowOff>
    </xdr:from>
    <xdr:to>
      <xdr:col>20</xdr:col>
      <xdr:colOff>38100</xdr:colOff>
      <xdr:row>75</xdr:row>
      <xdr:rowOff>96713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113240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100002</xdr:rowOff>
    </xdr:from>
    <xdr:to>
      <xdr:col>15</xdr:col>
      <xdr:colOff>101600</xdr:colOff>
      <xdr:row>76</xdr:row>
      <xdr:rowOff>30153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8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46679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6131</xdr:rowOff>
    </xdr:from>
    <xdr:to>
      <xdr:col>10</xdr:col>
      <xdr:colOff>165100</xdr:colOff>
      <xdr:row>75</xdr:row>
      <xdr:rowOff>107731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124258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86134</xdr:rowOff>
    </xdr:from>
    <xdr:to>
      <xdr:col>6</xdr:col>
      <xdr:colOff>38100</xdr:colOff>
      <xdr:row>77</xdr:row>
      <xdr:rowOff>16284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168566</xdr:rowOff>
    </xdr:from>
    <xdr:to>
      <xdr:col>24</xdr:col>
      <xdr:colOff>62865</xdr:colOff>
      <xdr:row>97</xdr:row>
      <xdr:rowOff>88443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27616"/>
          <a:ext cx="1270" cy="1291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92270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88443</xdr:rowOff>
    </xdr:from>
    <xdr:to>
      <xdr:col>24</xdr:col>
      <xdr:colOff>152400</xdr:colOff>
      <xdr:row>97</xdr:row>
      <xdr:rowOff>88443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115243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168566</xdr:rowOff>
    </xdr:from>
    <xdr:to>
      <xdr:col>24</xdr:col>
      <xdr:colOff>152400</xdr:colOff>
      <xdr:row>89</xdr:row>
      <xdr:rowOff>168566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2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150267</xdr:rowOff>
    </xdr:from>
    <xdr:to>
      <xdr:col>24</xdr:col>
      <xdr:colOff>63500</xdr:colOff>
      <xdr:row>97</xdr:row>
      <xdr:rowOff>41287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09467"/>
          <a:ext cx="8382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165485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8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142608</xdr:rowOff>
    </xdr:from>
    <xdr:to>
      <xdr:col>24</xdr:col>
      <xdr:colOff>114300</xdr:colOff>
      <xdr:row>96</xdr:row>
      <xdr:rowOff>72758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150267</xdr:rowOff>
    </xdr:from>
    <xdr:to>
      <xdr:col>19</xdr:col>
      <xdr:colOff>177800</xdr:colOff>
      <xdr:row>96</xdr:row>
      <xdr:rowOff>170548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09467"/>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165570</xdr:rowOff>
    </xdr:from>
    <xdr:to>
      <xdr:col>20</xdr:col>
      <xdr:colOff>38100</xdr:colOff>
      <xdr:row>96</xdr:row>
      <xdr:rowOff>95720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112247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170548</xdr:rowOff>
    </xdr:from>
    <xdr:to>
      <xdr:col>15</xdr:col>
      <xdr:colOff>50800</xdr:colOff>
      <xdr:row>97</xdr:row>
      <xdr:rowOff>35280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29748"/>
          <a:ext cx="889000" cy="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131978</xdr:rowOff>
    </xdr:from>
    <xdr:to>
      <xdr:col>15</xdr:col>
      <xdr:colOff>101600</xdr:colOff>
      <xdr:row>96</xdr:row>
      <xdr:rowOff>62128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1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78655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35280</xdr:rowOff>
    </xdr:from>
    <xdr:to>
      <xdr:col>10</xdr:col>
      <xdr:colOff>114300</xdr:colOff>
      <xdr:row>97</xdr:row>
      <xdr:rowOff>108738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5930"/>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141466</xdr:rowOff>
    </xdr:from>
    <xdr:to>
      <xdr:col>10</xdr:col>
      <xdr:colOff>165100</xdr:colOff>
      <xdr:row>96</xdr:row>
      <xdr:rowOff>71616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42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71399</xdr:rowOff>
    </xdr:from>
    <xdr:to>
      <xdr:col>6</xdr:col>
      <xdr:colOff>38100</xdr:colOff>
      <xdr:row>97</xdr:row>
      <xdr:rowOff>1549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161937</xdr:rowOff>
    </xdr:from>
    <xdr:to>
      <xdr:col>24</xdr:col>
      <xdr:colOff>114300</xdr:colOff>
      <xdr:row>97</xdr:row>
      <xdr:rowOff>92087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76864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99467</xdr:rowOff>
    </xdr:from>
    <xdr:to>
      <xdr:col>20</xdr:col>
      <xdr:colOff>38100</xdr:colOff>
      <xdr:row>97</xdr:row>
      <xdr:rowOff>29617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20744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119748</xdr:rowOff>
    </xdr:from>
    <xdr:to>
      <xdr:col>15</xdr:col>
      <xdr:colOff>101600</xdr:colOff>
      <xdr:row>97</xdr:row>
      <xdr:rowOff>49898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41025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155930</xdr:rowOff>
    </xdr:from>
    <xdr:to>
      <xdr:col>10</xdr:col>
      <xdr:colOff>165100</xdr:colOff>
      <xdr:row>97</xdr:row>
      <xdr:rowOff>86080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57938</xdr:rowOff>
    </xdr:from>
    <xdr:to>
      <xdr:col>6</xdr:col>
      <xdr:colOff>38100</xdr:colOff>
      <xdr:row>97</xdr:row>
      <xdr:rowOff>159538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8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101164</xdr:rowOff>
    </xdr:from>
    <xdr:to>
      <xdr:col>55</xdr:col>
      <xdr:colOff>0</xdr:colOff>
      <xdr:row>38</xdr:row>
      <xdr:rowOff>112268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16264"/>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114881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2736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99532</xdr:rowOff>
    </xdr:from>
    <xdr:to>
      <xdr:col>45</xdr:col>
      <xdr:colOff>177800</xdr:colOff>
      <xdr:row>38</xdr:row>
      <xdr:rowOff>114881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14632"/>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79611</xdr:rowOff>
    </xdr:from>
    <xdr:to>
      <xdr:col>41</xdr:col>
      <xdr:colOff>50800</xdr:colOff>
      <xdr:row>38</xdr:row>
      <xdr:rowOff>99532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94711"/>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50364</xdr:rowOff>
    </xdr:from>
    <xdr:to>
      <xdr:col>55</xdr:col>
      <xdr:colOff>50800</xdr:colOff>
      <xdr:row>38</xdr:row>
      <xdr:rowOff>151964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73242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1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64081</xdr:rowOff>
    </xdr:from>
    <xdr:to>
      <xdr:col>46</xdr:col>
      <xdr:colOff>38100</xdr:colOff>
      <xdr:row>38</xdr:row>
      <xdr:rowOff>165681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10758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48732</xdr:rowOff>
    </xdr:from>
    <xdr:to>
      <xdr:col>41</xdr:col>
      <xdr:colOff>101600</xdr:colOff>
      <xdr:row>38</xdr:row>
      <xdr:rowOff>150332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166859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28811</xdr:rowOff>
    </xdr:from>
    <xdr:to>
      <xdr:col>36</xdr:col>
      <xdr:colOff>165100</xdr:colOff>
      <xdr:row>38</xdr:row>
      <xdr:rowOff>130411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146938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19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153663</xdr:rowOff>
    </xdr:from>
    <xdr:to>
      <xdr:col>55</xdr:col>
      <xdr:colOff>0</xdr:colOff>
      <xdr:row>58</xdr:row>
      <xdr:rowOff>163131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97763"/>
          <a:ext cx="8382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153663</xdr:rowOff>
    </xdr:from>
    <xdr:to>
      <xdr:col>50</xdr:col>
      <xdr:colOff>114300</xdr:colOff>
      <xdr:row>58</xdr:row>
      <xdr:rowOff>160769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97763"/>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160769</xdr:rowOff>
    </xdr:from>
    <xdr:to>
      <xdr:col>45</xdr:col>
      <xdr:colOff>177800</xdr:colOff>
      <xdr:row>58</xdr:row>
      <xdr:rowOff>165436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4869"/>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169304</xdr:rowOff>
    </xdr:from>
    <xdr:to>
      <xdr:col>41</xdr:col>
      <xdr:colOff>50800</xdr:colOff>
      <xdr:row>58</xdr:row>
      <xdr:rowOff>165436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70504"/>
          <a:ext cx="8890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112331</xdr:rowOff>
    </xdr:from>
    <xdr:to>
      <xdr:col>55</xdr:col>
      <xdr:colOff>50800</xdr:colOff>
      <xdr:row>59</xdr:row>
      <xdr:rowOff>42481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27258</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102863</xdr:rowOff>
    </xdr:from>
    <xdr:to>
      <xdr:col>50</xdr:col>
      <xdr:colOff>165100</xdr:colOff>
      <xdr:row>59</xdr:row>
      <xdr:rowOff>33013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24140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109969</xdr:rowOff>
    </xdr:from>
    <xdr:to>
      <xdr:col>46</xdr:col>
      <xdr:colOff>38100</xdr:colOff>
      <xdr:row>59</xdr:row>
      <xdr:rowOff>40119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31246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114636</xdr:rowOff>
    </xdr:from>
    <xdr:to>
      <xdr:col>41</xdr:col>
      <xdr:colOff>101600</xdr:colOff>
      <xdr:row>59</xdr:row>
      <xdr:rowOff>44786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35913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5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118504</xdr:rowOff>
    </xdr:from>
    <xdr:to>
      <xdr:col>36</xdr:col>
      <xdr:colOff>165100</xdr:colOff>
      <xdr:row>57</xdr:row>
      <xdr:rowOff>48654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1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65181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9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20332</xdr:rowOff>
    </xdr:from>
    <xdr:to>
      <xdr:col>55</xdr:col>
      <xdr:colOff>0</xdr:colOff>
      <xdr:row>79</xdr:row>
      <xdr:rowOff>26143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64882"/>
          <a:ext cx="8382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129090</xdr:rowOff>
    </xdr:from>
    <xdr:to>
      <xdr:col>50</xdr:col>
      <xdr:colOff>114300</xdr:colOff>
      <xdr:row>79</xdr:row>
      <xdr:rowOff>26143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02190"/>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129090</xdr:rowOff>
    </xdr:from>
    <xdr:to>
      <xdr:col>45</xdr:col>
      <xdr:colOff>177800</xdr:colOff>
      <xdr:row>78</xdr:row>
      <xdr:rowOff>156617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02190"/>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108059</xdr:rowOff>
    </xdr:from>
    <xdr:to>
      <xdr:col>41</xdr:col>
      <xdr:colOff>50800</xdr:colOff>
      <xdr:row>78</xdr:row>
      <xdr:rowOff>156617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81159"/>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140982</xdr:rowOff>
    </xdr:from>
    <xdr:to>
      <xdr:col>55</xdr:col>
      <xdr:colOff>50800</xdr:colOff>
      <xdr:row>79</xdr:row>
      <xdr:rowOff>71132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55909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146793</xdr:rowOff>
    </xdr:from>
    <xdr:to>
      <xdr:col>50</xdr:col>
      <xdr:colOff>165100</xdr:colOff>
      <xdr:row>79</xdr:row>
      <xdr:rowOff>76943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68070</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50017" y="1361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78290</xdr:rowOff>
    </xdr:from>
    <xdr:to>
      <xdr:col>46</xdr:col>
      <xdr:colOff>38100</xdr:colOff>
      <xdr:row>79</xdr:row>
      <xdr:rowOff>8440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171017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105817</xdr:rowOff>
    </xdr:from>
    <xdr:to>
      <xdr:col>41</xdr:col>
      <xdr:colOff>101600</xdr:colOff>
      <xdr:row>79</xdr:row>
      <xdr:rowOff>35967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27094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57259</xdr:rowOff>
    </xdr:from>
    <xdr:to>
      <xdr:col>36</xdr:col>
      <xdr:colOff>165100</xdr:colOff>
      <xdr:row>78</xdr:row>
      <xdr:rowOff>158859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149986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98501</xdr:rowOff>
    </xdr:from>
    <xdr:to>
      <xdr:col>55</xdr:col>
      <xdr:colOff>0</xdr:colOff>
      <xdr:row>96</xdr:row>
      <xdr:rowOff>68732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86251"/>
          <a:ext cx="838200" cy="1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68732</xdr:rowOff>
    </xdr:from>
    <xdr:to>
      <xdr:col>50</xdr:col>
      <xdr:colOff>114300</xdr:colOff>
      <xdr:row>96</xdr:row>
      <xdr:rowOff>80175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27932"/>
          <a:ext cx="8890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168708</xdr:rowOff>
    </xdr:from>
    <xdr:to>
      <xdr:col>45</xdr:col>
      <xdr:colOff>177800</xdr:colOff>
      <xdr:row>96</xdr:row>
      <xdr:rowOff>80175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456458"/>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168708</xdr:rowOff>
    </xdr:from>
    <xdr:to>
      <xdr:col>41</xdr:col>
      <xdr:colOff>50800</xdr:colOff>
      <xdr:row>96</xdr:row>
      <xdr:rowOff>144945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56458"/>
          <a:ext cx="889000" cy="1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47701</xdr:rowOff>
    </xdr:from>
    <xdr:to>
      <xdr:col>55</xdr:col>
      <xdr:colOff>50800</xdr:colOff>
      <xdr:row>95</xdr:row>
      <xdr:rowOff>149301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70578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17932</xdr:rowOff>
    </xdr:from>
    <xdr:to>
      <xdr:col>50</xdr:col>
      <xdr:colOff>165100</xdr:colOff>
      <xdr:row>96</xdr:row>
      <xdr:rowOff>119532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29375</xdr:rowOff>
    </xdr:from>
    <xdr:to>
      <xdr:col>46</xdr:col>
      <xdr:colOff>38100</xdr:colOff>
      <xdr:row>96</xdr:row>
      <xdr:rowOff>130975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122102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117908</xdr:rowOff>
    </xdr:from>
    <xdr:to>
      <xdr:col>41</xdr:col>
      <xdr:colOff>101600</xdr:colOff>
      <xdr:row>96</xdr:row>
      <xdr:rowOff>48058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64585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94145</xdr:rowOff>
    </xdr:from>
    <xdr:to>
      <xdr:col>36</xdr:col>
      <xdr:colOff>165100</xdr:colOff>
      <xdr:row>97</xdr:row>
      <xdr:rowOff>24295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72524</xdr:rowOff>
    </xdr:from>
    <xdr:to>
      <xdr:col>85</xdr:col>
      <xdr:colOff>127000</xdr:colOff>
      <xdr:row>38</xdr:row>
      <xdr:rowOff>88200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587624"/>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72524</xdr:rowOff>
    </xdr:from>
    <xdr:to>
      <xdr:col>81</xdr:col>
      <xdr:colOff>50800</xdr:colOff>
      <xdr:row>38</xdr:row>
      <xdr:rowOff>102699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8762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75431</xdr:rowOff>
    </xdr:from>
    <xdr:to>
      <xdr:col>76</xdr:col>
      <xdr:colOff>114300</xdr:colOff>
      <xdr:row>38</xdr:row>
      <xdr:rowOff>102699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90531"/>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75431</xdr:rowOff>
    </xdr:from>
    <xdr:to>
      <xdr:col>71</xdr:col>
      <xdr:colOff>177800</xdr:colOff>
      <xdr:row>38</xdr:row>
      <xdr:rowOff>101622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90531"/>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37400</xdr:rowOff>
    </xdr:from>
    <xdr:to>
      <xdr:col>85</xdr:col>
      <xdr:colOff>177800</xdr:colOff>
      <xdr:row>38</xdr:row>
      <xdr:rowOff>139000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15827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21724</xdr:rowOff>
    </xdr:from>
    <xdr:to>
      <xdr:col>81</xdr:col>
      <xdr:colOff>101600</xdr:colOff>
      <xdr:row>38</xdr:row>
      <xdr:rowOff>123324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114451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2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51899</xdr:rowOff>
    </xdr:from>
    <xdr:to>
      <xdr:col>76</xdr:col>
      <xdr:colOff>165100</xdr:colOff>
      <xdr:row>38</xdr:row>
      <xdr:rowOff>153499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6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144626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24631</xdr:rowOff>
    </xdr:from>
    <xdr:to>
      <xdr:col>72</xdr:col>
      <xdr:colOff>38100</xdr:colOff>
      <xdr:row>38</xdr:row>
      <xdr:rowOff>126231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117358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50822</xdr:rowOff>
    </xdr:from>
    <xdr:to>
      <xdr:col>67</xdr:col>
      <xdr:colOff>101600</xdr:colOff>
      <xdr:row>38</xdr:row>
      <xdr:rowOff>152422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6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143549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60056</xdr:rowOff>
    </xdr:from>
    <xdr:to>
      <xdr:col>85</xdr:col>
      <xdr:colOff>127000</xdr:colOff>
      <xdr:row>57</xdr:row>
      <xdr:rowOff>79294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32706"/>
          <a:ext cx="838200" cy="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60056</xdr:rowOff>
    </xdr:from>
    <xdr:to>
      <xdr:col>81</xdr:col>
      <xdr:colOff>50800</xdr:colOff>
      <xdr:row>57</xdr:row>
      <xdr:rowOff>81933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32706"/>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81933</xdr:rowOff>
    </xdr:from>
    <xdr:to>
      <xdr:col>76</xdr:col>
      <xdr:colOff>114300</xdr:colOff>
      <xdr:row>57</xdr:row>
      <xdr:rowOff>125408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54583"/>
          <a:ext cx="8890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102717</xdr:rowOff>
    </xdr:from>
    <xdr:to>
      <xdr:col>71</xdr:col>
      <xdr:colOff>177800</xdr:colOff>
      <xdr:row>57</xdr:row>
      <xdr:rowOff>125408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75367"/>
          <a:ext cx="889000" cy="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28494</xdr:rowOff>
    </xdr:from>
    <xdr:to>
      <xdr:col>85</xdr:col>
      <xdr:colOff>177800</xdr:colOff>
      <xdr:row>57</xdr:row>
      <xdr:rowOff>130094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9256</xdr:rowOff>
    </xdr:from>
    <xdr:to>
      <xdr:col>81</xdr:col>
      <xdr:colOff>101600</xdr:colOff>
      <xdr:row>57</xdr:row>
      <xdr:rowOff>110856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101983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31133</xdr:rowOff>
    </xdr:from>
    <xdr:to>
      <xdr:col>76</xdr:col>
      <xdr:colOff>165100</xdr:colOff>
      <xdr:row>57</xdr:row>
      <xdr:rowOff>132733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123860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74608</xdr:rowOff>
    </xdr:from>
    <xdr:to>
      <xdr:col>72</xdr:col>
      <xdr:colOff>38100</xdr:colOff>
      <xdr:row>58</xdr:row>
      <xdr:rowOff>4758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167335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51917</xdr:rowOff>
    </xdr:from>
    <xdr:to>
      <xdr:col>67</xdr:col>
      <xdr:colOff>101600</xdr:colOff>
      <xdr:row>57</xdr:row>
      <xdr:rowOff>153517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144644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115971</xdr:rowOff>
    </xdr:from>
    <xdr:to>
      <xdr:col>85</xdr:col>
      <xdr:colOff>127000</xdr:colOff>
      <xdr:row>78</xdr:row>
      <xdr:rowOff>136500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89071"/>
          <a:ext cx="8382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115971</xdr:rowOff>
    </xdr:from>
    <xdr:to>
      <xdr:col>81</xdr:col>
      <xdr:colOff>50800</xdr:colOff>
      <xdr:row>78</xdr:row>
      <xdr:rowOff>128246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89071"/>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128246</xdr:rowOff>
    </xdr:from>
    <xdr:to>
      <xdr:col>76</xdr:col>
      <xdr:colOff>114300</xdr:colOff>
      <xdr:row>78</xdr:row>
      <xdr:rowOff>133641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1346"/>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133641</xdr:rowOff>
    </xdr:from>
    <xdr:to>
      <xdr:col>71</xdr:col>
      <xdr:colOff>177800</xdr:colOff>
      <xdr:row>78</xdr:row>
      <xdr:rowOff>138466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06741"/>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85700</xdr:rowOff>
    </xdr:from>
    <xdr:to>
      <xdr:col>85</xdr:col>
      <xdr:colOff>177800</xdr:colOff>
      <xdr:row>79</xdr:row>
      <xdr:rowOff>15850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65171</xdr:rowOff>
    </xdr:from>
    <xdr:to>
      <xdr:col>81</xdr:col>
      <xdr:colOff>101600</xdr:colOff>
      <xdr:row>78</xdr:row>
      <xdr:rowOff>166771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157898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3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77446</xdr:rowOff>
    </xdr:from>
    <xdr:to>
      <xdr:col>76</xdr:col>
      <xdr:colOff>165100</xdr:colOff>
      <xdr:row>79</xdr:row>
      <xdr:rowOff>7596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170173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4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82841</xdr:rowOff>
    </xdr:from>
    <xdr:to>
      <xdr:col>72</xdr:col>
      <xdr:colOff>38100</xdr:colOff>
      <xdr:row>79</xdr:row>
      <xdr:rowOff>12991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4118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4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87666</xdr:rowOff>
    </xdr:from>
    <xdr:to>
      <xdr:col>67</xdr:col>
      <xdr:colOff>101600</xdr:colOff>
      <xdr:row>79</xdr:row>
      <xdr:rowOff>17816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8943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53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43205</xdr:rowOff>
    </xdr:from>
    <xdr:to>
      <xdr:col>85</xdr:col>
      <xdr:colOff>127000</xdr:colOff>
      <xdr:row>97</xdr:row>
      <xdr:rowOff>60680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673855"/>
          <a:ext cx="838200" cy="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33440</xdr:rowOff>
    </xdr:from>
    <xdr:to>
      <xdr:col>81</xdr:col>
      <xdr:colOff>50800</xdr:colOff>
      <xdr:row>97</xdr:row>
      <xdr:rowOff>43205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664090"/>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26784</xdr:rowOff>
    </xdr:from>
    <xdr:to>
      <xdr:col>76</xdr:col>
      <xdr:colOff>114300</xdr:colOff>
      <xdr:row>97</xdr:row>
      <xdr:rowOff>33440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57434"/>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26784</xdr:rowOff>
    </xdr:from>
    <xdr:to>
      <xdr:col>71</xdr:col>
      <xdr:colOff>177800</xdr:colOff>
      <xdr:row>97</xdr:row>
      <xdr:rowOff>34620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57434"/>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9880</xdr:rowOff>
    </xdr:from>
    <xdr:to>
      <xdr:col>85</xdr:col>
      <xdr:colOff>177800</xdr:colOff>
      <xdr:row>97</xdr:row>
      <xdr:rowOff>111480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159757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163855</xdr:rowOff>
    </xdr:from>
    <xdr:to>
      <xdr:col>81</xdr:col>
      <xdr:colOff>101600</xdr:colOff>
      <xdr:row>97</xdr:row>
      <xdr:rowOff>94005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85132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154090</xdr:rowOff>
    </xdr:from>
    <xdr:to>
      <xdr:col>76</xdr:col>
      <xdr:colOff>165100</xdr:colOff>
      <xdr:row>97</xdr:row>
      <xdr:rowOff>84240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75367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147434</xdr:rowOff>
    </xdr:from>
    <xdr:to>
      <xdr:col>72</xdr:col>
      <xdr:colOff>38100</xdr:colOff>
      <xdr:row>97</xdr:row>
      <xdr:rowOff>77584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68711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9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155270</xdr:rowOff>
    </xdr:from>
    <xdr:to>
      <xdr:col>67</xdr:col>
      <xdr:colOff>101600</xdr:colOff>
      <xdr:row>97</xdr:row>
      <xdr:rowOff>85420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76547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50">
              <a:latin typeface="ＭＳ Ｐゴシック" panose="020B0600070205080204" pitchFamily="50" charset="-128"/>
              <a:ea typeface="ＭＳ Ｐゴシック" panose="020B0600070205080204" pitchFamily="50" charset="-128"/>
            </a:rPr>
            <a:t>　総務費は、前年度比</a:t>
          </a:r>
          <a:r>
            <a:rPr kumimoji="1" lang="en-US" altLang="ja-JP" sz="1350">
              <a:latin typeface="ＭＳ Ｐゴシック" panose="020B0600070205080204" pitchFamily="50" charset="-128"/>
              <a:ea typeface="ＭＳ Ｐゴシック" panose="020B0600070205080204" pitchFamily="50" charset="-128"/>
            </a:rPr>
            <a:t>8,835</a:t>
          </a:r>
          <a:r>
            <a:rPr kumimoji="1" lang="ja-JP" altLang="en-US" sz="1350">
              <a:latin typeface="ＭＳ Ｐゴシック" panose="020B0600070205080204" pitchFamily="50" charset="-128"/>
              <a:ea typeface="ＭＳ Ｐゴシック" panose="020B0600070205080204" pitchFamily="50" charset="-128"/>
            </a:rPr>
            <a:t>円増となった。本庁舎の空調改修工事費の皆増に加え、ふるさとづくり基金積立金の増などが影響している。民生費は、前年度比</a:t>
          </a:r>
          <a:r>
            <a:rPr kumimoji="1" lang="en-US" altLang="ja-JP" sz="1350">
              <a:latin typeface="ＭＳ Ｐゴシック" panose="020B0600070205080204" pitchFamily="50" charset="-128"/>
              <a:ea typeface="ＭＳ Ｐゴシック" panose="020B0600070205080204" pitchFamily="50" charset="-128"/>
            </a:rPr>
            <a:t>21,662</a:t>
          </a:r>
          <a:r>
            <a:rPr kumimoji="1" lang="ja-JP" altLang="en-US" sz="1350">
              <a:latin typeface="ＭＳ Ｐゴシック" panose="020B0600070205080204" pitchFamily="50" charset="-128"/>
              <a:ea typeface="ＭＳ Ｐゴシック" panose="020B0600070205080204" pitchFamily="50" charset="-128"/>
            </a:rPr>
            <a:t>円増となった。</a:t>
          </a:r>
          <a:r>
            <a:rPr kumimoji="1" lang="ja-JP" altLang="ja-JP" sz="1350">
              <a:solidFill>
                <a:schemeClr val="dk1"/>
              </a:solidFill>
              <a:effectLst/>
              <a:latin typeface="ＭＳ Ｐゴシック" panose="020B0600070205080204" pitchFamily="50" charset="-128"/>
              <a:ea typeface="ＭＳ Ｐゴシック" panose="020B0600070205080204" pitchFamily="50" charset="-128"/>
              <a:cs typeface="+mn-cs"/>
            </a:rPr>
            <a:t>西原東こども園新園舎整備に</a:t>
          </a:r>
          <a:r>
            <a:rPr kumimoji="1" lang="ja-JP" altLang="en-US" sz="1350">
              <a:solidFill>
                <a:schemeClr val="dk1"/>
              </a:solidFill>
              <a:effectLst/>
              <a:latin typeface="ＭＳ Ｐゴシック" panose="020B0600070205080204" pitchFamily="50" charset="-128"/>
              <a:ea typeface="ＭＳ Ｐゴシック" panose="020B0600070205080204" pitchFamily="50" charset="-128"/>
              <a:cs typeface="+mn-cs"/>
            </a:rPr>
            <a:t>かかる</a:t>
          </a:r>
          <a:r>
            <a:rPr kumimoji="1" lang="ja-JP" altLang="ja-JP" sz="1350">
              <a:solidFill>
                <a:schemeClr val="dk1"/>
              </a:solidFill>
              <a:effectLst/>
              <a:latin typeface="ＭＳ Ｐゴシック" panose="020B0600070205080204" pitchFamily="50" charset="-128"/>
              <a:ea typeface="ＭＳ Ｐゴシック" panose="020B0600070205080204" pitchFamily="50" charset="-128"/>
              <a:cs typeface="+mn-cs"/>
            </a:rPr>
            <a:t>経費の皆増</a:t>
          </a:r>
          <a:r>
            <a:rPr kumimoji="1" lang="ja-JP" altLang="en-US" sz="13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50">
              <a:latin typeface="ＭＳ Ｐゴシック" panose="020B0600070205080204" pitchFamily="50" charset="-128"/>
              <a:ea typeface="ＭＳ Ｐゴシック" panose="020B0600070205080204" pitchFamily="50" charset="-128"/>
            </a:rPr>
            <a:t>物価高騰等対策である低所得者等世帯支援給付事業費の増や認定こども園・認可保育園等への負担金の増が影響している。衛生費は、前年度比</a:t>
          </a:r>
          <a:r>
            <a:rPr kumimoji="1" lang="en-US" altLang="ja-JP" sz="1350">
              <a:latin typeface="ＭＳ Ｐゴシック" panose="020B0600070205080204" pitchFamily="50" charset="-128"/>
              <a:ea typeface="ＭＳ Ｐゴシック" panose="020B0600070205080204" pitchFamily="50" charset="-128"/>
            </a:rPr>
            <a:t>4,919</a:t>
          </a:r>
          <a:r>
            <a:rPr kumimoji="1" lang="ja-JP" altLang="en-US" sz="1350">
              <a:latin typeface="ＭＳ Ｐゴシック" panose="020B0600070205080204" pitchFamily="50" charset="-128"/>
              <a:ea typeface="ＭＳ Ｐゴシック" panose="020B0600070205080204" pitchFamily="50" charset="-128"/>
            </a:rPr>
            <a:t>円減となった。リサイクルヤード建設事業の皆減、新型コロナウイルスワクチン接種にかかる関連事業費の減などが影響している。商工費は、前年度比</a:t>
          </a:r>
          <a:r>
            <a:rPr kumimoji="1" lang="en-US" altLang="ja-JP" sz="1350">
              <a:latin typeface="ＭＳ Ｐゴシック" panose="020B0600070205080204" pitchFamily="50" charset="-128"/>
              <a:ea typeface="ＭＳ Ｐゴシック" panose="020B0600070205080204" pitchFamily="50" charset="-128"/>
            </a:rPr>
            <a:t>305</a:t>
          </a:r>
          <a:r>
            <a:rPr kumimoji="1" lang="ja-JP" altLang="en-US" sz="1350">
              <a:latin typeface="ＭＳ Ｐゴシック" panose="020B0600070205080204" pitchFamily="50" charset="-128"/>
              <a:ea typeface="ＭＳ Ｐゴシック" panose="020B0600070205080204" pitchFamily="50" charset="-128"/>
            </a:rPr>
            <a:t>円増となった。観光</a:t>
          </a:r>
          <a:r>
            <a:rPr kumimoji="1" lang="en-US" altLang="ja-JP" sz="1350">
              <a:latin typeface="ＭＳ Ｐゴシック" panose="020B0600070205080204" pitchFamily="50" charset="-128"/>
              <a:ea typeface="ＭＳ Ｐゴシック" panose="020B0600070205080204" pitchFamily="50" charset="-128"/>
            </a:rPr>
            <a:t>PR</a:t>
          </a:r>
          <a:r>
            <a:rPr kumimoji="1" lang="ja-JP" altLang="en-US" sz="1350">
              <a:latin typeface="ＭＳ Ｐゴシック" panose="020B0600070205080204" pitchFamily="50" charset="-128"/>
              <a:ea typeface="ＭＳ Ｐゴシック" panose="020B0600070205080204" pitchFamily="50" charset="-128"/>
            </a:rPr>
            <a:t>振興事業において、観光ガイドブックや</a:t>
          </a:r>
          <a:r>
            <a:rPr kumimoji="1" lang="en-US" altLang="ja-JP" sz="1350">
              <a:latin typeface="ＭＳ Ｐゴシック" panose="020B0600070205080204" pitchFamily="50" charset="-128"/>
              <a:ea typeface="ＭＳ Ｐゴシック" panose="020B0600070205080204" pitchFamily="50" charset="-128"/>
            </a:rPr>
            <a:t>PR</a:t>
          </a:r>
          <a:r>
            <a:rPr kumimoji="1" lang="ja-JP" altLang="en-US" sz="1350">
              <a:latin typeface="ＭＳ Ｐゴシック" panose="020B0600070205080204" pitchFamily="50" charset="-128"/>
              <a:ea typeface="ＭＳ Ｐゴシック" panose="020B0600070205080204" pitchFamily="50" charset="-128"/>
            </a:rPr>
            <a:t>動画の作成などを実施したことが影響している。土木費は、前年度比</a:t>
          </a:r>
          <a:r>
            <a:rPr kumimoji="1" lang="en-US" altLang="ja-JP" sz="1350">
              <a:latin typeface="ＭＳ Ｐゴシック" panose="020B0600070205080204" pitchFamily="50" charset="-128"/>
              <a:ea typeface="ＭＳ Ｐゴシック" panose="020B0600070205080204" pitchFamily="50" charset="-128"/>
            </a:rPr>
            <a:t>11,156</a:t>
          </a:r>
          <a:r>
            <a:rPr kumimoji="1" lang="ja-JP" altLang="en-US" sz="1350">
              <a:latin typeface="ＭＳ Ｐゴシック" panose="020B0600070205080204" pitchFamily="50" charset="-128"/>
              <a:ea typeface="ＭＳ Ｐゴシック" panose="020B0600070205080204" pitchFamily="50" charset="-128"/>
            </a:rPr>
            <a:t>円増となった。小波津川改修事業費や兼久安室線街路整備事業費の大幅な増に加え、西原町公園照明</a:t>
          </a:r>
          <a:r>
            <a:rPr kumimoji="1" lang="en-US" altLang="ja-JP" sz="1350">
              <a:latin typeface="ＭＳ Ｐゴシック" panose="020B0600070205080204" pitchFamily="50" charset="-128"/>
              <a:ea typeface="ＭＳ Ｐゴシック" panose="020B0600070205080204" pitchFamily="50" charset="-128"/>
            </a:rPr>
            <a:t>LED</a:t>
          </a:r>
          <a:r>
            <a:rPr kumimoji="1" lang="ja-JP" altLang="en-US" sz="1350">
              <a:latin typeface="ＭＳ Ｐゴシック" panose="020B0600070205080204" pitchFamily="50" charset="-128"/>
              <a:ea typeface="ＭＳ Ｐゴシック" panose="020B0600070205080204" pitchFamily="50" charset="-128"/>
            </a:rPr>
            <a:t>化事業、棚原</a:t>
          </a:r>
          <a:r>
            <a:rPr kumimoji="1" lang="en-US" altLang="ja-JP" sz="1350">
              <a:latin typeface="ＭＳ Ｐゴシック" panose="020B0600070205080204" pitchFamily="50" charset="-128"/>
              <a:ea typeface="ＭＳ Ｐゴシック" panose="020B0600070205080204" pitchFamily="50" charset="-128"/>
            </a:rPr>
            <a:t>1</a:t>
          </a:r>
          <a:r>
            <a:rPr kumimoji="1" lang="ja-JP" altLang="en-US" sz="1350">
              <a:latin typeface="ＭＳ Ｐゴシック" panose="020B0600070205080204" pitchFamily="50" charset="-128"/>
              <a:ea typeface="ＭＳ Ｐゴシック" panose="020B0600070205080204" pitchFamily="50" charset="-128"/>
            </a:rPr>
            <a:t>号線防災対策事業の増が影響している。教育費は、前年度比</a:t>
          </a:r>
          <a:r>
            <a:rPr kumimoji="1" lang="en-US" altLang="ja-JP" sz="1350">
              <a:latin typeface="ＭＳ Ｐゴシック" panose="020B0600070205080204" pitchFamily="50" charset="-128"/>
              <a:ea typeface="ＭＳ Ｐゴシック" panose="020B0600070205080204" pitchFamily="50" charset="-128"/>
            </a:rPr>
            <a:t>4,208</a:t>
          </a:r>
          <a:r>
            <a:rPr kumimoji="1" lang="ja-JP" altLang="en-US" sz="1350">
              <a:latin typeface="ＭＳ Ｐゴシック" panose="020B0600070205080204" pitchFamily="50" charset="-128"/>
              <a:ea typeface="ＭＳ Ｐゴシック" panose="020B0600070205080204" pitchFamily="50" charset="-128"/>
            </a:rPr>
            <a:t>円減となった。特別支援教育支援員派遣事業や町立小学校体育館長寿命化事業などが増となったが、町立中学校におけるレジリエンス強化型</a:t>
          </a:r>
          <a:r>
            <a:rPr kumimoji="1" lang="en-US" altLang="ja-JP" sz="1350">
              <a:latin typeface="ＭＳ Ｐゴシック" panose="020B0600070205080204" pitchFamily="50" charset="-128"/>
              <a:ea typeface="ＭＳ Ｐゴシック" panose="020B0600070205080204" pitchFamily="50" charset="-128"/>
            </a:rPr>
            <a:t>ZEB</a:t>
          </a:r>
          <a:r>
            <a:rPr kumimoji="1" lang="ja-JP" altLang="en-US" sz="1350">
              <a:latin typeface="ＭＳ Ｐゴシック" panose="020B0600070205080204" pitchFamily="50" charset="-128"/>
              <a:ea typeface="ＭＳ Ｐゴシック" panose="020B0600070205080204" pitchFamily="50" charset="-128"/>
            </a:rPr>
            <a:t>実証事業が皆減となったことで、全体としては減となっている。類似団体内平均値と比較すると、民生費、労働費及び土木費が上回る結果となった。全国平均と比較すると、議会費のみが上回る結果となった。沖縄県平均と比較すると、消防費のみが上回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財政調整基金残高については、西原町基金管理方針の目標値でもある標準財政規模比</a:t>
          </a:r>
          <a:r>
            <a:rPr kumimoji="1" lang="en-US" altLang="ja-JP" sz="1250">
              <a:latin typeface="ＭＳ ゴシック" pitchFamily="49" charset="-128"/>
              <a:ea typeface="ＭＳ ゴシック" pitchFamily="49" charset="-128"/>
            </a:rPr>
            <a:t>10</a:t>
          </a:r>
          <a:r>
            <a:rPr kumimoji="1" lang="ja-JP" altLang="en-US" sz="1250">
              <a:latin typeface="ＭＳ ゴシック" pitchFamily="49" charset="-128"/>
              <a:ea typeface="ＭＳ ゴシック" pitchFamily="49" charset="-128"/>
            </a:rPr>
            <a:t>％以上を維持することができた。標準財政規模が増となったものの、令和</a:t>
          </a:r>
          <a:r>
            <a:rPr kumimoji="1" lang="en-US" altLang="ja-JP" sz="1250">
              <a:latin typeface="ＭＳ ゴシック" pitchFamily="49" charset="-128"/>
              <a:ea typeface="ＭＳ ゴシック" pitchFamily="49" charset="-128"/>
            </a:rPr>
            <a:t>6</a:t>
          </a:r>
          <a:r>
            <a:rPr kumimoji="1" lang="ja-JP" altLang="en-US" sz="1250">
              <a:latin typeface="ＭＳ ゴシック" pitchFamily="49" charset="-128"/>
              <a:ea typeface="ＭＳ ゴシック" pitchFamily="49" charset="-128"/>
            </a:rPr>
            <a:t>年度末基金残高が令和</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年度比</a:t>
          </a:r>
          <a:r>
            <a:rPr kumimoji="1" lang="en-US" altLang="ja-JP" sz="1250">
              <a:latin typeface="ＭＳ ゴシック" pitchFamily="49" charset="-128"/>
              <a:ea typeface="ＭＳ ゴシック" pitchFamily="49" charset="-128"/>
            </a:rPr>
            <a:t>182,614</a:t>
          </a:r>
          <a:r>
            <a:rPr kumimoji="1" lang="ja-JP" altLang="en-US" sz="1250">
              <a:latin typeface="ＭＳ ゴシック" pitchFamily="49" charset="-128"/>
              <a:ea typeface="ＭＳ ゴシック" pitchFamily="49" charset="-128"/>
            </a:rPr>
            <a:t>千円増となったことで、比率としては</a:t>
          </a:r>
          <a:r>
            <a:rPr kumimoji="1" lang="en-US" altLang="ja-JP" sz="1250">
              <a:latin typeface="ＭＳ ゴシック" pitchFamily="49" charset="-128"/>
              <a:ea typeface="ＭＳ ゴシック" pitchFamily="49" charset="-128"/>
            </a:rPr>
            <a:t>0.81</a:t>
          </a:r>
          <a:r>
            <a:rPr kumimoji="1" lang="ja-JP" altLang="en-US" sz="1250">
              <a:latin typeface="ＭＳ ゴシック" pitchFamily="49" charset="-128"/>
              <a:ea typeface="ＭＳ ゴシック" pitchFamily="49" charset="-128"/>
            </a:rPr>
            <a:t>ポイント増となった。実質収支額は、令和</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年度に比べ、翌年度に繰り越すべき財源が増加したため減となり、比率が</a:t>
          </a:r>
          <a:r>
            <a:rPr kumimoji="1" lang="en-US" altLang="ja-JP" sz="1250">
              <a:latin typeface="ＭＳ ゴシック" pitchFamily="49" charset="-128"/>
              <a:ea typeface="ＭＳ ゴシック" pitchFamily="49" charset="-128"/>
            </a:rPr>
            <a:t>0.96</a:t>
          </a:r>
          <a:r>
            <a:rPr kumimoji="1" lang="ja-JP" altLang="en-US" sz="1250">
              <a:latin typeface="ＭＳ ゴシック" pitchFamily="49" charset="-128"/>
              <a:ea typeface="ＭＳ ゴシック" pitchFamily="49" charset="-128"/>
            </a:rPr>
            <a:t>ポイント減となった。実質単年度収支は、単年度収支が赤字だったものの、令和</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年度比で積立金は増、取崩額は減となったことから黒字となり、比率も</a:t>
          </a:r>
          <a:r>
            <a:rPr kumimoji="1" lang="en-US" altLang="ja-JP" sz="1250">
              <a:latin typeface="ＭＳ ゴシック" pitchFamily="49" charset="-128"/>
              <a:ea typeface="ＭＳ ゴシック" pitchFamily="49" charset="-128"/>
            </a:rPr>
            <a:t>1.9</a:t>
          </a:r>
          <a:r>
            <a:rPr kumimoji="1" lang="ja-JP" altLang="en-US" sz="1250">
              <a:latin typeface="ＭＳ ゴシック" pitchFamily="49" charset="-128"/>
              <a:ea typeface="ＭＳ ゴシック" pitchFamily="49" charset="-128"/>
            </a:rPr>
            <a:t>ポイント増となった。</a:t>
          </a:r>
          <a:endParaRPr kumimoji="1" lang="en-US" altLang="ja-JP" sz="12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latin typeface="ＭＳ ゴシック" pitchFamily="49" charset="-128"/>
              <a:ea typeface="ＭＳ ゴシック" pitchFamily="49" charset="-128"/>
            </a:rPr>
            <a:t>・連結実質赤字比率の標準財政規模比は、令和</a:t>
          </a:r>
          <a:r>
            <a:rPr kumimoji="1" lang="en-US" altLang="ja-JP" sz="1500">
              <a:latin typeface="ＭＳ ゴシック" pitchFamily="49" charset="-128"/>
              <a:ea typeface="ＭＳ ゴシック" pitchFamily="49" charset="-128"/>
            </a:rPr>
            <a:t>6</a:t>
          </a:r>
          <a:r>
            <a:rPr kumimoji="1" lang="ja-JP" altLang="en-US" sz="1500">
              <a:latin typeface="ＭＳ ゴシック" pitchFamily="49" charset="-128"/>
              <a:ea typeface="ＭＳ ゴシック" pitchFamily="49" charset="-128"/>
            </a:rPr>
            <a:t>年度も引き続き黒字額が赤字額を上回る結果となった。しかしながら、国民健康保険特別会計の赤字額を水道事業会計等の黒字で補っている状況である。</a:t>
          </a:r>
          <a:endParaRPr kumimoji="1" lang="en-US" altLang="ja-JP" sz="1500">
            <a:latin typeface="ＭＳ ゴシック" pitchFamily="49" charset="-128"/>
            <a:ea typeface="ＭＳ ゴシック" pitchFamily="49" charset="-128"/>
          </a:endParaRPr>
        </a:p>
        <a:p>
          <a:endParaRPr kumimoji="1" lang="en-US" altLang="ja-JP" sz="1500">
            <a:latin typeface="ＭＳ ゴシック" pitchFamily="49" charset="-128"/>
            <a:ea typeface="ＭＳ ゴシック" pitchFamily="49" charset="-128"/>
          </a:endParaRPr>
        </a:p>
        <a:p>
          <a:r>
            <a:rPr kumimoji="1" lang="ja-JP" altLang="en-US" sz="1500">
              <a:latin typeface="ＭＳ ゴシック" pitchFamily="49" charset="-128"/>
              <a:ea typeface="ＭＳ ゴシック" pitchFamily="49" charset="-128"/>
            </a:rPr>
            <a:t>・国民健康保険特別会計の赤字額は、令和</a:t>
          </a:r>
          <a:r>
            <a:rPr kumimoji="1" lang="en-US" altLang="ja-JP" sz="1500">
              <a:latin typeface="ＭＳ ゴシック" pitchFamily="49" charset="-128"/>
              <a:ea typeface="ＭＳ ゴシック" pitchFamily="49" charset="-128"/>
            </a:rPr>
            <a:t>5</a:t>
          </a:r>
          <a:r>
            <a:rPr kumimoji="1" lang="ja-JP" altLang="en-US" sz="1500">
              <a:latin typeface="ＭＳ ゴシック" pitchFamily="49" charset="-128"/>
              <a:ea typeface="ＭＳ ゴシック" pitchFamily="49" charset="-128"/>
            </a:rPr>
            <a:t>年度と比べ減となった。これは、普通交付金の減など歳入全体で減となったが、それ以上に保険給付費等の歳出減が大きかったことから、赤字額としては減となっている。令和</a:t>
          </a:r>
          <a:r>
            <a:rPr kumimoji="1" lang="en-US" altLang="ja-JP" sz="1500">
              <a:latin typeface="ＭＳ ゴシック" pitchFamily="49" charset="-128"/>
              <a:ea typeface="ＭＳ ゴシック" pitchFamily="49" charset="-128"/>
            </a:rPr>
            <a:t>6</a:t>
          </a:r>
          <a:r>
            <a:rPr kumimoji="1" lang="ja-JP" altLang="en-US" sz="1500">
              <a:latin typeface="ＭＳ ゴシック" pitchFamily="49" charset="-128"/>
              <a:ea typeface="ＭＳ ゴシック" pitchFamily="49" charset="-128"/>
            </a:rPr>
            <a:t>年度・令和</a:t>
          </a:r>
          <a:r>
            <a:rPr kumimoji="1" lang="en-US" altLang="ja-JP" sz="1500">
              <a:latin typeface="ＭＳ ゴシック" pitchFamily="49" charset="-128"/>
              <a:ea typeface="ＭＳ ゴシック" pitchFamily="49" charset="-128"/>
            </a:rPr>
            <a:t>7</a:t>
          </a:r>
          <a:r>
            <a:rPr kumimoji="1" lang="ja-JP" altLang="en-US" sz="1500">
              <a:latin typeface="ＭＳ ゴシック" pitchFamily="49" charset="-128"/>
              <a:ea typeface="ＭＳ ゴシック" pitchFamily="49" charset="-128"/>
            </a:rPr>
            <a:t>年度には税率改定を予定しているが、加入者の減もあることから、今後も厳しい状況が見込まれる。なお、累積赤字解消のため、一般会計から法定外繰出を平成</a:t>
          </a:r>
          <a:r>
            <a:rPr kumimoji="1" lang="en-US" altLang="ja-JP" sz="1500">
              <a:latin typeface="ＭＳ ゴシック" pitchFamily="49" charset="-128"/>
              <a:ea typeface="ＭＳ ゴシック" pitchFamily="49" charset="-128"/>
            </a:rPr>
            <a:t>30</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1.85</a:t>
          </a:r>
          <a:r>
            <a:rPr kumimoji="1" lang="ja-JP" altLang="en-US" sz="1500">
              <a:latin typeface="ＭＳ ゴシック" pitchFamily="49" charset="-128"/>
              <a:ea typeface="ＭＳ ゴシック" pitchFamily="49" charset="-128"/>
            </a:rPr>
            <a:t>億円、令和元年度は</a:t>
          </a:r>
          <a:r>
            <a:rPr kumimoji="1" lang="en-US" altLang="ja-JP" sz="1500">
              <a:latin typeface="ＭＳ ゴシック" pitchFamily="49" charset="-128"/>
              <a:ea typeface="ＭＳ ゴシック" pitchFamily="49" charset="-128"/>
            </a:rPr>
            <a:t>2</a:t>
          </a:r>
          <a:r>
            <a:rPr kumimoji="1" lang="ja-JP" altLang="en-US" sz="1500">
              <a:latin typeface="ＭＳ ゴシック" pitchFamily="49" charset="-128"/>
              <a:ea typeface="ＭＳ ゴシック" pitchFamily="49" charset="-128"/>
            </a:rPr>
            <a:t>億円、令和</a:t>
          </a:r>
          <a:r>
            <a:rPr kumimoji="1" lang="en-US" altLang="ja-JP" sz="1500">
              <a:latin typeface="ＭＳ ゴシック" pitchFamily="49" charset="-128"/>
              <a:ea typeface="ＭＳ ゴシック" pitchFamily="49" charset="-128"/>
            </a:rPr>
            <a:t>2</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1.9</a:t>
          </a:r>
          <a:r>
            <a:rPr kumimoji="1" lang="ja-JP" altLang="en-US" sz="1500">
              <a:latin typeface="ＭＳ ゴシック" pitchFamily="49" charset="-128"/>
              <a:ea typeface="ＭＳ ゴシック" pitchFamily="49" charset="-128"/>
            </a:rPr>
            <a:t>億円、令和</a:t>
          </a:r>
          <a:r>
            <a:rPr kumimoji="1" lang="en-US" altLang="ja-JP" sz="1500">
              <a:latin typeface="ＭＳ ゴシック" pitchFamily="49" charset="-128"/>
              <a:ea typeface="ＭＳ ゴシック" pitchFamily="49" charset="-128"/>
            </a:rPr>
            <a:t>3</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1.8</a:t>
          </a:r>
          <a:r>
            <a:rPr kumimoji="1" lang="ja-JP" altLang="en-US" sz="1500">
              <a:latin typeface="ＭＳ ゴシック" pitchFamily="49" charset="-128"/>
              <a:ea typeface="ＭＳ ゴシック" pitchFamily="49" charset="-128"/>
            </a:rPr>
            <a:t>億円、令和</a:t>
          </a:r>
          <a:r>
            <a:rPr kumimoji="1" lang="en-US" altLang="ja-JP" sz="1500">
              <a:latin typeface="ＭＳ ゴシック" pitchFamily="49" charset="-128"/>
              <a:ea typeface="ＭＳ ゴシック" pitchFamily="49" charset="-128"/>
            </a:rPr>
            <a:t>4</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1.5</a:t>
          </a:r>
          <a:r>
            <a:rPr kumimoji="1" lang="ja-JP" altLang="en-US" sz="1500">
              <a:latin typeface="ＭＳ ゴシック" pitchFamily="49" charset="-128"/>
              <a:ea typeface="ＭＳ ゴシック" pitchFamily="49" charset="-128"/>
            </a:rPr>
            <a:t>億円、令和</a:t>
          </a:r>
          <a:r>
            <a:rPr kumimoji="1" lang="en-US" altLang="ja-JP" sz="1500">
              <a:latin typeface="ＭＳ ゴシック" pitchFamily="49" charset="-128"/>
              <a:ea typeface="ＭＳ ゴシック" pitchFamily="49" charset="-128"/>
            </a:rPr>
            <a:t>5</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2.3</a:t>
          </a:r>
          <a:r>
            <a:rPr kumimoji="1" lang="ja-JP" altLang="en-US" sz="1500">
              <a:latin typeface="ＭＳ ゴシック" pitchFamily="49" charset="-128"/>
              <a:ea typeface="ＭＳ ゴシック" pitchFamily="49" charset="-128"/>
            </a:rPr>
            <a:t>億円、令和</a:t>
          </a:r>
          <a:r>
            <a:rPr kumimoji="1" lang="en-US" altLang="ja-JP" sz="1500">
              <a:latin typeface="ＭＳ ゴシック" pitchFamily="49" charset="-128"/>
              <a:ea typeface="ＭＳ ゴシック" pitchFamily="49" charset="-128"/>
            </a:rPr>
            <a:t>6</a:t>
          </a:r>
          <a:r>
            <a:rPr kumimoji="1" lang="ja-JP" altLang="en-US" sz="1500">
              <a:latin typeface="ＭＳ ゴシック" pitchFamily="49" charset="-128"/>
              <a:ea typeface="ＭＳ ゴシック" pitchFamily="49" charset="-128"/>
            </a:rPr>
            <a:t>年度は</a:t>
          </a:r>
          <a:r>
            <a:rPr kumimoji="1" lang="en-US" altLang="ja-JP" sz="1500">
              <a:latin typeface="ＭＳ ゴシック" pitchFamily="49" charset="-128"/>
              <a:ea typeface="ＭＳ ゴシック" pitchFamily="49" charset="-128"/>
            </a:rPr>
            <a:t>2.2</a:t>
          </a:r>
          <a:r>
            <a:rPr kumimoji="1" lang="ja-JP" altLang="en-US" sz="1500">
              <a:latin typeface="ＭＳ ゴシック" pitchFamily="49" charset="-128"/>
              <a:ea typeface="ＭＳ ゴシック" pitchFamily="49" charset="-128"/>
            </a:rPr>
            <a:t>億円行い解消に向け着実に取り組んでいる。引き続き、累積赤字解消計画に基づき赤字解消を図るため、計画的に基金を積み立てるなど、安定した財政運営に努めていく。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O43" sqref="AO43:BC43"/>
    </sheetView>
  </sheetViews>
  <sheetFormatPr defaultColWidth="0" defaultRowHeight="10.75" zeroHeight="1" x14ac:dyDescent="0.25"/>
  <cols>
    <col min="1" max="11" width="2.07421875" style="162" customWidth="1"/>
    <col min="12" max="12" width="2.23046875" style="162" customWidth="1"/>
    <col min="13" max="17" width="2.3046875" style="162" customWidth="1"/>
    <col min="18" max="119" width="2.0742187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16537761</v>
      </c>
      <c r="BO4" s="436"/>
      <c r="BP4" s="436"/>
      <c r="BQ4" s="436"/>
      <c r="BR4" s="436"/>
      <c r="BS4" s="436"/>
      <c r="BT4" s="436"/>
      <c r="BU4" s="437"/>
      <c r="BV4" s="435">
        <v>15502252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4.9000000000000004</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16113367</v>
      </c>
      <c r="BO5" s="407"/>
      <c r="BP5" s="407"/>
      <c r="BQ5" s="407"/>
      <c r="BR5" s="407"/>
      <c r="BS5" s="407"/>
      <c r="BT5" s="407"/>
      <c r="BU5" s="408"/>
      <c r="BV5" s="406">
        <v>15058926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87.8</v>
      </c>
      <c r="CU5" s="404"/>
      <c r="CV5" s="404"/>
      <c r="CW5" s="404"/>
      <c r="CX5" s="404"/>
      <c r="CY5" s="404"/>
      <c r="CZ5" s="404"/>
      <c r="DA5" s="405"/>
      <c r="DB5" s="403">
        <v>90.4</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424394</v>
      </c>
      <c r="BO6" s="407"/>
      <c r="BP6" s="407"/>
      <c r="BQ6" s="407"/>
      <c r="BR6" s="407"/>
      <c r="BS6" s="407"/>
      <c r="BT6" s="407"/>
      <c r="BU6" s="408"/>
      <c r="BV6" s="406">
        <v>443326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88.1</v>
      </c>
      <c r="CU6" s="550"/>
      <c r="CV6" s="550"/>
      <c r="CW6" s="550"/>
      <c r="CX6" s="550"/>
      <c r="CY6" s="550"/>
      <c r="CZ6" s="550"/>
      <c r="DA6" s="551"/>
      <c r="DB6" s="549">
        <v>91.2</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115249</v>
      </c>
      <c r="BO7" s="407"/>
      <c r="BP7" s="407"/>
      <c r="BQ7" s="407"/>
      <c r="BR7" s="407"/>
      <c r="BS7" s="407"/>
      <c r="BT7" s="407"/>
      <c r="BU7" s="408"/>
      <c r="BV7" s="406">
        <v>74804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7925205</v>
      </c>
      <c r="CU7" s="407"/>
      <c r="CV7" s="407"/>
      <c r="CW7" s="407"/>
      <c r="CX7" s="407"/>
      <c r="CY7" s="407"/>
      <c r="CZ7" s="407"/>
      <c r="DA7" s="408"/>
      <c r="DB7" s="406">
        <v>7586518</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309145</v>
      </c>
      <c r="BO8" s="407"/>
      <c r="BP8" s="407"/>
      <c r="BQ8" s="407"/>
      <c r="BR8" s="407"/>
      <c r="BS8" s="407"/>
      <c r="BT8" s="407"/>
      <c r="BU8" s="408"/>
      <c r="BV8" s="406">
        <v>368522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0.62</v>
      </c>
      <c r="CU8" s="510"/>
      <c r="CV8" s="510"/>
      <c r="CW8" s="510"/>
      <c r="CX8" s="510"/>
      <c r="CY8" s="510"/>
      <c r="CZ8" s="510"/>
      <c r="DA8" s="511"/>
      <c r="DB8" s="509">
        <v>0.62</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34984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-59377</v>
      </c>
      <c r="BO9" s="407"/>
      <c r="BP9" s="407"/>
      <c r="BQ9" s="407"/>
      <c r="BR9" s="407"/>
      <c r="BS9" s="407"/>
      <c r="BT9" s="407"/>
      <c r="BU9" s="408"/>
      <c r="BV9" s="406">
        <v>-49368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9.5</v>
      </c>
      <c r="CU9" s="404"/>
      <c r="CV9" s="404"/>
      <c r="CW9" s="404"/>
      <c r="CX9" s="404"/>
      <c r="CY9" s="404"/>
      <c r="CZ9" s="404"/>
      <c r="DA9" s="405"/>
      <c r="DB9" s="403">
        <v>10.3</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34508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414869</v>
      </c>
      <c r="BO10" s="407"/>
      <c r="BP10" s="407"/>
      <c r="BQ10" s="407"/>
      <c r="BR10" s="407"/>
      <c r="BS10" s="407"/>
      <c r="BT10" s="407"/>
      <c r="BU10" s="408"/>
      <c r="BV10" s="406">
        <v>342377</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5">
      <c r="A12" s="163"/>
      <c r="B12" s="512" t="s">
        <v>122</v>
      </c>
      <c r="C12" s="513"/>
      <c r="D12" s="513"/>
      <c r="E12" s="513"/>
      <c r="F12" s="513"/>
      <c r="G12" s="513"/>
      <c r="H12" s="513"/>
      <c r="I12" s="513"/>
      <c r="J12" s="513"/>
      <c r="K12" s="514"/>
      <c r="L12" s="521" t="s">
        <v>123</v>
      </c>
      <c r="M12" s="522"/>
      <c r="N12" s="522"/>
      <c r="O12" s="522"/>
      <c r="P12" s="522"/>
      <c r="Q12" s="523"/>
      <c r="R12" s="524">
        <v>35659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308000</v>
      </c>
      <c r="BO12" s="407"/>
      <c r="BP12" s="407"/>
      <c r="BQ12" s="407"/>
      <c r="BR12" s="407"/>
      <c r="BS12" s="407"/>
      <c r="BT12" s="407"/>
      <c r="BU12" s="408"/>
      <c r="BV12" s="406">
        <v>391751</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129</v>
      </c>
      <c r="N13" s="491"/>
      <c r="O13" s="491"/>
      <c r="P13" s="491"/>
      <c r="Q13" s="492"/>
      <c r="R13" s="493">
        <v>34863</v>
      </c>
      <c r="S13" s="494"/>
      <c r="T13" s="494"/>
      <c r="U13" s="494"/>
      <c r="V13" s="495"/>
      <c r="W13" s="496" t="s">
        <v>130</v>
      </c>
      <c r="X13" s="392"/>
      <c r="Y13" s="392"/>
      <c r="Z13" s="392"/>
      <c r="AA13" s="392"/>
      <c r="AB13" s="393"/>
      <c r="AC13" s="359">
        <v>228</v>
      </c>
      <c r="AD13" s="360"/>
      <c r="AE13" s="360"/>
      <c r="AF13" s="360"/>
      <c r="AG13" s="361"/>
      <c r="AH13" s="359">
        <v>264</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47492</v>
      </c>
      <c r="BO13" s="407"/>
      <c r="BP13" s="407"/>
      <c r="BQ13" s="407"/>
      <c r="BR13" s="407"/>
      <c r="BS13" s="407"/>
      <c r="BT13" s="407"/>
      <c r="BU13" s="408"/>
      <c r="BV13" s="406">
        <v>-98742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6.1</v>
      </c>
      <c r="CU13" s="404"/>
      <c r="CV13" s="404"/>
      <c r="CW13" s="404"/>
      <c r="CX13" s="404"/>
      <c r="CY13" s="404"/>
      <c r="CZ13" s="404"/>
      <c r="DA13" s="405"/>
      <c r="DB13" s="403">
        <v>6.6</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35656</v>
      </c>
      <c r="S14" s="494"/>
      <c r="T14" s="494"/>
      <c r="U14" s="494"/>
      <c r="V14" s="495"/>
      <c r="W14" s="497"/>
      <c r="X14" s="395"/>
      <c r="Y14" s="395"/>
      <c r="Z14" s="395"/>
      <c r="AA14" s="395"/>
      <c r="AB14" s="396"/>
      <c r="AC14" s="486">
        <v>1.6</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1.7</v>
      </c>
      <c r="CU14" s="504"/>
      <c r="CV14" s="504"/>
      <c r="CW14" s="504"/>
      <c r="CX14" s="504"/>
      <c r="CY14" s="504"/>
      <c r="CZ14" s="504"/>
      <c r="DA14" s="505"/>
      <c r="DB14" s="503">
        <v>9.5</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129</v>
      </c>
      <c r="N15" s="491"/>
      <c r="O15" s="491"/>
      <c r="P15" s="491"/>
      <c r="Q15" s="492"/>
      <c r="R15" s="493">
        <v>34870</v>
      </c>
      <c r="S15" s="494"/>
      <c r="T15" s="494"/>
      <c r="U15" s="494"/>
      <c r="V15" s="495"/>
      <c r="W15" s="496" t="s">
        <v>137</v>
      </c>
      <c r="X15" s="392"/>
      <c r="Y15" s="392"/>
      <c r="Z15" s="392"/>
      <c r="AA15" s="392"/>
      <c r="AB15" s="393"/>
      <c r="AC15" s="359">
        <v>2454</v>
      </c>
      <c r="AD15" s="360"/>
      <c r="AE15" s="360"/>
      <c r="AF15" s="360"/>
      <c r="AG15" s="361"/>
      <c r="AH15" s="359">
        <v>2397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4197113</v>
      </c>
      <c r="BO15" s="436"/>
      <c r="BP15" s="436"/>
      <c r="BQ15" s="436"/>
      <c r="BR15" s="436"/>
      <c r="BS15" s="436"/>
      <c r="BT15" s="436"/>
      <c r="BU15" s="437"/>
      <c r="BV15" s="435">
        <v>4053260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17.5</v>
      </c>
      <c r="AD16" s="487"/>
      <c r="AE16" s="487"/>
      <c r="AF16" s="487"/>
      <c r="AG16" s="488"/>
      <c r="AH16" s="486">
        <v>17.399999999999999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6777964</v>
      </c>
      <c r="BO16" s="407"/>
      <c r="BP16" s="407"/>
      <c r="BQ16" s="407"/>
      <c r="BR16" s="407"/>
      <c r="BS16" s="407"/>
      <c r="BT16" s="407"/>
      <c r="BU16" s="408"/>
      <c r="BV16" s="406">
        <v>6440367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11326</v>
      </c>
      <c r="AD17" s="360"/>
      <c r="AE17" s="360"/>
      <c r="AF17" s="360"/>
      <c r="AG17" s="361"/>
      <c r="AH17" s="359">
        <v>11141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5311438</v>
      </c>
      <c r="BO17" s="407"/>
      <c r="BP17" s="407"/>
      <c r="BQ17" s="407"/>
      <c r="BR17" s="407"/>
      <c r="BS17" s="407"/>
      <c r="BT17" s="407"/>
      <c r="BU17" s="408"/>
      <c r="BV17" s="406">
        <v>5130374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15.9</v>
      </c>
      <c r="M18" s="459"/>
      <c r="N18" s="459"/>
      <c r="O18" s="459"/>
      <c r="P18" s="459"/>
      <c r="Q18" s="459"/>
      <c r="R18" s="460"/>
      <c r="S18" s="460"/>
      <c r="T18" s="460"/>
      <c r="U18" s="460"/>
      <c r="V18" s="461"/>
      <c r="W18" s="477"/>
      <c r="X18" s="478"/>
      <c r="Y18" s="478"/>
      <c r="Z18" s="478"/>
      <c r="AA18" s="478"/>
      <c r="AB18" s="502"/>
      <c r="AC18" s="376">
        <v>80.900000000000006</v>
      </c>
      <c r="AD18" s="377"/>
      <c r="AE18" s="377"/>
      <c r="AF18" s="377"/>
      <c r="AG18" s="462"/>
      <c r="AH18" s="376">
        <v>80.7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7118752</v>
      </c>
      <c r="BO18" s="407"/>
      <c r="BP18" s="407"/>
      <c r="BQ18" s="407"/>
      <c r="BR18" s="407"/>
      <c r="BS18" s="407"/>
      <c r="BT18" s="407"/>
      <c r="BU18" s="408"/>
      <c r="BV18" s="406">
        <v>6911646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2200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9700884</v>
      </c>
      <c r="BO19" s="407"/>
      <c r="BP19" s="407"/>
      <c r="BQ19" s="407"/>
      <c r="BR19" s="407"/>
      <c r="BS19" s="407"/>
      <c r="BT19" s="407"/>
      <c r="BU19" s="408"/>
      <c r="BV19" s="406">
        <v>9372292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13610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7234872</v>
      </c>
      <c r="BO22" s="436"/>
      <c r="BP22" s="436"/>
      <c r="BQ22" s="436"/>
      <c r="BR22" s="436"/>
      <c r="BS22" s="436"/>
      <c r="BT22" s="436"/>
      <c r="BU22" s="437"/>
      <c r="BV22" s="435">
        <v>7830654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6639040</v>
      </c>
      <c r="BO23" s="407"/>
      <c r="BP23" s="407"/>
      <c r="BQ23" s="407"/>
      <c r="BR23" s="407"/>
      <c r="BS23" s="407"/>
      <c r="BT23" s="407"/>
      <c r="BU23" s="408"/>
      <c r="BV23" s="406">
        <v>7133213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7540</v>
      </c>
      <c r="R24" s="360"/>
      <c r="S24" s="360"/>
      <c r="T24" s="360"/>
      <c r="U24" s="360"/>
      <c r="V24" s="361"/>
      <c r="W24" s="449"/>
      <c r="X24" s="386"/>
      <c r="Y24" s="387"/>
      <c r="Z24" s="362" t="s">
        <v>162</v>
      </c>
      <c r="AA24" s="363"/>
      <c r="AB24" s="363"/>
      <c r="AC24" s="363"/>
      <c r="AD24" s="363"/>
      <c r="AE24" s="363"/>
      <c r="AF24" s="363"/>
      <c r="AG24" s="364"/>
      <c r="AH24" s="359">
        <v>185</v>
      </c>
      <c r="AI24" s="360"/>
      <c r="AJ24" s="360"/>
      <c r="AK24" s="360"/>
      <c r="AL24" s="361"/>
      <c r="AM24" s="359">
        <v>579420</v>
      </c>
      <c r="AN24" s="360"/>
      <c r="AO24" s="360"/>
      <c r="AP24" s="360"/>
      <c r="AQ24" s="360"/>
      <c r="AR24" s="361"/>
      <c r="AS24" s="359">
        <v>3132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3295448</v>
      </c>
      <c r="BO24" s="407"/>
      <c r="BP24" s="407"/>
      <c r="BQ24" s="407"/>
      <c r="BR24" s="407"/>
      <c r="BS24" s="407"/>
      <c r="BT24" s="407"/>
      <c r="BU24" s="408"/>
      <c r="BV24" s="406">
        <v>3466007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6100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1209966</v>
      </c>
      <c r="BO25" s="436"/>
      <c r="BP25" s="436"/>
      <c r="BQ25" s="436"/>
      <c r="BR25" s="436"/>
      <c r="BS25" s="436"/>
      <c r="BT25" s="436"/>
      <c r="BU25" s="437"/>
      <c r="BV25" s="435">
        <v>502510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5730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37609</v>
      </c>
      <c r="AN26" s="360"/>
      <c r="AO26" s="360"/>
      <c r="AP26" s="360"/>
      <c r="AQ26" s="360"/>
      <c r="AR26" s="361"/>
      <c r="AS26" s="359">
        <v>2893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3180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49455</v>
      </c>
      <c r="AN27" s="360"/>
      <c r="AO27" s="360"/>
      <c r="AP27" s="360"/>
      <c r="AQ27" s="360"/>
      <c r="AR27" s="361"/>
      <c r="AS27" s="359">
        <v>3297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2660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1068869</v>
      </c>
      <c r="BO28" s="436"/>
      <c r="BP28" s="436"/>
      <c r="BQ28" s="436"/>
      <c r="BR28" s="436"/>
      <c r="BS28" s="436"/>
      <c r="BT28" s="436"/>
      <c r="BU28" s="437"/>
      <c r="BV28" s="435">
        <v>962000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17</v>
      </c>
      <c r="M29" s="360"/>
      <c r="N29" s="360"/>
      <c r="O29" s="360"/>
      <c r="P29" s="361"/>
      <c r="Q29" s="359">
        <v>2430</v>
      </c>
      <c r="R29" s="360"/>
      <c r="S29" s="360"/>
      <c r="T29" s="360"/>
      <c r="U29" s="360"/>
      <c r="V29" s="361"/>
      <c r="W29" s="450"/>
      <c r="X29" s="451"/>
      <c r="Y29" s="452"/>
      <c r="Z29" s="362" t="s">
        <v>177</v>
      </c>
      <c r="AA29" s="363"/>
      <c r="AB29" s="363"/>
      <c r="AC29" s="363"/>
      <c r="AD29" s="363"/>
      <c r="AE29" s="363"/>
      <c r="AF29" s="363"/>
      <c r="AG29" s="364"/>
      <c r="AH29" s="359">
        <v>200</v>
      </c>
      <c r="AI29" s="360"/>
      <c r="AJ29" s="360"/>
      <c r="AK29" s="360"/>
      <c r="AL29" s="361"/>
      <c r="AM29" s="359">
        <v>628875</v>
      </c>
      <c r="AN29" s="360"/>
      <c r="AO29" s="360"/>
      <c r="AP29" s="360"/>
      <c r="AQ29" s="360"/>
      <c r="AR29" s="361"/>
      <c r="AS29" s="359">
        <v>3144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224796</v>
      </c>
      <c r="BO29" s="407"/>
      <c r="BP29" s="407"/>
      <c r="BQ29" s="407"/>
      <c r="BR29" s="407"/>
      <c r="BS29" s="407"/>
      <c r="BT29" s="407"/>
      <c r="BU29" s="408"/>
      <c r="BV29" s="406">
        <v>204918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1302605</v>
      </c>
      <c r="BO30" s="441"/>
      <c r="BP30" s="441"/>
      <c r="BQ30" s="441"/>
      <c r="BR30" s="441"/>
      <c r="BS30" s="441"/>
      <c r="BT30" s="441"/>
      <c r="BU30" s="442"/>
      <c r="BV30" s="440">
        <v>1246738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東部消防組合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沖縄県町村土地開発公社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南部広域行政組合　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南部広域行政組合　公共用地取得事業特別会計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南部広域行政組合　糸豊環境衛生事業特別会計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南部広域行政組合　東部環境衛生事業特別会計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南部広域行政組合　島尻環境衛生事業特別会計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沖縄県市町村総合事務組合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沖縄県市町村自治会館管理組合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中部広域市町村圏事務組合　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中部広域市町村圏事務組合　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HB1nEKUtvi/RFGEyMsv7UqSmY4wmmqonhQpi5C24zGtrNj2AWM/sNEd893XNofVCYLjaXXQ4icNNgs+KhjHuLg==" saltValue="m8VOWY62niNOhYUOszTi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85" zoomScaleNormal="85" zoomScaleSheetLayoutView="100" workbookViewId="0"/>
  </sheetViews>
  <sheetFormatPr defaultColWidth="0" defaultRowHeight="13.5" customHeight="1" zeroHeight="1" x14ac:dyDescent="0.25"/>
  <cols>
    <col min="1" max="1" width="6.69140625" style="23" customWidth="1"/>
    <col min="2" max="2" width="11" style="23" customWidth="1"/>
    <col min="3" max="3" width="17" style="23" customWidth="1"/>
    <col min="4" max="5" width="16.691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531</v>
      </c>
      <c r="D34" s="1136"/>
      <c r="E34" s="1137"/>
      <c r="F34" s="32" t="s">
        <v>532</v>
      </c>
      <c r="G34" s="33" t="s">
        <v>533</v>
      </c>
      <c r="H34" s="33" t="s">
        <v>534</v>
      </c>
      <c r="I34" s="33" t="s">
        <v>535</v>
      </c>
      <c r="J34" s="34" t="s">
        <v>536</v>
      </c>
      <c r="K34" s="22"/>
      <c r="L34" s="22"/>
      <c r="M34" s="22"/>
      <c r="N34" s="22"/>
      <c r="O34" s="22"/>
      <c r="P34" s="22"/>
    </row>
    <row r="35" spans="1:16" ht="39" customHeight="1" x14ac:dyDescent="0.25">
      <c r="A35" s="22"/>
      <c r="B35" s="35"/>
      <c r="C35" s="1132" t="s">
        <v>537</v>
      </c>
      <c r="D35" s="1132"/>
      <c r="E35" s="1133"/>
      <c r="F35" s="36">
        <v>26.37</v>
      </c>
      <c r="G35" s="37">
        <v>25.57</v>
      </c>
      <c r="H35" s="37">
        <v>26.71</v>
      </c>
      <c r="I35" s="37">
        <v>27.73</v>
      </c>
      <c r="J35" s="38">
        <v>27.07</v>
      </c>
      <c r="K35" s="22"/>
      <c r="L35" s="22"/>
      <c r="M35" s="22"/>
      <c r="N35" s="22"/>
      <c r="O35" s="22"/>
      <c r="P35" s="22"/>
    </row>
    <row r="36" spans="1:16" ht="39" customHeight="1" x14ac:dyDescent="0.25">
      <c r="A36" s="22"/>
      <c r="B36" s="35"/>
      <c r="C36" s="1132" t="s">
        <v>538</v>
      </c>
      <c r="D36" s="1132"/>
      <c r="E36" s="1133"/>
      <c r="F36" s="36">
        <v>6.18</v>
      </c>
      <c r="G36" s="37">
        <v>7.57</v>
      </c>
      <c r="H36" s="37">
        <v>5.58</v>
      </c>
      <c r="I36" s="37">
        <v>4.83</v>
      </c>
      <c r="J36" s="38">
        <v>3.78</v>
      </c>
      <c r="K36" s="22"/>
      <c r="L36" s="22"/>
      <c r="M36" s="22"/>
      <c r="N36" s="22"/>
      <c r="O36" s="22"/>
      <c r="P36" s="22"/>
    </row>
    <row r="37" spans="1:16" ht="39" customHeight="1" x14ac:dyDescent="0.25">
      <c r="A37" s="22"/>
      <c r="B37" s="35"/>
      <c r="C37" s="1132" t="s">
        <v>539</v>
      </c>
      <c r="D37" s="1132"/>
      <c r="E37" s="1133"/>
      <c r="F37" s="36">
        <v>0.38</v>
      </c>
      <c r="G37" s="37">
        <v>0.7</v>
      </c>
      <c r="H37" s="37">
        <v>0.77</v>
      </c>
      <c r="I37" s="37">
        <v>1.34</v>
      </c>
      <c r="J37" s="38">
        <v>1.37</v>
      </c>
      <c r="K37" s="22"/>
      <c r="L37" s="22"/>
      <c r="M37" s="22"/>
      <c r="N37" s="22"/>
      <c r="O37" s="22"/>
      <c r="P37" s="22"/>
    </row>
    <row r="38" spans="1:16" ht="39" customHeight="1" x14ac:dyDescent="0.25">
      <c r="A38" s="22"/>
      <c r="B38" s="35"/>
      <c r="C38" s="1132" t="s">
        <v>540</v>
      </c>
      <c r="D38" s="1132"/>
      <c r="E38" s="1133"/>
      <c r="F38" s="36">
        <v>0.03</v>
      </c>
      <c r="G38" s="37">
        <v>0.18</v>
      </c>
      <c r="H38" s="37">
        <v>0.02</v>
      </c>
      <c r="I38" s="37">
        <v>0.01</v>
      </c>
      <c r="J38" s="38">
        <v>0.11</v>
      </c>
      <c r="K38" s="22"/>
      <c r="L38" s="22"/>
      <c r="M38" s="22"/>
      <c r="N38" s="22"/>
      <c r="O38" s="22"/>
      <c r="P38" s="22"/>
    </row>
    <row r="39" spans="1:16" ht="39" customHeight="1" x14ac:dyDescent="0.25">
      <c r="A39" s="22"/>
      <c r="B39" s="35"/>
      <c r="C39" s="1132" t="s">
        <v>541</v>
      </c>
      <c r="D39" s="1132"/>
      <c r="E39" s="1133"/>
      <c r="F39" s="36">
        <v>0</v>
      </c>
      <c r="G39" s="37">
        <v>0</v>
      </c>
      <c r="H39" s="37">
        <v>0.01</v>
      </c>
      <c r="I39" s="37">
        <v>0.02</v>
      </c>
      <c r="J39" s="38">
        <v>0.03</v>
      </c>
      <c r="K39" s="22"/>
      <c r="L39" s="22"/>
      <c r="M39" s="22"/>
      <c r="N39" s="22"/>
      <c r="O39" s="22"/>
      <c r="P39" s="22"/>
    </row>
    <row r="40" spans="1:16" ht="39" customHeight="1" x14ac:dyDescent="0.25">
      <c r="A40" s="22"/>
      <c r="B40" s="35"/>
      <c r="C40" s="1132"/>
      <c r="D40" s="1132"/>
      <c r="E40" s="1133"/>
      <c r="F40" s="36"/>
      <c r="G40" s="37"/>
      <c r="H40" s="37"/>
      <c r="I40" s="37"/>
      <c r="J40" s="38"/>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542</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543</v>
      </c>
      <c r="D43" s="1134"/>
      <c r="E43" s="1135"/>
      <c r="F43" s="41" t="s">
        <v>486</v>
      </c>
      <c r="G43" s="42" t="s">
        <v>486</v>
      </c>
      <c r="H43" s="42" t="s">
        <v>486</v>
      </c>
      <c r="I43" s="42" t="s">
        <v>486</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2WSrKxsHWmg6ab43u/2XhhzvvMjB1fIhhK78FoIJmRcZC18VDoXO0H680uTVIEExUvaH93Gc3p+8VyGR2/i/wQ==" saltValue="9r3Ov84OTuah03KDrPVB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85" zoomScaleNormal="85" zoomScaleSheetLayoutView="55" workbookViewId="0"/>
  </sheetViews>
  <sheetFormatPr defaultColWidth="0" defaultRowHeight="12.65" customHeight="1" zeroHeight="1" x14ac:dyDescent="0.25"/>
  <cols>
    <col min="1" max="1" width="6.69140625" style="47" customWidth="1"/>
    <col min="2" max="3" width="10.84375" style="47" customWidth="1"/>
    <col min="4" max="4" width="10" style="47" customWidth="1"/>
    <col min="5" max="10" width="11" style="47" customWidth="1"/>
    <col min="11" max="15" width="13.07421875" style="47" customWidth="1"/>
    <col min="16" max="21" width="11.4609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985</v>
      </c>
      <c r="L45" s="58">
        <v>1010</v>
      </c>
      <c r="M45" s="58">
        <v>996</v>
      </c>
      <c r="N45" s="58">
        <v>965</v>
      </c>
      <c r="O45" s="59">
        <v>916</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5">
      <c r="A48" s="46"/>
      <c r="B48" s="1163"/>
      <c r="C48" s="1164"/>
      <c r="D48" s="60"/>
      <c r="E48" s="1140" t="s">
        <v>13</v>
      </c>
      <c r="F48" s="1140"/>
      <c r="G48" s="1140"/>
      <c r="H48" s="1140"/>
      <c r="I48" s="1140"/>
      <c r="J48" s="1141"/>
      <c r="K48" s="61">
        <v>117</v>
      </c>
      <c r="L48" s="62">
        <v>108</v>
      </c>
      <c r="M48" s="62">
        <v>113</v>
      </c>
      <c r="N48" s="62">
        <v>98</v>
      </c>
      <c r="O48" s="63">
        <v>103</v>
      </c>
      <c r="P48" s="46"/>
      <c r="Q48" s="46"/>
      <c r="R48" s="46"/>
      <c r="S48" s="46"/>
      <c r="T48" s="46"/>
      <c r="U48" s="46"/>
    </row>
    <row r="49" spans="1:21" ht="30.75" customHeight="1" x14ac:dyDescent="0.25">
      <c r="A49" s="46"/>
      <c r="B49" s="1163"/>
      <c r="C49" s="1164"/>
      <c r="D49" s="60"/>
      <c r="E49" s="1140" t="s">
        <v>14</v>
      </c>
      <c r="F49" s="1140"/>
      <c r="G49" s="1140"/>
      <c r="H49" s="1140"/>
      <c r="I49" s="1140"/>
      <c r="J49" s="1141"/>
      <c r="K49" s="61">
        <v>64</v>
      </c>
      <c r="L49" s="62">
        <v>73</v>
      </c>
      <c r="M49" s="62">
        <v>81</v>
      </c>
      <c r="N49" s="62">
        <v>95</v>
      </c>
      <c r="O49" s="63">
        <v>80</v>
      </c>
      <c r="P49" s="46"/>
      <c r="Q49" s="46"/>
      <c r="R49" s="46"/>
      <c r="S49" s="46"/>
      <c r="T49" s="46"/>
      <c r="U49" s="46"/>
    </row>
    <row r="50" spans="1:21" ht="30.75" customHeight="1" x14ac:dyDescent="0.2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t="s">
        <v>486</v>
      </c>
      <c r="M51" s="62" t="s">
        <v>486</v>
      </c>
      <c r="N51" s="62">
        <v>1</v>
      </c>
      <c r="O51" s="63">
        <v>2</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722</v>
      </c>
      <c r="L52" s="62">
        <v>728</v>
      </c>
      <c r="M52" s="62">
        <v>734</v>
      </c>
      <c r="N52" s="62">
        <v>724</v>
      </c>
      <c r="O52" s="63">
        <v>714</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444</v>
      </c>
      <c r="L53" s="67">
        <v>463</v>
      </c>
      <c r="M53" s="67">
        <v>456</v>
      </c>
      <c r="N53" s="67">
        <v>435</v>
      </c>
      <c r="O53" s="68">
        <v>387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sip7szNNc61YGWXWBXYY78itVR/QW1Omf7lDROCcecMFxIDox7g0++U58Grtj/2MRF8/tBPfCZ/zXc34YGQtQ==" saltValue="D5RwFru/UVYlnBpuWT0V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5" zoomScaleNormal="85" zoomScaleSheetLayoutView="100" workbookViewId="0">
      <selection activeCell="O55" sqref="O55"/>
    </sheetView>
  </sheetViews>
  <sheetFormatPr defaultColWidth="0" defaultRowHeight="13.5" customHeight="1" zeroHeight="1" x14ac:dyDescent="0.25"/>
  <cols>
    <col min="1" max="1" width="6.69140625" style="94" customWidth="1"/>
    <col min="2" max="3" width="12.69140625" style="94" customWidth="1"/>
    <col min="4" max="4" width="11.69140625" style="94" customWidth="1"/>
    <col min="5" max="8" width="10.3046875" style="94" customWidth="1"/>
    <col min="9" max="13" width="16.3046875" style="94" customWidth="1"/>
    <col min="14" max="19" width="12.691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81" t="s">
        <v>30</v>
      </c>
      <c r="C41" s="1182"/>
      <c r="D41" s="103"/>
      <c r="E41" s="1183" t="s">
        <v>31</v>
      </c>
      <c r="F41" s="1183"/>
      <c r="G41" s="1183"/>
      <c r="H41" s="1184"/>
      <c r="I41" s="330">
        <v>9497</v>
      </c>
      <c r="J41" s="331">
        <v>9142</v>
      </c>
      <c r="K41" s="331">
        <v>8420</v>
      </c>
      <c r="L41" s="331">
        <v>7831</v>
      </c>
      <c r="M41" s="332">
        <v>7235</v>
      </c>
    </row>
    <row r="42" spans="2:13" ht="27.75" customHeight="1" x14ac:dyDescent="0.25">
      <c r="B42" s="1171"/>
      <c r="C42" s="1172"/>
      <c r="D42" s="104"/>
      <c r="E42" s="1175" t="s">
        <v>32</v>
      </c>
      <c r="F42" s="1175"/>
      <c r="G42" s="1175"/>
      <c r="H42" s="1176"/>
      <c r="I42" s="333">
        <v>18</v>
      </c>
      <c r="J42" s="334">
        <v>18</v>
      </c>
      <c r="K42" s="334">
        <v>18</v>
      </c>
      <c r="L42" s="334">
        <v>18</v>
      </c>
      <c r="M42" s="335">
        <v>19</v>
      </c>
    </row>
    <row r="43" spans="2:13" ht="27.75" customHeight="1" x14ac:dyDescent="0.25">
      <c r="B43" s="1171"/>
      <c r="C43" s="1172"/>
      <c r="D43" s="104"/>
      <c r="E43" s="1175" t="s">
        <v>33</v>
      </c>
      <c r="F43" s="1175"/>
      <c r="G43" s="1175"/>
      <c r="H43" s="1176"/>
      <c r="I43" s="333">
        <v>2543</v>
      </c>
      <c r="J43" s="334">
        <v>2048</v>
      </c>
      <c r="K43" s="334">
        <v>1570</v>
      </c>
      <c r="L43" s="334">
        <v>1426</v>
      </c>
      <c r="M43" s="335">
        <v>1380</v>
      </c>
    </row>
    <row r="44" spans="2:13" ht="27.75" customHeight="1" x14ac:dyDescent="0.25">
      <c r="B44" s="1171"/>
      <c r="C44" s="1172"/>
      <c r="D44" s="104"/>
      <c r="E44" s="1175" t="s">
        <v>34</v>
      </c>
      <c r="F44" s="1175"/>
      <c r="G44" s="1175"/>
      <c r="H44" s="1176"/>
      <c r="I44" s="333">
        <v>896</v>
      </c>
      <c r="J44" s="334">
        <v>1169</v>
      </c>
      <c r="K44" s="334">
        <v>1094</v>
      </c>
      <c r="L44" s="334">
        <v>1141</v>
      </c>
      <c r="M44" s="335">
        <v>1111</v>
      </c>
    </row>
    <row r="45" spans="2:13" ht="27.75" customHeight="1" x14ac:dyDescent="0.25">
      <c r="B45" s="1171"/>
      <c r="C45" s="1172"/>
      <c r="D45" s="104"/>
      <c r="E45" s="1175" t="s">
        <v>35</v>
      </c>
      <c r="F45" s="1175"/>
      <c r="G45" s="1175"/>
      <c r="H45" s="1176"/>
      <c r="I45" s="333">
        <v>698</v>
      </c>
      <c r="J45" s="334">
        <v>557</v>
      </c>
      <c r="K45" s="334">
        <v>433</v>
      </c>
      <c r="L45" s="334">
        <v>343</v>
      </c>
      <c r="M45" s="335">
        <v>314</v>
      </c>
    </row>
    <row r="46" spans="2:13" ht="27.75" customHeight="1" x14ac:dyDescent="0.25">
      <c r="B46" s="1171"/>
      <c r="C46" s="1172"/>
      <c r="D46" s="105"/>
      <c r="E46" s="1175" t="s">
        <v>36</v>
      </c>
      <c r="F46" s="1175"/>
      <c r="G46" s="1175"/>
      <c r="H46" s="1176"/>
      <c r="I46" s="333" t="s">
        <v>486</v>
      </c>
      <c r="J46" s="334" t="s">
        <v>486</v>
      </c>
      <c r="K46" s="334" t="s">
        <v>486</v>
      </c>
      <c r="L46" s="334" t="s">
        <v>486</v>
      </c>
      <c r="M46" s="335" t="s">
        <v>486</v>
      </c>
    </row>
    <row r="47" spans="2:13" ht="27.75" customHeight="1" x14ac:dyDescent="0.25">
      <c r="B47" s="1171"/>
      <c r="C47" s="1172"/>
      <c r="D47" s="106"/>
      <c r="E47" s="1185" t="s">
        <v>37</v>
      </c>
      <c r="F47" s="1186"/>
      <c r="G47" s="1186"/>
      <c r="H47" s="1187"/>
      <c r="I47" s="333" t="s">
        <v>486</v>
      </c>
      <c r="J47" s="334" t="s">
        <v>486</v>
      </c>
      <c r="K47" s="334" t="s">
        <v>486</v>
      </c>
      <c r="L47" s="334" t="s">
        <v>486</v>
      </c>
      <c r="M47" s="335" t="s">
        <v>486</v>
      </c>
    </row>
    <row r="48" spans="2:13" ht="27.75" customHeight="1" x14ac:dyDescent="0.25">
      <c r="B48" s="1171"/>
      <c r="C48" s="1172"/>
      <c r="D48" s="104"/>
      <c r="E48" s="1175" t="s">
        <v>38</v>
      </c>
      <c r="F48" s="1175"/>
      <c r="G48" s="1175"/>
      <c r="H48" s="1176"/>
      <c r="I48" s="333" t="s">
        <v>486</v>
      </c>
      <c r="J48" s="334" t="s">
        <v>486</v>
      </c>
      <c r="K48" s="334" t="s">
        <v>486</v>
      </c>
      <c r="L48" s="334" t="s">
        <v>486</v>
      </c>
      <c r="M48" s="335" t="s">
        <v>486</v>
      </c>
    </row>
    <row r="49" spans="2:13" ht="27.75" customHeight="1" x14ac:dyDescent="0.25">
      <c r="B49" s="1173"/>
      <c r="C49" s="1174"/>
      <c r="D49" s="104"/>
      <c r="E49" s="1175" t="s">
        <v>39</v>
      </c>
      <c r="F49" s="1175"/>
      <c r="G49" s="1175"/>
      <c r="H49" s="1176"/>
      <c r="I49" s="333" t="s">
        <v>486</v>
      </c>
      <c r="J49" s="334" t="s">
        <v>486</v>
      </c>
      <c r="K49" s="334" t="s">
        <v>486</v>
      </c>
      <c r="L49" s="334" t="s">
        <v>486</v>
      </c>
      <c r="M49" s="335" t="s">
        <v>486</v>
      </c>
    </row>
    <row r="50" spans="2:13" ht="27.75" customHeight="1" x14ac:dyDescent="0.25">
      <c r="B50" s="1169" t="s">
        <v>40</v>
      </c>
      <c r="C50" s="1170"/>
      <c r="D50" s="107"/>
      <c r="E50" s="1175" t="s">
        <v>41</v>
      </c>
      <c r="F50" s="1175"/>
      <c r="G50" s="1175"/>
      <c r="H50" s="1176"/>
      <c r="I50" s="333">
        <v>1349</v>
      </c>
      <c r="J50" s="334">
        <v>2097</v>
      </c>
      <c r="K50" s="334">
        <v>2403</v>
      </c>
      <c r="L50" s="334">
        <v>2300</v>
      </c>
      <c r="M50" s="335">
        <v>2532</v>
      </c>
    </row>
    <row r="51" spans="2:13" ht="27.75" customHeight="1" x14ac:dyDescent="0.25">
      <c r="B51" s="1171"/>
      <c r="C51" s="1172"/>
      <c r="D51" s="104"/>
      <c r="E51" s="1175" t="s">
        <v>42</v>
      </c>
      <c r="F51" s="1175"/>
      <c r="G51" s="1175"/>
      <c r="H51" s="1176"/>
      <c r="I51" s="333" t="s">
        <v>486</v>
      </c>
      <c r="J51" s="334" t="s">
        <v>486</v>
      </c>
      <c r="K51" s="334" t="s">
        <v>486</v>
      </c>
      <c r="L51" s="334" t="s">
        <v>486</v>
      </c>
      <c r="M51" s="335" t="s">
        <v>486</v>
      </c>
    </row>
    <row r="52" spans="2:13" ht="27.75" customHeight="1" x14ac:dyDescent="0.25">
      <c r="B52" s="1173"/>
      <c r="C52" s="1174"/>
      <c r="D52" s="104"/>
      <c r="E52" s="1175" t="s">
        <v>43</v>
      </c>
      <c r="F52" s="1175"/>
      <c r="G52" s="1175"/>
      <c r="H52" s="1176"/>
      <c r="I52" s="333">
        <v>8651</v>
      </c>
      <c r="J52" s="334">
        <v>8633</v>
      </c>
      <c r="K52" s="334">
        <v>8241</v>
      </c>
      <c r="L52" s="334">
        <v>7800</v>
      </c>
      <c r="M52" s="335">
        <v>7402</v>
      </c>
    </row>
    <row r="53" spans="2:13" ht="27.75" customHeight="1" thickBot="1" x14ac:dyDescent="0.3">
      <c r="B53" s="1177" t="s">
        <v>19</v>
      </c>
      <c r="C53" s="1178"/>
      <c r="D53" s="108"/>
      <c r="E53" s="1179" t="s">
        <v>44</v>
      </c>
      <c r="F53" s="1179"/>
      <c r="G53" s="1179"/>
      <c r="H53" s="1180"/>
      <c r="I53" s="336">
        <v>3654</v>
      </c>
      <c r="J53" s="337">
        <v>2204</v>
      </c>
      <c r="K53" s="337">
        <v>892</v>
      </c>
      <c r="L53" s="337">
        <v>659</v>
      </c>
      <c r="M53" s="338">
        <v>125</v>
      </c>
    </row>
    <row r="54" spans="2:13" ht="27.75" customHeight="1" x14ac:dyDescent="0.25">
      <c r="B54" s="109"/>
      <c r="C54" s="110"/>
      <c r="D54" s="110"/>
      <c r="E54" s="111"/>
      <c r="F54" s="111"/>
      <c r="G54" s="111"/>
      <c r="H54" s="111"/>
      <c r="I54" s="112"/>
      <c r="J54" s="112"/>
      <c r="K54" s="112"/>
      <c r="L54" s="112"/>
      <c r="M54" s="112"/>
    </row>
    <row r="55" spans="2:13" ht="13.3" x14ac:dyDescent="0.25"/>
  </sheetData>
  <sheetProtection algorithmName="SHA-512" hashValue="XWTsfQ3FuINrlVHg4Vy9Hhp+PwCVdyRFNrujGGm8ayThOGJgANRpXs3U2yWapIv4OgQVSXiYUUz6SYDDkayt3A==" saltValue="tbEndFMJCd4alzHi1LPM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52" zoomScale="70" zoomScaleNormal="70" zoomScaleSheetLayoutView="100" workbookViewId="0">
      <selection activeCell="H55" sqref="H55"/>
    </sheetView>
  </sheetViews>
  <sheetFormatPr defaultColWidth="0" defaultRowHeight="13.5" customHeight="1" zeroHeight="1" x14ac:dyDescent="0.25"/>
  <cols>
    <col min="1" max="1" width="8.23046875" style="1" customWidth="1"/>
    <col min="2" max="2" width="16.3046875" style="1" customWidth="1"/>
    <col min="3" max="5" width="26.23046875" style="1" customWidth="1"/>
    <col min="6" max="8" width="24.23046875" style="1" customWidth="1"/>
    <col min="9" max="14" width="26" style="1" customWidth="1"/>
    <col min="15" max="15" width="6.07421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5">
      <c r="B55" s="119"/>
      <c r="C55" s="1196" t="s">
        <v>46</v>
      </c>
      <c r="D55" s="1196"/>
      <c r="E55" s="1197"/>
      <c r="F55" s="339">
        <v>1011</v>
      </c>
      <c r="G55" s="339">
        <v>962</v>
      </c>
      <c r="H55" s="340">
        <v>1069</v>
      </c>
    </row>
    <row r="56" spans="2:8" ht="52.5" customHeight="1" x14ac:dyDescent="0.25">
      <c r="B56" s="120"/>
      <c r="C56" s="1198" t="s">
        <v>47</v>
      </c>
      <c r="D56" s="1198"/>
      <c r="E56" s="1199"/>
      <c r="F56" s="341">
        <v>179</v>
      </c>
      <c r="G56" s="341">
        <v>205</v>
      </c>
      <c r="H56" s="342">
        <v>225</v>
      </c>
    </row>
    <row r="57" spans="2:8" ht="53.25" customHeight="1" x14ac:dyDescent="0.25">
      <c r="B57" s="120"/>
      <c r="C57" s="1200" t="s">
        <v>48</v>
      </c>
      <c r="D57" s="1200"/>
      <c r="E57" s="1201"/>
      <c r="F57" s="343">
        <v>1272</v>
      </c>
      <c r="G57" s="343">
        <v>1247</v>
      </c>
      <c r="H57" s="344">
        <v>1303</v>
      </c>
    </row>
    <row r="58" spans="2:8" ht="45.75" customHeight="1" x14ac:dyDescent="0.25">
      <c r="B58" s="121"/>
      <c r="C58" s="1188" t="s">
        <v>566</v>
      </c>
      <c r="D58" s="1189"/>
      <c r="E58" s="1190"/>
      <c r="F58" s="345">
        <v>518</v>
      </c>
      <c r="G58" s="345">
        <v>463</v>
      </c>
      <c r="H58" s="346">
        <v>408</v>
      </c>
    </row>
    <row r="59" spans="2:8" ht="45.75" customHeight="1" x14ac:dyDescent="0.25">
      <c r="B59" s="121"/>
      <c r="C59" s="1188" t="s">
        <v>567</v>
      </c>
      <c r="D59" s="1189"/>
      <c r="E59" s="1190"/>
      <c r="F59" s="345">
        <v>246</v>
      </c>
      <c r="G59" s="345">
        <v>188</v>
      </c>
      <c r="H59" s="346">
        <v>202</v>
      </c>
    </row>
    <row r="60" spans="2:8" ht="45.75" customHeight="1" x14ac:dyDescent="0.25">
      <c r="B60" s="121"/>
      <c r="C60" s="1188" t="s">
        <v>568</v>
      </c>
      <c r="D60" s="1189"/>
      <c r="E60" s="1190"/>
      <c r="F60" s="345">
        <v>170</v>
      </c>
      <c r="G60" s="345">
        <v>170</v>
      </c>
      <c r="H60" s="346">
        <v>161</v>
      </c>
    </row>
    <row r="61" spans="2:8" ht="45.75" customHeight="1" x14ac:dyDescent="0.25">
      <c r="B61" s="121"/>
      <c r="C61" s="1188" t="s">
        <v>569</v>
      </c>
      <c r="D61" s="1189"/>
      <c r="E61" s="1190"/>
      <c r="F61" s="345">
        <v>32</v>
      </c>
      <c r="G61" s="345">
        <v>48</v>
      </c>
      <c r="H61" s="346">
        <v>126</v>
      </c>
    </row>
    <row r="62" spans="2:8" ht="45.75" customHeight="1" thickBot="1" x14ac:dyDescent="0.3">
      <c r="B62" s="122"/>
      <c r="C62" s="1191" t="s">
        <v>570</v>
      </c>
      <c r="D62" s="1192"/>
      <c r="E62" s="1193"/>
      <c r="F62" s="347">
        <v>82</v>
      </c>
      <c r="G62" s="347">
        <v>90</v>
      </c>
      <c r="H62" s="348">
        <v>90</v>
      </c>
    </row>
    <row r="63" spans="2:8" ht="52.5" customHeight="1" thickBot="1" x14ac:dyDescent="0.3">
      <c r="B63" s="123"/>
      <c r="C63" s="1194" t="s">
        <v>49</v>
      </c>
      <c r="D63" s="1194"/>
      <c r="E63" s="1195"/>
      <c r="F63" s="349">
        <v>2462</v>
      </c>
      <c r="G63" s="349">
        <v>2414</v>
      </c>
      <c r="H63" s="350">
        <v>2596</v>
      </c>
    </row>
    <row r="64" spans="2:8" ht="13.3" x14ac:dyDescent="0.25"/>
  </sheetData>
  <sheetProtection algorithmName="SHA-512" hashValue="6a4wXkpvY/sRrThQCqWs/vAzJg24ARbXFWUsdN5pAURDMW2pTlCw2NHl/OXOd7yfBoQHrvY9h+SkWdKJj712kA==" saltValue="k3v69zxtx8so8nd1sWq/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7421875" defaultRowHeight="13.3" x14ac:dyDescent="0.25"/>
  <cols>
    <col min="1" max="1" width="45.84375" style="130" customWidth="1"/>
    <col min="2" max="8" width="13.3046875" style="130" customWidth="1"/>
    <col min="9" max="16384" width="11.0742187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46652</v>
      </c>
      <c r="E3" s="142"/>
      <c r="F3" s="143">
        <v>52068</v>
      </c>
      <c r="G3" s="144"/>
      <c r="H3" s="145"/>
    </row>
    <row r="4" spans="1:8" x14ac:dyDescent="0.25">
      <c r="A4" s="146"/>
      <c r="B4" s="147"/>
      <c r="C4" s="148"/>
      <c r="D4" s="149">
        <v>11059</v>
      </c>
      <c r="E4" s="150"/>
      <c r="F4" s="151">
        <v>26936</v>
      </c>
      <c r="G4" s="152"/>
      <c r="H4" s="153"/>
    </row>
    <row r="5" spans="1:8" x14ac:dyDescent="0.25">
      <c r="A5" s="134" t="s">
        <v>518</v>
      </c>
      <c r="B5" s="139"/>
      <c r="C5" s="140"/>
      <c r="D5" s="141">
        <v>37499</v>
      </c>
      <c r="E5" s="142"/>
      <c r="F5" s="143">
        <v>47161</v>
      </c>
      <c r="G5" s="144"/>
      <c r="H5" s="145"/>
    </row>
    <row r="6" spans="1:8" x14ac:dyDescent="0.25">
      <c r="A6" s="146"/>
      <c r="B6" s="147"/>
      <c r="C6" s="148"/>
      <c r="D6" s="149">
        <v>14199</v>
      </c>
      <c r="E6" s="150"/>
      <c r="F6" s="151">
        <v>24595</v>
      </c>
      <c r="G6" s="152"/>
      <c r="H6" s="153"/>
    </row>
    <row r="7" spans="1:8" x14ac:dyDescent="0.25">
      <c r="A7" s="134" t="s">
        <v>519</v>
      </c>
      <c r="B7" s="139"/>
      <c r="C7" s="140"/>
      <c r="D7" s="141">
        <v>38843</v>
      </c>
      <c r="E7" s="142"/>
      <c r="F7" s="143">
        <v>43423</v>
      </c>
      <c r="G7" s="144"/>
      <c r="H7" s="145"/>
    </row>
    <row r="8" spans="1:8" x14ac:dyDescent="0.25">
      <c r="A8" s="146"/>
      <c r="B8" s="147"/>
      <c r="C8" s="148"/>
      <c r="D8" s="149">
        <v>17029</v>
      </c>
      <c r="E8" s="150"/>
      <c r="F8" s="151">
        <v>22207</v>
      </c>
      <c r="G8" s="152"/>
      <c r="H8" s="153"/>
    </row>
    <row r="9" spans="1:8" x14ac:dyDescent="0.25">
      <c r="A9" s="134" t="s">
        <v>520</v>
      </c>
      <c r="B9" s="139"/>
      <c r="C9" s="140"/>
      <c r="D9" s="141">
        <v>40387</v>
      </c>
      <c r="E9" s="142"/>
      <c r="F9" s="143">
        <v>45265</v>
      </c>
      <c r="G9" s="144"/>
      <c r="H9" s="145"/>
    </row>
    <row r="10" spans="1:8" x14ac:dyDescent="0.25">
      <c r="A10" s="146"/>
      <c r="B10" s="147"/>
      <c r="C10" s="148"/>
      <c r="D10" s="149">
        <v>11384</v>
      </c>
      <c r="E10" s="150"/>
      <c r="F10" s="151">
        <v>22600</v>
      </c>
      <c r="G10" s="152"/>
      <c r="H10" s="153"/>
    </row>
    <row r="11" spans="1:8" x14ac:dyDescent="0.25">
      <c r="A11" s="134" t="s">
        <v>521</v>
      </c>
      <c r="B11" s="139"/>
      <c r="C11" s="140"/>
      <c r="D11" s="141">
        <v>49299</v>
      </c>
      <c r="E11" s="142"/>
      <c r="F11" s="143">
        <v>54621</v>
      </c>
      <c r="G11" s="144"/>
      <c r="H11" s="145"/>
    </row>
    <row r="12" spans="1:8" x14ac:dyDescent="0.25">
      <c r="A12" s="146"/>
      <c r="B12" s="147"/>
      <c r="C12" s="154"/>
      <c r="D12" s="149">
        <v>17376</v>
      </c>
      <c r="E12" s="150"/>
      <c r="F12" s="151">
        <v>30892</v>
      </c>
      <c r="G12" s="152"/>
      <c r="H12" s="153"/>
    </row>
    <row r="13" spans="1:8" x14ac:dyDescent="0.25">
      <c r="A13" s="134"/>
      <c r="B13" s="139"/>
      <c r="C13" s="140"/>
      <c r="D13" s="141">
        <v>42536</v>
      </c>
      <c r="E13" s="142"/>
      <c r="F13" s="143">
        <v>48508</v>
      </c>
      <c r="G13" s="155"/>
      <c r="H13" s="145"/>
    </row>
    <row r="14" spans="1:8" x14ac:dyDescent="0.25">
      <c r="A14" s="146"/>
      <c r="B14" s="147"/>
      <c r="C14" s="148"/>
      <c r="D14" s="149">
        <v>14209</v>
      </c>
      <c r="E14" s="150"/>
      <c r="F14" s="151">
        <v>25446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6.18</v>
      </c>
      <c r="C19" s="156">
        <f>ROUND(VALUE(SUBSTITUTE(実質収支比率等に係る経年分析!G$48,"▲","-")),2)</f>
        <v>7.74</v>
      </c>
      <c r="D19" s="156">
        <f>ROUND(VALUE(SUBSTITUTE(実質収支比率等に係る経年分析!H$48,"▲","-")),2)</f>
        <v>5.61</v>
      </c>
      <c r="E19" s="156">
        <f>ROUND(VALUE(SUBSTITUTE(実質収支比率等に係る経年分析!I$48,"▲","-")),2)</f>
        <v>4.8600000000000003</v>
      </c>
      <c r="F19" s="156">
        <f>ROUND(VALUE(SUBSTITUTE(実質収支比率等に係る経年分析!J$48,"▲","-")),2)</f>
        <v>3.9</v>
      </c>
    </row>
    <row r="20" spans="1:11" x14ac:dyDescent="0.25">
      <c r="A20" s="156" t="s">
        <v>53</v>
      </c>
      <c r="B20" s="156">
        <f>ROUND(VALUE(SUBSTITUTE(実質収支比率等に係る経年分析!F$47,"▲","-")),2)</f>
        <v>9.32</v>
      </c>
      <c r="C20" s="156">
        <f>ROUND(VALUE(SUBSTITUTE(実質収支比率等に係る経年分析!G$47,"▲","-")),2)</f>
        <v>11.85</v>
      </c>
      <c r="D20" s="156">
        <f>ROUND(VALUE(SUBSTITUTE(実質収支比率等に係る経年分析!H$47,"▲","-")),2)</f>
        <v>13.59</v>
      </c>
      <c r="E20" s="156">
        <f>ROUND(VALUE(SUBSTITUTE(実質収支比率等に係る経年分析!I$47,"▲","-")),2)</f>
        <v>12.68</v>
      </c>
      <c r="F20" s="156">
        <f>ROUND(VALUE(SUBSTITUTE(実質収支比率等に係る経年分析!J$47,"▲","-")),2)</f>
        <v>13.49</v>
      </c>
    </row>
    <row r="21" spans="1:11" x14ac:dyDescent="0.25">
      <c r="A21" s="156" t="s">
        <v>54</v>
      </c>
      <c r="B21" s="156">
        <f>IF(ISNUMBER(VALUE(SUBSTITUTE(実質収支比率等に係る経年分析!F$49,"▲","-"))),ROUND(VALUE(SUBSTITUTE(実質収支比率等に係る経年分析!F$49,"▲","-")),2),NA())</f>
        <v>0.5</v>
      </c>
      <c r="C21" s="156">
        <f>IF(ISNUMBER(VALUE(SUBSTITUTE(実質収支比率等に係る経年分析!G$49,"▲","-"))),ROUND(VALUE(SUBSTITUTE(実質収支比率等に係る経年分析!G$49,"▲","-")),2),NA())</f>
        <v>5.17</v>
      </c>
      <c r="D21" s="156">
        <f>IF(ISNUMBER(VALUE(SUBSTITUTE(実質収支比率等に係る経年分析!H$49,"▲","-"))),ROUND(VALUE(SUBSTITUTE(実質収支比率等に係る経年分析!H$49,"▲","-")),2),NA())</f>
        <v>-0.56000000000000005</v>
      </c>
      <c r="E21" s="156">
        <f>IF(ISNUMBER(VALUE(SUBSTITUTE(実質収支比率等に係る経年分析!I$49,"▲","-"))),ROUND(VALUE(SUBSTITUTE(実質収支比率等に係る経年分析!I$49,"▲","-")),2),NA())</f>
        <v>-1.3</v>
      </c>
      <c r="F21" s="156">
        <f>IF(ISNUMBER(VALUE(SUBSTITUTE(実質収支比率等に係る経年分析!J$49,"▲","-"))),ROUND(VALUE(SUBSTITUTE(実質収支比率等に係る経年分析!J$49,"▲","-")),2),NA())</f>
        <v>0.6</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5">
      <c r="A32" s="157" t="str">
        <f>IF(連結実質赤字比率に係る赤字・黒字の構成分析!C$38="",NA(),連結実質赤字比率に係る赤字・黒字の構成分析!C$38)</f>
        <v>土地区画整理事業特別会計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1.37</v>
      </c>
    </row>
    <row r="34" spans="1:16" x14ac:dyDescent="0.2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7.57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5.58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3.78</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25.57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26.71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27.07</v>
      </c>
    </row>
    <row r="36" spans="1:16" x14ac:dyDescent="0.25">
      <c r="A36" s="157" t="str">
        <f>IF(連結実質赤字比率に係る赤字・黒字の構成分析!C$34="",NA(),連結実質赤字比率に係る赤字・黒字の構成分析!C$34)</f>
        <v>国民健康保険特別会計</v>
      </c>
      <c r="B36" s="157">
        <f>IF(ROUND(VALUE(SUBSTITUTE(連結実質赤字比率に係る赤字・黒字の構成分析!F$34,"▲", "-")), 2) &lt; 0, ABS(ROUND(VALUE(SUBSTITUTE(連結実質赤字比率に係る赤字・黒字の構成分析!F$34,"▲", "-")), 2)), NA())</f>
        <v>9.77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6.41</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4.8</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5.16</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3.05</v>
      </c>
      <c r="K36" s="157" t="e">
        <f>IF(ROUND(VALUE(SUBSTITUTE(連結実質赤字比率に係る赤字・黒字の構成分析!J$34,"▲", "-")), 2) &gt;= 0, ABS(ROUND(VALUE(SUBSTITUTE(連結実質赤字比率に係る赤字・黒字の構成分析!J$34,"▲", "-")), 2)), NA())</f>
        <v>#N/A</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722</v>
      </c>
      <c r="E42" s="158"/>
      <c r="F42" s="158"/>
      <c r="G42" s="158">
        <f>'実質公債費比率（分子）の構造'!L$52</f>
        <v>728</v>
      </c>
      <c r="H42" s="158"/>
      <c r="I42" s="158"/>
      <c r="J42" s="158">
        <f>'実質公債費比率（分子）の構造'!M$52</f>
        <v>734</v>
      </c>
      <c r="K42" s="158"/>
      <c r="L42" s="158"/>
      <c r="M42" s="158">
        <f>'実質公債費比率（分子）の構造'!N$52</f>
        <v>724</v>
      </c>
      <c r="N42" s="158"/>
      <c r="O42" s="158"/>
      <c r="P42" s="158">
        <f>'実質公債費比率（分子）の構造'!O$52</f>
        <v>714</v>
      </c>
    </row>
    <row r="43" spans="1:16" x14ac:dyDescent="0.2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1</v>
      </c>
      <c r="L43" s="158"/>
      <c r="M43" s="158"/>
      <c r="N43" s="158">
        <f>'実質公債費比率（分子）の構造'!O$51</f>
        <v>2</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64</v>
      </c>
      <c r="C45" s="158"/>
      <c r="D45" s="158"/>
      <c r="E45" s="158">
        <f>'実質公債費比率（分子）の構造'!L$49</f>
        <v>73</v>
      </c>
      <c r="F45" s="158"/>
      <c r="G45" s="158"/>
      <c r="H45" s="158">
        <f>'実質公債費比率（分子）の構造'!M$49</f>
        <v>81</v>
      </c>
      <c r="I45" s="158"/>
      <c r="J45" s="158"/>
      <c r="K45" s="158">
        <f>'実質公債費比率（分子）の構造'!N$49</f>
        <v>95</v>
      </c>
      <c r="L45" s="158"/>
      <c r="M45" s="158"/>
      <c r="N45" s="158">
        <f>'実質公債費比率（分子）の構造'!O$49</f>
        <v>80</v>
      </c>
      <c r="O45" s="158"/>
      <c r="P45" s="158"/>
    </row>
    <row r="46" spans="1:16" x14ac:dyDescent="0.25">
      <c r="A46" s="158" t="s">
        <v>64</v>
      </c>
      <c r="B46" s="158">
        <f>'実質公債費比率（分子）の構造'!K$48</f>
        <v>117</v>
      </c>
      <c r="C46" s="158"/>
      <c r="D46" s="158"/>
      <c r="E46" s="158">
        <f>'実質公債費比率（分子）の構造'!L$48</f>
        <v>108</v>
      </c>
      <c r="F46" s="158"/>
      <c r="G46" s="158"/>
      <c r="H46" s="158">
        <f>'実質公債費比率（分子）の構造'!M$48</f>
        <v>113</v>
      </c>
      <c r="I46" s="158"/>
      <c r="J46" s="158"/>
      <c r="K46" s="158">
        <f>'実質公債費比率（分子）の構造'!N$48</f>
        <v>98</v>
      </c>
      <c r="L46" s="158"/>
      <c r="M46" s="158"/>
      <c r="N46" s="158">
        <f>'実質公債費比率（分子）の構造'!O$48</f>
        <v>103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985</v>
      </c>
      <c r="C49" s="158"/>
      <c r="D49" s="158"/>
      <c r="E49" s="158">
        <f>'実質公債費比率（分子）の構造'!L$45</f>
        <v>1010</v>
      </c>
      <c r="F49" s="158"/>
      <c r="G49" s="158"/>
      <c r="H49" s="158">
        <f>'実質公債費比率（分子）の構造'!M$45</f>
        <v>996</v>
      </c>
      <c r="I49" s="158"/>
      <c r="J49" s="158"/>
      <c r="K49" s="158">
        <f>'実質公債費比率（分子）の構造'!N$45</f>
        <v>965</v>
      </c>
      <c r="L49" s="158"/>
      <c r="M49" s="158"/>
      <c r="N49" s="158">
        <f>'実質公債費比率（分子）の構造'!O$45</f>
        <v>916</v>
      </c>
      <c r="O49" s="158"/>
      <c r="P49" s="158"/>
    </row>
    <row r="50" spans="1:16" x14ac:dyDescent="0.25">
      <c r="A50" s="158" t="s">
        <v>67</v>
      </c>
      <c r="B50" s="158" t="e">
        <f>NA()</f>
        <v>#N/A</v>
      </c>
      <c r="C50" s="158">
        <f>IF(ISNUMBER('実質公債費比率（分子）の構造'!K$53),'実質公債費比率（分子）の構造'!K$53,NA())</f>
        <v>444</v>
      </c>
      <c r="D50" s="158" t="e">
        <f>NA()</f>
        <v>#N/A</v>
      </c>
      <c r="E50" s="158" t="e">
        <f>NA()</f>
        <v>#N/A</v>
      </c>
      <c r="F50" s="158">
        <f>IF(ISNUMBER('実質公債費比率（分子）の構造'!L$53),'実質公債費比率（分子）の構造'!L$53,NA())</f>
        <v>463</v>
      </c>
      <c r="G50" s="158" t="e">
        <f>NA()</f>
        <v>#N/A</v>
      </c>
      <c r="H50" s="158" t="e">
        <f>NA()</f>
        <v>#N/A</v>
      </c>
      <c r="I50" s="158">
        <f>IF(ISNUMBER('実質公債費比率（分子）の構造'!M$53),'実質公債費比率（分子）の構造'!M$53,NA())</f>
        <v>456</v>
      </c>
      <c r="J50" s="158" t="e">
        <f>NA()</f>
        <v>#N/A</v>
      </c>
      <c r="K50" s="158" t="e">
        <f>NA()</f>
        <v>#N/A</v>
      </c>
      <c r="L50" s="158">
        <f>IF(ISNUMBER('実質公債費比率（分子）の構造'!N$53),'実質公債費比率（分子）の構造'!N$53,NA())</f>
        <v>435</v>
      </c>
      <c r="M50" s="158" t="e">
        <f>NA()</f>
        <v>#N/A</v>
      </c>
      <c r="N50" s="158" t="e">
        <f>NA()</f>
        <v>#N/A</v>
      </c>
      <c r="O50" s="158">
        <f>IF(ISNUMBER('実質公債費比率（分子）の構造'!O$53),'実質公債費比率（分子）の構造'!O$53,NA())</f>
        <v>387</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8651</v>
      </c>
      <c r="E56" s="157"/>
      <c r="F56" s="157"/>
      <c r="G56" s="157">
        <f>'将来負担比率（分子）の構造'!J$52</f>
        <v>8633</v>
      </c>
      <c r="H56" s="157"/>
      <c r="I56" s="157"/>
      <c r="J56" s="157">
        <f>'将来負担比率（分子）の構造'!K$52</f>
        <v>8241</v>
      </c>
      <c r="K56" s="157"/>
      <c r="L56" s="157"/>
      <c r="M56" s="157">
        <f>'将来負担比率（分子）の構造'!L$52</f>
        <v>7800</v>
      </c>
      <c r="N56" s="157"/>
      <c r="O56" s="157"/>
      <c r="P56" s="157">
        <f>'将来負担比率（分子）の構造'!M$52</f>
        <v>7402</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1349</v>
      </c>
      <c r="E58" s="157"/>
      <c r="F58" s="157"/>
      <c r="G58" s="157">
        <f>'将来負担比率（分子）の構造'!J$50</f>
        <v>2097</v>
      </c>
      <c r="H58" s="157"/>
      <c r="I58" s="157"/>
      <c r="J58" s="157">
        <f>'将来負担比率（分子）の構造'!K$50</f>
        <v>2403</v>
      </c>
      <c r="K58" s="157"/>
      <c r="L58" s="157"/>
      <c r="M58" s="157">
        <f>'将来負担比率（分子）の構造'!L$50</f>
        <v>2300</v>
      </c>
      <c r="N58" s="157"/>
      <c r="O58" s="157"/>
      <c r="P58" s="157">
        <f>'将来負担比率（分子）の構造'!M$50</f>
        <v>2532</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698</v>
      </c>
      <c r="C62" s="157"/>
      <c r="D62" s="157"/>
      <c r="E62" s="157">
        <f>'将来負担比率（分子）の構造'!J$45</f>
        <v>557</v>
      </c>
      <c r="F62" s="157"/>
      <c r="G62" s="157"/>
      <c r="H62" s="157">
        <f>'将来負担比率（分子）の構造'!K$45</f>
        <v>433</v>
      </c>
      <c r="I62" s="157"/>
      <c r="J62" s="157"/>
      <c r="K62" s="157">
        <f>'将来負担比率（分子）の構造'!L$45</f>
        <v>343</v>
      </c>
      <c r="L62" s="157"/>
      <c r="M62" s="157"/>
      <c r="N62" s="157">
        <f>'将来負担比率（分子）の構造'!M$45</f>
        <v>314</v>
      </c>
      <c r="O62" s="157"/>
      <c r="P62" s="157"/>
    </row>
    <row r="63" spans="1:16" x14ac:dyDescent="0.25">
      <c r="A63" s="157" t="s">
        <v>34</v>
      </c>
      <c r="B63" s="157">
        <f>'将来負担比率（分子）の構造'!I$44</f>
        <v>896</v>
      </c>
      <c r="C63" s="157"/>
      <c r="D63" s="157"/>
      <c r="E63" s="157">
        <f>'将来負担比率（分子）の構造'!J$44</f>
        <v>1169</v>
      </c>
      <c r="F63" s="157"/>
      <c r="G63" s="157"/>
      <c r="H63" s="157">
        <f>'将来負担比率（分子）の構造'!K$44</f>
        <v>1094</v>
      </c>
      <c r="I63" s="157"/>
      <c r="J63" s="157"/>
      <c r="K63" s="157">
        <f>'将来負担比率（分子）の構造'!L$44</f>
        <v>1141</v>
      </c>
      <c r="L63" s="157"/>
      <c r="M63" s="157"/>
      <c r="N63" s="157">
        <f>'将来負担比率（分子）の構造'!M$44</f>
        <v>1111</v>
      </c>
      <c r="O63" s="157"/>
      <c r="P63" s="157"/>
    </row>
    <row r="64" spans="1:16" x14ac:dyDescent="0.25">
      <c r="A64" s="157" t="s">
        <v>33</v>
      </c>
      <c r="B64" s="157">
        <f>'将来負担比率（分子）の構造'!I$43</f>
        <v>2543</v>
      </c>
      <c r="C64" s="157"/>
      <c r="D64" s="157"/>
      <c r="E64" s="157">
        <f>'将来負担比率（分子）の構造'!J$43</f>
        <v>2048</v>
      </c>
      <c r="F64" s="157"/>
      <c r="G64" s="157"/>
      <c r="H64" s="157">
        <f>'将来負担比率（分子）の構造'!K$43</f>
        <v>1570</v>
      </c>
      <c r="I64" s="157"/>
      <c r="J64" s="157"/>
      <c r="K64" s="157">
        <f>'将来負担比率（分子）の構造'!L$43</f>
        <v>1426</v>
      </c>
      <c r="L64" s="157"/>
      <c r="M64" s="157"/>
      <c r="N64" s="157">
        <f>'将来負担比率（分子）の構造'!M$43</f>
        <v>1380</v>
      </c>
      <c r="O64" s="157"/>
      <c r="P64" s="157"/>
    </row>
    <row r="65" spans="1:16" x14ac:dyDescent="0.25">
      <c r="A65" s="157" t="s">
        <v>32</v>
      </c>
      <c r="B65" s="157">
        <f>'将来負担比率（分子）の構造'!I$42</f>
        <v>18</v>
      </c>
      <c r="C65" s="157"/>
      <c r="D65" s="157"/>
      <c r="E65" s="157">
        <f>'将来負担比率（分子）の構造'!J$42</f>
        <v>18</v>
      </c>
      <c r="F65" s="157"/>
      <c r="G65" s="157"/>
      <c r="H65" s="157">
        <f>'将来負担比率（分子）の構造'!K$42</f>
        <v>18</v>
      </c>
      <c r="I65" s="157"/>
      <c r="J65" s="157"/>
      <c r="K65" s="157">
        <f>'将来負担比率（分子）の構造'!L$42</f>
        <v>18</v>
      </c>
      <c r="L65" s="157"/>
      <c r="M65" s="157"/>
      <c r="N65" s="157">
        <f>'将来負担比率（分子）の構造'!M$42</f>
        <v>19</v>
      </c>
      <c r="O65" s="157"/>
      <c r="P65" s="157"/>
    </row>
    <row r="66" spans="1:16" x14ac:dyDescent="0.25">
      <c r="A66" s="157" t="s">
        <v>31</v>
      </c>
      <c r="B66" s="157">
        <f>'将来負担比率（分子）の構造'!I$41</f>
        <v>9497</v>
      </c>
      <c r="C66" s="157"/>
      <c r="D66" s="157"/>
      <c r="E66" s="157">
        <f>'将来負担比率（分子）の構造'!J$41</f>
        <v>9142</v>
      </c>
      <c r="F66" s="157"/>
      <c r="G66" s="157"/>
      <c r="H66" s="157">
        <f>'将来負担比率（分子）の構造'!K$41</f>
        <v>8420</v>
      </c>
      <c r="I66" s="157"/>
      <c r="J66" s="157"/>
      <c r="K66" s="157">
        <f>'将来負担比率（分子）の構造'!L$41</f>
        <v>7831</v>
      </c>
      <c r="L66" s="157"/>
      <c r="M66" s="157"/>
      <c r="N66" s="157">
        <f>'将来負担比率（分子）の構造'!M$41</f>
        <v>7235</v>
      </c>
      <c r="O66" s="157"/>
      <c r="P66" s="157"/>
    </row>
    <row r="67" spans="1:16" x14ac:dyDescent="0.25">
      <c r="A67" s="157" t="s">
        <v>71</v>
      </c>
      <c r="B67" s="157" t="e">
        <f>NA()</f>
        <v>#N/A</v>
      </c>
      <c r="C67" s="157">
        <f>IF(ISNUMBER('将来負担比率（分子）の構造'!I$53), IF('将来負担比率（分子）の構造'!I$53 &lt; 0, 0, '将来負担比率（分子）の構造'!I$53), NA())</f>
        <v>3654</v>
      </c>
      <c r="D67" s="157" t="e">
        <f>NA()</f>
        <v>#N/A</v>
      </c>
      <c r="E67" s="157" t="e">
        <f>NA()</f>
        <v>#N/A</v>
      </c>
      <c r="F67" s="157">
        <f>IF(ISNUMBER('将来負担比率（分子）の構造'!J$53), IF('将来負担比率（分子）の構造'!J$53 &lt; 0, 0, '将来負担比率（分子）の構造'!J$53), NA())</f>
        <v>2204</v>
      </c>
      <c r="G67" s="157" t="e">
        <f>NA()</f>
        <v>#N/A</v>
      </c>
      <c r="H67" s="157" t="e">
        <f>NA()</f>
        <v>#N/A</v>
      </c>
      <c r="I67" s="157">
        <f>IF(ISNUMBER('将来負担比率（分子）の構造'!K$53), IF('将来負担比率（分子）の構造'!K$53 &lt; 0, 0, '将来負担比率（分子）の構造'!K$53), NA())</f>
        <v>892</v>
      </c>
      <c r="J67" s="157" t="e">
        <f>NA()</f>
        <v>#N/A</v>
      </c>
      <c r="K67" s="157" t="e">
        <f>NA()</f>
        <v>#N/A</v>
      </c>
      <c r="L67" s="157">
        <f>IF(ISNUMBER('将来負担比率（分子）の構造'!L$53), IF('将来負担比率（分子）の構造'!L$53 &lt; 0, 0, '将来負担比率（分子）の構造'!L$53), NA())</f>
        <v>659</v>
      </c>
      <c r="M67" s="157" t="e">
        <f>NA()</f>
        <v>#N/A</v>
      </c>
      <c r="N67" s="157" t="e">
        <f>NA()</f>
        <v>#N/A</v>
      </c>
      <c r="O67" s="157">
        <f>IF(ISNUMBER('将来負担比率（分子）の構造'!M$53), IF('将来負担比率（分子）の構造'!M$53 &lt; 0, 0, '将来負担比率（分子）の構造'!M$53), NA())</f>
        <v>125</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1011</v>
      </c>
      <c r="C72" s="161">
        <f>基金残高に係る経年分析!G55</f>
        <v>962</v>
      </c>
      <c r="D72" s="161">
        <f>基金残高に係る経年分析!H55</f>
        <v>1069</v>
      </c>
    </row>
    <row r="73" spans="1:16" x14ac:dyDescent="0.25">
      <c r="A73" s="160" t="s">
        <v>74</v>
      </c>
      <c r="B73" s="161">
        <f>基金残高に係る経年分析!F56</f>
        <v>179</v>
      </c>
      <c r="C73" s="161">
        <f>基金残高に係る経年分析!G56</f>
        <v>205</v>
      </c>
      <c r="D73" s="161">
        <f>基金残高に係る経年分析!H56</f>
        <v>225</v>
      </c>
    </row>
    <row r="74" spans="1:16" x14ac:dyDescent="0.25">
      <c r="A74" s="160" t="s">
        <v>75</v>
      </c>
      <c r="B74" s="161">
        <f>基金残高に係る経年分析!F57</f>
        <v>1272</v>
      </c>
      <c r="C74" s="161">
        <f>基金残高に係る経年分析!G57</f>
        <v>1247</v>
      </c>
      <c r="D74" s="161">
        <f>基金残高に係る経年分析!H57</f>
        <v>1303</v>
      </c>
    </row>
  </sheetData>
  <sheetProtection algorithmName="SHA-512" hashValue="tZ4diFC7dFdb0XVwEOwLfXP45PxNLFlG96Lz1HeQmoAVW12SJ4kx0jqRz7lvO9zgiWUpuOnb9rckOter4fnPvA==" saltValue="ObUXClpZjl47nAnYQXo7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9140625" style="196" customWidth="1"/>
    <col min="2" max="2" width="2.3046875" style="196" customWidth="1"/>
    <col min="3" max="16" width="2.69140625" style="196" customWidth="1"/>
    <col min="17" max="17" width="2.3046875" style="196" customWidth="1"/>
    <col min="18" max="95" width="1.69140625" style="196" customWidth="1"/>
    <col min="96" max="133" width="1.69140625" style="208" customWidth="1"/>
    <col min="134" max="143" width="1.691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4130000</v>
      </c>
      <c r="S5" s="664"/>
      <c r="T5" s="664"/>
      <c r="U5" s="664"/>
      <c r="V5" s="664"/>
      <c r="W5" s="664"/>
      <c r="X5" s="664"/>
      <c r="Y5" s="689"/>
      <c r="Z5" s="702">
        <v>25</v>
      </c>
      <c r="AA5" s="702"/>
      <c r="AB5" s="702"/>
      <c r="AC5" s="702"/>
      <c r="AD5" s="703">
        <v>4130000</v>
      </c>
      <c r="AE5" s="703"/>
      <c r="AF5" s="703"/>
      <c r="AG5" s="703"/>
      <c r="AH5" s="703"/>
      <c r="AI5" s="703"/>
      <c r="AJ5" s="703"/>
      <c r="AK5" s="703"/>
      <c r="AL5" s="690">
        <v>51.1</v>
      </c>
      <c r="AM5" s="672"/>
      <c r="AN5" s="672"/>
      <c r="AO5" s="691"/>
      <c r="AP5" s="666" t="s">
        <v>216</v>
      </c>
      <c r="AQ5" s="667"/>
      <c r="AR5" s="667"/>
      <c r="AS5" s="667"/>
      <c r="AT5" s="667"/>
      <c r="AU5" s="667"/>
      <c r="AV5" s="667"/>
      <c r="AW5" s="667"/>
      <c r="AX5" s="667"/>
      <c r="AY5" s="667"/>
      <c r="AZ5" s="667"/>
      <c r="BA5" s="667"/>
      <c r="BB5" s="667"/>
      <c r="BC5" s="667"/>
      <c r="BD5" s="667"/>
      <c r="BE5" s="667"/>
      <c r="BF5" s="668"/>
      <c r="BG5" s="608">
        <v>4130000</v>
      </c>
      <c r="BH5" s="609"/>
      <c r="BI5" s="609"/>
      <c r="BJ5" s="609"/>
      <c r="BK5" s="609"/>
      <c r="BL5" s="609"/>
      <c r="BM5" s="609"/>
      <c r="BN5" s="610"/>
      <c r="BO5" s="646">
        <v>100</v>
      </c>
      <c r="BP5" s="646"/>
      <c r="BQ5" s="646"/>
      <c r="BR5" s="646"/>
      <c r="BS5" s="647" t="s">
        <v>121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71534</v>
      </c>
      <c r="S6" s="609"/>
      <c r="T6" s="609"/>
      <c r="U6" s="609"/>
      <c r="V6" s="609"/>
      <c r="W6" s="609"/>
      <c r="X6" s="609"/>
      <c r="Y6" s="610"/>
      <c r="Z6" s="646">
        <v>0.4</v>
      </c>
      <c r="AA6" s="646"/>
      <c r="AB6" s="646"/>
      <c r="AC6" s="646"/>
      <c r="AD6" s="647">
        <v>71534</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4130000</v>
      </c>
      <c r="BH6" s="609"/>
      <c r="BI6" s="609"/>
      <c r="BJ6" s="609"/>
      <c r="BK6" s="609"/>
      <c r="BL6" s="609"/>
      <c r="BM6" s="609"/>
      <c r="BN6" s="610"/>
      <c r="BO6" s="646">
        <v>100</v>
      </c>
      <c r="BP6" s="646"/>
      <c r="BQ6" s="646"/>
      <c r="BR6" s="646"/>
      <c r="BS6" s="647" t="s">
        <v>121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128532</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128532</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984</v>
      </c>
      <c r="S7" s="609"/>
      <c r="T7" s="609"/>
      <c r="U7" s="609"/>
      <c r="V7" s="609"/>
      <c r="W7" s="609"/>
      <c r="X7" s="609"/>
      <c r="Y7" s="610"/>
      <c r="Z7" s="646">
        <v>0</v>
      </c>
      <c r="AA7" s="646"/>
      <c r="AB7" s="646"/>
      <c r="AC7" s="646"/>
      <c r="AD7" s="647">
        <v>984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1588926</v>
      </c>
      <c r="BH7" s="609"/>
      <c r="BI7" s="609"/>
      <c r="BJ7" s="609"/>
      <c r="BK7" s="609"/>
      <c r="BL7" s="609"/>
      <c r="BM7" s="609"/>
      <c r="BN7" s="610"/>
      <c r="BO7" s="646">
        <v>38.5</v>
      </c>
      <c r="BP7" s="646"/>
      <c r="BQ7" s="646"/>
      <c r="BR7" s="646"/>
      <c r="BS7" s="647" t="s">
        <v>121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2250147</v>
      </c>
      <c r="CS7" s="609"/>
      <c r="CT7" s="609"/>
      <c r="CU7" s="609"/>
      <c r="CV7" s="609"/>
      <c r="CW7" s="609"/>
      <c r="CX7" s="609"/>
      <c r="CY7" s="610"/>
      <c r="CZ7" s="646">
        <v>14</v>
      </c>
      <c r="DA7" s="646"/>
      <c r="DB7" s="646"/>
      <c r="DC7" s="646"/>
      <c r="DD7" s="614">
        <v>94966</v>
      </c>
      <c r="DE7" s="609"/>
      <c r="DF7" s="609"/>
      <c r="DG7" s="609"/>
      <c r="DH7" s="609"/>
      <c r="DI7" s="609"/>
      <c r="DJ7" s="609"/>
      <c r="DK7" s="609"/>
      <c r="DL7" s="609"/>
      <c r="DM7" s="609"/>
      <c r="DN7" s="609"/>
      <c r="DO7" s="609"/>
      <c r="DP7" s="610"/>
      <c r="DQ7" s="614">
        <v>1838498</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9943</v>
      </c>
      <c r="S8" s="609"/>
      <c r="T8" s="609"/>
      <c r="U8" s="609"/>
      <c r="V8" s="609"/>
      <c r="W8" s="609"/>
      <c r="X8" s="609"/>
      <c r="Y8" s="610"/>
      <c r="Z8" s="646">
        <v>0.1</v>
      </c>
      <c r="AA8" s="646"/>
      <c r="AB8" s="646"/>
      <c r="AC8" s="646"/>
      <c r="AD8" s="647">
        <v>9943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51334</v>
      </c>
      <c r="BH8" s="609"/>
      <c r="BI8" s="609"/>
      <c r="BJ8" s="609"/>
      <c r="BK8" s="609"/>
      <c r="BL8" s="609"/>
      <c r="BM8" s="609"/>
      <c r="BN8" s="610"/>
      <c r="BO8" s="646">
        <v>1.2</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7540808</v>
      </c>
      <c r="CS8" s="609"/>
      <c r="CT8" s="609"/>
      <c r="CU8" s="609"/>
      <c r="CV8" s="609"/>
      <c r="CW8" s="609"/>
      <c r="CX8" s="609"/>
      <c r="CY8" s="610"/>
      <c r="CZ8" s="646">
        <v>46.8</v>
      </c>
      <c r="DA8" s="646"/>
      <c r="DB8" s="646"/>
      <c r="DC8" s="646"/>
      <c r="DD8" s="614">
        <v>130424</v>
      </c>
      <c r="DE8" s="609"/>
      <c r="DF8" s="609"/>
      <c r="DG8" s="609"/>
      <c r="DH8" s="609"/>
      <c r="DI8" s="609"/>
      <c r="DJ8" s="609"/>
      <c r="DK8" s="609"/>
      <c r="DL8" s="609"/>
      <c r="DM8" s="609"/>
      <c r="DN8" s="609"/>
      <c r="DO8" s="609"/>
      <c r="DP8" s="610"/>
      <c r="DQ8" s="614">
        <v>3278763</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22120</v>
      </c>
      <c r="S9" s="609"/>
      <c r="T9" s="609"/>
      <c r="U9" s="609"/>
      <c r="V9" s="609"/>
      <c r="W9" s="609"/>
      <c r="X9" s="609"/>
      <c r="Y9" s="610"/>
      <c r="Z9" s="646">
        <v>0.1</v>
      </c>
      <c r="AA9" s="646"/>
      <c r="AB9" s="646"/>
      <c r="AC9" s="646"/>
      <c r="AD9" s="647">
        <v>22120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1299540</v>
      </c>
      <c r="BH9" s="609"/>
      <c r="BI9" s="609"/>
      <c r="BJ9" s="609"/>
      <c r="BK9" s="609"/>
      <c r="BL9" s="609"/>
      <c r="BM9" s="609"/>
      <c r="BN9" s="610"/>
      <c r="BO9" s="646">
        <v>31.5</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971685</v>
      </c>
      <c r="CS9" s="609"/>
      <c r="CT9" s="609"/>
      <c r="CU9" s="609"/>
      <c r="CV9" s="609"/>
      <c r="CW9" s="609"/>
      <c r="CX9" s="609"/>
      <c r="CY9" s="610"/>
      <c r="CZ9" s="646">
        <v>6</v>
      </c>
      <c r="DA9" s="646"/>
      <c r="DB9" s="646"/>
      <c r="DC9" s="646"/>
      <c r="DD9" s="614" t="s">
        <v>121</v>
      </c>
      <c r="DE9" s="609"/>
      <c r="DF9" s="609"/>
      <c r="DG9" s="609"/>
      <c r="DH9" s="609"/>
      <c r="DI9" s="609"/>
      <c r="DJ9" s="609"/>
      <c r="DK9" s="609"/>
      <c r="DL9" s="609"/>
      <c r="DM9" s="609"/>
      <c r="DN9" s="609"/>
      <c r="DO9" s="609"/>
      <c r="DP9" s="610"/>
      <c r="DQ9" s="614">
        <v>686703</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93044</v>
      </c>
      <c r="BH10" s="609"/>
      <c r="BI10" s="609"/>
      <c r="BJ10" s="609"/>
      <c r="BK10" s="609"/>
      <c r="BL10" s="609"/>
      <c r="BM10" s="609"/>
      <c r="BN10" s="610"/>
      <c r="BO10" s="646">
        <v>2.2999999999999998</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18454</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13618</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934406</v>
      </c>
      <c r="S11" s="609"/>
      <c r="T11" s="609"/>
      <c r="U11" s="609"/>
      <c r="V11" s="609"/>
      <c r="W11" s="609"/>
      <c r="X11" s="609"/>
      <c r="Y11" s="610"/>
      <c r="Z11" s="611">
        <v>5.7</v>
      </c>
      <c r="AA11" s="612"/>
      <c r="AB11" s="612"/>
      <c r="AC11" s="613"/>
      <c r="AD11" s="614">
        <v>934406</v>
      </c>
      <c r="AE11" s="609"/>
      <c r="AF11" s="609"/>
      <c r="AG11" s="609"/>
      <c r="AH11" s="609"/>
      <c r="AI11" s="609"/>
      <c r="AJ11" s="609"/>
      <c r="AK11" s="610"/>
      <c r="AL11" s="611">
        <v>11.6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145008</v>
      </c>
      <c r="BH11" s="609"/>
      <c r="BI11" s="609"/>
      <c r="BJ11" s="609"/>
      <c r="BK11" s="609"/>
      <c r="BL11" s="609"/>
      <c r="BM11" s="609"/>
      <c r="BN11" s="610"/>
      <c r="BO11" s="646">
        <v>3.5</v>
      </c>
      <c r="BP11" s="646"/>
      <c r="BQ11" s="646"/>
      <c r="BR11" s="646"/>
      <c r="BS11" s="647" t="s">
        <v>121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98773</v>
      </c>
      <c r="CS11" s="609"/>
      <c r="CT11" s="609"/>
      <c r="CU11" s="609"/>
      <c r="CV11" s="609"/>
      <c r="CW11" s="609"/>
      <c r="CX11" s="609"/>
      <c r="CY11" s="610"/>
      <c r="CZ11" s="646">
        <v>0.6</v>
      </c>
      <c r="DA11" s="646"/>
      <c r="DB11" s="646"/>
      <c r="DC11" s="646"/>
      <c r="DD11" s="614">
        <v>938</v>
      </c>
      <c r="DE11" s="609"/>
      <c r="DF11" s="609"/>
      <c r="DG11" s="609"/>
      <c r="DH11" s="609"/>
      <c r="DI11" s="609"/>
      <c r="DJ11" s="609"/>
      <c r="DK11" s="609"/>
      <c r="DL11" s="609"/>
      <c r="DM11" s="609"/>
      <c r="DN11" s="609"/>
      <c r="DO11" s="609"/>
      <c r="DP11" s="610"/>
      <c r="DQ11" s="614">
        <v>76723</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26239</v>
      </c>
      <c r="S12" s="609"/>
      <c r="T12" s="609"/>
      <c r="U12" s="609"/>
      <c r="V12" s="609"/>
      <c r="W12" s="609"/>
      <c r="X12" s="609"/>
      <c r="Y12" s="610"/>
      <c r="Z12" s="646">
        <v>0.2</v>
      </c>
      <c r="AA12" s="646"/>
      <c r="AB12" s="646"/>
      <c r="AC12" s="646"/>
      <c r="AD12" s="647">
        <v>26239</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2237609</v>
      </c>
      <c r="BH12" s="609"/>
      <c r="BI12" s="609"/>
      <c r="BJ12" s="609"/>
      <c r="BK12" s="609"/>
      <c r="BL12" s="609"/>
      <c r="BM12" s="609"/>
      <c r="BN12" s="610"/>
      <c r="BO12" s="646">
        <v>54.2</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45138</v>
      </c>
      <c r="CS12" s="609"/>
      <c r="CT12" s="609"/>
      <c r="CU12" s="609"/>
      <c r="CV12" s="609"/>
      <c r="CW12" s="609"/>
      <c r="CX12" s="609"/>
      <c r="CY12" s="610"/>
      <c r="CZ12" s="646">
        <v>0.3</v>
      </c>
      <c r="DA12" s="646"/>
      <c r="DB12" s="646"/>
      <c r="DC12" s="646"/>
      <c r="DD12" s="614" t="s">
        <v>121</v>
      </c>
      <c r="DE12" s="609"/>
      <c r="DF12" s="609"/>
      <c r="DG12" s="609"/>
      <c r="DH12" s="609"/>
      <c r="DI12" s="609"/>
      <c r="DJ12" s="609"/>
      <c r="DK12" s="609"/>
      <c r="DL12" s="609"/>
      <c r="DM12" s="609"/>
      <c r="DN12" s="609"/>
      <c r="DO12" s="609"/>
      <c r="DP12" s="610"/>
      <c r="DQ12" s="614">
        <v>26229</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2207871</v>
      </c>
      <c r="BH13" s="609"/>
      <c r="BI13" s="609"/>
      <c r="BJ13" s="609"/>
      <c r="BK13" s="609"/>
      <c r="BL13" s="609"/>
      <c r="BM13" s="609"/>
      <c r="BN13" s="610"/>
      <c r="BO13" s="646">
        <v>53.5</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1773829</v>
      </c>
      <c r="CS13" s="609"/>
      <c r="CT13" s="609"/>
      <c r="CU13" s="609"/>
      <c r="CV13" s="609"/>
      <c r="CW13" s="609"/>
      <c r="CX13" s="609"/>
      <c r="CY13" s="610"/>
      <c r="CZ13" s="646">
        <v>11</v>
      </c>
      <c r="DA13" s="646"/>
      <c r="DB13" s="646"/>
      <c r="DC13" s="646"/>
      <c r="DD13" s="614">
        <v>1432400</v>
      </c>
      <c r="DE13" s="609"/>
      <c r="DF13" s="609"/>
      <c r="DG13" s="609"/>
      <c r="DH13" s="609"/>
      <c r="DI13" s="609"/>
      <c r="DJ13" s="609"/>
      <c r="DK13" s="609"/>
      <c r="DL13" s="609"/>
      <c r="DM13" s="609"/>
      <c r="DN13" s="609"/>
      <c r="DO13" s="609"/>
      <c r="DP13" s="610"/>
      <c r="DQ13" s="614">
        <v>593158</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164691</v>
      </c>
      <c r="BH14" s="609"/>
      <c r="BI14" s="609"/>
      <c r="BJ14" s="609"/>
      <c r="BK14" s="609"/>
      <c r="BL14" s="609"/>
      <c r="BM14" s="609"/>
      <c r="BN14" s="610"/>
      <c r="BO14" s="646">
        <v>4</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555455</v>
      </c>
      <c r="CS14" s="609"/>
      <c r="CT14" s="609"/>
      <c r="CU14" s="609"/>
      <c r="CV14" s="609"/>
      <c r="CW14" s="609"/>
      <c r="CX14" s="609"/>
      <c r="CY14" s="610"/>
      <c r="CZ14" s="646">
        <v>3.4</v>
      </c>
      <c r="DA14" s="646"/>
      <c r="DB14" s="646"/>
      <c r="DC14" s="646"/>
      <c r="DD14" s="614" t="s">
        <v>121</v>
      </c>
      <c r="DE14" s="609"/>
      <c r="DF14" s="609"/>
      <c r="DG14" s="609"/>
      <c r="DH14" s="609"/>
      <c r="DI14" s="609"/>
      <c r="DJ14" s="609"/>
      <c r="DK14" s="609"/>
      <c r="DL14" s="609"/>
      <c r="DM14" s="609"/>
      <c r="DN14" s="609"/>
      <c r="DO14" s="609"/>
      <c r="DP14" s="610"/>
      <c r="DQ14" s="614">
        <v>535600</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7856</v>
      </c>
      <c r="S15" s="609"/>
      <c r="T15" s="609"/>
      <c r="U15" s="609"/>
      <c r="V15" s="609"/>
      <c r="W15" s="609"/>
      <c r="X15" s="609"/>
      <c r="Y15" s="610"/>
      <c r="Z15" s="646">
        <v>0</v>
      </c>
      <c r="AA15" s="646"/>
      <c r="AB15" s="646"/>
      <c r="AC15" s="646"/>
      <c r="AD15" s="647">
        <v>7856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138774</v>
      </c>
      <c r="BH15" s="609"/>
      <c r="BI15" s="609"/>
      <c r="BJ15" s="609"/>
      <c r="BK15" s="609"/>
      <c r="BL15" s="609"/>
      <c r="BM15" s="609"/>
      <c r="BN15" s="610"/>
      <c r="BO15" s="646">
        <v>3.4</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1808329</v>
      </c>
      <c r="CS15" s="609"/>
      <c r="CT15" s="609"/>
      <c r="CU15" s="609"/>
      <c r="CV15" s="609"/>
      <c r="CW15" s="609"/>
      <c r="CX15" s="609"/>
      <c r="CY15" s="610"/>
      <c r="CZ15" s="646">
        <v>11.2</v>
      </c>
      <c r="DA15" s="646"/>
      <c r="DB15" s="646"/>
      <c r="DC15" s="646"/>
      <c r="DD15" s="614">
        <v>99230</v>
      </c>
      <c r="DE15" s="609"/>
      <c r="DF15" s="609"/>
      <c r="DG15" s="609"/>
      <c r="DH15" s="609"/>
      <c r="DI15" s="609"/>
      <c r="DJ15" s="609"/>
      <c r="DK15" s="609"/>
      <c r="DL15" s="609"/>
      <c r="DM15" s="609"/>
      <c r="DN15" s="609"/>
      <c r="DO15" s="609"/>
      <c r="DP15" s="610"/>
      <c r="DQ15" s="614">
        <v>1176449</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88673</v>
      </c>
      <c r="S16" s="609"/>
      <c r="T16" s="609"/>
      <c r="U16" s="609"/>
      <c r="V16" s="609"/>
      <c r="W16" s="609"/>
      <c r="X16" s="609"/>
      <c r="Y16" s="610"/>
      <c r="Z16" s="646">
        <v>0.5</v>
      </c>
      <c r="AA16" s="646"/>
      <c r="AB16" s="646"/>
      <c r="AC16" s="646"/>
      <c r="AD16" s="647">
        <v>88673</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4989</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4989</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174133</v>
      </c>
      <c r="S17" s="609"/>
      <c r="T17" s="609"/>
      <c r="U17" s="609"/>
      <c r="V17" s="609"/>
      <c r="W17" s="609"/>
      <c r="X17" s="609"/>
      <c r="Y17" s="610"/>
      <c r="Z17" s="646">
        <v>1.1000000000000001</v>
      </c>
      <c r="AA17" s="646"/>
      <c r="AB17" s="646"/>
      <c r="AC17" s="646"/>
      <c r="AD17" s="647">
        <v>174133</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917228</v>
      </c>
      <c r="CS17" s="609"/>
      <c r="CT17" s="609"/>
      <c r="CU17" s="609"/>
      <c r="CV17" s="609"/>
      <c r="CW17" s="609"/>
      <c r="CX17" s="609"/>
      <c r="CY17" s="610"/>
      <c r="CZ17" s="646">
        <v>5.7</v>
      </c>
      <c r="DA17" s="646"/>
      <c r="DB17" s="646"/>
      <c r="DC17" s="646"/>
      <c r="DD17" s="614" t="s">
        <v>121</v>
      </c>
      <c r="DE17" s="609"/>
      <c r="DF17" s="609"/>
      <c r="DG17" s="609"/>
      <c r="DH17" s="609"/>
      <c r="DI17" s="609"/>
      <c r="DJ17" s="609"/>
      <c r="DK17" s="609"/>
      <c r="DL17" s="609"/>
      <c r="DM17" s="609"/>
      <c r="DN17" s="609"/>
      <c r="DO17" s="609"/>
      <c r="DP17" s="610"/>
      <c r="DQ17" s="614">
        <v>917228</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31031</v>
      </c>
      <c r="S18" s="609"/>
      <c r="T18" s="609"/>
      <c r="U18" s="609"/>
      <c r="V18" s="609"/>
      <c r="W18" s="609"/>
      <c r="X18" s="609"/>
      <c r="Y18" s="610"/>
      <c r="Z18" s="646">
        <v>0.2</v>
      </c>
      <c r="AA18" s="646"/>
      <c r="AB18" s="646"/>
      <c r="AC18" s="646"/>
      <c r="AD18" s="647">
        <v>31031</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141383</v>
      </c>
      <c r="S19" s="609"/>
      <c r="T19" s="609"/>
      <c r="U19" s="609"/>
      <c r="V19" s="609"/>
      <c r="W19" s="609"/>
      <c r="X19" s="609"/>
      <c r="Y19" s="610"/>
      <c r="Z19" s="646">
        <v>0.9</v>
      </c>
      <c r="AA19" s="646"/>
      <c r="AB19" s="646"/>
      <c r="AC19" s="646"/>
      <c r="AD19" s="647">
        <v>141383</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1719</v>
      </c>
      <c r="S20" s="609"/>
      <c r="T20" s="609"/>
      <c r="U20" s="609"/>
      <c r="V20" s="609"/>
      <c r="W20" s="609"/>
      <c r="X20" s="609"/>
      <c r="Y20" s="610"/>
      <c r="Z20" s="646">
        <v>0</v>
      </c>
      <c r="AA20" s="646"/>
      <c r="AB20" s="646"/>
      <c r="AC20" s="646"/>
      <c r="AD20" s="647">
        <v>1719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16113367</v>
      </c>
      <c r="CS20" s="609"/>
      <c r="CT20" s="609"/>
      <c r="CU20" s="609"/>
      <c r="CV20" s="609"/>
      <c r="CW20" s="609"/>
      <c r="CX20" s="609"/>
      <c r="CY20" s="610"/>
      <c r="CZ20" s="646">
        <v>100</v>
      </c>
      <c r="DA20" s="646"/>
      <c r="DB20" s="646"/>
      <c r="DC20" s="646"/>
      <c r="DD20" s="614">
        <v>1757958</v>
      </c>
      <c r="DE20" s="609"/>
      <c r="DF20" s="609"/>
      <c r="DG20" s="609"/>
      <c r="DH20" s="609"/>
      <c r="DI20" s="609"/>
      <c r="DJ20" s="609"/>
      <c r="DK20" s="609"/>
      <c r="DL20" s="609"/>
      <c r="DM20" s="609"/>
      <c r="DN20" s="609"/>
      <c r="DO20" s="609"/>
      <c r="DP20" s="610"/>
      <c r="DQ20" s="614">
        <v>9276490</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2690160</v>
      </c>
      <c r="S21" s="609"/>
      <c r="T21" s="609"/>
      <c r="U21" s="609"/>
      <c r="V21" s="609"/>
      <c r="W21" s="609"/>
      <c r="X21" s="609"/>
      <c r="Y21" s="610"/>
      <c r="Z21" s="646">
        <v>16.3</v>
      </c>
      <c r="AA21" s="646"/>
      <c r="AB21" s="646"/>
      <c r="AC21" s="646"/>
      <c r="AD21" s="647">
        <v>2580851</v>
      </c>
      <c r="AE21" s="647"/>
      <c r="AF21" s="647"/>
      <c r="AG21" s="647"/>
      <c r="AH21" s="647"/>
      <c r="AI21" s="647"/>
      <c r="AJ21" s="647"/>
      <c r="AK21" s="647"/>
      <c r="AL21" s="611">
        <v>32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2580851</v>
      </c>
      <c r="S22" s="609"/>
      <c r="T22" s="609"/>
      <c r="U22" s="609"/>
      <c r="V22" s="609"/>
      <c r="W22" s="609"/>
      <c r="X22" s="609"/>
      <c r="Y22" s="610"/>
      <c r="Z22" s="646">
        <v>15.6</v>
      </c>
      <c r="AA22" s="646"/>
      <c r="AB22" s="646"/>
      <c r="AC22" s="646"/>
      <c r="AD22" s="647">
        <v>2580851</v>
      </c>
      <c r="AE22" s="647"/>
      <c r="AF22" s="647"/>
      <c r="AG22" s="647"/>
      <c r="AH22" s="647"/>
      <c r="AI22" s="647"/>
      <c r="AJ22" s="647"/>
      <c r="AK22" s="647"/>
      <c r="AL22" s="611">
        <v>32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109309</v>
      </c>
      <c r="S23" s="609"/>
      <c r="T23" s="609"/>
      <c r="U23" s="609"/>
      <c r="V23" s="609"/>
      <c r="W23" s="609"/>
      <c r="X23" s="609"/>
      <c r="Y23" s="610"/>
      <c r="Z23" s="646">
        <v>0.7</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8552346</v>
      </c>
      <c r="CS24" s="664"/>
      <c r="CT24" s="664"/>
      <c r="CU24" s="664"/>
      <c r="CV24" s="664"/>
      <c r="CW24" s="664"/>
      <c r="CX24" s="664"/>
      <c r="CY24" s="689"/>
      <c r="CZ24" s="690">
        <v>53.1</v>
      </c>
      <c r="DA24" s="672"/>
      <c r="DB24" s="672"/>
      <c r="DC24" s="692"/>
      <c r="DD24" s="688">
        <v>4583289</v>
      </c>
      <c r="DE24" s="664"/>
      <c r="DF24" s="664"/>
      <c r="DG24" s="664"/>
      <c r="DH24" s="664"/>
      <c r="DI24" s="664"/>
      <c r="DJ24" s="664"/>
      <c r="DK24" s="689"/>
      <c r="DL24" s="688">
        <v>3951100</v>
      </c>
      <c r="DM24" s="664"/>
      <c r="DN24" s="664"/>
      <c r="DO24" s="664"/>
      <c r="DP24" s="664"/>
      <c r="DQ24" s="664"/>
      <c r="DR24" s="664"/>
      <c r="DS24" s="664"/>
      <c r="DT24" s="664"/>
      <c r="DU24" s="664"/>
      <c r="DV24" s="689"/>
      <c r="DW24" s="690">
        <v>48.7</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8156048</v>
      </c>
      <c r="S25" s="609"/>
      <c r="T25" s="609"/>
      <c r="U25" s="609"/>
      <c r="V25" s="609"/>
      <c r="W25" s="609"/>
      <c r="X25" s="609"/>
      <c r="Y25" s="610"/>
      <c r="Z25" s="646">
        <v>49.3</v>
      </c>
      <c r="AA25" s="646"/>
      <c r="AB25" s="646"/>
      <c r="AC25" s="646"/>
      <c r="AD25" s="647">
        <v>8046739</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2216537</v>
      </c>
      <c r="CS25" s="621"/>
      <c r="CT25" s="621"/>
      <c r="CU25" s="621"/>
      <c r="CV25" s="621"/>
      <c r="CW25" s="621"/>
      <c r="CX25" s="621"/>
      <c r="CY25" s="622"/>
      <c r="CZ25" s="611">
        <v>13.8</v>
      </c>
      <c r="DA25" s="623"/>
      <c r="DB25" s="623"/>
      <c r="DC25" s="624"/>
      <c r="DD25" s="614">
        <v>1882309</v>
      </c>
      <c r="DE25" s="621"/>
      <c r="DF25" s="621"/>
      <c r="DG25" s="621"/>
      <c r="DH25" s="621"/>
      <c r="DI25" s="621"/>
      <c r="DJ25" s="621"/>
      <c r="DK25" s="622"/>
      <c r="DL25" s="614">
        <v>1872530</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2223</v>
      </c>
      <c r="S26" s="609"/>
      <c r="T26" s="609"/>
      <c r="U26" s="609"/>
      <c r="V26" s="609"/>
      <c r="W26" s="609"/>
      <c r="X26" s="609"/>
      <c r="Y26" s="610"/>
      <c r="Z26" s="646">
        <v>0</v>
      </c>
      <c r="AA26" s="646"/>
      <c r="AB26" s="646"/>
      <c r="AC26" s="646"/>
      <c r="AD26" s="647">
        <v>2223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1081651</v>
      </c>
      <c r="CS26" s="609"/>
      <c r="CT26" s="609"/>
      <c r="CU26" s="609"/>
      <c r="CV26" s="609"/>
      <c r="CW26" s="609"/>
      <c r="CX26" s="609"/>
      <c r="CY26" s="610"/>
      <c r="CZ26" s="611">
        <v>6.7</v>
      </c>
      <c r="DA26" s="623"/>
      <c r="DB26" s="623"/>
      <c r="DC26" s="624"/>
      <c r="DD26" s="614">
        <v>979590</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280651</v>
      </c>
      <c r="S27" s="609"/>
      <c r="T27" s="609"/>
      <c r="U27" s="609"/>
      <c r="V27" s="609"/>
      <c r="W27" s="609"/>
      <c r="X27" s="609"/>
      <c r="Y27" s="610"/>
      <c r="Z27" s="646">
        <v>1.7</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4130000</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5418581</v>
      </c>
      <c r="CS27" s="621"/>
      <c r="CT27" s="621"/>
      <c r="CU27" s="621"/>
      <c r="CV27" s="621"/>
      <c r="CW27" s="621"/>
      <c r="CX27" s="621"/>
      <c r="CY27" s="622"/>
      <c r="CZ27" s="611">
        <v>33.6</v>
      </c>
      <c r="DA27" s="623"/>
      <c r="DB27" s="623"/>
      <c r="DC27" s="624"/>
      <c r="DD27" s="614">
        <v>1783752</v>
      </c>
      <c r="DE27" s="621"/>
      <c r="DF27" s="621"/>
      <c r="DG27" s="621"/>
      <c r="DH27" s="621"/>
      <c r="DI27" s="621"/>
      <c r="DJ27" s="621"/>
      <c r="DK27" s="622"/>
      <c r="DL27" s="614">
        <v>1161342</v>
      </c>
      <c r="DM27" s="621"/>
      <c r="DN27" s="621"/>
      <c r="DO27" s="621"/>
      <c r="DP27" s="621"/>
      <c r="DQ27" s="621"/>
      <c r="DR27" s="621"/>
      <c r="DS27" s="621"/>
      <c r="DT27" s="621"/>
      <c r="DU27" s="621"/>
      <c r="DV27" s="622"/>
      <c r="DW27" s="611">
        <v>14.3</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63995</v>
      </c>
      <c r="S28" s="609"/>
      <c r="T28" s="609"/>
      <c r="U28" s="609"/>
      <c r="V28" s="609"/>
      <c r="W28" s="609"/>
      <c r="X28" s="609"/>
      <c r="Y28" s="610"/>
      <c r="Z28" s="646">
        <v>0.4</v>
      </c>
      <c r="AA28" s="646"/>
      <c r="AB28" s="646"/>
      <c r="AC28" s="646"/>
      <c r="AD28" s="647">
        <v>20989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917228</v>
      </c>
      <c r="CS28" s="609"/>
      <c r="CT28" s="609"/>
      <c r="CU28" s="609"/>
      <c r="CV28" s="609"/>
      <c r="CW28" s="609"/>
      <c r="CX28" s="609"/>
      <c r="CY28" s="610"/>
      <c r="CZ28" s="611">
        <v>5.7</v>
      </c>
      <c r="DA28" s="623"/>
      <c r="DB28" s="623"/>
      <c r="DC28" s="624"/>
      <c r="DD28" s="614">
        <v>917228</v>
      </c>
      <c r="DE28" s="609"/>
      <c r="DF28" s="609"/>
      <c r="DG28" s="609"/>
      <c r="DH28" s="609"/>
      <c r="DI28" s="609"/>
      <c r="DJ28" s="609"/>
      <c r="DK28" s="610"/>
      <c r="DL28" s="614">
        <v>917228</v>
      </c>
      <c r="DM28" s="609"/>
      <c r="DN28" s="609"/>
      <c r="DO28" s="609"/>
      <c r="DP28" s="609"/>
      <c r="DQ28" s="609"/>
      <c r="DR28" s="609"/>
      <c r="DS28" s="609"/>
      <c r="DT28" s="609"/>
      <c r="DU28" s="609"/>
      <c r="DV28" s="610"/>
      <c r="DW28" s="611">
        <v>11.3</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101702</v>
      </c>
      <c r="S29" s="609"/>
      <c r="T29" s="609"/>
      <c r="U29" s="609"/>
      <c r="V29" s="609"/>
      <c r="W29" s="609"/>
      <c r="X29" s="609"/>
      <c r="Y29" s="610"/>
      <c r="Z29" s="646">
        <v>0.6</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915546</v>
      </c>
      <c r="CS29" s="621"/>
      <c r="CT29" s="621"/>
      <c r="CU29" s="621"/>
      <c r="CV29" s="621"/>
      <c r="CW29" s="621"/>
      <c r="CX29" s="621"/>
      <c r="CY29" s="622"/>
      <c r="CZ29" s="611">
        <v>5.7</v>
      </c>
      <c r="DA29" s="623"/>
      <c r="DB29" s="623"/>
      <c r="DC29" s="624"/>
      <c r="DD29" s="614">
        <v>915546</v>
      </c>
      <c r="DE29" s="621"/>
      <c r="DF29" s="621"/>
      <c r="DG29" s="621"/>
      <c r="DH29" s="621"/>
      <c r="DI29" s="621"/>
      <c r="DJ29" s="621"/>
      <c r="DK29" s="622"/>
      <c r="DL29" s="614">
        <v>915546</v>
      </c>
      <c r="DM29" s="621"/>
      <c r="DN29" s="621"/>
      <c r="DO29" s="621"/>
      <c r="DP29" s="621"/>
      <c r="DQ29" s="621"/>
      <c r="DR29" s="621"/>
      <c r="DS29" s="621"/>
      <c r="DT29" s="621"/>
      <c r="DU29" s="621"/>
      <c r="DV29" s="622"/>
      <c r="DW29" s="611">
        <v>11.3</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3514098</v>
      </c>
      <c r="S30" s="609"/>
      <c r="T30" s="609"/>
      <c r="U30" s="609"/>
      <c r="V30" s="609"/>
      <c r="W30" s="609"/>
      <c r="X30" s="609"/>
      <c r="Y30" s="610"/>
      <c r="Z30" s="646">
        <v>21.2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885898</v>
      </c>
      <c r="CS30" s="609"/>
      <c r="CT30" s="609"/>
      <c r="CU30" s="609"/>
      <c r="CV30" s="609"/>
      <c r="CW30" s="609"/>
      <c r="CX30" s="609"/>
      <c r="CY30" s="610"/>
      <c r="CZ30" s="611">
        <v>5.5</v>
      </c>
      <c r="DA30" s="623"/>
      <c r="DB30" s="623"/>
      <c r="DC30" s="624"/>
      <c r="DD30" s="614">
        <v>885898</v>
      </c>
      <c r="DE30" s="609"/>
      <c r="DF30" s="609"/>
      <c r="DG30" s="609"/>
      <c r="DH30" s="609"/>
      <c r="DI30" s="609"/>
      <c r="DJ30" s="609"/>
      <c r="DK30" s="610"/>
      <c r="DL30" s="614">
        <v>885898</v>
      </c>
      <c r="DM30" s="609"/>
      <c r="DN30" s="609"/>
      <c r="DO30" s="609"/>
      <c r="DP30" s="609"/>
      <c r="DQ30" s="609"/>
      <c r="DR30" s="609"/>
      <c r="DS30" s="609"/>
      <c r="DT30" s="609"/>
      <c r="DU30" s="609"/>
      <c r="DV30" s="610"/>
      <c r="DW30" s="611">
        <v>10.9</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99.2</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29648</v>
      </c>
      <c r="CS31" s="621"/>
      <c r="CT31" s="621"/>
      <c r="CU31" s="621"/>
      <c r="CV31" s="621"/>
      <c r="CW31" s="621"/>
      <c r="CX31" s="621"/>
      <c r="CY31" s="622"/>
      <c r="CZ31" s="611">
        <v>0.2</v>
      </c>
      <c r="DA31" s="623"/>
      <c r="DB31" s="623"/>
      <c r="DC31" s="624"/>
      <c r="DD31" s="614">
        <v>29648</v>
      </c>
      <c r="DE31" s="621"/>
      <c r="DF31" s="621"/>
      <c r="DG31" s="621"/>
      <c r="DH31" s="621"/>
      <c r="DI31" s="621"/>
      <c r="DJ31" s="621"/>
      <c r="DK31" s="622"/>
      <c r="DL31" s="614">
        <v>29648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2541967</v>
      </c>
      <c r="S32" s="609"/>
      <c r="T32" s="609"/>
      <c r="U32" s="609"/>
      <c r="V32" s="609"/>
      <c r="W32" s="609"/>
      <c r="X32" s="609"/>
      <c r="Y32" s="610"/>
      <c r="Z32" s="646">
        <v>15.4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98</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1682</v>
      </c>
      <c r="CS32" s="609"/>
      <c r="CT32" s="609"/>
      <c r="CU32" s="609"/>
      <c r="CV32" s="609"/>
      <c r="CW32" s="609"/>
      <c r="CX32" s="609"/>
      <c r="CY32" s="610"/>
      <c r="CZ32" s="611">
        <v>0</v>
      </c>
      <c r="DA32" s="623"/>
      <c r="DB32" s="623"/>
      <c r="DC32" s="624"/>
      <c r="DD32" s="614">
        <v>1682</v>
      </c>
      <c r="DE32" s="609"/>
      <c r="DF32" s="609"/>
      <c r="DG32" s="609"/>
      <c r="DH32" s="609"/>
      <c r="DI32" s="609"/>
      <c r="DJ32" s="609"/>
      <c r="DK32" s="610"/>
      <c r="DL32" s="614">
        <v>1682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29612</v>
      </c>
      <c r="S33" s="609"/>
      <c r="T33" s="609"/>
      <c r="U33" s="609"/>
      <c r="V33" s="609"/>
      <c r="W33" s="609"/>
      <c r="X33" s="609"/>
      <c r="Y33" s="610"/>
      <c r="Z33" s="646">
        <v>0.2</v>
      </c>
      <c r="AA33" s="646"/>
      <c r="AB33" s="646"/>
      <c r="AC33" s="646"/>
      <c r="AD33" s="647">
        <v>7437</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99.4</v>
      </c>
      <c r="BH33" s="593"/>
      <c r="BI33" s="593"/>
      <c r="BJ33" s="593"/>
      <c r="BK33" s="593"/>
      <c r="BL33" s="593"/>
      <c r="BM33" s="639">
        <v>98.1</v>
      </c>
      <c r="BN33" s="593"/>
      <c r="BO33" s="593"/>
      <c r="BP33" s="593"/>
      <c r="BQ33" s="656"/>
      <c r="BR33" s="669">
        <v>99.4</v>
      </c>
      <c r="BS33" s="593"/>
      <c r="BT33" s="593"/>
      <c r="BU33" s="593"/>
      <c r="BV33" s="593"/>
      <c r="BW33" s="593"/>
      <c r="BX33" s="639">
        <v>97.9</v>
      </c>
      <c r="BY33" s="593"/>
      <c r="BZ33" s="593"/>
      <c r="CA33" s="593"/>
      <c r="CB33" s="656"/>
      <c r="CD33" s="605" t="s">
        <v>307</v>
      </c>
      <c r="CE33" s="606"/>
      <c r="CF33" s="606"/>
      <c r="CG33" s="606"/>
      <c r="CH33" s="606"/>
      <c r="CI33" s="606"/>
      <c r="CJ33" s="606"/>
      <c r="CK33" s="606"/>
      <c r="CL33" s="606"/>
      <c r="CM33" s="606"/>
      <c r="CN33" s="606"/>
      <c r="CO33" s="606"/>
      <c r="CP33" s="606"/>
      <c r="CQ33" s="607"/>
      <c r="CR33" s="608">
        <v>5798074</v>
      </c>
      <c r="CS33" s="621"/>
      <c r="CT33" s="621"/>
      <c r="CU33" s="621"/>
      <c r="CV33" s="621"/>
      <c r="CW33" s="621"/>
      <c r="CX33" s="621"/>
      <c r="CY33" s="622"/>
      <c r="CZ33" s="611">
        <v>36</v>
      </c>
      <c r="DA33" s="623"/>
      <c r="DB33" s="623"/>
      <c r="DC33" s="624"/>
      <c r="DD33" s="614">
        <v>4384049</v>
      </c>
      <c r="DE33" s="621"/>
      <c r="DF33" s="621"/>
      <c r="DG33" s="621"/>
      <c r="DH33" s="621"/>
      <c r="DI33" s="621"/>
      <c r="DJ33" s="621"/>
      <c r="DK33" s="622"/>
      <c r="DL33" s="614">
        <v>3167652</v>
      </c>
      <c r="DM33" s="621"/>
      <c r="DN33" s="621"/>
      <c r="DO33" s="621"/>
      <c r="DP33" s="621"/>
      <c r="DQ33" s="621"/>
      <c r="DR33" s="621"/>
      <c r="DS33" s="621"/>
      <c r="DT33" s="621"/>
      <c r="DU33" s="621"/>
      <c r="DV33" s="622"/>
      <c r="DW33" s="611">
        <v>39.1</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148159</v>
      </c>
      <c r="S34" s="609"/>
      <c r="T34" s="609"/>
      <c r="U34" s="609"/>
      <c r="V34" s="609"/>
      <c r="W34" s="609"/>
      <c r="X34" s="609"/>
      <c r="Y34" s="610"/>
      <c r="Z34" s="646">
        <v>0.9</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1843080</v>
      </c>
      <c r="CS34" s="609"/>
      <c r="CT34" s="609"/>
      <c r="CU34" s="609"/>
      <c r="CV34" s="609"/>
      <c r="CW34" s="609"/>
      <c r="CX34" s="609"/>
      <c r="CY34" s="610"/>
      <c r="CZ34" s="611">
        <v>11.4</v>
      </c>
      <c r="DA34" s="623"/>
      <c r="DB34" s="623"/>
      <c r="DC34" s="624"/>
      <c r="DD34" s="614">
        <v>1181642</v>
      </c>
      <c r="DE34" s="609"/>
      <c r="DF34" s="609"/>
      <c r="DG34" s="609"/>
      <c r="DH34" s="609"/>
      <c r="DI34" s="609"/>
      <c r="DJ34" s="609"/>
      <c r="DK34" s="610"/>
      <c r="DL34" s="614">
        <v>1059060</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735640</v>
      </c>
      <c r="S35" s="609"/>
      <c r="T35" s="609"/>
      <c r="U35" s="609"/>
      <c r="V35" s="609"/>
      <c r="W35" s="609"/>
      <c r="X35" s="609"/>
      <c r="Y35" s="610"/>
      <c r="Z35" s="646">
        <v>4.4000000000000004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97320</v>
      </c>
      <c r="CS35" s="621"/>
      <c r="CT35" s="621"/>
      <c r="CU35" s="621"/>
      <c r="CV35" s="621"/>
      <c r="CW35" s="621"/>
      <c r="CX35" s="621"/>
      <c r="CY35" s="622"/>
      <c r="CZ35" s="611">
        <v>0.6</v>
      </c>
      <c r="DA35" s="623"/>
      <c r="DB35" s="623"/>
      <c r="DC35" s="624"/>
      <c r="DD35" s="614">
        <v>92316</v>
      </c>
      <c r="DE35" s="621"/>
      <c r="DF35" s="621"/>
      <c r="DG35" s="621"/>
      <c r="DH35" s="621"/>
      <c r="DI35" s="621"/>
      <c r="DJ35" s="621"/>
      <c r="DK35" s="622"/>
      <c r="DL35" s="614">
        <v>92173</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443326</v>
      </c>
      <c r="S36" s="609"/>
      <c r="T36" s="609"/>
      <c r="U36" s="609"/>
      <c r="V36" s="609"/>
      <c r="W36" s="609"/>
      <c r="X36" s="609"/>
      <c r="Y36" s="610"/>
      <c r="Z36" s="646">
        <v>2.7</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1673351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-242337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1401674</v>
      </c>
      <c r="CS36" s="609"/>
      <c r="CT36" s="609"/>
      <c r="CU36" s="609"/>
      <c r="CV36" s="609"/>
      <c r="CW36" s="609"/>
      <c r="CX36" s="609"/>
      <c r="CY36" s="610"/>
      <c r="CZ36" s="611">
        <v>8.6999999999999993</v>
      </c>
      <c r="DA36" s="623"/>
      <c r="DB36" s="623"/>
      <c r="DC36" s="624"/>
      <c r="DD36" s="614">
        <v>1274868</v>
      </c>
      <c r="DE36" s="609"/>
      <c r="DF36" s="609"/>
      <c r="DG36" s="609"/>
      <c r="DH36" s="609"/>
      <c r="DI36" s="609"/>
      <c r="DJ36" s="609"/>
      <c r="DK36" s="610"/>
      <c r="DL36" s="614">
        <v>1044235</v>
      </c>
      <c r="DM36" s="609"/>
      <c r="DN36" s="609"/>
      <c r="DO36" s="609"/>
      <c r="DP36" s="609"/>
      <c r="DQ36" s="609"/>
      <c r="DR36" s="609"/>
      <c r="DS36" s="609"/>
      <c r="DT36" s="609"/>
      <c r="DU36" s="609"/>
      <c r="DV36" s="610"/>
      <c r="DW36" s="611">
        <v>12.9</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230224</v>
      </c>
      <c r="S37" s="609"/>
      <c r="T37" s="609"/>
      <c r="U37" s="609"/>
      <c r="V37" s="609"/>
      <c r="W37" s="609"/>
      <c r="X37" s="609"/>
      <c r="Y37" s="610"/>
      <c r="Z37" s="646">
        <v>1.4</v>
      </c>
      <c r="AA37" s="646"/>
      <c r="AB37" s="646"/>
      <c r="AC37" s="646"/>
      <c r="AD37" s="647" t="s">
        <v>121</v>
      </c>
      <c r="AE37" s="647"/>
      <c r="AF37" s="647"/>
      <c r="AG37" s="647"/>
      <c r="AH37" s="647"/>
      <c r="AI37" s="647"/>
      <c r="AJ37" s="647"/>
      <c r="AK37" s="647"/>
      <c r="AL37" s="611" t="s">
        <v>121</v>
      </c>
      <c r="AM37" s="612"/>
      <c r="AN37" s="612"/>
      <c r="AO37" s="648"/>
      <c r="AQ37" s="641" t="s">
        <v>319</v>
      </c>
      <c r="AR37" s="642"/>
      <c r="AS37" s="642"/>
      <c r="AT37" s="642"/>
      <c r="AU37" s="642"/>
      <c r="AV37" s="642"/>
      <c r="AW37" s="642"/>
      <c r="AX37" s="642"/>
      <c r="AY37" s="643"/>
      <c r="AZ37" s="608">
        <v>238737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-525637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883440</v>
      </c>
      <c r="CS37" s="621"/>
      <c r="CT37" s="621"/>
      <c r="CU37" s="621"/>
      <c r="CV37" s="621"/>
      <c r="CW37" s="621"/>
      <c r="CX37" s="621"/>
      <c r="CY37" s="622"/>
      <c r="CZ37" s="611">
        <v>5.5</v>
      </c>
      <c r="DA37" s="623"/>
      <c r="DB37" s="623"/>
      <c r="DC37" s="624"/>
      <c r="DD37" s="614">
        <v>854676</v>
      </c>
      <c r="DE37" s="621"/>
      <c r="DF37" s="621"/>
      <c r="DG37" s="621"/>
      <c r="DH37" s="621"/>
      <c r="DI37" s="621"/>
      <c r="DJ37" s="621"/>
      <c r="DK37" s="622"/>
      <c r="DL37" s="614">
        <v>703957</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290116</v>
      </c>
      <c r="S38" s="609"/>
      <c r="T38" s="609"/>
      <c r="U38" s="609"/>
      <c r="V38" s="609"/>
      <c r="W38" s="609"/>
      <c r="X38" s="609"/>
      <c r="Y38" s="610"/>
      <c r="Z38" s="646">
        <v>1.8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4816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1434614</v>
      </c>
      <c r="CS38" s="609"/>
      <c r="CT38" s="609"/>
      <c r="CU38" s="609"/>
      <c r="CV38" s="609"/>
      <c r="CW38" s="609"/>
      <c r="CX38" s="609"/>
      <c r="CY38" s="610"/>
      <c r="CZ38" s="611">
        <v>8.9</v>
      </c>
      <c r="DA38" s="623"/>
      <c r="DB38" s="623"/>
      <c r="DC38" s="624"/>
      <c r="DD38" s="614">
        <v>944981</v>
      </c>
      <c r="DE38" s="609"/>
      <c r="DF38" s="609"/>
      <c r="DG38" s="609"/>
      <c r="DH38" s="609"/>
      <c r="DI38" s="609"/>
      <c r="DJ38" s="609"/>
      <c r="DK38" s="610"/>
      <c r="DL38" s="614">
        <v>869052</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7609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918254</v>
      </c>
      <c r="CS39" s="621"/>
      <c r="CT39" s="621"/>
      <c r="CU39" s="621"/>
      <c r="CV39" s="621"/>
      <c r="CW39" s="621"/>
      <c r="CX39" s="621"/>
      <c r="CY39" s="622"/>
      <c r="CZ39" s="611">
        <v>5.7</v>
      </c>
      <c r="DA39" s="623"/>
      <c r="DB39" s="623"/>
      <c r="DC39" s="624"/>
      <c r="DD39" s="614">
        <v>787110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32916</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103132</v>
      </c>
      <c r="CS40" s="609"/>
      <c r="CT40" s="609"/>
      <c r="CU40" s="609"/>
      <c r="CV40" s="609"/>
      <c r="CW40" s="609"/>
      <c r="CX40" s="609"/>
      <c r="CY40" s="610"/>
      <c r="CZ40" s="611">
        <v>0.6</v>
      </c>
      <c r="DA40" s="623"/>
      <c r="DB40" s="623"/>
      <c r="DC40" s="624"/>
      <c r="DD40" s="614">
        <v>103132</v>
      </c>
      <c r="DE40" s="609"/>
      <c r="DF40" s="609"/>
      <c r="DG40" s="609"/>
      <c r="DH40" s="609"/>
      <c r="DI40" s="609"/>
      <c r="DJ40" s="609"/>
      <c r="DK40" s="610"/>
      <c r="DL40" s="614">
        <v>103132</v>
      </c>
      <c r="DM40" s="609"/>
      <c r="DN40" s="609"/>
      <c r="DO40" s="609"/>
      <c r="DP40" s="609"/>
      <c r="DQ40" s="609"/>
      <c r="DR40" s="609"/>
      <c r="DS40" s="609"/>
      <c r="DT40" s="609"/>
      <c r="DU40" s="609"/>
      <c r="DV40" s="610"/>
      <c r="DW40" s="611">
        <v>1.3</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16537761</v>
      </c>
      <c r="S41" s="633"/>
      <c r="T41" s="633"/>
      <c r="U41" s="633"/>
      <c r="V41" s="633"/>
      <c r="W41" s="633"/>
      <c r="X41" s="633"/>
      <c r="Y41" s="636"/>
      <c r="Z41" s="637">
        <v>100</v>
      </c>
      <c r="AA41" s="637"/>
      <c r="AB41" s="637"/>
      <c r="AC41" s="637"/>
      <c r="AD41" s="638">
        <v>8077388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661222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773392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356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1762947</v>
      </c>
      <c r="CS42" s="621"/>
      <c r="CT42" s="621"/>
      <c r="CU42" s="621"/>
      <c r="CV42" s="621"/>
      <c r="CW42" s="621"/>
      <c r="CX42" s="621"/>
      <c r="CY42" s="622"/>
      <c r="CZ42" s="611">
        <v>10.9</v>
      </c>
      <c r="DA42" s="623"/>
      <c r="DB42" s="623"/>
      <c r="DC42" s="624"/>
      <c r="DD42" s="614">
        <v>309152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198709</v>
      </c>
      <c r="CS43" s="621"/>
      <c r="CT43" s="621"/>
      <c r="CU43" s="621"/>
      <c r="CV43" s="621"/>
      <c r="CW43" s="621"/>
      <c r="CX43" s="621"/>
      <c r="CY43" s="622"/>
      <c r="CZ43" s="611">
        <v>1.2</v>
      </c>
      <c r="DA43" s="623"/>
      <c r="DB43" s="623"/>
      <c r="DC43" s="624"/>
      <c r="DD43" s="614">
        <v>196616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1757958</v>
      </c>
      <c r="CS44" s="609"/>
      <c r="CT44" s="609"/>
      <c r="CU44" s="609"/>
      <c r="CV44" s="609"/>
      <c r="CW44" s="609"/>
      <c r="CX44" s="609"/>
      <c r="CY44" s="610"/>
      <c r="CZ44" s="611">
        <v>10.9</v>
      </c>
      <c r="DA44" s="612"/>
      <c r="DB44" s="612"/>
      <c r="DC44" s="613"/>
      <c r="DD44" s="614">
        <v>304163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1138348</v>
      </c>
      <c r="CS45" s="621"/>
      <c r="CT45" s="621"/>
      <c r="CU45" s="621"/>
      <c r="CV45" s="621"/>
      <c r="CW45" s="621"/>
      <c r="CX45" s="621"/>
      <c r="CY45" s="622"/>
      <c r="CZ45" s="611">
        <v>7.1</v>
      </c>
      <c r="DA45" s="623"/>
      <c r="DB45" s="623"/>
      <c r="DC45" s="624"/>
      <c r="DD45" s="614">
        <v>144870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619610</v>
      </c>
      <c r="CS46" s="609"/>
      <c r="CT46" s="609"/>
      <c r="CU46" s="609"/>
      <c r="CV46" s="609"/>
      <c r="CW46" s="609"/>
      <c r="CX46" s="609"/>
      <c r="CY46" s="610"/>
      <c r="CZ46" s="611">
        <v>3.8</v>
      </c>
      <c r="DA46" s="612"/>
      <c r="DB46" s="612"/>
      <c r="DC46" s="613"/>
      <c r="DD46" s="614">
        <v>159293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4989</v>
      </c>
      <c r="CS47" s="621"/>
      <c r="CT47" s="621"/>
      <c r="CU47" s="621"/>
      <c r="CV47" s="621"/>
      <c r="CW47" s="621"/>
      <c r="CX47" s="621"/>
      <c r="CY47" s="622"/>
      <c r="CZ47" s="611">
        <v>0</v>
      </c>
      <c r="DA47" s="623"/>
      <c r="DB47" s="623"/>
      <c r="DC47" s="624"/>
      <c r="DD47" s="614">
        <v>4989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75" x14ac:dyDescent="0.2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16113367</v>
      </c>
      <c r="CS49" s="593"/>
      <c r="CT49" s="593"/>
      <c r="CU49" s="593"/>
      <c r="CV49" s="593"/>
      <c r="CW49" s="593"/>
      <c r="CX49" s="593"/>
      <c r="CY49" s="594"/>
      <c r="CZ49" s="595">
        <v>100</v>
      </c>
      <c r="DA49" s="596"/>
      <c r="DB49" s="596"/>
      <c r="DC49" s="597"/>
      <c r="DD49" s="598">
        <v>9276490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0rUyPh6DCZ+vVNvd0UCdL5EzeowcAY5hCMZl2pzVcTSRJ7Ll/ra8OiCL3YVWgZ/BDrvYona137ENGiSh5px/w==" saltValue="Ddc21K0Ep2x05ZCkPjTG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Q1" zoomScale="85" zoomScaleNormal="85" zoomScaleSheetLayoutView="70" workbookViewId="0">
      <selection activeCell="AS102" sqref="AS102"/>
    </sheetView>
  </sheetViews>
  <sheetFormatPr defaultColWidth="0" defaultRowHeight="13.3" zeroHeight="1" x14ac:dyDescent="0.25"/>
  <cols>
    <col min="1" max="130" width="2.765625" style="213" customWidth="1"/>
    <col min="131" max="131" width="1.691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374</v>
      </c>
      <c r="C7" s="1035"/>
      <c r="D7" s="1035"/>
      <c r="E7" s="1035"/>
      <c r="F7" s="1035"/>
      <c r="G7" s="1035"/>
      <c r="H7" s="1035"/>
      <c r="I7" s="1035"/>
      <c r="J7" s="1035"/>
      <c r="K7" s="1035"/>
      <c r="L7" s="1035"/>
      <c r="M7" s="1035"/>
      <c r="N7" s="1035"/>
      <c r="O7" s="1035"/>
      <c r="P7" s="1036"/>
      <c r="Q7" s="1089">
        <v>16294</v>
      </c>
      <c r="R7" s="1090"/>
      <c r="S7" s="1090"/>
      <c r="T7" s="1090"/>
      <c r="U7" s="1090"/>
      <c r="V7" s="1090">
        <v>15880</v>
      </c>
      <c r="W7" s="1090"/>
      <c r="X7" s="1090"/>
      <c r="Y7" s="1090"/>
      <c r="Z7" s="1090"/>
      <c r="AA7" s="1090">
        <v>414</v>
      </c>
      <c r="AB7" s="1090"/>
      <c r="AC7" s="1090"/>
      <c r="AD7" s="1090"/>
      <c r="AE7" s="1091"/>
      <c r="AF7" s="1092">
        <v>300</v>
      </c>
      <c r="AG7" s="1093"/>
      <c r="AH7" s="1093"/>
      <c r="AI7" s="1093"/>
      <c r="AJ7" s="1094"/>
      <c r="AK7" s="1095">
        <v>736</v>
      </c>
      <c r="AL7" s="1096"/>
      <c r="AM7" s="1096"/>
      <c r="AN7" s="1096"/>
      <c r="AO7" s="1096"/>
      <c r="AP7" s="1096">
        <v>7235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550</v>
      </c>
      <c r="BT7" s="1087"/>
      <c r="BU7" s="1087"/>
      <c r="BV7" s="1087"/>
      <c r="BW7" s="1087"/>
      <c r="BX7" s="1087"/>
      <c r="BY7" s="1087"/>
      <c r="BZ7" s="1087"/>
      <c r="CA7" s="1087"/>
      <c r="CB7" s="1087"/>
      <c r="CC7" s="1087"/>
      <c r="CD7" s="1087"/>
      <c r="CE7" s="1087"/>
      <c r="CF7" s="1087"/>
      <c r="CG7" s="1099"/>
      <c r="CH7" s="1083">
        <v>2</v>
      </c>
      <c r="CI7" s="1084"/>
      <c r="CJ7" s="1084"/>
      <c r="CK7" s="1084"/>
      <c r="CL7" s="1085"/>
      <c r="CM7" s="1083">
        <v>2165</v>
      </c>
      <c r="CN7" s="1084"/>
      <c r="CO7" s="1084"/>
      <c r="CP7" s="1084"/>
      <c r="CQ7" s="1085"/>
      <c r="CR7" s="1083">
        <v>5</v>
      </c>
      <c r="CS7" s="1084"/>
      <c r="CT7" s="1084"/>
      <c r="CU7" s="1084"/>
      <c r="CV7" s="1085"/>
      <c r="CW7" s="1083" t="s">
        <v>549</v>
      </c>
      <c r="CX7" s="1084"/>
      <c r="CY7" s="1084"/>
      <c r="CZ7" s="1084"/>
      <c r="DA7" s="1085"/>
      <c r="DB7" s="1083" t="s">
        <v>549</v>
      </c>
      <c r="DC7" s="1084"/>
      <c r="DD7" s="1084"/>
      <c r="DE7" s="1084"/>
      <c r="DF7" s="1085"/>
      <c r="DG7" s="1083">
        <v>198</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6"/>
    </row>
    <row r="8" spans="1:131" s="217" customFormat="1" ht="26.25" customHeight="1" x14ac:dyDescent="0.25">
      <c r="A8" s="220">
        <v>2</v>
      </c>
      <c r="B8" s="1017" t="s">
        <v>375</v>
      </c>
      <c r="C8" s="1018"/>
      <c r="D8" s="1018"/>
      <c r="E8" s="1018"/>
      <c r="F8" s="1018"/>
      <c r="G8" s="1018"/>
      <c r="H8" s="1018"/>
      <c r="I8" s="1018"/>
      <c r="J8" s="1018"/>
      <c r="K8" s="1018"/>
      <c r="L8" s="1018"/>
      <c r="M8" s="1018"/>
      <c r="N8" s="1018"/>
      <c r="O8" s="1018"/>
      <c r="P8" s="1019"/>
      <c r="Q8" s="1025">
        <v>406</v>
      </c>
      <c r="R8" s="1026"/>
      <c r="S8" s="1026"/>
      <c r="T8" s="1026"/>
      <c r="U8" s="1026"/>
      <c r="V8" s="1026">
        <v>396</v>
      </c>
      <c r="W8" s="1026"/>
      <c r="X8" s="1026"/>
      <c r="Y8" s="1026"/>
      <c r="Z8" s="1026"/>
      <c r="AA8" s="1026">
        <v>10</v>
      </c>
      <c r="AB8" s="1026"/>
      <c r="AC8" s="1026"/>
      <c r="AD8" s="1026"/>
      <c r="AE8" s="1027"/>
      <c r="AF8" s="1022">
        <v>9</v>
      </c>
      <c r="AG8" s="1023"/>
      <c r="AH8" s="1023"/>
      <c r="AI8" s="1023"/>
      <c r="AJ8" s="1024"/>
      <c r="AK8" s="1067">
        <v>130</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377</v>
      </c>
      <c r="B23" s="924" t="s">
        <v>378</v>
      </c>
      <c r="C23" s="925"/>
      <c r="D23" s="925"/>
      <c r="E23" s="925"/>
      <c r="F23" s="925"/>
      <c r="G23" s="925"/>
      <c r="H23" s="925"/>
      <c r="I23" s="925"/>
      <c r="J23" s="925"/>
      <c r="K23" s="925"/>
      <c r="L23" s="925"/>
      <c r="M23" s="925"/>
      <c r="N23" s="925"/>
      <c r="O23" s="925"/>
      <c r="P23" s="935"/>
      <c r="Q23" s="1054">
        <v>16538</v>
      </c>
      <c r="R23" s="1048"/>
      <c r="S23" s="1048"/>
      <c r="T23" s="1048"/>
      <c r="U23" s="1048"/>
      <c r="V23" s="1048">
        <v>16114</v>
      </c>
      <c r="W23" s="1048"/>
      <c r="X23" s="1048"/>
      <c r="Y23" s="1048"/>
      <c r="Z23" s="1048"/>
      <c r="AA23" s="1048">
        <v>424</v>
      </c>
      <c r="AB23" s="1048"/>
      <c r="AC23" s="1048"/>
      <c r="AD23" s="1048"/>
      <c r="AE23" s="1055"/>
      <c r="AF23" s="1056">
        <v>309</v>
      </c>
      <c r="AG23" s="1048"/>
      <c r="AH23" s="1048"/>
      <c r="AI23" s="1048"/>
      <c r="AJ23" s="1057"/>
      <c r="AK23" s="1058"/>
      <c r="AL23" s="1059"/>
      <c r="AM23" s="1059"/>
      <c r="AN23" s="1059"/>
      <c r="AO23" s="1059"/>
      <c r="AP23" s="1048">
        <v>7235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389</v>
      </c>
      <c r="C28" s="1035"/>
      <c r="D28" s="1035"/>
      <c r="E28" s="1035"/>
      <c r="F28" s="1035"/>
      <c r="G28" s="1035"/>
      <c r="H28" s="1035"/>
      <c r="I28" s="1035"/>
      <c r="J28" s="1035"/>
      <c r="K28" s="1035"/>
      <c r="L28" s="1035"/>
      <c r="M28" s="1035"/>
      <c r="N28" s="1035"/>
      <c r="O28" s="1035"/>
      <c r="P28" s="1036"/>
      <c r="Q28" s="1037">
        <v>4165</v>
      </c>
      <c r="R28" s="1038"/>
      <c r="S28" s="1038"/>
      <c r="T28" s="1038"/>
      <c r="U28" s="1038"/>
      <c r="V28" s="1038">
        <v>4407</v>
      </c>
      <c r="W28" s="1038"/>
      <c r="X28" s="1038"/>
      <c r="Y28" s="1038"/>
      <c r="Z28" s="1038"/>
      <c r="AA28" s="1038">
        <v>-242</v>
      </c>
      <c r="AB28" s="1038"/>
      <c r="AC28" s="1038"/>
      <c r="AD28" s="1038"/>
      <c r="AE28" s="1039"/>
      <c r="AF28" s="1040">
        <v>-242</v>
      </c>
      <c r="AG28" s="1038"/>
      <c r="AH28" s="1038"/>
      <c r="AI28" s="1038"/>
      <c r="AJ28" s="1041"/>
      <c r="AK28" s="1029">
        <v>661</v>
      </c>
      <c r="AL28" s="1030"/>
      <c r="AM28" s="1030"/>
      <c r="AN28" s="1030"/>
      <c r="AO28" s="1030"/>
      <c r="AP28" s="1030" t="s">
        <v>549</v>
      </c>
      <c r="AQ28" s="1030"/>
      <c r="AR28" s="1030"/>
      <c r="AS28" s="1030"/>
      <c r="AT28" s="1030"/>
      <c r="AU28" s="1030" t="s">
        <v>549</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390</v>
      </c>
      <c r="C29" s="1018"/>
      <c r="D29" s="1018"/>
      <c r="E29" s="1018"/>
      <c r="F29" s="1018"/>
      <c r="G29" s="1018"/>
      <c r="H29" s="1018"/>
      <c r="I29" s="1018"/>
      <c r="J29" s="1018"/>
      <c r="K29" s="1018"/>
      <c r="L29" s="1018"/>
      <c r="M29" s="1018"/>
      <c r="N29" s="1018"/>
      <c r="O29" s="1018"/>
      <c r="P29" s="1019"/>
      <c r="Q29" s="1025">
        <v>446</v>
      </c>
      <c r="R29" s="1026"/>
      <c r="S29" s="1026"/>
      <c r="T29" s="1026"/>
      <c r="U29" s="1026"/>
      <c r="V29" s="1026">
        <v>443</v>
      </c>
      <c r="W29" s="1026"/>
      <c r="X29" s="1026"/>
      <c r="Y29" s="1026"/>
      <c r="Z29" s="1026"/>
      <c r="AA29" s="1026">
        <v>3</v>
      </c>
      <c r="AB29" s="1026"/>
      <c r="AC29" s="1026"/>
      <c r="AD29" s="1026"/>
      <c r="AE29" s="1027"/>
      <c r="AF29" s="1022">
        <v>3</v>
      </c>
      <c r="AG29" s="1023"/>
      <c r="AH29" s="1023"/>
      <c r="AI29" s="1023"/>
      <c r="AJ29" s="1024"/>
      <c r="AK29" s="967">
        <v>79</v>
      </c>
      <c r="AL29" s="958"/>
      <c r="AM29" s="958"/>
      <c r="AN29" s="958"/>
      <c r="AO29" s="958"/>
      <c r="AP29" s="958" t="s">
        <v>549</v>
      </c>
      <c r="AQ29" s="958"/>
      <c r="AR29" s="958"/>
      <c r="AS29" s="958"/>
      <c r="AT29" s="958"/>
      <c r="AU29" s="958" t="s">
        <v>549</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391</v>
      </c>
      <c r="C30" s="1018"/>
      <c r="D30" s="1018"/>
      <c r="E30" s="1018"/>
      <c r="F30" s="1018"/>
      <c r="G30" s="1018"/>
      <c r="H30" s="1018"/>
      <c r="I30" s="1018"/>
      <c r="J30" s="1018"/>
      <c r="K30" s="1018"/>
      <c r="L30" s="1018"/>
      <c r="M30" s="1018"/>
      <c r="N30" s="1018"/>
      <c r="O30" s="1018"/>
      <c r="P30" s="1019"/>
      <c r="Q30" s="1025">
        <v>796</v>
      </c>
      <c r="R30" s="1026"/>
      <c r="S30" s="1026"/>
      <c r="T30" s="1026"/>
      <c r="U30" s="1026"/>
      <c r="V30" s="1026">
        <v>734</v>
      </c>
      <c r="W30" s="1026"/>
      <c r="X30" s="1026"/>
      <c r="Y30" s="1026"/>
      <c r="Z30" s="1026"/>
      <c r="AA30" s="1026">
        <v>62</v>
      </c>
      <c r="AB30" s="1026"/>
      <c r="AC30" s="1026"/>
      <c r="AD30" s="1026"/>
      <c r="AE30" s="1027"/>
      <c r="AF30" s="1022">
        <v>2146</v>
      </c>
      <c r="AG30" s="1023"/>
      <c r="AH30" s="1023"/>
      <c r="AI30" s="1023"/>
      <c r="AJ30" s="1024"/>
      <c r="AK30" s="967">
        <v>4</v>
      </c>
      <c r="AL30" s="958"/>
      <c r="AM30" s="958"/>
      <c r="AN30" s="958"/>
      <c r="AO30" s="958"/>
      <c r="AP30" s="958">
        <v>165</v>
      </c>
      <c r="AQ30" s="958"/>
      <c r="AR30" s="958"/>
      <c r="AS30" s="958"/>
      <c r="AT30" s="958"/>
      <c r="AU30" s="958" t="s">
        <v>549</v>
      </c>
      <c r="AV30" s="958"/>
      <c r="AW30" s="958"/>
      <c r="AX30" s="958"/>
      <c r="AY30" s="958"/>
      <c r="AZ30" s="1028"/>
      <c r="BA30" s="1028"/>
      <c r="BB30" s="1028"/>
      <c r="BC30" s="1028"/>
      <c r="BD30" s="1028"/>
      <c r="BE30" s="959" t="s">
        <v>392</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393</v>
      </c>
      <c r="C31" s="1018"/>
      <c r="D31" s="1018"/>
      <c r="E31" s="1018"/>
      <c r="F31" s="1018"/>
      <c r="G31" s="1018"/>
      <c r="H31" s="1018"/>
      <c r="I31" s="1018"/>
      <c r="J31" s="1018"/>
      <c r="K31" s="1018"/>
      <c r="L31" s="1018"/>
      <c r="M31" s="1018"/>
      <c r="N31" s="1018"/>
      <c r="O31" s="1018"/>
      <c r="P31" s="1019"/>
      <c r="Q31" s="1025">
        <v>393</v>
      </c>
      <c r="R31" s="1026"/>
      <c r="S31" s="1026"/>
      <c r="T31" s="1026"/>
      <c r="U31" s="1026"/>
      <c r="V31" s="1026">
        <v>375</v>
      </c>
      <c r="W31" s="1026"/>
      <c r="X31" s="1026"/>
      <c r="Y31" s="1026"/>
      <c r="Z31" s="1026"/>
      <c r="AA31" s="1026">
        <v>18</v>
      </c>
      <c r="AB31" s="1026"/>
      <c r="AC31" s="1026"/>
      <c r="AD31" s="1026"/>
      <c r="AE31" s="1027"/>
      <c r="AF31" s="1022">
        <v>109</v>
      </c>
      <c r="AG31" s="1023"/>
      <c r="AH31" s="1023"/>
      <c r="AI31" s="1023"/>
      <c r="AJ31" s="1024"/>
      <c r="AK31" s="967">
        <v>239</v>
      </c>
      <c r="AL31" s="958"/>
      <c r="AM31" s="958"/>
      <c r="AN31" s="958"/>
      <c r="AO31" s="958"/>
      <c r="AP31" s="958">
        <v>3326</v>
      </c>
      <c r="AQ31" s="958"/>
      <c r="AR31" s="958"/>
      <c r="AS31" s="958"/>
      <c r="AT31" s="958"/>
      <c r="AU31" s="958" t="s">
        <v>549</v>
      </c>
      <c r="AV31" s="958"/>
      <c r="AW31" s="958"/>
      <c r="AX31" s="958"/>
      <c r="AY31" s="958"/>
      <c r="AZ31" s="1028"/>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2015</v>
      </c>
      <c r="AG63" s="946"/>
      <c r="AH63" s="946"/>
      <c r="AI63" s="946"/>
      <c r="AJ63" s="1009"/>
      <c r="AK63" s="1010"/>
      <c r="AL63" s="950"/>
      <c r="AM63" s="950"/>
      <c r="AN63" s="950"/>
      <c r="AO63" s="950"/>
      <c r="AP63" s="946">
        <v>3492</v>
      </c>
      <c r="AQ63" s="946"/>
      <c r="AR63" s="946"/>
      <c r="AS63" s="946"/>
      <c r="AT63" s="946"/>
      <c r="AU63" s="946" t="s">
        <v>549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551</v>
      </c>
      <c r="C68" s="973"/>
      <c r="D68" s="973"/>
      <c r="E68" s="973"/>
      <c r="F68" s="973"/>
      <c r="G68" s="973"/>
      <c r="H68" s="973"/>
      <c r="I68" s="973"/>
      <c r="J68" s="973"/>
      <c r="K68" s="973"/>
      <c r="L68" s="973"/>
      <c r="M68" s="973"/>
      <c r="N68" s="973"/>
      <c r="O68" s="973"/>
      <c r="P68" s="974"/>
      <c r="Q68" s="975">
        <v>1721</v>
      </c>
      <c r="R68" s="969"/>
      <c r="S68" s="969"/>
      <c r="T68" s="969"/>
      <c r="U68" s="969"/>
      <c r="V68" s="969">
        <v>1651</v>
      </c>
      <c r="W68" s="969"/>
      <c r="X68" s="969"/>
      <c r="Y68" s="969"/>
      <c r="Z68" s="969"/>
      <c r="AA68" s="969">
        <v>70</v>
      </c>
      <c r="AB68" s="969"/>
      <c r="AC68" s="969"/>
      <c r="AD68" s="969"/>
      <c r="AE68" s="969"/>
      <c r="AF68" s="969">
        <v>68</v>
      </c>
      <c r="AG68" s="969"/>
      <c r="AH68" s="969"/>
      <c r="AI68" s="969"/>
      <c r="AJ68" s="969"/>
      <c r="AK68" s="969" t="s">
        <v>565</v>
      </c>
      <c r="AL68" s="969"/>
      <c r="AM68" s="969"/>
      <c r="AN68" s="969"/>
      <c r="AO68" s="969"/>
      <c r="AP68" s="969">
        <v>2120</v>
      </c>
      <c r="AQ68" s="969"/>
      <c r="AR68" s="969"/>
      <c r="AS68" s="969"/>
      <c r="AT68" s="969"/>
      <c r="AU68" s="969">
        <v>2120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558</v>
      </c>
      <c r="C69" s="962"/>
      <c r="D69" s="962"/>
      <c r="E69" s="962"/>
      <c r="F69" s="962"/>
      <c r="G69" s="962"/>
      <c r="H69" s="962"/>
      <c r="I69" s="962"/>
      <c r="J69" s="962"/>
      <c r="K69" s="962"/>
      <c r="L69" s="962"/>
      <c r="M69" s="962"/>
      <c r="N69" s="962"/>
      <c r="O69" s="962"/>
      <c r="P69" s="963"/>
      <c r="Q69" s="964">
        <v>573</v>
      </c>
      <c r="R69" s="958"/>
      <c r="S69" s="958"/>
      <c r="T69" s="958"/>
      <c r="U69" s="958"/>
      <c r="V69" s="958">
        <v>562</v>
      </c>
      <c r="W69" s="958"/>
      <c r="X69" s="958"/>
      <c r="Y69" s="958"/>
      <c r="Z69" s="958"/>
      <c r="AA69" s="958">
        <v>11</v>
      </c>
      <c r="AB69" s="958"/>
      <c r="AC69" s="958"/>
      <c r="AD69" s="958"/>
      <c r="AE69" s="958"/>
      <c r="AF69" s="958">
        <v>11</v>
      </c>
      <c r="AG69" s="958"/>
      <c r="AH69" s="958"/>
      <c r="AI69" s="958"/>
      <c r="AJ69" s="958"/>
      <c r="AK69" s="958">
        <v>13</v>
      </c>
      <c r="AL69" s="958"/>
      <c r="AM69" s="958"/>
      <c r="AN69" s="958"/>
      <c r="AO69" s="958"/>
      <c r="AP69" s="958">
        <v>840</v>
      </c>
      <c r="AQ69" s="958"/>
      <c r="AR69" s="958"/>
      <c r="AS69" s="958"/>
      <c r="AT69" s="958"/>
      <c r="AU69" s="958" t="s">
        <v>571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552</v>
      </c>
      <c r="C70" s="962"/>
      <c r="D70" s="962"/>
      <c r="E70" s="962"/>
      <c r="F70" s="962"/>
      <c r="G70" s="962"/>
      <c r="H70" s="962"/>
      <c r="I70" s="962"/>
      <c r="J70" s="962"/>
      <c r="K70" s="962"/>
      <c r="L70" s="962"/>
      <c r="M70" s="962"/>
      <c r="N70" s="962"/>
      <c r="O70" s="962"/>
      <c r="P70" s="963"/>
      <c r="Q70" s="964" t="s">
        <v>571</v>
      </c>
      <c r="R70" s="958"/>
      <c r="S70" s="958"/>
      <c r="T70" s="958"/>
      <c r="U70" s="958"/>
      <c r="V70" s="958" t="s">
        <v>571</v>
      </c>
      <c r="W70" s="958"/>
      <c r="X70" s="958"/>
      <c r="Y70" s="958"/>
      <c r="Z70" s="958"/>
      <c r="AA70" s="958" t="s">
        <v>571</v>
      </c>
      <c r="AB70" s="958"/>
      <c r="AC70" s="958"/>
      <c r="AD70" s="958"/>
      <c r="AE70" s="958"/>
      <c r="AF70" s="958" t="s">
        <v>571</v>
      </c>
      <c r="AG70" s="958"/>
      <c r="AH70" s="958"/>
      <c r="AI70" s="958"/>
      <c r="AJ70" s="958"/>
      <c r="AK70" s="958" t="s">
        <v>571</v>
      </c>
      <c r="AL70" s="958"/>
      <c r="AM70" s="958"/>
      <c r="AN70" s="958"/>
      <c r="AO70" s="958"/>
      <c r="AP70" s="958" t="s">
        <v>571</v>
      </c>
      <c r="AQ70" s="958"/>
      <c r="AR70" s="958"/>
      <c r="AS70" s="958"/>
      <c r="AT70" s="958"/>
      <c r="AU70" s="958" t="s">
        <v>571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553</v>
      </c>
      <c r="C71" s="962"/>
      <c r="D71" s="962"/>
      <c r="E71" s="962"/>
      <c r="F71" s="962"/>
      <c r="G71" s="962"/>
      <c r="H71" s="962"/>
      <c r="I71" s="962"/>
      <c r="J71" s="962"/>
      <c r="K71" s="962"/>
      <c r="L71" s="962"/>
      <c r="M71" s="962"/>
      <c r="N71" s="962"/>
      <c r="O71" s="962"/>
      <c r="P71" s="963"/>
      <c r="Q71" s="964">
        <v>1397</v>
      </c>
      <c r="R71" s="958"/>
      <c r="S71" s="958"/>
      <c r="T71" s="958"/>
      <c r="U71" s="958"/>
      <c r="V71" s="958">
        <v>1375</v>
      </c>
      <c r="W71" s="958"/>
      <c r="X71" s="958"/>
      <c r="Y71" s="958"/>
      <c r="Z71" s="958"/>
      <c r="AA71" s="958">
        <v>22</v>
      </c>
      <c r="AB71" s="958"/>
      <c r="AC71" s="958"/>
      <c r="AD71" s="958"/>
      <c r="AE71" s="958"/>
      <c r="AF71" s="958">
        <v>21</v>
      </c>
      <c r="AG71" s="958"/>
      <c r="AH71" s="958"/>
      <c r="AI71" s="958"/>
      <c r="AJ71" s="958"/>
      <c r="AK71" s="958">
        <v>6</v>
      </c>
      <c r="AL71" s="958"/>
      <c r="AM71" s="958"/>
      <c r="AN71" s="958"/>
      <c r="AO71" s="958"/>
      <c r="AP71" s="958">
        <v>350</v>
      </c>
      <c r="AQ71" s="958"/>
      <c r="AR71" s="958"/>
      <c r="AS71" s="958"/>
      <c r="AT71" s="958"/>
      <c r="AU71" s="958" t="s">
        <v>571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554</v>
      </c>
      <c r="C72" s="962"/>
      <c r="D72" s="962"/>
      <c r="E72" s="962"/>
      <c r="F72" s="962"/>
      <c r="G72" s="962"/>
      <c r="H72" s="962"/>
      <c r="I72" s="962"/>
      <c r="J72" s="962"/>
      <c r="K72" s="962"/>
      <c r="L72" s="962"/>
      <c r="M72" s="962"/>
      <c r="N72" s="962"/>
      <c r="O72" s="962"/>
      <c r="P72" s="963"/>
      <c r="Q72" s="964">
        <v>781</v>
      </c>
      <c r="R72" s="958"/>
      <c r="S72" s="958"/>
      <c r="T72" s="958"/>
      <c r="U72" s="958"/>
      <c r="V72" s="958">
        <v>701</v>
      </c>
      <c r="W72" s="958"/>
      <c r="X72" s="958"/>
      <c r="Y72" s="958"/>
      <c r="Z72" s="958"/>
      <c r="AA72" s="958">
        <v>80</v>
      </c>
      <c r="AB72" s="958"/>
      <c r="AC72" s="958"/>
      <c r="AD72" s="958"/>
      <c r="AE72" s="958"/>
      <c r="AF72" s="958">
        <v>35</v>
      </c>
      <c r="AG72" s="958"/>
      <c r="AH72" s="958"/>
      <c r="AI72" s="958"/>
      <c r="AJ72" s="958"/>
      <c r="AK72" s="958">
        <v>51</v>
      </c>
      <c r="AL72" s="958"/>
      <c r="AM72" s="958"/>
      <c r="AN72" s="958"/>
      <c r="AO72" s="958"/>
      <c r="AP72" s="958">
        <v>187</v>
      </c>
      <c r="AQ72" s="958"/>
      <c r="AR72" s="958"/>
      <c r="AS72" s="958"/>
      <c r="AT72" s="958"/>
      <c r="AU72" s="958" t="s">
        <v>571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555</v>
      </c>
      <c r="C73" s="962"/>
      <c r="D73" s="962"/>
      <c r="E73" s="962"/>
      <c r="F73" s="962"/>
      <c r="G73" s="962"/>
      <c r="H73" s="962"/>
      <c r="I73" s="962"/>
      <c r="J73" s="962"/>
      <c r="K73" s="962"/>
      <c r="L73" s="962"/>
      <c r="M73" s="962"/>
      <c r="N73" s="962"/>
      <c r="O73" s="962"/>
      <c r="P73" s="963"/>
      <c r="Q73" s="964">
        <v>322</v>
      </c>
      <c r="R73" s="958"/>
      <c r="S73" s="958"/>
      <c r="T73" s="958"/>
      <c r="U73" s="958"/>
      <c r="V73" s="958">
        <v>303</v>
      </c>
      <c r="W73" s="958"/>
      <c r="X73" s="958"/>
      <c r="Y73" s="958"/>
      <c r="Z73" s="958"/>
      <c r="AA73" s="958">
        <v>19</v>
      </c>
      <c r="AB73" s="958"/>
      <c r="AC73" s="958"/>
      <c r="AD73" s="958"/>
      <c r="AE73" s="958"/>
      <c r="AF73" s="958">
        <v>12</v>
      </c>
      <c r="AG73" s="958"/>
      <c r="AH73" s="958"/>
      <c r="AI73" s="958"/>
      <c r="AJ73" s="958"/>
      <c r="AK73" s="958">
        <v>26</v>
      </c>
      <c r="AL73" s="958"/>
      <c r="AM73" s="958"/>
      <c r="AN73" s="958"/>
      <c r="AO73" s="958"/>
      <c r="AP73" s="958">
        <v>116</v>
      </c>
      <c r="AQ73" s="958"/>
      <c r="AR73" s="958"/>
      <c r="AS73" s="958"/>
      <c r="AT73" s="958"/>
      <c r="AU73" s="958" t="s">
        <v>571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556</v>
      </c>
      <c r="C74" s="962"/>
      <c r="D74" s="962"/>
      <c r="E74" s="962"/>
      <c r="F74" s="962"/>
      <c r="G74" s="962"/>
      <c r="H74" s="962"/>
      <c r="I74" s="962"/>
      <c r="J74" s="962"/>
      <c r="K74" s="962"/>
      <c r="L74" s="962"/>
      <c r="M74" s="962"/>
      <c r="N74" s="962"/>
      <c r="O74" s="962"/>
      <c r="P74" s="963"/>
      <c r="Q74" s="964">
        <v>5657</v>
      </c>
      <c r="R74" s="958"/>
      <c r="S74" s="958"/>
      <c r="T74" s="958"/>
      <c r="U74" s="958"/>
      <c r="V74" s="958">
        <v>5482</v>
      </c>
      <c r="W74" s="958"/>
      <c r="X74" s="958"/>
      <c r="Y74" s="958"/>
      <c r="Z74" s="958"/>
      <c r="AA74" s="958">
        <v>175</v>
      </c>
      <c r="AB74" s="958"/>
      <c r="AC74" s="958"/>
      <c r="AD74" s="958"/>
      <c r="AE74" s="958"/>
      <c r="AF74" s="958">
        <v>175</v>
      </c>
      <c r="AG74" s="958"/>
      <c r="AH74" s="958"/>
      <c r="AI74" s="958"/>
      <c r="AJ74" s="958"/>
      <c r="AK74" s="958" t="s">
        <v>565</v>
      </c>
      <c r="AL74" s="958"/>
      <c r="AM74" s="958"/>
      <c r="AN74" s="958"/>
      <c r="AO74" s="958"/>
      <c r="AP74" s="958" t="s">
        <v>565</v>
      </c>
      <c r="AQ74" s="958"/>
      <c r="AR74" s="958"/>
      <c r="AS74" s="958"/>
      <c r="AT74" s="958"/>
      <c r="AU74" s="958" t="s">
        <v>565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557</v>
      </c>
      <c r="C75" s="962"/>
      <c r="D75" s="962"/>
      <c r="E75" s="962"/>
      <c r="F75" s="962"/>
      <c r="G75" s="962"/>
      <c r="H75" s="962"/>
      <c r="I75" s="962"/>
      <c r="J75" s="962"/>
      <c r="K75" s="962"/>
      <c r="L75" s="962"/>
      <c r="M75" s="962"/>
      <c r="N75" s="962"/>
      <c r="O75" s="962"/>
      <c r="P75" s="963"/>
      <c r="Q75" s="965">
        <v>221</v>
      </c>
      <c r="R75" s="966"/>
      <c r="S75" s="966"/>
      <c r="T75" s="966"/>
      <c r="U75" s="967"/>
      <c r="V75" s="968">
        <v>202</v>
      </c>
      <c r="W75" s="966"/>
      <c r="X75" s="966"/>
      <c r="Y75" s="966"/>
      <c r="Z75" s="967"/>
      <c r="AA75" s="968">
        <v>19</v>
      </c>
      <c r="AB75" s="966"/>
      <c r="AC75" s="966"/>
      <c r="AD75" s="966"/>
      <c r="AE75" s="967"/>
      <c r="AF75" s="968">
        <v>19</v>
      </c>
      <c r="AG75" s="966"/>
      <c r="AH75" s="966"/>
      <c r="AI75" s="966"/>
      <c r="AJ75" s="967"/>
      <c r="AK75" s="968" t="s">
        <v>565</v>
      </c>
      <c r="AL75" s="966"/>
      <c r="AM75" s="966"/>
      <c r="AN75" s="966"/>
      <c r="AO75" s="967"/>
      <c r="AP75" s="968" t="s">
        <v>565</v>
      </c>
      <c r="AQ75" s="966"/>
      <c r="AR75" s="966"/>
      <c r="AS75" s="966"/>
      <c r="AT75" s="967"/>
      <c r="AU75" s="968" t="s">
        <v>565</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t="s">
        <v>559</v>
      </c>
      <c r="C76" s="962"/>
      <c r="D76" s="962"/>
      <c r="E76" s="962"/>
      <c r="F76" s="962"/>
      <c r="G76" s="962"/>
      <c r="H76" s="962"/>
      <c r="I76" s="962"/>
      <c r="J76" s="962"/>
      <c r="K76" s="962"/>
      <c r="L76" s="962"/>
      <c r="M76" s="962"/>
      <c r="N76" s="962"/>
      <c r="O76" s="962"/>
      <c r="P76" s="963"/>
      <c r="Q76" s="965">
        <v>283</v>
      </c>
      <c r="R76" s="966"/>
      <c r="S76" s="966"/>
      <c r="T76" s="966"/>
      <c r="U76" s="967"/>
      <c r="V76" s="968">
        <v>249</v>
      </c>
      <c r="W76" s="966"/>
      <c r="X76" s="966"/>
      <c r="Y76" s="966"/>
      <c r="Z76" s="967"/>
      <c r="AA76" s="968">
        <v>34</v>
      </c>
      <c r="AB76" s="966"/>
      <c r="AC76" s="966"/>
      <c r="AD76" s="966"/>
      <c r="AE76" s="967"/>
      <c r="AF76" s="968">
        <v>34</v>
      </c>
      <c r="AG76" s="966"/>
      <c r="AH76" s="966"/>
      <c r="AI76" s="966"/>
      <c r="AJ76" s="967"/>
      <c r="AK76" s="968">
        <v>19</v>
      </c>
      <c r="AL76" s="966"/>
      <c r="AM76" s="966"/>
      <c r="AN76" s="966"/>
      <c r="AO76" s="967"/>
      <c r="AP76" s="968" t="s">
        <v>565</v>
      </c>
      <c r="AQ76" s="966"/>
      <c r="AR76" s="966"/>
      <c r="AS76" s="966"/>
      <c r="AT76" s="967"/>
      <c r="AU76" s="968" t="s">
        <v>565</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t="s">
        <v>560</v>
      </c>
      <c r="C77" s="962"/>
      <c r="D77" s="962"/>
      <c r="E77" s="962"/>
      <c r="F77" s="962"/>
      <c r="G77" s="962"/>
      <c r="H77" s="962"/>
      <c r="I77" s="962"/>
      <c r="J77" s="962"/>
      <c r="K77" s="962"/>
      <c r="L77" s="962"/>
      <c r="M77" s="962"/>
      <c r="N77" s="962"/>
      <c r="O77" s="962"/>
      <c r="P77" s="963"/>
      <c r="Q77" s="965">
        <v>36</v>
      </c>
      <c r="R77" s="966"/>
      <c r="S77" s="966"/>
      <c r="T77" s="966"/>
      <c r="U77" s="967"/>
      <c r="V77" s="968">
        <v>19</v>
      </c>
      <c r="W77" s="966"/>
      <c r="X77" s="966"/>
      <c r="Y77" s="966"/>
      <c r="Z77" s="967"/>
      <c r="AA77" s="968">
        <v>17</v>
      </c>
      <c r="AB77" s="966"/>
      <c r="AC77" s="966"/>
      <c r="AD77" s="966"/>
      <c r="AE77" s="967"/>
      <c r="AF77" s="968">
        <v>17</v>
      </c>
      <c r="AG77" s="966"/>
      <c r="AH77" s="966"/>
      <c r="AI77" s="966"/>
      <c r="AJ77" s="967"/>
      <c r="AK77" s="968" t="s">
        <v>565</v>
      </c>
      <c r="AL77" s="966"/>
      <c r="AM77" s="966"/>
      <c r="AN77" s="966"/>
      <c r="AO77" s="967"/>
      <c r="AP77" s="968" t="s">
        <v>565</v>
      </c>
      <c r="AQ77" s="966"/>
      <c r="AR77" s="966"/>
      <c r="AS77" s="966"/>
      <c r="AT77" s="967"/>
      <c r="AU77" s="968" t="s">
        <v>565</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t="s">
        <v>561</v>
      </c>
      <c r="C78" s="962"/>
      <c r="D78" s="962"/>
      <c r="E78" s="962"/>
      <c r="F78" s="962"/>
      <c r="G78" s="962"/>
      <c r="H78" s="962"/>
      <c r="I78" s="962"/>
      <c r="J78" s="962"/>
      <c r="K78" s="962"/>
      <c r="L78" s="962"/>
      <c r="M78" s="962"/>
      <c r="N78" s="962"/>
      <c r="O78" s="962"/>
      <c r="P78" s="963"/>
      <c r="Q78" s="964">
        <v>324</v>
      </c>
      <c r="R78" s="958"/>
      <c r="S78" s="958"/>
      <c r="T78" s="958"/>
      <c r="U78" s="958"/>
      <c r="V78" s="958">
        <v>308</v>
      </c>
      <c r="W78" s="958"/>
      <c r="X78" s="958"/>
      <c r="Y78" s="958"/>
      <c r="Z78" s="958"/>
      <c r="AA78" s="958">
        <v>17</v>
      </c>
      <c r="AB78" s="958"/>
      <c r="AC78" s="958"/>
      <c r="AD78" s="958"/>
      <c r="AE78" s="958"/>
      <c r="AF78" s="958">
        <v>17</v>
      </c>
      <c r="AG78" s="958"/>
      <c r="AH78" s="958"/>
      <c r="AI78" s="958"/>
      <c r="AJ78" s="958"/>
      <c r="AK78" s="958" t="s">
        <v>565</v>
      </c>
      <c r="AL78" s="958"/>
      <c r="AM78" s="958"/>
      <c r="AN78" s="958"/>
      <c r="AO78" s="958"/>
      <c r="AP78" s="958" t="s">
        <v>565</v>
      </c>
      <c r="AQ78" s="958"/>
      <c r="AR78" s="958"/>
      <c r="AS78" s="958"/>
      <c r="AT78" s="958"/>
      <c r="AU78" s="958" t="s">
        <v>565</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t="s">
        <v>562</v>
      </c>
      <c r="C79" s="962"/>
      <c r="D79" s="962"/>
      <c r="E79" s="962"/>
      <c r="F79" s="962"/>
      <c r="G79" s="962"/>
      <c r="H79" s="962"/>
      <c r="I79" s="962"/>
      <c r="J79" s="962"/>
      <c r="K79" s="962"/>
      <c r="L79" s="962"/>
      <c r="M79" s="962"/>
      <c r="N79" s="962"/>
      <c r="O79" s="962"/>
      <c r="P79" s="963"/>
      <c r="Q79" s="964">
        <v>170139</v>
      </c>
      <c r="R79" s="958"/>
      <c r="S79" s="958"/>
      <c r="T79" s="958"/>
      <c r="U79" s="958"/>
      <c r="V79" s="958">
        <v>161758</v>
      </c>
      <c r="W79" s="958"/>
      <c r="X79" s="958"/>
      <c r="Y79" s="958"/>
      <c r="Z79" s="958"/>
      <c r="AA79" s="958">
        <v>8381</v>
      </c>
      <c r="AB79" s="958"/>
      <c r="AC79" s="958"/>
      <c r="AD79" s="958"/>
      <c r="AE79" s="958"/>
      <c r="AF79" s="958">
        <v>8381</v>
      </c>
      <c r="AG79" s="958"/>
      <c r="AH79" s="958"/>
      <c r="AI79" s="958"/>
      <c r="AJ79" s="958"/>
      <c r="AK79" s="958" t="s">
        <v>565</v>
      </c>
      <c r="AL79" s="958"/>
      <c r="AM79" s="958"/>
      <c r="AN79" s="958"/>
      <c r="AO79" s="958"/>
      <c r="AP79" s="958" t="s">
        <v>565</v>
      </c>
      <c r="AQ79" s="958"/>
      <c r="AR79" s="958"/>
      <c r="AS79" s="958"/>
      <c r="AT79" s="958"/>
      <c r="AU79" s="958" t="s">
        <v>565</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t="s">
        <v>563</v>
      </c>
      <c r="C80" s="962"/>
      <c r="D80" s="962"/>
      <c r="E80" s="962"/>
      <c r="F80" s="962"/>
      <c r="G80" s="962"/>
      <c r="H80" s="962"/>
      <c r="I80" s="962"/>
      <c r="J80" s="962"/>
      <c r="K80" s="962"/>
      <c r="L80" s="962"/>
      <c r="M80" s="962"/>
      <c r="N80" s="962"/>
      <c r="O80" s="962"/>
      <c r="P80" s="963"/>
      <c r="Q80" s="964">
        <v>1548</v>
      </c>
      <c r="R80" s="958"/>
      <c r="S80" s="958"/>
      <c r="T80" s="958"/>
      <c r="U80" s="958"/>
      <c r="V80" s="958">
        <v>1509</v>
      </c>
      <c r="W80" s="958"/>
      <c r="X80" s="958"/>
      <c r="Y80" s="958"/>
      <c r="Z80" s="958"/>
      <c r="AA80" s="958">
        <v>39</v>
      </c>
      <c r="AB80" s="958"/>
      <c r="AC80" s="958"/>
      <c r="AD80" s="958"/>
      <c r="AE80" s="958"/>
      <c r="AF80" s="958">
        <v>39</v>
      </c>
      <c r="AG80" s="958"/>
      <c r="AH80" s="958"/>
      <c r="AI80" s="958"/>
      <c r="AJ80" s="958"/>
      <c r="AK80" s="958">
        <v>7</v>
      </c>
      <c r="AL80" s="958"/>
      <c r="AM80" s="958"/>
      <c r="AN80" s="958"/>
      <c r="AO80" s="958"/>
      <c r="AP80" s="958" t="s">
        <v>565</v>
      </c>
      <c r="AQ80" s="958"/>
      <c r="AR80" s="958"/>
      <c r="AS80" s="958"/>
      <c r="AT80" s="958"/>
      <c r="AU80" s="958" t="s">
        <v>565</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t="s">
        <v>564</v>
      </c>
      <c r="C81" s="962"/>
      <c r="D81" s="962"/>
      <c r="E81" s="962"/>
      <c r="F81" s="962"/>
      <c r="G81" s="962"/>
      <c r="H81" s="962"/>
      <c r="I81" s="962"/>
      <c r="J81" s="962"/>
      <c r="K81" s="962"/>
      <c r="L81" s="962"/>
      <c r="M81" s="962"/>
      <c r="N81" s="962"/>
      <c r="O81" s="962"/>
      <c r="P81" s="963"/>
      <c r="Q81" s="964">
        <v>39471</v>
      </c>
      <c r="R81" s="958"/>
      <c r="S81" s="958"/>
      <c r="T81" s="958"/>
      <c r="U81" s="958"/>
      <c r="V81" s="958">
        <v>38552</v>
      </c>
      <c r="W81" s="958"/>
      <c r="X81" s="958"/>
      <c r="Y81" s="958"/>
      <c r="Z81" s="958"/>
      <c r="AA81" s="958">
        <v>919</v>
      </c>
      <c r="AB81" s="958"/>
      <c r="AC81" s="958"/>
      <c r="AD81" s="958"/>
      <c r="AE81" s="958"/>
      <c r="AF81" s="958">
        <v>919</v>
      </c>
      <c r="AG81" s="958"/>
      <c r="AH81" s="958"/>
      <c r="AI81" s="958"/>
      <c r="AJ81" s="958"/>
      <c r="AK81" s="958">
        <v>1335</v>
      </c>
      <c r="AL81" s="958"/>
      <c r="AM81" s="958"/>
      <c r="AN81" s="958"/>
      <c r="AO81" s="958"/>
      <c r="AP81" s="958" t="s">
        <v>565</v>
      </c>
      <c r="AQ81" s="958"/>
      <c r="AR81" s="958"/>
      <c r="AS81" s="958"/>
      <c r="AT81" s="958"/>
      <c r="AU81" s="958" t="s">
        <v>565</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9748</v>
      </c>
      <c r="AG88" s="946"/>
      <c r="AH88" s="946"/>
      <c r="AI88" s="946"/>
      <c r="AJ88" s="946"/>
      <c r="AK88" s="950"/>
      <c r="AL88" s="950"/>
      <c r="AM88" s="950"/>
      <c r="AN88" s="950"/>
      <c r="AO88" s="950"/>
      <c r="AP88" s="946">
        <v>3613</v>
      </c>
      <c r="AQ88" s="946"/>
      <c r="AR88" s="946"/>
      <c r="AS88" s="946"/>
      <c r="AT88" s="946"/>
      <c r="AU88" s="946">
        <v>2120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549</v>
      </c>
      <c r="CX102" s="940"/>
      <c r="CY102" s="940"/>
      <c r="CZ102" s="940"/>
      <c r="DA102" s="941"/>
      <c r="DB102" s="939" t="s">
        <v>549</v>
      </c>
      <c r="DC102" s="940"/>
      <c r="DD102" s="940"/>
      <c r="DE102" s="940"/>
      <c r="DF102" s="941"/>
      <c r="DG102" s="939">
        <v>198</v>
      </c>
      <c r="DH102" s="940"/>
      <c r="DI102" s="940"/>
      <c r="DJ102" s="940"/>
      <c r="DK102" s="941"/>
      <c r="DL102" s="939" t="s">
        <v>549</v>
      </c>
      <c r="DM102" s="940"/>
      <c r="DN102" s="940"/>
      <c r="DO102" s="940"/>
      <c r="DP102" s="941"/>
      <c r="DQ102" s="939" t="s">
        <v>549</v>
      </c>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995615</v>
      </c>
      <c r="AB110" s="876"/>
      <c r="AC110" s="876"/>
      <c r="AD110" s="876"/>
      <c r="AE110" s="877"/>
      <c r="AF110" s="878">
        <v>965285</v>
      </c>
      <c r="AG110" s="876"/>
      <c r="AH110" s="876"/>
      <c r="AI110" s="876"/>
      <c r="AJ110" s="877"/>
      <c r="AK110" s="878">
        <v>915546</v>
      </c>
      <c r="AL110" s="876"/>
      <c r="AM110" s="876"/>
      <c r="AN110" s="876"/>
      <c r="AO110" s="877"/>
      <c r="AP110" s="879">
        <v>12.7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8420369</v>
      </c>
      <c r="BR110" s="829"/>
      <c r="BS110" s="829"/>
      <c r="BT110" s="829"/>
      <c r="BU110" s="829"/>
      <c r="BV110" s="829">
        <v>7830654</v>
      </c>
      <c r="BW110" s="829"/>
      <c r="BX110" s="829"/>
      <c r="BY110" s="829"/>
      <c r="BZ110" s="829"/>
      <c r="CA110" s="829">
        <v>7234872</v>
      </c>
      <c r="CB110" s="829"/>
      <c r="CC110" s="829"/>
      <c r="CD110" s="829"/>
      <c r="CE110" s="829"/>
      <c r="CF110" s="853">
        <v>100.1</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18292</v>
      </c>
      <c r="BR111" s="804"/>
      <c r="BS111" s="804"/>
      <c r="BT111" s="804"/>
      <c r="BU111" s="804"/>
      <c r="BV111" s="804">
        <v>18451</v>
      </c>
      <c r="BW111" s="804"/>
      <c r="BX111" s="804"/>
      <c r="BY111" s="804"/>
      <c r="BZ111" s="804"/>
      <c r="CA111" s="804">
        <v>18520</v>
      </c>
      <c r="CB111" s="804"/>
      <c r="CC111" s="804"/>
      <c r="CD111" s="804"/>
      <c r="CE111" s="804"/>
      <c r="CF111" s="862">
        <v>0.3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1570295</v>
      </c>
      <c r="BR112" s="804"/>
      <c r="BS112" s="804"/>
      <c r="BT112" s="804"/>
      <c r="BU112" s="804"/>
      <c r="BV112" s="804">
        <v>1425716</v>
      </c>
      <c r="BW112" s="804"/>
      <c r="BX112" s="804"/>
      <c r="BY112" s="804"/>
      <c r="BZ112" s="804"/>
      <c r="CA112" s="804">
        <v>1380366</v>
      </c>
      <c r="CB112" s="804"/>
      <c r="CC112" s="804"/>
      <c r="CD112" s="804"/>
      <c r="CE112" s="804"/>
      <c r="CF112" s="862">
        <v>19.100000000000001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113087</v>
      </c>
      <c r="AB113" s="906"/>
      <c r="AC113" s="906"/>
      <c r="AD113" s="906"/>
      <c r="AE113" s="907"/>
      <c r="AF113" s="908">
        <v>98361</v>
      </c>
      <c r="AG113" s="906"/>
      <c r="AH113" s="906"/>
      <c r="AI113" s="906"/>
      <c r="AJ113" s="907"/>
      <c r="AK113" s="908">
        <v>103076</v>
      </c>
      <c r="AL113" s="906"/>
      <c r="AM113" s="906"/>
      <c r="AN113" s="906"/>
      <c r="AO113" s="907"/>
      <c r="AP113" s="909">
        <v>1.4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1094140</v>
      </c>
      <c r="BR113" s="804"/>
      <c r="BS113" s="804"/>
      <c r="BT113" s="804"/>
      <c r="BU113" s="804"/>
      <c r="BV113" s="804">
        <v>1140850</v>
      </c>
      <c r="BW113" s="804"/>
      <c r="BX113" s="804"/>
      <c r="BY113" s="804"/>
      <c r="BZ113" s="804"/>
      <c r="CA113" s="804">
        <v>1111227</v>
      </c>
      <c r="CB113" s="804"/>
      <c r="CC113" s="804"/>
      <c r="CD113" s="804"/>
      <c r="CE113" s="804"/>
      <c r="CF113" s="862">
        <v>15.4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80984</v>
      </c>
      <c r="AB114" s="767"/>
      <c r="AC114" s="767"/>
      <c r="AD114" s="767"/>
      <c r="AE114" s="768"/>
      <c r="AF114" s="769">
        <v>94590</v>
      </c>
      <c r="AG114" s="767"/>
      <c r="AH114" s="767"/>
      <c r="AI114" s="767"/>
      <c r="AJ114" s="768"/>
      <c r="AK114" s="769">
        <v>79536</v>
      </c>
      <c r="AL114" s="767"/>
      <c r="AM114" s="767"/>
      <c r="AN114" s="767"/>
      <c r="AO114" s="768"/>
      <c r="AP114" s="811">
        <v>1.1000000000000001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432680</v>
      </c>
      <c r="BR114" s="804"/>
      <c r="BS114" s="804"/>
      <c r="BT114" s="804"/>
      <c r="BU114" s="804"/>
      <c r="BV114" s="804">
        <v>342985</v>
      </c>
      <c r="BW114" s="804"/>
      <c r="BX114" s="804"/>
      <c r="BY114" s="804"/>
      <c r="BZ114" s="804"/>
      <c r="CA114" s="804">
        <v>313653</v>
      </c>
      <c r="CB114" s="804"/>
      <c r="CC114" s="804"/>
      <c r="CD114" s="804"/>
      <c r="CE114" s="804"/>
      <c r="CF114" s="862">
        <v>4.3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18292</v>
      </c>
      <c r="DH115" s="767"/>
      <c r="DI115" s="767"/>
      <c r="DJ115" s="767"/>
      <c r="DK115" s="768"/>
      <c r="DL115" s="769">
        <v>18451</v>
      </c>
      <c r="DM115" s="767"/>
      <c r="DN115" s="767"/>
      <c r="DO115" s="767"/>
      <c r="DP115" s="768"/>
      <c r="DQ115" s="769">
        <v>18520</v>
      </c>
      <c r="DR115" s="767"/>
      <c r="DS115" s="767"/>
      <c r="DT115" s="767"/>
      <c r="DU115" s="768"/>
      <c r="DV115" s="811">
        <v>0.3</v>
      </c>
      <c r="DW115" s="812"/>
      <c r="DX115" s="812"/>
      <c r="DY115" s="812"/>
      <c r="DZ115" s="813"/>
    </row>
    <row r="116" spans="1:130" s="212" customFormat="1" ht="26.25" customHeight="1" x14ac:dyDescent="0.2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935</v>
      </c>
      <c r="AG116" s="767"/>
      <c r="AH116" s="767"/>
      <c r="AI116" s="767"/>
      <c r="AJ116" s="768"/>
      <c r="AK116" s="769">
        <v>1681</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1189686</v>
      </c>
      <c r="AB117" s="890"/>
      <c r="AC117" s="890"/>
      <c r="AD117" s="890"/>
      <c r="AE117" s="891"/>
      <c r="AF117" s="892">
        <v>1159171</v>
      </c>
      <c r="AG117" s="890"/>
      <c r="AH117" s="890"/>
      <c r="AI117" s="890"/>
      <c r="AJ117" s="891"/>
      <c r="AK117" s="892">
        <v>1099839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11535776</v>
      </c>
      <c r="BR119" s="832"/>
      <c r="BS119" s="832"/>
      <c r="BT119" s="832"/>
      <c r="BU119" s="832"/>
      <c r="BV119" s="832">
        <v>10758656</v>
      </c>
      <c r="BW119" s="832"/>
      <c r="BX119" s="832"/>
      <c r="BY119" s="832"/>
      <c r="BZ119" s="832"/>
      <c r="CA119" s="832">
        <v>10058638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2403180</v>
      </c>
      <c r="BR120" s="829"/>
      <c r="BS120" s="829"/>
      <c r="BT120" s="829"/>
      <c r="BU120" s="829"/>
      <c r="BV120" s="829">
        <v>2300084</v>
      </c>
      <c r="BW120" s="829"/>
      <c r="BX120" s="829"/>
      <c r="BY120" s="829"/>
      <c r="BZ120" s="829"/>
      <c r="CA120" s="829">
        <v>2532350</v>
      </c>
      <c r="CB120" s="829"/>
      <c r="CC120" s="829"/>
      <c r="CD120" s="829"/>
      <c r="CE120" s="829"/>
      <c r="CF120" s="853">
        <v>35</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1570295</v>
      </c>
      <c r="DH120" s="829"/>
      <c r="DI120" s="829"/>
      <c r="DJ120" s="829"/>
      <c r="DK120" s="829"/>
      <c r="DL120" s="829">
        <v>1425716</v>
      </c>
      <c r="DM120" s="829"/>
      <c r="DN120" s="829"/>
      <c r="DO120" s="829"/>
      <c r="DP120" s="829"/>
      <c r="DQ120" s="829">
        <v>1380366</v>
      </c>
      <c r="DR120" s="829"/>
      <c r="DS120" s="829"/>
      <c r="DT120" s="829"/>
      <c r="DU120" s="829"/>
      <c r="DV120" s="830">
        <v>19.100000000000001</v>
      </c>
      <c r="DW120" s="830"/>
      <c r="DX120" s="830"/>
      <c r="DY120" s="830"/>
      <c r="DZ120" s="831"/>
    </row>
    <row r="121" spans="1:130" s="212" customFormat="1" ht="26.25" customHeight="1" x14ac:dyDescent="0.2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8240653</v>
      </c>
      <c r="BR122" s="832"/>
      <c r="BS122" s="832"/>
      <c r="BT122" s="832"/>
      <c r="BU122" s="832"/>
      <c r="BV122" s="832">
        <v>7799951</v>
      </c>
      <c r="BW122" s="832"/>
      <c r="BX122" s="832"/>
      <c r="BY122" s="832"/>
      <c r="BZ122" s="832"/>
      <c r="CA122" s="832">
        <v>7401684</v>
      </c>
      <c r="CB122" s="832"/>
      <c r="CC122" s="832"/>
      <c r="CD122" s="832"/>
      <c r="CE122" s="832"/>
      <c r="CF122" s="833">
        <v>102.4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10643833</v>
      </c>
      <c r="BR123" s="820"/>
      <c r="BS123" s="820"/>
      <c r="BT123" s="820"/>
      <c r="BU123" s="820"/>
      <c r="BV123" s="820">
        <v>10100035</v>
      </c>
      <c r="BW123" s="820"/>
      <c r="BX123" s="820"/>
      <c r="BY123" s="820"/>
      <c r="BZ123" s="820"/>
      <c r="CA123" s="820">
        <v>9934034</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3">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13.2</v>
      </c>
      <c r="BR124" s="818"/>
      <c r="BS124" s="818"/>
      <c r="BT124" s="818"/>
      <c r="BU124" s="818"/>
      <c r="BV124" s="818">
        <v>9.5</v>
      </c>
      <c r="BW124" s="818"/>
      <c r="BX124" s="818"/>
      <c r="BY124" s="818"/>
      <c r="BZ124" s="818"/>
      <c r="CA124" s="818">
        <v>1.7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3">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3">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354</v>
      </c>
      <c r="AB128" s="788"/>
      <c r="AC128" s="788"/>
      <c r="AD128" s="788"/>
      <c r="AE128" s="789"/>
      <c r="AF128" s="790">
        <v>354</v>
      </c>
      <c r="AG128" s="788"/>
      <c r="AH128" s="788"/>
      <c r="AI128" s="788"/>
      <c r="AJ128" s="789"/>
      <c r="AK128" s="790">
        <v>17009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13.77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7444217</v>
      </c>
      <c r="AB129" s="767"/>
      <c r="AC129" s="767"/>
      <c r="AD129" s="767"/>
      <c r="AE129" s="768"/>
      <c r="AF129" s="769">
        <v>7586518</v>
      </c>
      <c r="AG129" s="767"/>
      <c r="AH129" s="767"/>
      <c r="AI129" s="767"/>
      <c r="AJ129" s="768"/>
      <c r="AK129" s="769">
        <v>7925205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18.77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733711</v>
      </c>
      <c r="AB130" s="767"/>
      <c r="AC130" s="767"/>
      <c r="AD130" s="767"/>
      <c r="AE130" s="768"/>
      <c r="AF130" s="769">
        <v>723918</v>
      </c>
      <c r="AG130" s="767"/>
      <c r="AH130" s="767"/>
      <c r="AI130" s="767"/>
      <c r="AJ130" s="768"/>
      <c r="AK130" s="769">
        <v>697068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6710506</v>
      </c>
      <c r="AB131" s="751"/>
      <c r="AC131" s="751"/>
      <c r="AD131" s="751"/>
      <c r="AE131" s="752"/>
      <c r="AF131" s="753">
        <v>6862600</v>
      </c>
      <c r="AG131" s="751"/>
      <c r="AH131" s="751"/>
      <c r="AI131" s="751"/>
      <c r="AJ131" s="752"/>
      <c r="AK131" s="753">
        <v>7228137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1.7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6.7896668299999998</v>
      </c>
      <c r="AB132" s="732"/>
      <c r="AC132" s="732"/>
      <c r="AD132" s="732"/>
      <c r="AE132" s="733"/>
      <c r="AF132" s="734">
        <v>6.3372337019999998</v>
      </c>
      <c r="AG132" s="732"/>
      <c r="AH132" s="732"/>
      <c r="AI132" s="732"/>
      <c r="AJ132" s="733"/>
      <c r="AK132" s="734">
        <v>5.3369492029999996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6.8</v>
      </c>
      <c r="AB133" s="711"/>
      <c r="AC133" s="711"/>
      <c r="AD133" s="711"/>
      <c r="AE133" s="712"/>
      <c r="AF133" s="710">
        <v>6.6</v>
      </c>
      <c r="AG133" s="711"/>
      <c r="AH133" s="711"/>
      <c r="AI133" s="711"/>
      <c r="AJ133" s="712"/>
      <c r="AK133" s="710">
        <v>6.1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1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RHKwSQZ9GxdQ4TSBn9FYabWr5Pewd8nRq1ECCj1i9fvabwGS3lXkjCWguWgit6zAaMTVuS6D8mNfZzGUyV/iA==" saltValue="WWz88P5nI3nhccuLXbY4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AT72" sqref="AT72"/>
    </sheetView>
  </sheetViews>
  <sheetFormatPr defaultColWidth="0" defaultRowHeight="13.5" customHeight="1" zeroHeight="1" x14ac:dyDescent="0.25"/>
  <cols>
    <col min="1" max="120" width="2.765625" style="242" customWidth="1"/>
    <col min="121" max="121" width="0" style="241" hidden="1" customWidth="1"/>
    <col min="122" max="16384" width="9" style="241" hidden="1"/>
  </cols>
  <sheetData>
    <row r="1" spans="1:120" ht="13.3"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41"/>
    </row>
    <row r="17" spans="119:120" ht="13.3" x14ac:dyDescent="0.25">
      <c r="DP17" s="241"/>
    </row>
    <row r="18" spans="119:120" ht="13.3" x14ac:dyDescent="0.25"/>
    <row r="19" spans="119:120" ht="13.3" x14ac:dyDescent="0.25"/>
    <row r="20" spans="119:120" ht="13.3" x14ac:dyDescent="0.25">
      <c r="DO20" s="241"/>
      <c r="DP20" s="241"/>
    </row>
    <row r="21" spans="119:120" ht="13.3" x14ac:dyDescent="0.25">
      <c r="DP21" s="241"/>
    </row>
    <row r="22" spans="119:120" ht="13.3" x14ac:dyDescent="0.25"/>
    <row r="23" spans="119:120" ht="13.3" x14ac:dyDescent="0.25">
      <c r="DO23" s="241"/>
      <c r="DP23" s="241"/>
    </row>
    <row r="24" spans="119:120" ht="13.3" x14ac:dyDescent="0.25">
      <c r="DP24" s="241"/>
    </row>
    <row r="25" spans="119:120" ht="13.3" x14ac:dyDescent="0.25">
      <c r="DP25" s="241"/>
    </row>
    <row r="26" spans="119:120" ht="13.3" x14ac:dyDescent="0.25">
      <c r="DO26" s="241"/>
      <c r="DP26" s="241"/>
    </row>
    <row r="27" spans="119:120" ht="13.3" x14ac:dyDescent="0.25"/>
    <row r="28" spans="119:120" ht="13.3" x14ac:dyDescent="0.25">
      <c r="DO28" s="241"/>
      <c r="DP28" s="241"/>
    </row>
    <row r="29" spans="119:120" ht="13.3" x14ac:dyDescent="0.25">
      <c r="DP29" s="241"/>
    </row>
    <row r="30" spans="119:120" ht="13.3" x14ac:dyDescent="0.25"/>
    <row r="31" spans="119:120" ht="13.3" x14ac:dyDescent="0.25">
      <c r="DO31" s="241"/>
      <c r="DP31" s="241"/>
    </row>
    <row r="32" spans="119:120" ht="13.3" x14ac:dyDescent="0.25"/>
    <row r="33" spans="98:120" ht="13.3" x14ac:dyDescent="0.25">
      <c r="DO33" s="241"/>
      <c r="DP33" s="241"/>
    </row>
    <row r="34" spans="98:120" ht="13.3" x14ac:dyDescent="0.25">
      <c r="DM34" s="241"/>
    </row>
    <row r="35" spans="98:120" ht="13.3" x14ac:dyDescent="0.25">
      <c r="CT35" s="241"/>
      <c r="CU35" s="241"/>
      <c r="CV35" s="241"/>
      <c r="CY35" s="241"/>
      <c r="CZ35" s="241"/>
      <c r="DA35" s="241"/>
      <c r="DD35" s="241"/>
      <c r="DE35" s="241"/>
      <c r="DF35" s="241"/>
      <c r="DI35" s="241"/>
      <c r="DJ35" s="241"/>
      <c r="DK35" s="241"/>
      <c r="DM35" s="241"/>
      <c r="DN35" s="241"/>
      <c r="DO35" s="241"/>
      <c r="DP35" s="241"/>
    </row>
    <row r="36" spans="98:120" ht="13.3" x14ac:dyDescent="0.25"/>
    <row r="37" spans="98:120" ht="13.3" x14ac:dyDescent="0.25">
      <c r="CW37" s="241"/>
      <c r="DB37" s="241"/>
      <c r="DG37" s="241"/>
      <c r="DL37" s="241"/>
      <c r="DP37" s="241"/>
    </row>
    <row r="38" spans="98:120" ht="13.3"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41"/>
      <c r="DO49" s="241"/>
      <c r="DP49" s="241"/>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41"/>
      <c r="CS63" s="241"/>
      <c r="CX63" s="241"/>
      <c r="DC63" s="241"/>
      <c r="DH63" s="241"/>
    </row>
    <row r="64" spans="22:120" ht="13.3" x14ac:dyDescent="0.25">
      <c r="V64" s="241"/>
    </row>
    <row r="65" spans="15:120" ht="13.3"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3" x14ac:dyDescent="0.25">
      <c r="Q66" s="241"/>
      <c r="S66" s="241"/>
      <c r="U66" s="241"/>
      <c r="DM66" s="241"/>
    </row>
    <row r="67" spans="15:120" ht="13.3"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3" x14ac:dyDescent="0.25"/>
    <row r="69" spans="15:120" ht="13.3" x14ac:dyDescent="0.25"/>
    <row r="70" spans="15:120" ht="13.3" x14ac:dyDescent="0.25"/>
    <row r="71" spans="15:120" ht="13.3" x14ac:dyDescent="0.25"/>
    <row r="72" spans="15:120" ht="13.3" x14ac:dyDescent="0.25">
      <c r="DP72" s="241"/>
    </row>
    <row r="73" spans="15:120" ht="13.3" x14ac:dyDescent="0.25">
      <c r="DP73" s="241"/>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41"/>
      <c r="CX96" s="241"/>
      <c r="DC96" s="241"/>
      <c r="DH96" s="241"/>
    </row>
    <row r="97" spans="24:120" ht="13.3" x14ac:dyDescent="0.25">
      <c r="CS97" s="241"/>
      <c r="CX97" s="241"/>
      <c r="DC97" s="241"/>
      <c r="DH97" s="241"/>
      <c r="DP97" s="242" t="s">
        <v>474</v>
      </c>
    </row>
    <row r="98" spans="24:120" ht="13.3" hidden="1" x14ac:dyDescent="0.25">
      <c r="CS98" s="241"/>
      <c r="CX98" s="241"/>
      <c r="DC98" s="241"/>
      <c r="DH98" s="241"/>
    </row>
    <row r="99" spans="24:120" ht="13.3"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3.3" hidden="1" x14ac:dyDescent="0.25">
      <c r="CT103" s="241"/>
      <c r="CV103" s="241"/>
      <c r="CW103" s="241"/>
      <c r="CY103" s="241"/>
      <c r="DA103" s="241"/>
      <c r="DB103" s="241"/>
      <c r="DD103" s="241"/>
      <c r="DF103" s="241"/>
      <c r="DG103" s="241"/>
      <c r="DI103" s="241"/>
      <c r="DK103" s="241"/>
      <c r="DL103" s="241"/>
      <c r="DM103" s="241"/>
      <c r="DN103" s="241"/>
      <c r="DO103" s="241"/>
      <c r="DP103" s="241"/>
    </row>
    <row r="104" spans="24:120" ht="13.3"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fztHNL20oQpoUvZGOcwF2vec6Wy4Gb6U3B5+OgKjKknNe+s8qINQFBZv91VujApwPKKChEJlI+SFocPpjGHVJg==" saltValue="HusFyzBLSReObq91mZXO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Normal="100" zoomScaleSheetLayoutView="55" workbookViewId="0"/>
  </sheetViews>
  <sheetFormatPr defaultColWidth="0" defaultRowHeight="13.5" customHeight="1" zeroHeight="1" x14ac:dyDescent="0.25"/>
  <cols>
    <col min="1" max="116" width="2.69140625" style="242" customWidth="1"/>
    <col min="117" max="16384" width="9" style="241" hidden="1"/>
  </cols>
  <sheetData>
    <row r="1" spans="2:116" ht="13.3"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3" x14ac:dyDescent="0.25"/>
    <row r="3" spans="2:116" ht="13.3" x14ac:dyDescent="0.25"/>
    <row r="4" spans="2:116" ht="13.3"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3"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3" x14ac:dyDescent="0.25"/>
    <row r="20" spans="9:116" ht="13.3" x14ac:dyDescent="0.25"/>
    <row r="21" spans="9:116" ht="13.3" x14ac:dyDescent="0.25">
      <c r="DL21" s="241"/>
    </row>
    <row r="22" spans="9:116" ht="13.3" x14ac:dyDescent="0.25">
      <c r="DI22" s="241"/>
      <c r="DJ22" s="241"/>
      <c r="DK22" s="241"/>
      <c r="DL22" s="241"/>
    </row>
    <row r="23" spans="9:116" ht="13.3" x14ac:dyDescent="0.25">
      <c r="CY23" s="241"/>
      <c r="CZ23" s="241"/>
      <c r="DA23" s="241"/>
      <c r="DB23" s="241"/>
      <c r="DC23" s="241"/>
      <c r="DD23" s="241"/>
      <c r="DE23" s="241"/>
      <c r="DF23" s="241"/>
      <c r="DG23" s="241"/>
      <c r="DH23" s="241"/>
      <c r="DI23" s="241"/>
      <c r="DJ23" s="241"/>
      <c r="DK23" s="241"/>
      <c r="DL23" s="241"/>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41"/>
      <c r="DA35" s="241"/>
      <c r="DB35" s="241"/>
      <c r="DC35" s="241"/>
      <c r="DD35" s="241"/>
      <c r="DE35" s="241"/>
      <c r="DF35" s="241"/>
      <c r="DG35" s="241"/>
      <c r="DH35" s="241"/>
      <c r="DI35" s="241"/>
      <c r="DJ35" s="241"/>
      <c r="DK35" s="241"/>
      <c r="DL35" s="241"/>
    </row>
    <row r="36" spans="15:116" ht="13.3" x14ac:dyDescent="0.25"/>
    <row r="37" spans="15:116" ht="13.3" x14ac:dyDescent="0.25">
      <c r="DL37" s="241"/>
    </row>
    <row r="38" spans="15:116" ht="13.3" x14ac:dyDescent="0.25">
      <c r="DI38" s="241"/>
      <c r="DJ38" s="241"/>
      <c r="DK38" s="241"/>
      <c r="DL38" s="241"/>
    </row>
    <row r="39" spans="15:116" ht="13.3" x14ac:dyDescent="0.25"/>
    <row r="40" spans="15:116" ht="13.3" x14ac:dyDescent="0.25"/>
    <row r="41" spans="15:116" ht="13.3" x14ac:dyDescent="0.25"/>
    <row r="42" spans="15:116" ht="13.3" x14ac:dyDescent="0.25"/>
    <row r="43" spans="15:116" ht="13.3"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3" x14ac:dyDescent="0.25">
      <c r="DL44" s="241"/>
    </row>
    <row r="45" spans="15:116" ht="13.3" x14ac:dyDescent="0.25"/>
    <row r="46" spans="15:116" ht="13.3" x14ac:dyDescent="0.25">
      <c r="DA46" s="241"/>
      <c r="DB46" s="241"/>
      <c r="DC46" s="241"/>
      <c r="DD46" s="241"/>
      <c r="DE46" s="241"/>
      <c r="DF46" s="241"/>
      <c r="DG46" s="241"/>
      <c r="DH46" s="241"/>
      <c r="DI46" s="241"/>
      <c r="DJ46" s="241"/>
      <c r="DK46" s="241"/>
      <c r="DL46" s="241"/>
    </row>
    <row r="47" spans="15:116" ht="13.3" x14ac:dyDescent="0.25"/>
    <row r="48" spans="15:116" ht="13.3" x14ac:dyDescent="0.25"/>
    <row r="49" spans="104:116" ht="13.3" x14ac:dyDescent="0.25"/>
    <row r="50" spans="104:116" ht="13.3" x14ac:dyDescent="0.25">
      <c r="CZ50" s="241"/>
      <c r="DA50" s="241"/>
      <c r="DB50" s="241"/>
      <c r="DC50" s="241"/>
      <c r="DD50" s="241"/>
      <c r="DE50" s="241"/>
      <c r="DF50" s="241"/>
      <c r="DG50" s="241"/>
      <c r="DH50" s="241"/>
      <c r="DI50" s="241"/>
      <c r="DJ50" s="241"/>
      <c r="DK50" s="241"/>
      <c r="DL50" s="241"/>
    </row>
    <row r="51" spans="104:116" ht="13.3" x14ac:dyDescent="0.25"/>
    <row r="52" spans="104:116" ht="13.3" x14ac:dyDescent="0.25"/>
    <row r="53" spans="104:116" ht="13.3" x14ac:dyDescent="0.25">
      <c r="DL53" s="241"/>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41"/>
      <c r="DD67" s="241"/>
      <c r="DE67" s="241"/>
      <c r="DF67" s="241"/>
      <c r="DG67" s="241"/>
      <c r="DH67" s="241"/>
      <c r="DI67" s="241"/>
      <c r="DJ67" s="241"/>
      <c r="DK67" s="241"/>
      <c r="DL67" s="241"/>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FcIrEQvAhXt5Xj9UqULawpYDR+a/trNZUwTfiPu/ktBYXK26FvhQTUaPtdEKfT+vDJhIcRCTD3BTcsDErXmHvw==" saltValue="2+px+dO22XjGubgVyeiox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09375" style="243" customWidth="1"/>
    <col min="37" max="44" width="17" style="243" customWidth="1"/>
    <col min="45" max="45" width="6.07421875" style="249" customWidth="1"/>
    <col min="46" max="46" width="3" style="247" customWidth="1"/>
    <col min="47" max="47" width="19.07421875" style="243" hidden="1" customWidth="1"/>
    <col min="48" max="52" width="12.69140625" style="243" hidden="1" customWidth="1"/>
    <col min="53" max="16384" width="8.69140625" style="243" hidden="1"/>
  </cols>
  <sheetData>
    <row r="1" spans="1:46" ht="13.3" x14ac:dyDescent="0.25">
      <c r="AS1" s="243"/>
      <c r="AT1" s="243"/>
    </row>
    <row r="2" spans="1:46" ht="13.3" x14ac:dyDescent="0.25">
      <c r="AS2" s="243"/>
      <c r="AT2" s="243"/>
    </row>
    <row r="3" spans="1:46" ht="13.3" x14ac:dyDescent="0.25">
      <c r="AS3" s="243"/>
      <c r="AT3" s="243"/>
    </row>
    <row r="4" spans="1:46" ht="13.3" x14ac:dyDescent="0.25">
      <c r="AS4" s="243"/>
      <c r="AT4" s="243"/>
    </row>
    <row r="5" spans="1:46" ht="16.75"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3" x14ac:dyDescent="0.25">
      <c r="A6" s="247"/>
      <c r="AK6" s="248" t="s">
        <v>476</v>
      </c>
      <c r="AL6" s="248"/>
      <c r="AM6" s="248"/>
      <c r="AN6" s="248"/>
    </row>
    <row r="7" spans="1:46" ht="13.5" customHeight="1" x14ac:dyDescent="0.25">
      <c r="A7" s="247"/>
      <c r="AK7" s="250"/>
      <c r="AL7" s="251"/>
      <c r="AM7" s="251"/>
      <c r="AN7" s="252"/>
      <c r="AO7" s="1105" t="s">
        <v>477</v>
      </c>
      <c r="AP7" s="253"/>
      <c r="AQ7" s="254" t="s">
        <v>478</v>
      </c>
      <c r="AR7" s="255"/>
    </row>
    <row r="8" spans="1:46" ht="13.3" x14ac:dyDescent="0.25">
      <c r="A8" s="247"/>
      <c r="AK8" s="256"/>
      <c r="AL8" s="257"/>
      <c r="AM8" s="257"/>
      <c r="AN8" s="258"/>
      <c r="AO8" s="1106"/>
      <c r="AP8" s="259" t="s">
        <v>479</v>
      </c>
      <c r="AQ8" s="260" t="s">
        <v>480</v>
      </c>
      <c r="AR8" s="261" t="s">
        <v>481</v>
      </c>
    </row>
    <row r="9" spans="1:46" ht="13.3" x14ac:dyDescent="0.25">
      <c r="A9" s="247"/>
      <c r="AK9" s="1117" t="s">
        <v>482</v>
      </c>
      <c r="AL9" s="1118"/>
      <c r="AM9" s="1118"/>
      <c r="AN9" s="1119"/>
      <c r="AO9" s="262">
        <v>2216537</v>
      </c>
      <c r="AP9" s="262">
        <v>62159</v>
      </c>
      <c r="AQ9" s="263">
        <v>72090</v>
      </c>
      <c r="AR9" s="264">
        <v>-13.8</v>
      </c>
    </row>
    <row r="10" spans="1:46" ht="13.5" customHeight="1" x14ac:dyDescent="0.25">
      <c r="A10" s="247"/>
      <c r="AK10" s="1117" t="s">
        <v>483</v>
      </c>
      <c r="AL10" s="1118"/>
      <c r="AM10" s="1118"/>
      <c r="AN10" s="1119"/>
      <c r="AO10" s="265">
        <v>395344</v>
      </c>
      <c r="AP10" s="265">
        <v>11087</v>
      </c>
      <c r="AQ10" s="266">
        <v>9072</v>
      </c>
      <c r="AR10" s="267">
        <v>22.2</v>
      </c>
    </row>
    <row r="11" spans="1:46" ht="13.5" customHeight="1" x14ac:dyDescent="0.25">
      <c r="A11" s="247"/>
      <c r="AK11" s="1117" t="s">
        <v>484</v>
      </c>
      <c r="AL11" s="1118"/>
      <c r="AM11" s="1118"/>
      <c r="AN11" s="1119"/>
      <c r="AO11" s="265">
        <v>920</v>
      </c>
      <c r="AP11" s="265">
        <v>26</v>
      </c>
      <c r="AQ11" s="266">
        <v>383</v>
      </c>
      <c r="AR11" s="267">
        <v>-93.2</v>
      </c>
    </row>
    <row r="12" spans="1:46" ht="13.5" customHeight="1" x14ac:dyDescent="0.25">
      <c r="A12" s="247"/>
      <c r="AK12" s="1117" t="s">
        <v>485</v>
      </c>
      <c r="AL12" s="1118"/>
      <c r="AM12" s="1118"/>
      <c r="AN12" s="1119"/>
      <c r="AO12" s="265" t="s">
        <v>486</v>
      </c>
      <c r="AP12" s="265" t="s">
        <v>486</v>
      </c>
      <c r="AQ12" s="266">
        <v>26</v>
      </c>
      <c r="AR12" s="267" t="s">
        <v>486</v>
      </c>
    </row>
    <row r="13" spans="1:46" ht="13.5" customHeight="1" x14ac:dyDescent="0.25">
      <c r="A13" s="247"/>
      <c r="AK13" s="1117" t="s">
        <v>487</v>
      </c>
      <c r="AL13" s="1118"/>
      <c r="AM13" s="1118"/>
      <c r="AN13" s="1119"/>
      <c r="AO13" s="265">
        <v>165709</v>
      </c>
      <c r="AP13" s="265">
        <v>4647</v>
      </c>
      <c r="AQ13" s="266">
        <v>2732</v>
      </c>
      <c r="AR13" s="267">
        <v>70.099999999999994</v>
      </c>
    </row>
    <row r="14" spans="1:46" ht="13.5" customHeight="1" x14ac:dyDescent="0.25">
      <c r="A14" s="247"/>
      <c r="AK14" s="1117" t="s">
        <v>488</v>
      </c>
      <c r="AL14" s="1118"/>
      <c r="AM14" s="1118"/>
      <c r="AN14" s="1119"/>
      <c r="AO14" s="265">
        <v>198709</v>
      </c>
      <c r="AP14" s="265">
        <v>5572</v>
      </c>
      <c r="AQ14" s="266">
        <v>1315</v>
      </c>
      <c r="AR14" s="267">
        <v>323.7</v>
      </c>
    </row>
    <row r="15" spans="1:46" ht="13.5" customHeight="1" x14ac:dyDescent="0.25">
      <c r="A15" s="247"/>
      <c r="AK15" s="1120" t="s">
        <v>489</v>
      </c>
      <c r="AL15" s="1121"/>
      <c r="AM15" s="1121"/>
      <c r="AN15" s="1122"/>
      <c r="AO15" s="265">
        <v>-115108</v>
      </c>
      <c r="AP15" s="265">
        <v>-3228</v>
      </c>
      <c r="AQ15" s="266">
        <v>-4107</v>
      </c>
      <c r="AR15" s="267">
        <v>-21.4</v>
      </c>
    </row>
    <row r="16" spans="1:46" ht="13.3" x14ac:dyDescent="0.25">
      <c r="A16" s="247"/>
      <c r="AK16" s="1120" t="s">
        <v>177</v>
      </c>
      <c r="AL16" s="1121"/>
      <c r="AM16" s="1121"/>
      <c r="AN16" s="1122"/>
      <c r="AO16" s="265">
        <v>2862111</v>
      </c>
      <c r="AP16" s="265">
        <v>80263</v>
      </c>
      <c r="AQ16" s="266">
        <v>81511</v>
      </c>
      <c r="AR16" s="267">
        <v>-1.5</v>
      </c>
    </row>
    <row r="17" spans="1:46" ht="13.3" x14ac:dyDescent="0.25">
      <c r="A17" s="247"/>
    </row>
    <row r="18" spans="1:46" ht="13.3" x14ac:dyDescent="0.25">
      <c r="A18" s="247"/>
      <c r="AQ18" s="268"/>
      <c r="AR18" s="268"/>
    </row>
    <row r="19" spans="1:46" ht="13.3" x14ac:dyDescent="0.25">
      <c r="A19" s="247"/>
      <c r="AK19" s="243" t="s">
        <v>490</v>
      </c>
    </row>
    <row r="20" spans="1:46" ht="13.3" x14ac:dyDescent="0.25">
      <c r="A20" s="247"/>
      <c r="AK20" s="269"/>
      <c r="AL20" s="270"/>
      <c r="AM20" s="270"/>
      <c r="AN20" s="271"/>
      <c r="AO20" s="272" t="s">
        <v>491</v>
      </c>
      <c r="AP20" s="273" t="s">
        <v>492</v>
      </c>
      <c r="AQ20" s="274" t="s">
        <v>493</v>
      </c>
      <c r="AR20" s="275"/>
    </row>
    <row r="21" spans="1:46" s="248" customFormat="1" ht="13.3" x14ac:dyDescent="0.25">
      <c r="A21" s="276"/>
      <c r="AK21" s="1123" t="s">
        <v>494</v>
      </c>
      <c r="AL21" s="1124"/>
      <c r="AM21" s="1124"/>
      <c r="AN21" s="1125"/>
      <c r="AO21" s="277">
        <v>5.61</v>
      </c>
      <c r="AP21" s="278">
        <v>6.74</v>
      </c>
      <c r="AQ21" s="279">
        <v>-1.1299999999999999</v>
      </c>
      <c r="AS21" s="280"/>
      <c r="AT21" s="276"/>
    </row>
    <row r="22" spans="1:46" s="248" customFormat="1" ht="13.3" x14ac:dyDescent="0.25">
      <c r="A22" s="276"/>
      <c r="AK22" s="1123" t="s">
        <v>495</v>
      </c>
      <c r="AL22" s="1124"/>
      <c r="AM22" s="1124"/>
      <c r="AN22" s="1125"/>
      <c r="AO22" s="281">
        <v>97.5</v>
      </c>
      <c r="AP22" s="282">
        <v>97</v>
      </c>
      <c r="AQ22" s="283">
        <v>0.5</v>
      </c>
      <c r="AR22" s="268"/>
      <c r="AS22" s="280"/>
      <c r="AT22" s="276"/>
    </row>
    <row r="23" spans="1:46" s="248" customFormat="1" ht="13.3" x14ac:dyDescent="0.25">
      <c r="A23" s="276"/>
      <c r="AP23" s="268"/>
      <c r="AQ23" s="268"/>
      <c r="AR23" s="268"/>
      <c r="AS23" s="280"/>
      <c r="AT23" s="276"/>
    </row>
    <row r="24" spans="1:46" s="248" customFormat="1" ht="13.3" x14ac:dyDescent="0.25">
      <c r="A24" s="276"/>
      <c r="AP24" s="268"/>
      <c r="AQ24" s="268"/>
      <c r="AR24" s="268"/>
      <c r="AS24" s="280"/>
      <c r="AT24" s="276"/>
    </row>
    <row r="25" spans="1:46" s="248" customFormat="1" ht="13.3"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3" x14ac:dyDescent="0.2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3" x14ac:dyDescent="0.25">
      <c r="A27" s="288"/>
      <c r="AS27" s="243"/>
      <c r="AT27" s="243"/>
    </row>
    <row r="28" spans="1:46" ht="16.75"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3" x14ac:dyDescent="0.25">
      <c r="A29" s="247"/>
      <c r="AK29" s="248" t="s">
        <v>498</v>
      </c>
      <c r="AL29" s="248"/>
      <c r="AM29" s="248"/>
      <c r="AN29" s="248"/>
      <c r="AS29" s="290"/>
    </row>
    <row r="30" spans="1:46" ht="13.5" customHeight="1" x14ac:dyDescent="0.25">
      <c r="A30" s="247"/>
      <c r="AK30" s="250"/>
      <c r="AL30" s="251"/>
      <c r="AM30" s="251"/>
      <c r="AN30" s="252"/>
      <c r="AO30" s="1105" t="s">
        <v>477</v>
      </c>
      <c r="AP30" s="253"/>
      <c r="AQ30" s="254" t="s">
        <v>478</v>
      </c>
      <c r="AR30" s="255"/>
    </row>
    <row r="31" spans="1:46" ht="13.3" x14ac:dyDescent="0.25">
      <c r="A31" s="247"/>
      <c r="AK31" s="256"/>
      <c r="AL31" s="257"/>
      <c r="AM31" s="257"/>
      <c r="AN31" s="258"/>
      <c r="AO31" s="1106"/>
      <c r="AP31" s="259" t="s">
        <v>479</v>
      </c>
      <c r="AQ31" s="260" t="s">
        <v>480</v>
      </c>
      <c r="AR31" s="261" t="s">
        <v>481</v>
      </c>
    </row>
    <row r="32" spans="1:46" ht="27" customHeight="1" x14ac:dyDescent="0.25">
      <c r="A32" s="247"/>
      <c r="AK32" s="1107" t="s">
        <v>499</v>
      </c>
      <c r="AL32" s="1108"/>
      <c r="AM32" s="1108"/>
      <c r="AN32" s="1109"/>
      <c r="AO32" s="291">
        <v>915546</v>
      </c>
      <c r="AP32" s="291">
        <v>25675</v>
      </c>
      <c r="AQ32" s="292">
        <v>33695</v>
      </c>
      <c r="AR32" s="293">
        <v>-23.8</v>
      </c>
    </row>
    <row r="33" spans="1:46" ht="13.5" customHeight="1" x14ac:dyDescent="0.25">
      <c r="A33" s="247"/>
      <c r="AK33" s="1107" t="s">
        <v>500</v>
      </c>
      <c r="AL33" s="1108"/>
      <c r="AM33" s="1108"/>
      <c r="AN33" s="1109"/>
      <c r="AO33" s="291" t="s">
        <v>486</v>
      </c>
      <c r="AP33" s="291" t="s">
        <v>486</v>
      </c>
      <c r="AQ33" s="292" t="s">
        <v>486</v>
      </c>
      <c r="AR33" s="293" t="s">
        <v>486</v>
      </c>
    </row>
    <row r="34" spans="1:46" ht="27" customHeight="1" x14ac:dyDescent="0.25">
      <c r="A34" s="247"/>
      <c r="AK34" s="1107" t="s">
        <v>501</v>
      </c>
      <c r="AL34" s="1108"/>
      <c r="AM34" s="1108"/>
      <c r="AN34" s="1109"/>
      <c r="AO34" s="291" t="s">
        <v>486</v>
      </c>
      <c r="AP34" s="291" t="s">
        <v>486</v>
      </c>
      <c r="AQ34" s="292" t="s">
        <v>486</v>
      </c>
      <c r="AR34" s="293" t="s">
        <v>486</v>
      </c>
    </row>
    <row r="35" spans="1:46" ht="27" customHeight="1" x14ac:dyDescent="0.25">
      <c r="A35" s="247"/>
      <c r="AK35" s="1107" t="s">
        <v>502</v>
      </c>
      <c r="AL35" s="1108"/>
      <c r="AM35" s="1108"/>
      <c r="AN35" s="1109"/>
      <c r="AO35" s="291">
        <v>103076</v>
      </c>
      <c r="AP35" s="291">
        <v>2891</v>
      </c>
      <c r="AQ35" s="292">
        <v>8394</v>
      </c>
      <c r="AR35" s="293">
        <v>-65.599999999999994</v>
      </c>
    </row>
    <row r="36" spans="1:46" ht="27" customHeight="1" x14ac:dyDescent="0.25">
      <c r="A36" s="247"/>
      <c r="AK36" s="1107" t="s">
        <v>503</v>
      </c>
      <c r="AL36" s="1108"/>
      <c r="AM36" s="1108"/>
      <c r="AN36" s="1109"/>
      <c r="AO36" s="291">
        <v>79536</v>
      </c>
      <c r="AP36" s="291">
        <v>2230</v>
      </c>
      <c r="AQ36" s="292">
        <v>1998</v>
      </c>
      <c r="AR36" s="293">
        <v>11.6</v>
      </c>
    </row>
    <row r="37" spans="1:46" ht="13.5" customHeight="1" x14ac:dyDescent="0.25">
      <c r="A37" s="247"/>
      <c r="AK37" s="1107" t="s">
        <v>504</v>
      </c>
      <c r="AL37" s="1108"/>
      <c r="AM37" s="1108"/>
      <c r="AN37" s="1109"/>
      <c r="AO37" s="291" t="s">
        <v>486</v>
      </c>
      <c r="AP37" s="291" t="s">
        <v>486</v>
      </c>
      <c r="AQ37" s="292">
        <v>1021</v>
      </c>
      <c r="AR37" s="293" t="s">
        <v>486</v>
      </c>
    </row>
    <row r="38" spans="1:46" ht="27" customHeight="1" x14ac:dyDescent="0.25">
      <c r="A38" s="247"/>
      <c r="AK38" s="1110" t="s">
        <v>505</v>
      </c>
      <c r="AL38" s="1111"/>
      <c r="AM38" s="1111"/>
      <c r="AN38" s="1112"/>
      <c r="AO38" s="294">
        <v>1681</v>
      </c>
      <c r="AP38" s="294">
        <v>47</v>
      </c>
      <c r="AQ38" s="295">
        <v>3</v>
      </c>
      <c r="AR38" s="283">
        <v>1466.7</v>
      </c>
      <c r="AS38" s="290"/>
    </row>
    <row r="39" spans="1:46" ht="13.3" x14ac:dyDescent="0.25">
      <c r="A39" s="247"/>
      <c r="AK39" s="1110" t="s">
        <v>506</v>
      </c>
      <c r="AL39" s="1111"/>
      <c r="AM39" s="1111"/>
      <c r="AN39" s="1112"/>
      <c r="AO39" s="291">
        <v>-17009</v>
      </c>
      <c r="AP39" s="291">
        <v>-477</v>
      </c>
      <c r="AQ39" s="292">
        <v>-3210</v>
      </c>
      <c r="AR39" s="293">
        <v>-85.1</v>
      </c>
      <c r="AS39" s="290"/>
    </row>
    <row r="40" spans="1:46" ht="27" customHeight="1" x14ac:dyDescent="0.25">
      <c r="A40" s="247"/>
      <c r="AK40" s="1107" t="s">
        <v>507</v>
      </c>
      <c r="AL40" s="1108"/>
      <c r="AM40" s="1108"/>
      <c r="AN40" s="1109"/>
      <c r="AO40" s="291">
        <v>-697068</v>
      </c>
      <c r="AP40" s="291">
        <v>-19548</v>
      </c>
      <c r="AQ40" s="292">
        <v>-26336</v>
      </c>
      <c r="AR40" s="293">
        <v>-25.8</v>
      </c>
      <c r="AS40" s="290"/>
    </row>
    <row r="41" spans="1:46" ht="13.3" x14ac:dyDescent="0.25">
      <c r="A41" s="247"/>
      <c r="AK41" s="1113" t="s">
        <v>287</v>
      </c>
      <c r="AL41" s="1114"/>
      <c r="AM41" s="1114"/>
      <c r="AN41" s="1115"/>
      <c r="AO41" s="291">
        <v>385762</v>
      </c>
      <c r="AP41" s="291">
        <v>10818</v>
      </c>
      <c r="AQ41" s="292">
        <v>15565</v>
      </c>
      <c r="AR41" s="293">
        <v>-30.5</v>
      </c>
      <c r="AS41" s="290"/>
    </row>
    <row r="42" spans="1:46" ht="13.3" x14ac:dyDescent="0.25">
      <c r="A42" s="247"/>
      <c r="AK42" s="296"/>
      <c r="AQ42" s="268"/>
      <c r="AR42" s="268"/>
      <c r="AS42" s="290"/>
    </row>
    <row r="43" spans="1:46" ht="13.3" x14ac:dyDescent="0.25">
      <c r="A43" s="247"/>
      <c r="AP43" s="297"/>
      <c r="AQ43" s="268"/>
      <c r="AS43" s="290"/>
    </row>
    <row r="44" spans="1:46" ht="13.3" x14ac:dyDescent="0.25">
      <c r="A44" s="247"/>
      <c r="AQ44" s="268"/>
    </row>
    <row r="45" spans="1:46" ht="13.3"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3"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3.3" x14ac:dyDescent="0.25">
      <c r="A48" s="247"/>
      <c r="AK48" s="301" t="s">
        <v>509</v>
      </c>
      <c r="AL48" s="301"/>
      <c r="AM48" s="301"/>
      <c r="AN48" s="301"/>
      <c r="AO48" s="301"/>
      <c r="AP48" s="301"/>
      <c r="AQ48" s="302"/>
      <c r="AR48" s="301"/>
    </row>
    <row r="49" spans="1:44" ht="13.5" customHeight="1" x14ac:dyDescent="0.25">
      <c r="A49" s="247"/>
      <c r="AK49" s="303"/>
      <c r="AL49" s="304"/>
      <c r="AM49" s="1100" t="s">
        <v>477</v>
      </c>
      <c r="AN49" s="1102" t="s">
        <v>510</v>
      </c>
      <c r="AO49" s="1103"/>
      <c r="AP49" s="1103"/>
      <c r="AQ49" s="1103"/>
      <c r="AR49" s="1104"/>
    </row>
    <row r="50" spans="1:44" ht="13.3" x14ac:dyDescent="0.25">
      <c r="A50" s="247"/>
      <c r="AK50" s="305"/>
      <c r="AL50" s="306"/>
      <c r="AM50" s="1101"/>
      <c r="AN50" s="307" t="s">
        <v>511</v>
      </c>
      <c r="AO50" s="308" t="s">
        <v>512</v>
      </c>
      <c r="AP50" s="309" t="s">
        <v>513</v>
      </c>
      <c r="AQ50" s="310" t="s">
        <v>514</v>
      </c>
      <c r="AR50" s="311" t="s">
        <v>515</v>
      </c>
    </row>
    <row r="51" spans="1:44" ht="13.3" x14ac:dyDescent="0.25">
      <c r="A51" s="247"/>
      <c r="AK51" s="303" t="s">
        <v>516</v>
      </c>
      <c r="AL51" s="304"/>
      <c r="AM51" s="312">
        <v>1654007</v>
      </c>
      <c r="AN51" s="313">
        <v>46652</v>
      </c>
      <c r="AO51" s="314">
        <v>57.6</v>
      </c>
      <c r="AP51" s="315">
        <v>52068</v>
      </c>
      <c r="AQ51" s="316">
        <v>1.6</v>
      </c>
      <c r="AR51" s="317">
        <v>56</v>
      </c>
    </row>
    <row r="52" spans="1:44" ht="13.3" x14ac:dyDescent="0.25">
      <c r="A52" s="247"/>
      <c r="AK52" s="318"/>
      <c r="AL52" s="319" t="s">
        <v>517</v>
      </c>
      <c r="AM52" s="320">
        <v>392084</v>
      </c>
      <c r="AN52" s="321">
        <v>11059</v>
      </c>
      <c r="AO52" s="322">
        <v>36.200000000000003</v>
      </c>
      <c r="AP52" s="323">
        <v>26936</v>
      </c>
      <c r="AQ52" s="324">
        <v>3.4</v>
      </c>
      <c r="AR52" s="325">
        <v>32.799999999999997</v>
      </c>
    </row>
    <row r="53" spans="1:44" ht="13.3" x14ac:dyDescent="0.25">
      <c r="A53" s="247"/>
      <c r="AK53" s="303" t="s">
        <v>518</v>
      </c>
      <c r="AL53" s="304"/>
      <c r="AM53" s="312">
        <v>1334288</v>
      </c>
      <c r="AN53" s="313">
        <v>37499</v>
      </c>
      <c r="AO53" s="314">
        <v>-19.600000000000001</v>
      </c>
      <c r="AP53" s="315">
        <v>47161</v>
      </c>
      <c r="AQ53" s="316">
        <v>-9.4</v>
      </c>
      <c r="AR53" s="317">
        <v>-10.199999999999999</v>
      </c>
    </row>
    <row r="54" spans="1:44" ht="13.3" x14ac:dyDescent="0.25">
      <c r="A54" s="247"/>
      <c r="AK54" s="318"/>
      <c r="AL54" s="319" t="s">
        <v>517</v>
      </c>
      <c r="AM54" s="320">
        <v>505212</v>
      </c>
      <c r="AN54" s="321">
        <v>14199</v>
      </c>
      <c r="AO54" s="322">
        <v>28.4</v>
      </c>
      <c r="AP54" s="323">
        <v>24595</v>
      </c>
      <c r="AQ54" s="324">
        <v>-8.6999999999999993</v>
      </c>
      <c r="AR54" s="325">
        <v>37.1</v>
      </c>
    </row>
    <row r="55" spans="1:44" ht="13.3" x14ac:dyDescent="0.25">
      <c r="A55" s="247"/>
      <c r="AK55" s="303" t="s">
        <v>519</v>
      </c>
      <c r="AL55" s="304"/>
      <c r="AM55" s="312">
        <v>1387771</v>
      </c>
      <c r="AN55" s="313">
        <v>38843</v>
      </c>
      <c r="AO55" s="314">
        <v>3.6</v>
      </c>
      <c r="AP55" s="315">
        <v>43423</v>
      </c>
      <c r="AQ55" s="316">
        <v>-7.9</v>
      </c>
      <c r="AR55" s="317">
        <v>11.5</v>
      </c>
    </row>
    <row r="56" spans="1:44" ht="13.3" x14ac:dyDescent="0.25">
      <c r="A56" s="247"/>
      <c r="AK56" s="318"/>
      <c r="AL56" s="319" t="s">
        <v>517</v>
      </c>
      <c r="AM56" s="320">
        <v>608419</v>
      </c>
      <c r="AN56" s="321">
        <v>17029</v>
      </c>
      <c r="AO56" s="322">
        <v>19.899999999999999</v>
      </c>
      <c r="AP56" s="323">
        <v>22207</v>
      </c>
      <c r="AQ56" s="324">
        <v>-9.6999999999999993</v>
      </c>
      <c r="AR56" s="325">
        <v>29.6</v>
      </c>
    </row>
    <row r="57" spans="1:44" ht="13.3" x14ac:dyDescent="0.25">
      <c r="A57" s="247"/>
      <c r="AK57" s="303" t="s">
        <v>520</v>
      </c>
      <c r="AL57" s="304"/>
      <c r="AM57" s="312">
        <v>1440042</v>
      </c>
      <c r="AN57" s="313">
        <v>40387</v>
      </c>
      <c r="AO57" s="314">
        <v>4</v>
      </c>
      <c r="AP57" s="315">
        <v>45265</v>
      </c>
      <c r="AQ57" s="316">
        <v>4.2</v>
      </c>
      <c r="AR57" s="317">
        <v>-0.2</v>
      </c>
    </row>
    <row r="58" spans="1:44" ht="13.3" x14ac:dyDescent="0.25">
      <c r="A58" s="247"/>
      <c r="AK58" s="318"/>
      <c r="AL58" s="319" t="s">
        <v>517</v>
      </c>
      <c r="AM58" s="320">
        <v>405903</v>
      </c>
      <c r="AN58" s="321">
        <v>11384</v>
      </c>
      <c r="AO58" s="322">
        <v>-33.1</v>
      </c>
      <c r="AP58" s="323">
        <v>22600</v>
      </c>
      <c r="AQ58" s="324">
        <v>1.8</v>
      </c>
      <c r="AR58" s="325">
        <v>-34.9</v>
      </c>
    </row>
    <row r="59" spans="1:44" ht="13.3" x14ac:dyDescent="0.25">
      <c r="A59" s="247"/>
      <c r="AK59" s="303" t="s">
        <v>521</v>
      </c>
      <c r="AL59" s="304"/>
      <c r="AM59" s="312">
        <v>1757958</v>
      </c>
      <c r="AN59" s="313">
        <v>49299</v>
      </c>
      <c r="AO59" s="314">
        <v>22.1</v>
      </c>
      <c r="AP59" s="315">
        <v>54621</v>
      </c>
      <c r="AQ59" s="316">
        <v>20.7</v>
      </c>
      <c r="AR59" s="317">
        <v>1.4</v>
      </c>
    </row>
    <row r="60" spans="1:44" ht="13.3" x14ac:dyDescent="0.25">
      <c r="A60" s="247"/>
      <c r="AK60" s="318"/>
      <c r="AL60" s="319" t="s">
        <v>517</v>
      </c>
      <c r="AM60" s="320">
        <v>619610</v>
      </c>
      <c r="AN60" s="321">
        <v>17376</v>
      </c>
      <c r="AO60" s="322">
        <v>52.6</v>
      </c>
      <c r="AP60" s="323">
        <v>30892</v>
      </c>
      <c r="AQ60" s="324">
        <v>36.700000000000003</v>
      </c>
      <c r="AR60" s="325">
        <v>15.9</v>
      </c>
    </row>
    <row r="61" spans="1:44" ht="13.3" x14ac:dyDescent="0.25">
      <c r="A61" s="247"/>
      <c r="AK61" s="303" t="s">
        <v>522</v>
      </c>
      <c r="AL61" s="326"/>
      <c r="AM61" s="312">
        <v>1514813</v>
      </c>
      <c r="AN61" s="313">
        <v>42536</v>
      </c>
      <c r="AO61" s="314">
        <v>13.5</v>
      </c>
      <c r="AP61" s="315">
        <v>48508</v>
      </c>
      <c r="AQ61" s="327">
        <v>1.8</v>
      </c>
      <c r="AR61" s="317">
        <v>11.7</v>
      </c>
    </row>
    <row r="62" spans="1:44" ht="13.3" x14ac:dyDescent="0.25">
      <c r="A62" s="247"/>
      <c r="AK62" s="318"/>
      <c r="AL62" s="319" t="s">
        <v>517</v>
      </c>
      <c r="AM62" s="320">
        <v>506246</v>
      </c>
      <c r="AN62" s="321">
        <v>14209</v>
      </c>
      <c r="AO62" s="322">
        <v>20.8</v>
      </c>
      <c r="AP62" s="323">
        <v>25446</v>
      </c>
      <c r="AQ62" s="324">
        <v>4.7</v>
      </c>
      <c r="AR62" s="325">
        <v>16.100000000000001</v>
      </c>
    </row>
    <row r="63" spans="1:44" ht="13.3" x14ac:dyDescent="0.25">
      <c r="A63" s="247"/>
    </row>
    <row r="64" spans="1:44" ht="13.3" x14ac:dyDescent="0.25">
      <c r="A64" s="247"/>
    </row>
    <row r="65" spans="1:46" ht="13.3" x14ac:dyDescent="0.25">
      <c r="A65" s="247"/>
    </row>
    <row r="66" spans="1:46" ht="13.3"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3.3" hidden="1" x14ac:dyDescent="0.25"/>
    <row r="71" spans="1:46" ht="13.3" hidden="1" x14ac:dyDescent="0.25"/>
    <row r="72" spans="1:46" ht="13.3" hidden="1" x14ac:dyDescent="0.25"/>
    <row r="73" spans="1:46" ht="13.3" hidden="1" x14ac:dyDescent="0.25"/>
  </sheetData>
  <sheetProtection algorithmName="SHA-512" hashValue="1BNkx9Icha0njlEyLgpjxO5s14FAImO51MpwY0f7PbQz5np5WyQt/Do2Dn1RnA83o7Q7qPn3rplwfNkbVA59qg==" saltValue="uDdQr7xlLKhUGLO0zBu+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85" zoomScaleNormal="85" zoomScaleSheetLayoutView="55" workbookViewId="0">
      <selection activeCell="AG101" sqref="AG101"/>
    </sheetView>
  </sheetViews>
  <sheetFormatPr defaultColWidth="0" defaultRowHeight="13.5" customHeight="1" zeroHeight="1" x14ac:dyDescent="0.25"/>
  <cols>
    <col min="1" max="125" width="2.4609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3" x14ac:dyDescent="0.25">
      <c r="B2" s="241"/>
      <c r="DG2" s="241"/>
    </row>
    <row r="3" spans="2:125" ht="13.3"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3" x14ac:dyDescent="0.25"/>
    <row r="5" spans="2:125" ht="13.3" x14ac:dyDescent="0.25"/>
    <row r="6" spans="2:125" ht="13.3" x14ac:dyDescent="0.25"/>
    <row r="7" spans="2:125" ht="13.3" x14ac:dyDescent="0.25"/>
    <row r="8" spans="2:125" ht="13.3" x14ac:dyDescent="0.25"/>
    <row r="9" spans="2:125" ht="13.3" x14ac:dyDescent="0.25">
      <c r="DU9" s="241"/>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41"/>
    </row>
    <row r="18" spans="125:125" ht="13.3" x14ac:dyDescent="0.25"/>
    <row r="19" spans="125:125" ht="13.3" x14ac:dyDescent="0.25"/>
    <row r="20" spans="125:125" ht="13.3" x14ac:dyDescent="0.25">
      <c r="DU20" s="241"/>
    </row>
    <row r="21" spans="125:125" ht="13.3" x14ac:dyDescent="0.25">
      <c r="DU21" s="241"/>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41"/>
    </row>
    <row r="29" spans="125:125" ht="13.3" x14ac:dyDescent="0.25"/>
    <row r="30" spans="125:125" ht="13.3" x14ac:dyDescent="0.25"/>
    <row r="31" spans="125:125" ht="13.3" x14ac:dyDescent="0.25"/>
    <row r="32" spans="125:125" ht="13.3" x14ac:dyDescent="0.25"/>
    <row r="33" spans="2:125" ht="13.3" x14ac:dyDescent="0.25">
      <c r="B33" s="241"/>
      <c r="G33" s="241"/>
      <c r="I33" s="241"/>
    </row>
    <row r="34" spans="2:125" ht="13.3" x14ac:dyDescent="0.25">
      <c r="C34" s="241"/>
      <c r="P34" s="241"/>
      <c r="DE34" s="241"/>
      <c r="DH34" s="241"/>
    </row>
    <row r="35" spans="2:125" ht="13.3" x14ac:dyDescent="0.25">
      <c r="D35" s="241"/>
      <c r="E35" s="241"/>
      <c r="DG35" s="241"/>
      <c r="DJ35" s="241"/>
      <c r="DP35" s="241"/>
      <c r="DQ35" s="241"/>
      <c r="DR35" s="241"/>
      <c r="DS35" s="241"/>
      <c r="DT35" s="241"/>
      <c r="DU35" s="241"/>
    </row>
    <row r="36" spans="2:125" ht="13.3"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3" x14ac:dyDescent="0.25">
      <c r="DU37" s="241"/>
    </row>
    <row r="38" spans="2:125" ht="13.3" x14ac:dyDescent="0.25">
      <c r="DT38" s="241"/>
      <c r="DU38" s="241"/>
    </row>
    <row r="39" spans="2:125" ht="13.3" x14ac:dyDescent="0.25"/>
    <row r="40" spans="2:125" ht="13.3" x14ac:dyDescent="0.25">
      <c r="DH40" s="241"/>
    </row>
    <row r="41" spans="2:125" ht="13.3" x14ac:dyDescent="0.25">
      <c r="DE41" s="241"/>
    </row>
    <row r="42" spans="2:125" ht="13.3" x14ac:dyDescent="0.25">
      <c r="DG42" s="241"/>
      <c r="DJ42" s="241"/>
    </row>
    <row r="43" spans="2:125" ht="13.3"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3" x14ac:dyDescent="0.25">
      <c r="DU44" s="241"/>
    </row>
    <row r="45" spans="2:125" ht="13.3" x14ac:dyDescent="0.25"/>
    <row r="46" spans="2:125" ht="13.3" x14ac:dyDescent="0.25"/>
    <row r="47" spans="2:125" ht="13.3" x14ac:dyDescent="0.25"/>
    <row r="48" spans="2:125" ht="13.3" x14ac:dyDescent="0.25">
      <c r="DT48" s="241"/>
      <c r="DU48" s="241"/>
    </row>
    <row r="49" spans="120:125" ht="13.3" x14ac:dyDescent="0.25">
      <c r="DU49" s="241"/>
    </row>
    <row r="50" spans="120:125" ht="13.3" x14ac:dyDescent="0.25">
      <c r="DU50" s="241"/>
    </row>
    <row r="51" spans="120:125" ht="13.3" x14ac:dyDescent="0.25">
      <c r="DP51" s="241"/>
      <c r="DQ51" s="241"/>
      <c r="DR51" s="241"/>
      <c r="DS51" s="241"/>
      <c r="DT51" s="241"/>
      <c r="DU51" s="241"/>
    </row>
    <row r="52" spans="120:125" ht="13.3" x14ac:dyDescent="0.25"/>
    <row r="53" spans="120:125" ht="13.3" x14ac:dyDescent="0.25"/>
    <row r="54" spans="120:125" ht="13.3" x14ac:dyDescent="0.25">
      <c r="DU54" s="241"/>
    </row>
    <row r="55" spans="120:125" ht="13.3" x14ac:dyDescent="0.25"/>
    <row r="56" spans="120:125" ht="13.3" x14ac:dyDescent="0.25"/>
    <row r="57" spans="120:125" ht="13.3" x14ac:dyDescent="0.25"/>
    <row r="58" spans="120:125" ht="13.3" x14ac:dyDescent="0.25">
      <c r="DU58" s="241"/>
    </row>
    <row r="59" spans="120:125" ht="13.3" x14ac:dyDescent="0.25"/>
    <row r="60" spans="120:125" ht="13.3" x14ac:dyDescent="0.25"/>
    <row r="61" spans="120:125" ht="13.3" x14ac:dyDescent="0.25"/>
    <row r="62" spans="120:125" ht="13.3" x14ac:dyDescent="0.25"/>
    <row r="63" spans="120:125" ht="13.3" x14ac:dyDescent="0.25">
      <c r="DU63" s="241"/>
    </row>
    <row r="64" spans="120:125" ht="13.3" x14ac:dyDescent="0.25">
      <c r="DT64" s="241"/>
      <c r="DU64" s="241"/>
    </row>
    <row r="65" spans="123:125" ht="13.3" x14ac:dyDescent="0.25"/>
    <row r="66" spans="123:125" ht="13.3" x14ac:dyDescent="0.25"/>
    <row r="67" spans="123:125" ht="13.3" x14ac:dyDescent="0.25"/>
    <row r="68" spans="123:125" ht="13.3" x14ac:dyDescent="0.25"/>
    <row r="69" spans="123:125" ht="13.3" x14ac:dyDescent="0.25">
      <c r="DS69" s="241"/>
      <c r="DT69" s="241"/>
      <c r="DU69" s="241"/>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41"/>
    </row>
    <row r="83" spans="116:125" ht="13.3" x14ac:dyDescent="0.25">
      <c r="DM83" s="241"/>
      <c r="DN83" s="241"/>
      <c r="DO83" s="241"/>
      <c r="DP83" s="241"/>
      <c r="DQ83" s="241"/>
      <c r="DR83" s="241"/>
      <c r="DS83" s="241"/>
      <c r="DT83" s="241"/>
      <c r="DU83" s="241"/>
    </row>
    <row r="84" spans="116:125" ht="13.3" x14ac:dyDescent="0.25"/>
    <row r="85" spans="116:125" ht="13.3" x14ac:dyDescent="0.25"/>
    <row r="86" spans="116:125" ht="13.3" x14ac:dyDescent="0.25"/>
    <row r="87" spans="116:125" ht="13.3" x14ac:dyDescent="0.25"/>
    <row r="88" spans="116:125" ht="13.3" x14ac:dyDescent="0.25">
      <c r="DU88" s="241"/>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q/K43swm7P2YifJ6nS0FsiULAeLe4bxUL206ORToTGZge85ZDyb3POchZla4KI3Ows53mo7kAV28UXwC3tw3IQ==" saltValue="YXnO4ea8L+cNP+XIF0YO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65" zoomScale="70" zoomScaleNormal="70" zoomScaleSheetLayoutView="55" workbookViewId="0">
      <selection activeCell="CX98" sqref="CX98"/>
    </sheetView>
  </sheetViews>
  <sheetFormatPr defaultColWidth="0" defaultRowHeight="13.5" customHeight="1" zeroHeight="1" x14ac:dyDescent="0.25"/>
  <cols>
    <col min="1" max="125" width="2.4609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3" x14ac:dyDescent="0.25">
      <c r="B2" s="241"/>
      <c r="T2" s="241"/>
    </row>
    <row r="3" spans="1:125" ht="13.3"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41"/>
      <c r="G33" s="241"/>
      <c r="I33" s="241"/>
    </row>
    <row r="34" spans="2:125" ht="13.3" x14ac:dyDescent="0.25">
      <c r="C34" s="241"/>
      <c r="P34" s="241"/>
      <c r="R34" s="241"/>
      <c r="U34" s="241"/>
    </row>
    <row r="35" spans="2:125" ht="13.3"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3" x14ac:dyDescent="0.25">
      <c r="F36" s="241"/>
      <c r="H36" s="241"/>
      <c r="J36" s="241"/>
      <c r="K36" s="241"/>
      <c r="L36" s="241"/>
      <c r="M36" s="241"/>
      <c r="N36" s="241"/>
      <c r="O36" s="241"/>
      <c r="Q36" s="241"/>
      <c r="S36" s="241"/>
      <c r="V36" s="241"/>
    </row>
    <row r="37" spans="2:125" ht="13.3" x14ac:dyDescent="0.25"/>
    <row r="38" spans="2:125" ht="13.3" x14ac:dyDescent="0.25"/>
    <row r="39" spans="2:125" ht="13.3" x14ac:dyDescent="0.25"/>
    <row r="40" spans="2:125" ht="13.3" x14ac:dyDescent="0.25">
      <c r="U40" s="241"/>
    </row>
    <row r="41" spans="2:125" ht="13.3" x14ac:dyDescent="0.25">
      <c r="R41" s="241"/>
    </row>
    <row r="42" spans="2:125" ht="13.3"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3" x14ac:dyDescent="0.25">
      <c r="Q43" s="241"/>
      <c r="S43" s="241"/>
      <c r="V43" s="241"/>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T9qWxL2NKN5QPuzNzvwdVE9SagfwA9r6jxgMR57CtCySUQ8MCJCdVn3mYpSL35+ql0rfj9KsA1lICXrNaMcqvQ==" saltValue="3rG+lUHlfFiqgLkCpiKa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5" zoomScaleNormal="85" zoomScaleSheetLayoutView="100" workbookViewId="0">
      <selection activeCell="M44" sqref="M44"/>
    </sheetView>
  </sheetViews>
  <sheetFormatPr defaultColWidth="0" defaultRowHeight="13.5" customHeight="1" zeroHeight="1" x14ac:dyDescent="0.25"/>
  <cols>
    <col min="1" max="1" width="8.23046875" style="1" customWidth="1"/>
    <col min="2" max="16" width="14.691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9.32</v>
      </c>
      <c r="G47" s="12">
        <v>11.85</v>
      </c>
      <c r="H47" s="12">
        <v>13.59</v>
      </c>
      <c r="I47" s="12">
        <v>12.68</v>
      </c>
      <c r="J47" s="13">
        <v>13.49</v>
      </c>
    </row>
    <row r="48" spans="2:10" ht="57.75" customHeight="1" x14ac:dyDescent="0.25">
      <c r="B48" s="14"/>
      <c r="C48" s="1128" t="s">
        <v>4</v>
      </c>
      <c r="D48" s="1128"/>
      <c r="E48" s="1129"/>
      <c r="F48" s="15">
        <v>6.18</v>
      </c>
      <c r="G48" s="16">
        <v>7.74</v>
      </c>
      <c r="H48" s="16">
        <v>5.61</v>
      </c>
      <c r="I48" s="16">
        <v>4.8600000000000003</v>
      </c>
      <c r="J48" s="17">
        <v>3.9</v>
      </c>
    </row>
    <row r="49" spans="2:10" ht="57.75" customHeight="1" thickBot="1" x14ac:dyDescent="0.3">
      <c r="B49" s="18"/>
      <c r="C49" s="1130" t="s">
        <v>5</v>
      </c>
      <c r="D49" s="1130"/>
      <c r="E49" s="1131"/>
      <c r="F49" s="19">
        <v>0.5</v>
      </c>
      <c r="G49" s="20">
        <v>5.17</v>
      </c>
      <c r="H49" s="20" t="s">
        <v>529</v>
      </c>
      <c r="I49" s="20" t="s">
        <v>530</v>
      </c>
      <c r="J49" s="21">
        <v>0.6</v>
      </c>
    </row>
    <row r="50" spans="2:10" ht="13.3" x14ac:dyDescent="0.25"/>
  </sheetData>
  <sheetProtection algorithmName="SHA-512" hashValue="5S43lxqlDRK2lejP3F6qYyGZbN7i72Bh2G3IP+0zS6fZLcWpquTDRhH3EJfZcLavyF8OEK2JQtWm1/IIjHfEHg==" saltValue="3cpF5kZQ0n90Zgv8im9/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0082734</cp:lastModifiedBy>
  <cp:lastPrinted>2026-03-10T04:06:46Z</cp:lastPrinted>
  <dcterms:created xsi:type="dcterms:W3CDTF">2026-02-26T10:20:47Z</dcterms:created>
  <dcterms:modified xsi:type="dcterms:W3CDTF">2026-03-30T06:51:21Z</dcterms:modified>
  <cp:category/>
</cp:coreProperties>
</file>