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KNG0339\Desktop\"/>
    </mc:Choice>
  </mc:AlternateContent>
  <xr:revisionPtr revIDLastSave="0" documentId="13_ncr:1_{93756222-8AA2-4DA4-BAA2-2CCDE73C136A}" xr6:coauthVersionLast="47" xr6:coauthVersionMax="47" xr10:uidLastSave="{00000000-0000-0000-0000-000000000000}"/>
  <bookViews>
    <workbookView xWindow="-120" yWindow="-120" windowWidth="20730" windowHeight="1116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O35" i="10" l="1"/>
  <c r="AO34"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W38" i="10"/>
  <c r="BE38" i="10"/>
  <c r="AM38" i="10"/>
  <c r="U38" i="10"/>
  <c r="C38" i="10"/>
  <c r="CO37" i="10"/>
  <c r="BW37" i="10"/>
  <c r="BE37" i="10"/>
  <c r="AM37" i="10"/>
  <c r="U37" i="10"/>
  <c r="C37" i="10"/>
  <c r="CO36" i="10"/>
  <c r="BW36" i="10"/>
  <c r="BE36" i="10"/>
  <c r="AM36" i="10"/>
  <c r="U36" i="10"/>
  <c r="C36" i="10"/>
  <c r="CO35" i="10"/>
  <c r="BW35" i="10"/>
  <c r="BE35" i="10"/>
  <c r="C35" i="10"/>
  <c r="CO34" i="10"/>
  <c r="BW34" i="10"/>
  <c r="BE34" i="10"/>
  <c r="C34" i="10"/>
  <c r="U34" i="10" s="1"/>
  <c r="U35" i="10" s="1"/>
  <c r="AM34" i="10" l="1"/>
  <c r="AM35"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<sst xmlns="http://schemas.openxmlformats.org/spreadsheetml/2006/main" count="1099" uniqueCount="556">
  <si>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</si>
  <si>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</si>
  <si>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</si>
  <si>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</si>
  <si>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</si>
  <si>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</si>
  <si>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</si>
  <si>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</si>
  <si>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</si>
  <si>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</si>
  <si>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</si>
  <si>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</si>
  <si>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</si>
  <si>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</si>
  <si>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</si>
  <si>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</si>
  <si>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</si>
  <si>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</si>
  <si>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</si>
  <si>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</si>
  <si>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</si>
  <si>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</si>
  <si>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</si>
  <si>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</si>
  <si>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</si>
  <si>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</si>
  <si>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</si>
  <si>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</si>
  <si>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</si>
  <si>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</si>
  <si>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</si>
  <si>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</si>
  <si>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</si>
  <si>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</si>
  <si>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</si>
  <si>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</si>
  <si>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</si>
  <si>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</si>
  <si>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</si>
  <si>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</si>
  <si>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</si>
  <si>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</si>
  <si>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</si>
  <si>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</si>
  <si>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</si>
  <si>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</si>
  <si>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</si>
  <si>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</si>
  <si>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</si>
  <si>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(当該欄に積立額が多い上位５基金の基金名を入力して下さい(R06年度末現在))</t>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</si>
  <si>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</si>
  <si>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</si>
  <si>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</si>
  <si>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</si>
  <si>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</si>
  <si>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</si>
  <si>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</si>
  <si>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</si>
  <si>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</si>
  <si>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</si>
  <si>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</si>
  <si>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</si>
  <si>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</si>
  <si>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</si>
  <si>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</si>
  <si>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</si>
  <si>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</si>
  <si>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</si>
  <si>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</si>
  <si>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</si>
  <si>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</si>
  <si>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</si>
  <si>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</si>
  <si>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</si>
  <si>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</si>
  <si>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</si>
  <si>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</si>
  <si>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</si>
  <si>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</si>
  <si>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</si>
  <si>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沖縄県</t>
    <phoneticPr fontId="5"/>
  </si>
  <si>
    <t>市町村類型</t>
    <phoneticPr fontId="5"/>
  </si>
  <si>
    <t>Ⅳ－２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</si>
  <si>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</si>
  <si>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</si>
  <si>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</si>
  <si>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</si>
  <si>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</si>
  <si>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</si>
  <si>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</si>
  <si>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</si>
  <si>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</si>
  <si>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</si>
  <si>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</si>
  <si>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</si>
  <si>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北中城村</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</si>
  <si>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</si>
  <si>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</si>
  <si>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</si>
  <si>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</si>
  <si>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</si>
  <si>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</si>
  <si>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</si>
  <si>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</si>
  <si>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</si>
  <si>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</si>
  <si>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</si>
  <si>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</si>
  <si>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</si>
  <si>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</si>
  <si>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</si>
  <si>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</si>
  <si>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</si>
  <si>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</si>
  <si>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</si>
  <si>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</si>
  <si>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</si>
  <si>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</si>
  <si>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11.3</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</si>
  <si>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</si>
  <si>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</si>
  <si>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</si>
  <si>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</si>
  <si>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</si>
  <si>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</si>
  <si>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</si>
  <si>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</si>
  <si>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</si>
  <si>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</si>
  <si>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</si>
  <si>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</si>
  <si>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</si>
  <si>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</si>
  <si>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</si>
  <si>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</si>
  <si>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</si>
  <si>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</si>
  <si>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</si>
  <si>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</si>
  <si>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</si>
  <si>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</si>
  <si>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</si>
  <si>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</si>
  <si>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25"/>
  </si>
  <si>
    <t>うち日本人(％)</t>
    <phoneticPr fontId="5"/>
  </si>
  <si>
    <t>-0.0</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</si>
  <si>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</si>
  <si>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</si>
  <si>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</si>
  <si>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</si>
  <si>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</si>
  <si>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</si>
  <si>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</si>
  <si>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</si>
  <si>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</si>
  <si>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</si>
  <si>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</si>
  <si>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</si>
  <si>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</si>
  <si>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</si>
  <si>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</si>
  <si>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</si>
  <si>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</si>
  <si>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</si>
  <si>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</si>
  <si>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</si>
  <si>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</si>
  <si>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</si>
  <si>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</si>
  <si>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</si>
  <si>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</si>
  <si>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</si>
  <si>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</si>
  <si>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</si>
  <si>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</si>
  <si>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</si>
  <si>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</si>
  <si>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</si>
  <si>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</si>
  <si>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</si>
  <si>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</si>
  <si>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</si>
  <si>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</si>
  <si>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</si>
  <si>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</si>
  <si>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</si>
  <si>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</si>
  <si>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</si>
  <si>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</si>
  <si>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</si>
  <si>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</si>
  <si>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</si>
  <si>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</si>
  <si>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</si>
  <si>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</si>
  <si>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</si>
  <si>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</si>
  <si>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</si>
  <si>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</si>
  <si>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</si>
  <si>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</si>
  <si>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</si>
  <si>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</si>
  <si>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</si>
  <si>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沖縄県北中城村</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</si>
  <si>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</si>
  <si>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</si>
  <si>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</si>
  <si>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</si>
  <si>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</si>
  <si>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</si>
  <si>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</si>
  <si>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</si>
  <si>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</si>
  <si>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</si>
  <si>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</si>
  <si>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</si>
  <si>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</si>
  <si>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</si>
  <si>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</si>
  <si>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</si>
  <si>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</si>
  <si>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</si>
  <si>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</si>
  <si>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</si>
  <si>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</si>
  <si>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</si>
  <si>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</si>
  <si>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</si>
  <si>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</si>
  <si>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</si>
  <si>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</si>
  <si>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</si>
  <si>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</si>
  <si>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</si>
  <si>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</si>
  <si>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</si>
  <si>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</si>
  <si>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</si>
  <si>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</si>
  <si>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</si>
  <si>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</si>
  <si>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</si>
  <si>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</si>
  <si>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</si>
  <si>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</si>
  <si>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</si>
  <si>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</si>
  <si>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</si>
  <si>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</si>
  <si>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</si>
  <si>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</si>
  <si>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</si>
  <si>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</si>
  <si>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</si>
  <si>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</si>
  <si>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</si>
  <si>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</si>
  <si>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</si>
  <si>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</si>
  <si>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</si>
  <si>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</si>
  <si>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</si>
  <si>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</si>
  <si>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</si>
  <si>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</si>
  <si>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</si>
  <si>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</si>
  <si>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</si>
  <si>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</si>
  <si>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</si>
  <si>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</si>
  <si>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</si>
  <si>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</si>
  <si>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</si>
  <si>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</si>
  <si>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</si>
  <si>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</si>
  <si>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</si>
  <si>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</si>
  <si>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</si>
  <si>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</si>
  <si>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</si>
  <si>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</si>
  <si>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</si>
  <si>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</si>
  <si>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</si>
  <si>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</si>
  <si>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</si>
  <si>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</si>
  <si>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</si>
  <si>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</si>
  <si>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</si>
  <si>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</si>
  <si>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</si>
  <si>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</si>
  <si>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</si>
  <si>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</si>
  <si>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</si>
  <si>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</si>
  <si>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</si>
  <si>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</si>
  <si>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</si>
  <si>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</si>
  <si>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</si>
  <si>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</si>
  <si>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</si>
  <si>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</si>
  <si>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</si>
  <si>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</si>
  <si>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</si>
  <si>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</si>
  <si>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</si>
  <si>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</si>
  <si>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</si>
  <si>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</si>
  <si>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</si>
  <si>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</si>
  <si>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</si>
  <si>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</si>
  <si>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</si>
  <si>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</si>
  <si>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</si>
  <si>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</si>
  <si>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</si>
  <si>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</si>
  <si>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</si>
  <si>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</si>
  <si>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</si>
  <si>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</si>
  <si>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</si>
  <si>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</si>
  <si>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</si>
  <si>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</si>
  <si>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</si>
  <si>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</si>
  <si>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</si>
  <si>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</si>
  <si>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</si>
  <si>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</si>
  <si>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</si>
  <si>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</si>
  <si>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</si>
  <si>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</si>
  <si>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</si>
  <si>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</si>
  <si>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</si>
  <si>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</si>
  <si>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</si>
  <si>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</si>
  <si>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</si>
  <si>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</si>
  <si>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</si>
  <si>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</si>
  <si>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</si>
  <si>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沖縄県北中城村</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</si>
  <si>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</si>
  <si>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</si>
  <si>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</si>
  <si>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</si>
  <si>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</si>
  <si>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</si>
  <si>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</si>
  <si>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</si>
  <si>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</si>
  <si>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</si>
  <si>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</si>
  <si>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</si>
  <si>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</si>
  <si>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</si>
  <si>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</si>
  <si>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</si>
  <si>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</si>
  <si>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</si>
  <si>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</si>
  <si>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</si>
  <si>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</si>
  <si>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</si>
  <si>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</si>
  <si>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</si>
  <si>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</si>
  <si>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</si>
  <si>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</si>
  <si>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</si>
  <si>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</si>
  <si>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</si>
  <si>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</si>
  <si>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</si>
  <si>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</si>
  <si>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</si>
  <si>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</si>
  <si>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水道事業会計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</si>
  <si>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</si>
  <si>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</si>
  <si>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</si>
  <si>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</si>
  <si>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</si>
  <si>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</si>
  <si>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</si>
  <si>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</si>
  <si>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</si>
  <si>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</si>
  <si>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</si>
  <si>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</si>
  <si>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</si>
  <si>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</si>
  <si>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</si>
  <si>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</si>
  <si>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</si>
  <si>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</si>
  <si>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</si>
  <si>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</si>
  <si>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</si>
  <si>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</si>
  <si>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</si>
  <si>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</si>
  <si>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</si>
  <si>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</si>
  <si>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</si>
  <si>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</si>
  <si>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</si>
  <si>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</si>
  <si>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</si>
  <si>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</si>
  <si>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</si>
  <si>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</si>
  <si>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</si>
  <si>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</si>
  <si>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</si>
  <si>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</si>
  <si>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</si>
  <si>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</si>
  <si>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</si>
  <si>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</si>
  <si>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</si>
  <si>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</si>
  <si>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</si>
  <si>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</si>
  <si>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</si>
  <si>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</si>
  <si>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</si>
  <si>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</si>
  <si>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</si>
  <si>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</si>
  <si>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</si>
  <si>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</si>
  <si>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</si>
  <si>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</si>
  <si>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</si>
  <si>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</si>
  <si>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</si>
  <si>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</si>
  <si>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</si>
  <si>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</si>
  <si>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</si>
  <si>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</si>
  <si>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</si>
  <si>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</si>
  <si>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</si>
  <si>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</si>
  <si>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</si>
  <si>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</si>
  <si>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</si>
  <si>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</si>
  <si>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</si>
  <si>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</si>
  <si>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</si>
  <si>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</si>
  <si>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</si>
  <si>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</si>
  <si>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</si>
  <si>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</si>
  <si>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</si>
  <si>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</si>
  <si>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</si>
  <si>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</si>
  <si>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</si>
  <si>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</si>
  <si>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</si>
  <si>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</si>
  <si>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</si>
  <si>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</si>
  <si>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</si>
  <si>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</si>
  <si>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</si>
  <si>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</si>
  <si>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</si>
  <si>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</si>
  <si>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</si>
  <si>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</si>
  <si>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</si>
  <si>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</si>
  <si>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</si>
  <si>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</si>
  <si>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</si>
  <si>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</si>
  <si>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</si>
  <si>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</si>
  <si>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</si>
  <si>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</si>
  <si>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</si>
  <si>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</si>
  <si>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</si>
  <si>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</si>
  <si>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</si>
  <si>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</si>
  <si>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</si>
  <si>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</si>
  <si>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</si>
  <si>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</si>
  <si>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</si>
  <si>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</si>
  <si>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</si>
  <si>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</si>
  <si>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</si>
  <si>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</si>
  <si>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</si>
  <si>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</si>
  <si>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</si>
  <si>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</si>
  <si>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</si>
  <si>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</si>
  <si>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</si>
  <si>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</si>
  <si>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</si>
  <si>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</si>
  <si>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</si>
  <si>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</si>
  <si>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</si>
  <si>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1.81</t>
  </si>
  <si>
    <t>▲ 9.70</t>
  </si>
  <si>
    <t>▲ 1.38</t>
  </si>
  <si>
    <t>水道事業会計</t>
  </si>
  <si>
    <t>一般会計</t>
  </si>
  <si>
    <t>下水道事業会計</t>
  </si>
  <si>
    <t>国民健康保険特別会計</t>
  </si>
  <si>
    <t>▲ 0.30</t>
  </si>
  <si>
    <t>▲ 2.19</t>
  </si>
  <si>
    <t>後期高齢者医療特別会計</t>
  </si>
  <si>
    <t>その他会計（赤字）</t>
  </si>
  <si>
    <t>その他会計（黒字）</t>
  </si>
  <si>
    <t>R02</t>
    <phoneticPr fontId="5"/>
  </si>
  <si>
    <t>R03</t>
    <phoneticPr fontId="5"/>
  </si>
  <si>
    <t>R04</t>
    <phoneticPr fontId="5"/>
  </si>
  <si>
    <t>R05</t>
    <phoneticPr fontId="5"/>
  </si>
  <si>
    <t>R06</t>
    <phoneticPr fontId="5"/>
  </si>
  <si>
    <t>-</t>
    <phoneticPr fontId="2"/>
  </si>
  <si>
    <t>沖縄県市町村自治会館管理組合</t>
    <phoneticPr fontId="2"/>
  </si>
  <si>
    <t>沖縄県市町村総合事務組合</t>
    <phoneticPr fontId="2"/>
  </si>
  <si>
    <t>中城村北中城村清掃事務組合</t>
    <phoneticPr fontId="2"/>
  </si>
  <si>
    <t>中城北中城消防組合</t>
    <phoneticPr fontId="2"/>
  </si>
  <si>
    <t>南部広域行政組合</t>
    <phoneticPr fontId="2"/>
  </si>
  <si>
    <t>中部広域市町村圏事務組合</t>
    <phoneticPr fontId="2"/>
  </si>
  <si>
    <t>沖縄県介護保険広域連合（一般会計）</t>
    <rPh sb="12" eb="16">
      <t>イッパンカイケイ</t>
    </rPh>
    <phoneticPr fontId="2"/>
  </si>
  <si>
    <t>沖縄県介護保険広域連合（特別会計）</t>
    <rPh sb="12" eb="14">
      <t>トクベツ</t>
    </rPh>
    <phoneticPr fontId="2"/>
  </si>
  <si>
    <t>沖縄県後期高齢者医療広域連合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</si>
</sst>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40" xfId="11" applyNumberFormat="1" applyFon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96248</c:v>
                </c:pt>
                <c:pt idx="1">
                  <c:v>76413</c:v>
                </c:pt>
                <c:pt idx="2">
                  <c:v>66481</c:v>
                </c:pt>
                <c:pt idx="3">
                  <c:v>67825</c:v>
                </c:pt>
                <c:pt idx="4">
                  <c:v>81158</c:v>
                </c:pt>
              </c:numCache>
            </c:numRef>
          </c:val>
          <c:smooth val="0"/>
          <c:extLst>
            <c:ext xmlns:c16="http://schemas.microsoft.com/office/drawing/2014/chart" uri="{C3380CC4-5D6E-409C-BE32-E72D297353CC}">
              <c16:uniqueId val="{00000000-8937-4185-B5D2-548DE50D6AE3}"/>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81964</c:v>
                </c:pt>
                <c:pt idx="1">
                  <c:v>52448</c:v>
                </c:pt>
                <c:pt idx="2">
                  <c:v>19202</c:v>
                </c:pt>
                <c:pt idx="3">
                  <c:v>19783</c:v>
                </c:pt>
                <c:pt idx="4">
                  <c:v>18970</c:v>
                </c:pt>
              </c:numCache>
            </c:numRef>
          </c:val>
          <c:smooth val="0"/>
          <c:extLst>
            <c:ext xmlns:c16="http://schemas.microsoft.com/office/drawing/2014/chart" uri="{C3380CC4-5D6E-409C-BE32-E72D297353CC}">
              <c16:uniqueId val="{00000001-8937-4185-B5D2-548DE50D6AE3}"/>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3.62</c:v>
                </c:pt>
                <c:pt idx="1">
                  <c:v>6.87</c:v>
                </c:pt>
                <c:pt idx="2">
                  <c:v>9.01</c:v>
                </c:pt>
                <c:pt idx="3">
                  <c:v>5.91</c:v>
                </c:pt>
                <c:pt idx="4">
                  <c:v>4.78</c:v>
                </c:pt>
              </c:numCache>
            </c:numRef>
          </c:val>
          <c:extLst>
            <c:ext xmlns:c16="http://schemas.microsoft.com/office/drawing/2014/chart" uri="{C3380CC4-5D6E-409C-BE32-E72D297353CC}">
              <c16:uniqueId val="{00000000-F74E-468C-BB7B-972FC6D20249}"/>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13.97</c:v>
                </c:pt>
                <c:pt idx="1">
                  <c:v>13.54</c:v>
                </c:pt>
                <c:pt idx="2">
                  <c:v>15.16</c:v>
                </c:pt>
                <c:pt idx="3">
                  <c:v>7.64</c:v>
                </c:pt>
                <c:pt idx="4">
                  <c:v>7.1</c:v>
                </c:pt>
              </c:numCache>
            </c:numRef>
          </c:val>
          <c:extLst>
            <c:ext xmlns:c16="http://schemas.microsoft.com/office/drawing/2014/chart" uri="{C3380CC4-5D6E-409C-BE32-E72D297353CC}">
              <c16:uniqueId val="{00000001-F74E-468C-BB7B-972FC6D20249}"/>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-1.81</c:v>
                </c:pt>
                <c:pt idx="1">
                  <c:v>4.3</c:v>
                </c:pt>
                <c:pt idx="2">
                  <c:v>3.7</c:v>
                </c:pt>
                <c:pt idx="3">
                  <c:v>-9.6999999999999993</c:v>
                </c:pt>
                <c:pt idx="4">
                  <c:v>-1.38</c:v>
                </c:pt>
              </c:numCache>
            </c:numRef>
          </c:val>
          <c:smooth val="0"/>
          <c:extLst>
            <c:ext xmlns:c16="http://schemas.microsoft.com/office/drawing/2014/chart" uri="{C3380CC4-5D6E-409C-BE32-E72D297353CC}">
              <c16:uniqueId val="{00000002-F74E-468C-BB7B-972FC6D20249}"/>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C303-43FD-82DD-C7C079EEECE4}"/>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C303-43FD-82DD-C7C079EEECE4}"/>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C303-43FD-82DD-C7C079EEECE4}"/>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C303-43FD-82DD-C7C079EEECE4}"/>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C303-43FD-82DD-C7C079EEECE4}"/>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0.06</c:v>
                </c:pt>
                <c:pt idx="2">
                  <c:v>#N/A</c:v>
                </c:pt>
                <c:pt idx="3">
                  <c:v>0.02</c:v>
                </c:pt>
                <c:pt idx="4">
                  <c:v>#N/A</c:v>
                </c:pt>
                <c:pt idx="5">
                  <c:v>0.03</c:v>
                </c:pt>
                <c:pt idx="6">
                  <c:v>#N/A</c:v>
                </c:pt>
                <c:pt idx="7">
                  <c:v>0.02</c:v>
                </c:pt>
                <c:pt idx="8">
                  <c:v>#N/A</c:v>
                </c:pt>
                <c:pt idx="9">
                  <c:v>0.02</c:v>
                </c:pt>
              </c:numCache>
            </c:numRef>
          </c:val>
          <c:extLst>
            <c:ext xmlns:c16="http://schemas.microsoft.com/office/drawing/2014/chart" uri="{C3380CC4-5D6E-409C-BE32-E72D297353CC}">
              <c16:uniqueId val="{00000005-C303-43FD-82DD-C7C079EEECE4}"/>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0.3</c:v>
                </c:pt>
                <c:pt idx="1">
                  <c:v>#N/A</c:v>
                </c:pt>
                <c:pt idx="2">
                  <c:v>#N/A</c:v>
                </c:pt>
                <c:pt idx="3">
                  <c:v>0.41</c:v>
                </c:pt>
                <c:pt idx="4">
                  <c:v>2.19</c:v>
                </c:pt>
                <c:pt idx="5">
                  <c:v>#N/A</c:v>
                </c:pt>
                <c:pt idx="6">
                  <c:v>#N/A</c:v>
                </c:pt>
                <c:pt idx="7">
                  <c:v>0.88</c:v>
                </c:pt>
                <c:pt idx="8">
                  <c:v>#N/A</c:v>
                </c:pt>
                <c:pt idx="9">
                  <c:v>0.94</c:v>
                </c:pt>
              </c:numCache>
            </c:numRef>
          </c:val>
          <c:extLst>
            <c:ext xmlns:c16="http://schemas.microsoft.com/office/drawing/2014/chart" uri="{C3380CC4-5D6E-409C-BE32-E72D297353CC}">
              <c16:uniqueId val="{00000006-C303-43FD-82DD-C7C079EEECE4}"/>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2.52</c:v>
                </c:pt>
                <c:pt idx="2">
                  <c:v>#N/A</c:v>
                </c:pt>
                <c:pt idx="3">
                  <c:v>2.61</c:v>
                </c:pt>
                <c:pt idx="4">
                  <c:v>#N/A</c:v>
                </c:pt>
                <c:pt idx="5">
                  <c:v>2.87</c:v>
                </c:pt>
                <c:pt idx="6">
                  <c:v>#N/A</c:v>
                </c:pt>
                <c:pt idx="7">
                  <c:v>2.62</c:v>
                </c:pt>
                <c:pt idx="8">
                  <c:v>#N/A</c:v>
                </c:pt>
                <c:pt idx="9">
                  <c:v>2.58</c:v>
                </c:pt>
              </c:numCache>
            </c:numRef>
          </c:val>
          <c:extLst>
            <c:ext xmlns:c16="http://schemas.microsoft.com/office/drawing/2014/chart" uri="{C3380CC4-5D6E-409C-BE32-E72D297353CC}">
              <c16:uniqueId val="{00000007-C303-43FD-82DD-C7C079EEECE4}"/>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3.61</c:v>
                </c:pt>
                <c:pt idx="2">
                  <c:v>#N/A</c:v>
                </c:pt>
                <c:pt idx="3">
                  <c:v>6.87</c:v>
                </c:pt>
                <c:pt idx="4">
                  <c:v>#N/A</c:v>
                </c:pt>
                <c:pt idx="5">
                  <c:v>9.01</c:v>
                </c:pt>
                <c:pt idx="6">
                  <c:v>#N/A</c:v>
                </c:pt>
                <c:pt idx="7">
                  <c:v>5.91</c:v>
                </c:pt>
                <c:pt idx="8">
                  <c:v>#N/A</c:v>
                </c:pt>
                <c:pt idx="9">
                  <c:v>4.78</c:v>
                </c:pt>
              </c:numCache>
            </c:numRef>
          </c:val>
          <c:extLst>
            <c:ext xmlns:c16="http://schemas.microsoft.com/office/drawing/2014/chart" uri="{C3380CC4-5D6E-409C-BE32-E72D297353CC}">
              <c16:uniqueId val="{00000008-C303-43FD-82DD-C7C079EEECE4}"/>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32.44</c:v>
                </c:pt>
                <c:pt idx="2">
                  <c:v>#N/A</c:v>
                </c:pt>
                <c:pt idx="3">
                  <c:v>30.95</c:v>
                </c:pt>
                <c:pt idx="4">
                  <c:v>#N/A</c:v>
                </c:pt>
                <c:pt idx="5">
                  <c:v>32.49</c:v>
                </c:pt>
                <c:pt idx="6">
                  <c:v>#N/A</c:v>
                </c:pt>
                <c:pt idx="7">
                  <c:v>31.71</c:v>
                </c:pt>
                <c:pt idx="8">
                  <c:v>#N/A</c:v>
                </c:pt>
                <c:pt idx="9">
                  <c:v>30.64</c:v>
                </c:pt>
              </c:numCache>
            </c:numRef>
          </c:val>
          <c:extLst>
            <c:ext xmlns:c16="http://schemas.microsoft.com/office/drawing/2014/chart" uri="{C3380CC4-5D6E-409C-BE32-E72D297353CC}">
              <c16:uniqueId val="{00000009-C303-43FD-82DD-C7C079EEECE4}"/>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363</c:v>
                </c:pt>
                <c:pt idx="5">
                  <c:v>360</c:v>
                </c:pt>
                <c:pt idx="8">
                  <c:v>349</c:v>
                </c:pt>
                <c:pt idx="11">
                  <c:v>340</c:v>
                </c:pt>
                <c:pt idx="14">
                  <c:v>331</c:v>
                </c:pt>
              </c:numCache>
            </c:numRef>
          </c:val>
          <c:extLst>
            <c:ext xmlns:c16="http://schemas.microsoft.com/office/drawing/2014/chart" uri="{C3380CC4-5D6E-409C-BE32-E72D297353CC}">
              <c16:uniqueId val="{00000000-2294-4575-A08B-0CA7F4F3E85C}"/>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2294-4575-A08B-0CA7F4F3E85C}"/>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2294-4575-A08B-0CA7F4F3E85C}"/>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19</c:v>
                </c:pt>
                <c:pt idx="3">
                  <c:v>21</c:v>
                </c:pt>
                <c:pt idx="6">
                  <c:v>23</c:v>
                </c:pt>
                <c:pt idx="9">
                  <c:v>22</c:v>
                </c:pt>
                <c:pt idx="12">
                  <c:v>22</c:v>
                </c:pt>
              </c:numCache>
            </c:numRef>
          </c:val>
          <c:extLst>
            <c:ext xmlns:c16="http://schemas.microsoft.com/office/drawing/2014/chart" uri="{C3380CC4-5D6E-409C-BE32-E72D297353CC}">
              <c16:uniqueId val="{00000003-2294-4575-A08B-0CA7F4F3E85C}"/>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126</c:v>
                </c:pt>
                <c:pt idx="3">
                  <c:v>128</c:v>
                </c:pt>
                <c:pt idx="6">
                  <c:v>131</c:v>
                </c:pt>
                <c:pt idx="9">
                  <c:v>131</c:v>
                </c:pt>
                <c:pt idx="12">
                  <c:v>127</c:v>
                </c:pt>
              </c:numCache>
            </c:numRef>
          </c:val>
          <c:extLst>
            <c:ext xmlns:c16="http://schemas.microsoft.com/office/drawing/2014/chart" uri="{C3380CC4-5D6E-409C-BE32-E72D297353CC}">
              <c16:uniqueId val="{00000004-2294-4575-A08B-0CA7F4F3E85C}"/>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2294-4575-A08B-0CA7F4F3E85C}"/>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2294-4575-A08B-0CA7F4F3E85C}"/>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437</c:v>
                </c:pt>
                <c:pt idx="3">
                  <c:v>449</c:v>
                </c:pt>
                <c:pt idx="6">
                  <c:v>442</c:v>
                </c:pt>
                <c:pt idx="9">
                  <c:v>433</c:v>
                </c:pt>
                <c:pt idx="12">
                  <c:v>434</c:v>
                </c:pt>
              </c:numCache>
            </c:numRef>
          </c:val>
          <c:extLst>
            <c:ext xmlns:c16="http://schemas.microsoft.com/office/drawing/2014/chart" uri="{C3380CC4-5D6E-409C-BE32-E72D297353CC}">
              <c16:uniqueId val="{00000007-2294-4575-A08B-0CA7F4F3E85C}"/>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219</c:v>
                </c:pt>
                <c:pt idx="2">
                  <c:v>#N/A</c:v>
                </c:pt>
                <c:pt idx="3">
                  <c:v>#N/A</c:v>
                </c:pt>
                <c:pt idx="4">
                  <c:v>238</c:v>
                </c:pt>
                <c:pt idx="5">
                  <c:v>#N/A</c:v>
                </c:pt>
                <c:pt idx="6">
                  <c:v>#N/A</c:v>
                </c:pt>
                <c:pt idx="7">
                  <c:v>247</c:v>
                </c:pt>
                <c:pt idx="8">
                  <c:v>#N/A</c:v>
                </c:pt>
                <c:pt idx="9">
                  <c:v>#N/A</c:v>
                </c:pt>
                <c:pt idx="10">
                  <c:v>246</c:v>
                </c:pt>
                <c:pt idx="11">
                  <c:v>#N/A</c:v>
                </c:pt>
                <c:pt idx="12">
                  <c:v>#N/A</c:v>
                </c:pt>
                <c:pt idx="13">
                  <c:v>252</c:v>
                </c:pt>
                <c:pt idx="14">
                  <c:v>#N/A</c:v>
                </c:pt>
              </c:numCache>
            </c:numRef>
          </c:val>
          <c:smooth val="0"/>
          <c:extLst>
            <c:ext xmlns:c16="http://schemas.microsoft.com/office/drawing/2014/chart" uri="{C3380CC4-5D6E-409C-BE32-E72D297353CC}">
              <c16:uniqueId val="{00000008-2294-4575-A08B-0CA7F4F3E85C}"/>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4246</c:v>
                </c:pt>
                <c:pt idx="5">
                  <c:v>4278</c:v>
                </c:pt>
                <c:pt idx="8">
                  <c:v>4073</c:v>
                </c:pt>
                <c:pt idx="11">
                  <c:v>3905</c:v>
                </c:pt>
                <c:pt idx="14">
                  <c:v>3681</c:v>
                </c:pt>
              </c:numCache>
            </c:numRef>
          </c:val>
          <c:extLst>
            <c:ext xmlns:c16="http://schemas.microsoft.com/office/drawing/2014/chart" uri="{C3380CC4-5D6E-409C-BE32-E72D297353CC}">
              <c16:uniqueId val="{00000000-A4BC-4DD8-8551-530E412E837F}"/>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A4BC-4DD8-8551-530E412E837F}"/>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1198</c:v>
                </c:pt>
                <c:pt idx="5">
                  <c:v>1405</c:v>
                </c:pt>
                <c:pt idx="8">
                  <c:v>1796</c:v>
                </c:pt>
                <c:pt idx="11">
                  <c:v>1712</c:v>
                </c:pt>
                <c:pt idx="14">
                  <c:v>1779</c:v>
                </c:pt>
              </c:numCache>
            </c:numRef>
          </c:val>
          <c:extLst>
            <c:ext xmlns:c16="http://schemas.microsoft.com/office/drawing/2014/chart" uri="{C3380CC4-5D6E-409C-BE32-E72D297353CC}">
              <c16:uniqueId val="{00000002-A4BC-4DD8-8551-530E412E837F}"/>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A4BC-4DD8-8551-530E412E837F}"/>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A4BC-4DD8-8551-530E412E837F}"/>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A4BC-4DD8-8551-530E412E837F}"/>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51</c:v>
                </c:pt>
                <c:pt idx="3">
                  <c:v>0</c:v>
                </c:pt>
                <c:pt idx="6">
                  <c:v>0</c:v>
                </c:pt>
                <c:pt idx="9">
                  <c:v>0</c:v>
                </c:pt>
                <c:pt idx="12">
                  <c:v>0</c:v>
                </c:pt>
              </c:numCache>
            </c:numRef>
          </c:val>
          <c:extLst>
            <c:ext xmlns:c16="http://schemas.microsoft.com/office/drawing/2014/chart" uri="{C3380CC4-5D6E-409C-BE32-E72D297353CC}">
              <c16:uniqueId val="{00000006-A4BC-4DD8-8551-530E412E837F}"/>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125</c:v>
                </c:pt>
                <c:pt idx="3">
                  <c:v>171</c:v>
                </c:pt>
                <c:pt idx="6">
                  <c:v>141</c:v>
                </c:pt>
                <c:pt idx="9">
                  <c:v>115</c:v>
                </c:pt>
                <c:pt idx="12">
                  <c:v>556</c:v>
                </c:pt>
              </c:numCache>
            </c:numRef>
          </c:val>
          <c:extLst>
            <c:ext xmlns:c16="http://schemas.microsoft.com/office/drawing/2014/chart" uri="{C3380CC4-5D6E-409C-BE32-E72D297353CC}">
              <c16:uniqueId val="{00000007-A4BC-4DD8-8551-530E412E837F}"/>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1611</c:v>
                </c:pt>
                <c:pt idx="3">
                  <c:v>1598</c:v>
                </c:pt>
                <c:pt idx="6">
                  <c:v>1557</c:v>
                </c:pt>
                <c:pt idx="9">
                  <c:v>1612</c:v>
                </c:pt>
                <c:pt idx="12">
                  <c:v>1643</c:v>
                </c:pt>
              </c:numCache>
            </c:numRef>
          </c:val>
          <c:extLst>
            <c:ext xmlns:c16="http://schemas.microsoft.com/office/drawing/2014/chart" uri="{C3380CC4-5D6E-409C-BE32-E72D297353CC}">
              <c16:uniqueId val="{00000008-A4BC-4DD8-8551-530E412E837F}"/>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967</c:v>
                </c:pt>
                <c:pt idx="3">
                  <c:v>974</c:v>
                </c:pt>
                <c:pt idx="6">
                  <c:v>972</c:v>
                </c:pt>
                <c:pt idx="9">
                  <c:v>972</c:v>
                </c:pt>
                <c:pt idx="12">
                  <c:v>974</c:v>
                </c:pt>
              </c:numCache>
            </c:numRef>
          </c:val>
          <c:extLst>
            <c:ext xmlns:c16="http://schemas.microsoft.com/office/drawing/2014/chart" uri="{C3380CC4-5D6E-409C-BE32-E72D297353CC}">
              <c16:uniqueId val="{00000009-A4BC-4DD8-8551-530E412E837F}"/>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5117</c:v>
                </c:pt>
                <c:pt idx="3">
                  <c:v>5244</c:v>
                </c:pt>
                <c:pt idx="6">
                  <c:v>4978</c:v>
                </c:pt>
                <c:pt idx="9">
                  <c:v>4694</c:v>
                </c:pt>
                <c:pt idx="12">
                  <c:v>4424</c:v>
                </c:pt>
              </c:numCache>
            </c:numRef>
          </c:val>
          <c:extLst>
            <c:ext xmlns:c16="http://schemas.microsoft.com/office/drawing/2014/chart" uri="{C3380CC4-5D6E-409C-BE32-E72D297353CC}">
              <c16:uniqueId val="{0000000A-A4BC-4DD8-8551-530E412E837F}"/>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2427</c:v>
                </c:pt>
                <c:pt idx="2">
                  <c:v>#N/A</c:v>
                </c:pt>
                <c:pt idx="3">
                  <c:v>#N/A</c:v>
                </c:pt>
                <c:pt idx="4">
                  <c:v>2304</c:v>
                </c:pt>
                <c:pt idx="5">
                  <c:v>#N/A</c:v>
                </c:pt>
                <c:pt idx="6">
                  <c:v>#N/A</c:v>
                </c:pt>
                <c:pt idx="7">
                  <c:v>1779</c:v>
                </c:pt>
                <c:pt idx="8">
                  <c:v>#N/A</c:v>
                </c:pt>
                <c:pt idx="9">
                  <c:v>#N/A</c:v>
                </c:pt>
                <c:pt idx="10">
                  <c:v>1776</c:v>
                </c:pt>
                <c:pt idx="11">
                  <c:v>#N/A</c:v>
                </c:pt>
                <c:pt idx="12">
                  <c:v>#N/A</c:v>
                </c:pt>
                <c:pt idx="13">
                  <c:v>2137</c:v>
                </c:pt>
                <c:pt idx="14">
                  <c:v>#N/A</c:v>
                </c:pt>
              </c:numCache>
            </c:numRef>
          </c:val>
          <c:smooth val="0"/>
          <c:extLst>
            <c:ext xmlns:c16="http://schemas.microsoft.com/office/drawing/2014/chart" uri="{C3380CC4-5D6E-409C-BE32-E72D297353CC}">
              <c16:uniqueId val="{0000000B-A4BC-4DD8-8551-530E412E837F}"/>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703</c:v>
                </c:pt>
                <c:pt idx="1">
                  <c:v>368</c:v>
                </c:pt>
                <c:pt idx="2">
                  <c:v>350</c:v>
                </c:pt>
              </c:numCache>
            </c:numRef>
          </c:val>
          <c:extLst>
            <c:ext xmlns:c16="http://schemas.microsoft.com/office/drawing/2014/chart" uri="{C3380CC4-5D6E-409C-BE32-E72D297353CC}">
              <c16:uniqueId val="{00000000-7239-412A-8EDE-48C5B07B2320}"/>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100</c:v>
                </c:pt>
                <c:pt idx="1">
                  <c:v>156</c:v>
                </c:pt>
                <c:pt idx="2">
                  <c:v>30</c:v>
                </c:pt>
              </c:numCache>
            </c:numRef>
          </c:val>
          <c:extLst>
            <c:ext xmlns:c16="http://schemas.microsoft.com/office/drawing/2014/chart" uri="{C3380CC4-5D6E-409C-BE32-E72D297353CC}">
              <c16:uniqueId val="{00000001-7239-412A-8EDE-48C5B07B2320}"/>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1050</c:v>
                </c:pt>
                <c:pt idx="1">
                  <c:v>1223</c:v>
                </c:pt>
                <c:pt idx="2">
                  <c:v>1432</c:v>
                </c:pt>
              </c:numCache>
            </c:numRef>
          </c:val>
          <c:extLst>
            <c:ext xmlns:c16="http://schemas.microsoft.com/office/drawing/2014/chart" uri="{C3380CC4-5D6E-409C-BE32-E72D297353CC}">
              <c16:uniqueId val="{00000002-7239-412A-8EDE-48C5B07B2320}"/>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沖縄県北中城村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実質公債費比率の分子はほぼ横ばいである。</a:t>
          </a:r>
          <a:endParaRPr lang="ja-JP" altLang="ja-JP" sz="1200">
            <a:effectLst/>
          </a:endParaRPr>
        </a:p>
        <a:p>
          <a:r>
            <a:rPr kumimoji="1" lang="ja-JP" altLang="ja-JP" sz="1200">
              <a:solidFill>
                <a:schemeClr val="dk1"/>
              </a:solidFill>
              <a:effectLst/>
              <a:latin typeface="+mn-lt"/>
              <a:ea typeface="+mn-ea"/>
              <a:cs typeface="+mn-cs"/>
            </a:rPr>
            <a:t>今後、</a:t>
          </a:r>
          <a:r>
            <a:rPr kumimoji="1" lang="ja-JP" altLang="en-US" sz="1200">
              <a:solidFill>
                <a:schemeClr val="dk1"/>
              </a:solidFill>
              <a:effectLst/>
              <a:latin typeface="+mn-lt"/>
              <a:ea typeface="+mn-ea"/>
              <a:cs typeface="+mn-cs"/>
            </a:rPr>
            <a:t>かんがい施設整備や村道整備事業の</a:t>
          </a:r>
          <a:r>
            <a:rPr kumimoji="1" lang="ja-JP" altLang="ja-JP" sz="1200">
              <a:solidFill>
                <a:schemeClr val="dk1"/>
              </a:solidFill>
              <a:effectLst/>
              <a:latin typeface="+mn-lt"/>
              <a:ea typeface="+mn-ea"/>
              <a:cs typeface="+mn-cs"/>
            </a:rPr>
            <a:t>地方債残高の増加により元利償還金が増加し、実質公債費比率の上昇が見込まれるため、ハード事業による起債を的確に把握し公債費の抑制に努める。</a:t>
          </a:r>
          <a:endParaRPr lang="ja-JP" altLang="ja-JP" sz="12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ここに入力</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沖縄県北中城村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将来負担比率の分子はほぼ横ばいとなった。将来負担額である地方債の現在高は減少し</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充当可能財源等は</a:t>
          </a:r>
          <a:r>
            <a:rPr kumimoji="1" lang="ja-JP" altLang="en-US" sz="1200">
              <a:solidFill>
                <a:schemeClr val="dk1"/>
              </a:solidFill>
              <a:effectLst/>
              <a:latin typeface="+mn-lt"/>
              <a:ea typeface="+mn-ea"/>
              <a:cs typeface="+mn-cs"/>
            </a:rPr>
            <a:t>増加してい</a:t>
          </a:r>
          <a:r>
            <a:rPr kumimoji="1" lang="ja-JP" altLang="ja-JP" sz="1200">
              <a:solidFill>
                <a:schemeClr val="dk1"/>
              </a:solidFill>
              <a:effectLst/>
              <a:latin typeface="+mn-lt"/>
              <a:ea typeface="+mn-ea"/>
              <a:cs typeface="+mn-cs"/>
            </a:rPr>
            <a:t>る。　</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今後</a:t>
          </a:r>
          <a:r>
            <a:rPr kumimoji="1" lang="ja-JP" altLang="en-US" sz="1200">
              <a:solidFill>
                <a:schemeClr val="dk1"/>
              </a:solidFill>
              <a:effectLst/>
              <a:latin typeface="+mn-lt"/>
              <a:ea typeface="+mn-ea"/>
              <a:cs typeface="+mn-cs"/>
            </a:rPr>
            <a:t>も、</a:t>
          </a:r>
          <a:r>
            <a:rPr kumimoji="1" lang="ja-JP" altLang="ja-JP" sz="1200">
              <a:solidFill>
                <a:schemeClr val="dk1"/>
              </a:solidFill>
              <a:effectLst/>
              <a:latin typeface="+mn-lt"/>
              <a:ea typeface="+mn-ea"/>
              <a:cs typeface="+mn-cs"/>
            </a:rPr>
            <a:t>ハード事業による起債を的確に把握するとともに、更に充当可能基金の増加を図り将来負担の抑制に努める。</a:t>
          </a:r>
          <a:endParaRPr lang="ja-JP" altLang="ja-JP" sz="12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沖縄県北中城村</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増減理由）</a:t>
          </a:r>
          <a:endParaRPr lang="ja-JP" altLang="ja-JP" sz="1400">
            <a:effectLst/>
          </a:endParaRPr>
        </a:p>
        <a:p>
          <a:r>
            <a:rPr kumimoji="1" lang="ja-JP" altLang="ja-JP" sz="1400">
              <a:solidFill>
                <a:schemeClr val="dk1"/>
              </a:solidFill>
              <a:effectLst/>
              <a:latin typeface="+mn-lt"/>
              <a:ea typeface="+mn-ea"/>
              <a:cs typeface="+mn-cs"/>
            </a:rPr>
            <a:t>　　財政調整基金が約</a:t>
          </a:r>
          <a:r>
            <a:rPr kumimoji="1" lang="ja-JP" altLang="en-US" sz="1400">
              <a:solidFill>
                <a:schemeClr val="dk1"/>
              </a:solidFill>
              <a:effectLst/>
              <a:latin typeface="+mn-lt"/>
              <a:ea typeface="+mn-ea"/>
              <a:cs typeface="+mn-cs"/>
            </a:rPr>
            <a:t>１８</a:t>
          </a:r>
          <a:r>
            <a:rPr kumimoji="1" lang="ja-JP" altLang="ja-JP" sz="1400">
              <a:solidFill>
                <a:schemeClr val="dk1"/>
              </a:solidFill>
              <a:effectLst/>
              <a:latin typeface="+mn-lt"/>
              <a:ea typeface="+mn-ea"/>
              <a:cs typeface="+mn-cs"/>
            </a:rPr>
            <a:t>百万円減少し、目的基金が</a:t>
          </a:r>
          <a:r>
            <a:rPr kumimoji="1" lang="ja-JP" altLang="en-US" sz="1400">
              <a:solidFill>
                <a:schemeClr val="dk1"/>
              </a:solidFill>
              <a:effectLst/>
              <a:latin typeface="+mn-lt"/>
              <a:ea typeface="+mn-ea"/>
              <a:cs typeface="+mn-cs"/>
            </a:rPr>
            <a:t>２０９</a:t>
          </a:r>
          <a:r>
            <a:rPr kumimoji="1" lang="ja-JP" altLang="ja-JP" sz="1400">
              <a:solidFill>
                <a:schemeClr val="dk1"/>
              </a:solidFill>
              <a:effectLst/>
              <a:latin typeface="+mn-lt"/>
              <a:ea typeface="+mn-ea"/>
              <a:cs typeface="+mn-cs"/>
            </a:rPr>
            <a:t>百万円増加した。</a:t>
          </a:r>
          <a:endParaRPr lang="ja-JP" altLang="ja-JP" sz="1400">
            <a:effectLst/>
          </a:endParaRPr>
        </a:p>
        <a:p>
          <a:r>
            <a:rPr kumimoji="1" lang="ja-JP" altLang="ja-JP" sz="1400">
              <a:solidFill>
                <a:schemeClr val="dk1"/>
              </a:solidFill>
              <a:effectLst/>
              <a:latin typeface="+mn-lt"/>
              <a:ea typeface="+mn-ea"/>
              <a:cs typeface="+mn-cs"/>
            </a:rPr>
            <a:t>　　財政調整基金の減少の要因については、目的基金への積立金の支出と国保特別会計への法定外操出金</a:t>
          </a:r>
          <a:r>
            <a:rPr kumimoji="1" lang="ja-JP" altLang="en-US" sz="1400">
              <a:solidFill>
                <a:schemeClr val="dk1"/>
              </a:solidFill>
              <a:effectLst/>
              <a:latin typeface="+mn-lt"/>
              <a:ea typeface="+mn-ea"/>
              <a:cs typeface="+mn-cs"/>
            </a:rPr>
            <a:t>１１</a:t>
          </a:r>
          <a:r>
            <a:rPr kumimoji="1" lang="ja-JP" altLang="ja-JP" sz="1400">
              <a:solidFill>
                <a:schemeClr val="dk1"/>
              </a:solidFill>
              <a:effectLst/>
              <a:latin typeface="+mn-lt"/>
              <a:ea typeface="+mn-ea"/>
              <a:cs typeface="+mn-cs"/>
            </a:rPr>
            <a:t>０百万円が主な理由となる。</a:t>
          </a:r>
          <a:endParaRPr lang="ja-JP" altLang="ja-JP" sz="1400">
            <a:effectLst/>
          </a:endParaRPr>
        </a:p>
        <a:p>
          <a:endParaRPr kumimoji="1" lang="en-US" altLang="ja-JP" sz="1400">
            <a:solidFill>
              <a:schemeClr val="dk1"/>
            </a:solidFill>
            <a:effectLst/>
            <a:latin typeface="+mn-lt"/>
            <a:ea typeface="+mn-ea"/>
            <a:cs typeface="+mn-cs"/>
          </a:endParaRPr>
        </a:p>
        <a:p>
          <a:r>
            <a:rPr kumimoji="1" lang="ja-JP" altLang="ja-JP" sz="1400">
              <a:solidFill>
                <a:schemeClr val="dk1"/>
              </a:solidFill>
              <a:effectLst/>
              <a:latin typeface="+mn-lt"/>
              <a:ea typeface="+mn-ea"/>
              <a:cs typeface="+mn-cs"/>
            </a:rPr>
            <a:t>（今後の方針）</a:t>
          </a:r>
          <a:endParaRPr lang="ja-JP" altLang="ja-JP" sz="1400">
            <a:effectLst/>
          </a:endParaRPr>
        </a:p>
        <a:p>
          <a:r>
            <a:rPr kumimoji="1" lang="ja-JP" altLang="ja-JP" sz="1400">
              <a:solidFill>
                <a:schemeClr val="dk1"/>
              </a:solidFill>
              <a:effectLst/>
              <a:latin typeface="+mn-lt"/>
              <a:ea typeface="+mn-ea"/>
              <a:cs typeface="+mn-cs"/>
            </a:rPr>
            <a:t>　　目的基金について、中期的には一般廃棄物処理施設建設基金</a:t>
          </a:r>
          <a:r>
            <a:rPr kumimoji="1" lang="ja-JP" altLang="en-US" sz="1400">
              <a:solidFill>
                <a:schemeClr val="dk1"/>
              </a:solidFill>
              <a:effectLst/>
              <a:latin typeface="+mn-lt"/>
              <a:ea typeface="+mn-ea"/>
              <a:cs typeface="+mn-cs"/>
            </a:rPr>
            <a:t>や公共施設整備基金</a:t>
          </a:r>
          <a:r>
            <a:rPr kumimoji="1" lang="ja-JP" altLang="ja-JP" sz="1400">
              <a:solidFill>
                <a:schemeClr val="dk1"/>
              </a:solidFill>
              <a:effectLst/>
              <a:latin typeface="+mn-lt"/>
              <a:ea typeface="+mn-ea"/>
              <a:cs typeface="+mn-cs"/>
            </a:rPr>
            <a:t>への積立により増の予定としているが、財政調整基金積立とのバランスも踏まえ、財政収支見通しにおける財源不足や将来を見据えた優先的に取り組むべき事業への活用を図るための年次的積立を行う。</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基金の使途）</a:t>
          </a:r>
          <a:endParaRPr lang="ja-JP" altLang="ja-JP" sz="1400">
            <a:effectLst/>
          </a:endParaRPr>
        </a:p>
        <a:p>
          <a:r>
            <a:rPr kumimoji="1" lang="ja-JP" altLang="ja-JP" sz="1400">
              <a:solidFill>
                <a:schemeClr val="dk1"/>
              </a:solidFill>
              <a:effectLst/>
              <a:latin typeface="+mn-lt"/>
              <a:ea typeface="+mn-ea"/>
              <a:cs typeface="+mn-cs"/>
            </a:rPr>
            <a:t>　１．ふるさと応援基金は、</a:t>
          </a:r>
          <a:r>
            <a:rPr kumimoji="1" lang="en-US" altLang="ja-JP" sz="1400">
              <a:solidFill>
                <a:schemeClr val="dk1"/>
              </a:solidFill>
              <a:effectLst/>
              <a:latin typeface="+mn-lt"/>
              <a:ea typeface="+mn-ea"/>
              <a:cs typeface="+mn-cs"/>
            </a:rPr>
            <a:t>(1)</a:t>
          </a:r>
          <a:r>
            <a:rPr lang="ja-JP" altLang="ja-JP" sz="1400">
              <a:solidFill>
                <a:schemeClr val="dk1"/>
              </a:solidFill>
              <a:effectLst/>
              <a:latin typeface="+mn-lt"/>
              <a:ea typeface="+mn-ea"/>
              <a:cs typeface="+mn-cs"/>
            </a:rPr>
            <a:t>医療・福祉に関する事業　</a:t>
          </a:r>
          <a:r>
            <a:rPr lang="en-US" altLang="ja-JP" sz="1400">
              <a:solidFill>
                <a:schemeClr val="dk1"/>
              </a:solidFill>
              <a:effectLst/>
              <a:latin typeface="+mn-lt"/>
              <a:ea typeface="+mn-ea"/>
              <a:cs typeface="+mn-cs"/>
            </a:rPr>
            <a:t>(2)</a:t>
          </a:r>
          <a:r>
            <a:rPr lang="ja-JP" altLang="ja-JP" sz="1400">
              <a:solidFill>
                <a:schemeClr val="dk1"/>
              </a:solidFill>
              <a:effectLst/>
              <a:latin typeface="+mn-lt"/>
              <a:ea typeface="+mn-ea"/>
              <a:cs typeface="+mn-cs"/>
            </a:rPr>
            <a:t>環境の保護・保全に関する事業　</a:t>
          </a:r>
          <a:r>
            <a:rPr lang="en-US" altLang="ja-JP" sz="1400">
              <a:solidFill>
                <a:schemeClr val="dk1"/>
              </a:solidFill>
              <a:effectLst/>
              <a:latin typeface="+mn-lt"/>
              <a:ea typeface="+mn-ea"/>
              <a:cs typeface="+mn-cs"/>
            </a:rPr>
            <a:t>(3)</a:t>
          </a:r>
          <a:r>
            <a:rPr lang="ja-JP" altLang="ja-JP" sz="1400">
              <a:solidFill>
                <a:schemeClr val="dk1"/>
              </a:solidFill>
              <a:effectLst/>
              <a:latin typeface="+mn-lt"/>
              <a:ea typeface="+mn-ea"/>
              <a:cs typeface="+mn-cs"/>
            </a:rPr>
            <a:t>産業振興に関する事業　</a:t>
          </a:r>
          <a:endParaRPr lang="ja-JP" altLang="ja-JP" sz="1400">
            <a:effectLst/>
          </a:endParaRPr>
        </a:p>
        <a:p>
          <a:r>
            <a:rPr lang="ja-JP" altLang="ja-JP" sz="1400">
              <a:solidFill>
                <a:schemeClr val="dk1"/>
              </a:solidFill>
              <a:effectLst/>
              <a:latin typeface="+mn-lt"/>
              <a:ea typeface="+mn-ea"/>
              <a:cs typeface="+mn-cs"/>
            </a:rPr>
            <a:t>　　　</a:t>
          </a:r>
          <a:r>
            <a:rPr lang="en-US" altLang="ja-JP" sz="1400">
              <a:solidFill>
                <a:schemeClr val="dk1"/>
              </a:solidFill>
              <a:effectLst/>
              <a:latin typeface="+mn-lt"/>
              <a:ea typeface="+mn-ea"/>
              <a:cs typeface="+mn-cs"/>
            </a:rPr>
            <a:t>(4)</a:t>
          </a:r>
          <a:r>
            <a:rPr lang="ja-JP" altLang="ja-JP" sz="1400">
              <a:solidFill>
                <a:schemeClr val="dk1"/>
              </a:solidFill>
              <a:effectLst/>
              <a:latin typeface="+mn-lt"/>
              <a:ea typeface="+mn-ea"/>
              <a:cs typeface="+mn-cs"/>
            </a:rPr>
            <a:t>　教育・文化等の振興に関する事業　　</a:t>
          </a:r>
          <a:r>
            <a:rPr lang="en-US" altLang="ja-JP" sz="1400">
              <a:solidFill>
                <a:schemeClr val="dk1"/>
              </a:solidFill>
              <a:effectLst/>
              <a:latin typeface="+mn-lt"/>
              <a:ea typeface="+mn-ea"/>
              <a:cs typeface="+mn-cs"/>
            </a:rPr>
            <a:t>(5)</a:t>
          </a:r>
          <a:r>
            <a:rPr lang="ja-JP" altLang="ja-JP" sz="1400">
              <a:solidFill>
                <a:schemeClr val="dk1"/>
              </a:solidFill>
              <a:effectLst/>
              <a:latin typeface="+mn-lt"/>
              <a:ea typeface="+mn-ea"/>
              <a:cs typeface="+mn-cs"/>
            </a:rPr>
            <a:t>その他村長が必要と認める事業に活用するための基金。</a:t>
          </a:r>
          <a:endParaRPr lang="ja-JP" altLang="ja-JP" sz="1400">
            <a:effectLst/>
          </a:endParaRPr>
        </a:p>
        <a:p>
          <a:r>
            <a:rPr kumimoji="1" lang="ja-JP" altLang="ja-JP" sz="1400">
              <a:solidFill>
                <a:schemeClr val="dk1"/>
              </a:solidFill>
              <a:effectLst/>
              <a:latin typeface="+mn-lt"/>
              <a:ea typeface="+mn-ea"/>
              <a:cs typeface="+mn-cs"/>
            </a:rPr>
            <a:t>　２．地域福祉基金は、地域の福祉向上のための果実運用型基金。</a:t>
          </a:r>
          <a:endParaRPr lang="ja-JP" altLang="ja-JP" sz="1400">
            <a:effectLst/>
          </a:endParaRPr>
        </a:p>
        <a:p>
          <a:r>
            <a:rPr kumimoji="1" lang="ja-JP" altLang="ja-JP" sz="1400">
              <a:solidFill>
                <a:schemeClr val="dk1"/>
              </a:solidFill>
              <a:effectLst/>
              <a:latin typeface="+mn-lt"/>
              <a:ea typeface="+mn-ea"/>
              <a:cs typeface="+mn-cs"/>
            </a:rPr>
            <a:t>　３．一般廃棄物処理施設建設等基金は、今後、整備予定の一般廃棄物処理施設等にかかる整備のための基金。</a:t>
          </a:r>
          <a:endParaRPr lang="ja-JP" altLang="ja-JP" sz="1400">
            <a:effectLst/>
          </a:endParaRPr>
        </a:p>
        <a:p>
          <a:r>
            <a:rPr kumimoji="1" lang="ja-JP" altLang="ja-JP" sz="1400">
              <a:solidFill>
                <a:schemeClr val="dk1"/>
              </a:solidFill>
              <a:effectLst/>
              <a:latin typeface="+mn-lt"/>
              <a:ea typeface="+mn-ea"/>
              <a:cs typeface="+mn-cs"/>
            </a:rPr>
            <a:t>　４．公共施設整備基金は、今後整備予定の公共施設整備全般に活用するための基金。</a:t>
          </a:r>
          <a:endParaRPr lang="ja-JP" altLang="ja-JP" sz="1400">
            <a:effectLst/>
          </a:endParaRPr>
        </a:p>
        <a:p>
          <a:pPr eaLnBrk="1" fontAlgn="auto" latinLnBrk="0" hangingPunct="1"/>
          <a:r>
            <a:rPr kumimoji="1" lang="ja-JP" altLang="ja-JP" sz="1400">
              <a:solidFill>
                <a:schemeClr val="dk1"/>
              </a:solidFill>
              <a:effectLst/>
              <a:latin typeface="+mn-lt"/>
              <a:ea typeface="+mn-ea"/>
              <a:cs typeface="+mn-cs"/>
            </a:rPr>
            <a:t>　５．特定防衛施設周辺整備調整交付金事業基金は、特定防衛施設周辺整備事業を円滑に実施するための基金。</a:t>
          </a:r>
          <a:endParaRPr kumimoji="1" lang="en-US" altLang="ja-JP" sz="1400">
            <a:solidFill>
              <a:schemeClr val="dk1"/>
            </a:solidFill>
            <a:effectLst/>
            <a:latin typeface="+mn-lt"/>
            <a:ea typeface="+mn-ea"/>
            <a:cs typeface="+mn-cs"/>
          </a:endParaRPr>
        </a:p>
        <a:p>
          <a:pPr eaLnBrk="1" fontAlgn="auto" latinLnBrk="0" hangingPunct="1"/>
          <a:r>
            <a:rPr lang="ja-JP" altLang="en-US" sz="1400">
              <a:effectLst/>
            </a:rPr>
            <a:t>　</a:t>
          </a:r>
          <a:r>
            <a:rPr kumimoji="1" lang="ja-JP" altLang="en-US" sz="1400">
              <a:solidFill>
                <a:schemeClr val="dk1"/>
              </a:solidFill>
              <a:effectLst/>
              <a:latin typeface="+mn-lt"/>
              <a:ea typeface="+mn-ea"/>
              <a:cs typeface="+mn-cs"/>
            </a:rPr>
            <a:t>６</a:t>
          </a:r>
          <a:r>
            <a:rPr kumimoji="1" lang="ja-JP" altLang="ja-JP" sz="1400">
              <a:solidFill>
                <a:schemeClr val="dk1"/>
              </a:solidFill>
              <a:effectLst/>
              <a:latin typeface="+mn-lt"/>
              <a:ea typeface="+mn-ea"/>
              <a:cs typeface="+mn-cs"/>
            </a:rPr>
            <a:t>．</a:t>
          </a:r>
          <a:r>
            <a:rPr lang="ja-JP" altLang="en-US" sz="1400">
              <a:effectLst/>
            </a:rPr>
            <a:t>森林整備促進基金は、</a:t>
          </a:r>
          <a:r>
            <a:rPr lang="ja-JP" altLang="en-US" sz="1400" b="0" i="0">
              <a:solidFill>
                <a:schemeClr val="dk1"/>
              </a:solidFill>
              <a:effectLst/>
              <a:latin typeface="+mn-lt"/>
              <a:ea typeface="+mn-ea"/>
              <a:cs typeface="+mn-cs"/>
            </a:rPr>
            <a:t>村が実施する森林の整備及びその促進に関する施策の財源に充てるための基金。</a:t>
          </a:r>
          <a:endParaRPr lang="en-US" altLang="ja-JP" sz="14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　７</a:t>
          </a:r>
          <a:r>
            <a:rPr kumimoji="1" lang="ja-JP"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公営墓地基金</a:t>
          </a:r>
          <a:r>
            <a:rPr lang="ja-JP" altLang="ja-JP" sz="1400">
              <a:solidFill>
                <a:schemeClr val="dk1"/>
              </a:solidFill>
              <a:effectLst/>
              <a:latin typeface="+mn-lt"/>
              <a:ea typeface="+mn-ea"/>
              <a:cs typeface="+mn-cs"/>
            </a:rPr>
            <a:t>は、</a:t>
          </a:r>
          <a:r>
            <a:rPr lang="ja-JP" altLang="en-US" sz="1400" b="0" i="0">
              <a:solidFill>
                <a:schemeClr val="dk1"/>
              </a:solidFill>
              <a:effectLst/>
              <a:latin typeface="+mn-lt"/>
              <a:ea typeface="+mn-ea"/>
              <a:cs typeface="+mn-cs"/>
            </a:rPr>
            <a:t>北中城村公営墓地及び付属施設の円滑な運営に資するための基金</a:t>
          </a:r>
          <a:endParaRPr lang="ja-JP" altLang="ja-JP" sz="1400">
            <a:effectLst/>
          </a:endParaRPr>
        </a:p>
        <a:p>
          <a:r>
            <a:rPr kumimoji="1" lang="ja-JP" altLang="ja-JP" sz="1400">
              <a:solidFill>
                <a:schemeClr val="dk1"/>
              </a:solidFill>
              <a:effectLst/>
              <a:latin typeface="+mn-lt"/>
              <a:ea typeface="+mn-ea"/>
              <a:cs typeface="+mn-cs"/>
            </a:rPr>
            <a:t>（増減理由）</a:t>
          </a:r>
          <a:endParaRPr lang="ja-JP" altLang="ja-JP" sz="1400">
            <a:effectLst/>
          </a:endParaRPr>
        </a:p>
        <a:p>
          <a:pPr eaLnBrk="1" fontAlgn="auto" latinLnBrk="0" hangingPunct="1"/>
          <a:r>
            <a:rPr kumimoji="1" lang="ja-JP" altLang="ja-JP" sz="1400">
              <a:solidFill>
                <a:schemeClr val="dk1"/>
              </a:solidFill>
              <a:effectLst/>
              <a:latin typeface="+mn-lt"/>
              <a:ea typeface="+mn-ea"/>
              <a:cs typeface="+mn-cs"/>
            </a:rPr>
            <a:t>　・公共施設整備基金は、町村土地開発公社の先行取得事業により取得した土地の買取り</a:t>
          </a:r>
          <a:r>
            <a:rPr kumimoji="1" lang="ja-JP" altLang="en-US" sz="1400">
              <a:solidFill>
                <a:schemeClr val="dk1"/>
              </a:solidFill>
              <a:effectLst/>
              <a:latin typeface="+mn-lt"/>
              <a:ea typeface="+mn-ea"/>
              <a:cs typeface="+mn-cs"/>
            </a:rPr>
            <a:t>や広域火葬場施設整備</a:t>
          </a:r>
          <a:r>
            <a:rPr kumimoji="1" lang="ja-JP" altLang="ja-JP" sz="1400">
              <a:solidFill>
                <a:schemeClr val="dk1"/>
              </a:solidFill>
              <a:effectLst/>
              <a:latin typeface="+mn-lt"/>
              <a:ea typeface="+mn-ea"/>
              <a:cs typeface="+mn-cs"/>
            </a:rPr>
            <a:t>のため、積立増となった。</a:t>
          </a:r>
          <a:endParaRPr lang="ja-JP" altLang="ja-JP" sz="1400">
            <a:effectLst/>
          </a:endParaRPr>
        </a:p>
        <a:p>
          <a:r>
            <a:rPr kumimoji="1" lang="ja-JP" altLang="ja-JP" sz="1400">
              <a:solidFill>
                <a:schemeClr val="dk1"/>
              </a:solidFill>
              <a:effectLst/>
              <a:latin typeface="+mn-lt"/>
              <a:ea typeface="+mn-ea"/>
              <a:cs typeface="+mn-cs"/>
            </a:rPr>
            <a:t>　・一般廃棄物処理施設建設等基金は、整備予定の施設建設費の為に年次的に積立てを行っている。</a:t>
          </a:r>
          <a:endParaRPr lang="ja-JP" altLang="ja-JP" sz="1400">
            <a:effectLst/>
          </a:endParaRPr>
        </a:p>
        <a:p>
          <a:r>
            <a:rPr kumimoji="1" lang="ja-JP" altLang="ja-JP" sz="1400">
              <a:solidFill>
                <a:schemeClr val="dk1"/>
              </a:solidFill>
              <a:effectLst/>
              <a:latin typeface="+mn-lt"/>
              <a:ea typeface="+mn-ea"/>
              <a:cs typeface="+mn-cs"/>
            </a:rPr>
            <a:t>（今後の方針）</a:t>
          </a:r>
          <a:endParaRPr lang="ja-JP" altLang="ja-JP" sz="1400">
            <a:effectLst/>
          </a:endParaRPr>
        </a:p>
        <a:p>
          <a:r>
            <a:rPr kumimoji="1" lang="ja-JP" altLang="ja-JP" sz="1400">
              <a:solidFill>
                <a:schemeClr val="dk1"/>
              </a:solidFill>
              <a:effectLst/>
              <a:latin typeface="+mn-lt"/>
              <a:ea typeface="+mn-ea"/>
              <a:cs typeface="+mn-cs"/>
            </a:rPr>
            <a:t>　一般廃棄物処理施設等の整備に係る費用として、令和７年度から令和１０年度までに約</a:t>
          </a:r>
          <a:r>
            <a:rPr kumimoji="1" lang="ja-JP" altLang="en-US" sz="1400">
              <a:solidFill>
                <a:schemeClr val="dk1"/>
              </a:solidFill>
              <a:effectLst/>
              <a:latin typeface="+mn-lt"/>
              <a:ea typeface="+mn-ea"/>
              <a:cs typeface="+mn-cs"/>
            </a:rPr>
            <a:t>６</a:t>
          </a:r>
          <a:r>
            <a:rPr kumimoji="1" lang="ja-JP" altLang="ja-JP" sz="1400">
              <a:solidFill>
                <a:schemeClr val="dk1"/>
              </a:solidFill>
              <a:effectLst/>
              <a:latin typeface="+mn-lt"/>
              <a:ea typeface="+mn-ea"/>
              <a:cs typeface="+mn-cs"/>
            </a:rPr>
            <a:t>億円の一般財源分の負担が発生するため、財源の確保のため年次的に積立てを行っていく。</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lt"/>
              <a:ea typeface="+mn-ea"/>
              <a:cs typeface="+mn-cs"/>
            </a:rPr>
            <a:t>（増減理由）</a:t>
          </a:r>
          <a:endParaRPr lang="ja-JP" altLang="ja-JP" sz="1400">
            <a:effectLst/>
          </a:endParaRPr>
        </a:p>
        <a:p>
          <a:pPr eaLnBrk="1" fontAlgn="auto" latinLnBrk="0" hangingPunct="1"/>
          <a:r>
            <a:rPr kumimoji="1" lang="ja-JP" altLang="ja-JP" sz="1400">
              <a:solidFill>
                <a:schemeClr val="dk1"/>
              </a:solidFill>
              <a:effectLst/>
              <a:latin typeface="+mn-lt"/>
              <a:ea typeface="+mn-ea"/>
              <a:cs typeface="+mn-cs"/>
            </a:rPr>
            <a:t>　財政調整基金については、目的基金への積立金の支出と国保特別会計への法定外操出金の影響により</a:t>
          </a:r>
          <a:r>
            <a:rPr kumimoji="1" lang="ja-JP" altLang="en-US" sz="1400">
              <a:solidFill>
                <a:schemeClr val="dk1"/>
              </a:solidFill>
              <a:effectLst/>
              <a:latin typeface="+mn-lt"/>
              <a:ea typeface="+mn-ea"/>
              <a:cs typeface="+mn-cs"/>
            </a:rPr>
            <a:t>１８</a:t>
          </a:r>
          <a:r>
            <a:rPr kumimoji="1" lang="ja-JP" altLang="ja-JP" sz="1400">
              <a:solidFill>
                <a:schemeClr val="dk1"/>
              </a:solidFill>
              <a:effectLst/>
              <a:latin typeface="+mn-lt"/>
              <a:ea typeface="+mn-ea"/>
              <a:cs typeface="+mn-cs"/>
            </a:rPr>
            <a:t>百万円減となった。</a:t>
          </a:r>
          <a:endParaRPr lang="ja-JP" altLang="ja-JP" sz="1400">
            <a:effectLst/>
          </a:endParaRPr>
        </a:p>
        <a:p>
          <a:r>
            <a:rPr kumimoji="1" lang="ja-JP" altLang="ja-JP" sz="1400">
              <a:solidFill>
                <a:schemeClr val="dk1"/>
              </a:solidFill>
              <a:effectLst/>
              <a:latin typeface="+mn-lt"/>
              <a:ea typeface="+mn-ea"/>
              <a:cs typeface="+mn-cs"/>
            </a:rPr>
            <a:t>　　</a:t>
          </a:r>
          <a:endParaRPr lang="ja-JP" altLang="ja-JP" sz="1400">
            <a:effectLst/>
          </a:endParaRPr>
        </a:p>
        <a:p>
          <a:r>
            <a:rPr kumimoji="1" lang="ja-JP" altLang="ja-JP" sz="1400">
              <a:solidFill>
                <a:schemeClr val="dk1"/>
              </a:solidFill>
              <a:effectLst/>
              <a:latin typeface="+mn-lt"/>
              <a:ea typeface="+mn-ea"/>
              <a:cs typeface="+mn-cs"/>
            </a:rPr>
            <a:t>（今後の方針）</a:t>
          </a:r>
          <a:endParaRPr lang="ja-JP" altLang="ja-JP" sz="1400">
            <a:effectLst/>
          </a:endParaRPr>
        </a:p>
        <a:p>
          <a:r>
            <a:rPr kumimoji="1" lang="ja-JP" altLang="ja-JP" sz="1400">
              <a:solidFill>
                <a:schemeClr val="dk1"/>
              </a:solidFill>
              <a:effectLst/>
              <a:latin typeface="+mn-lt"/>
              <a:ea typeface="+mn-ea"/>
              <a:cs typeface="+mn-cs"/>
            </a:rPr>
            <a:t>　財政調整基金の残高は、標準財政規模の１０％（４．</a:t>
          </a:r>
          <a:r>
            <a:rPr kumimoji="1" lang="ja-JP" altLang="en-US" sz="1400">
              <a:solidFill>
                <a:schemeClr val="dk1"/>
              </a:solidFill>
              <a:effectLst/>
              <a:latin typeface="+mn-lt"/>
              <a:ea typeface="+mn-ea"/>
              <a:cs typeface="+mn-cs"/>
            </a:rPr>
            <a:t>９</a:t>
          </a:r>
          <a:r>
            <a:rPr kumimoji="1" lang="ja-JP" altLang="ja-JP" sz="1400">
              <a:solidFill>
                <a:schemeClr val="dk1"/>
              </a:solidFill>
              <a:effectLst/>
              <a:latin typeface="+mn-lt"/>
              <a:ea typeface="+mn-ea"/>
              <a:cs typeface="+mn-cs"/>
            </a:rPr>
            <a:t>億）から１５％程度（７</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４</a:t>
          </a:r>
          <a:r>
            <a:rPr kumimoji="1" lang="ja-JP" altLang="ja-JP" sz="1400">
              <a:solidFill>
                <a:schemeClr val="dk1"/>
              </a:solidFill>
              <a:effectLst/>
              <a:latin typeface="+mn-lt"/>
              <a:ea typeface="+mn-ea"/>
              <a:cs typeface="+mn-cs"/>
            </a:rPr>
            <a:t>億）を目標に年次的に積み立てを行う。</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増減理由）</a:t>
          </a:r>
          <a:endParaRPr lang="ja-JP" altLang="ja-JP" sz="1400">
            <a:effectLst/>
          </a:endParaRPr>
        </a:p>
        <a:p>
          <a:r>
            <a:rPr kumimoji="1" lang="ja-JP" altLang="ja-JP" sz="1400">
              <a:solidFill>
                <a:schemeClr val="dk1"/>
              </a:solidFill>
              <a:effectLst/>
              <a:latin typeface="+mn-lt"/>
              <a:ea typeface="+mn-ea"/>
              <a:cs typeface="+mn-cs"/>
            </a:rPr>
            <a:t>　</a:t>
          </a:r>
          <a:r>
            <a:rPr kumimoji="1" lang="ja-JP" altLang="en-US" sz="1400">
              <a:solidFill>
                <a:schemeClr val="dk1"/>
              </a:solidFill>
              <a:effectLst/>
              <a:latin typeface="+mn-lt"/>
              <a:ea typeface="+mn-ea"/>
              <a:cs typeface="+mn-cs"/>
            </a:rPr>
            <a:t>臨時財政対策債の償還のため１２</a:t>
          </a:r>
          <a:r>
            <a:rPr kumimoji="1" lang="ja-JP" altLang="ja-JP" sz="1400">
              <a:solidFill>
                <a:schemeClr val="dk1"/>
              </a:solidFill>
              <a:effectLst/>
              <a:latin typeface="+mn-lt"/>
              <a:ea typeface="+mn-ea"/>
              <a:cs typeface="+mn-cs"/>
            </a:rPr>
            <a:t>６百万円の</a:t>
          </a:r>
          <a:r>
            <a:rPr kumimoji="1" lang="ja-JP" altLang="en-US" sz="1400">
              <a:solidFill>
                <a:schemeClr val="dk1"/>
              </a:solidFill>
              <a:effectLst/>
              <a:latin typeface="+mn-lt"/>
              <a:ea typeface="+mn-ea"/>
              <a:cs typeface="+mn-cs"/>
            </a:rPr>
            <a:t>取崩し</a:t>
          </a:r>
          <a:r>
            <a:rPr kumimoji="1" lang="ja-JP" altLang="ja-JP" sz="1400">
              <a:solidFill>
                <a:schemeClr val="dk1"/>
              </a:solidFill>
              <a:effectLst/>
              <a:latin typeface="+mn-lt"/>
              <a:ea typeface="+mn-ea"/>
              <a:cs typeface="+mn-cs"/>
            </a:rPr>
            <a:t>をおこなった。</a:t>
          </a:r>
          <a:endParaRPr lang="ja-JP" altLang="ja-JP" sz="1400">
            <a:effectLst/>
          </a:endParaRPr>
        </a:p>
        <a:p>
          <a:endParaRPr kumimoji="1" lang="en-US" altLang="ja-JP" sz="1400">
            <a:solidFill>
              <a:schemeClr val="dk1"/>
            </a:solidFill>
            <a:effectLst/>
            <a:latin typeface="+mn-lt"/>
            <a:ea typeface="+mn-ea"/>
            <a:cs typeface="+mn-cs"/>
          </a:endParaRPr>
        </a:p>
        <a:p>
          <a:r>
            <a:rPr kumimoji="1" lang="ja-JP" altLang="ja-JP" sz="1400">
              <a:solidFill>
                <a:schemeClr val="dk1"/>
              </a:solidFill>
              <a:effectLst/>
              <a:latin typeface="+mn-lt"/>
              <a:ea typeface="+mn-ea"/>
              <a:cs typeface="+mn-cs"/>
            </a:rPr>
            <a:t>（今後の方針）</a:t>
          </a:r>
          <a:endParaRPr lang="ja-JP" altLang="ja-JP" sz="1400">
            <a:effectLst/>
          </a:endParaRPr>
        </a:p>
        <a:p>
          <a:r>
            <a:rPr kumimoji="1" lang="ja-JP" altLang="ja-JP" sz="1400">
              <a:solidFill>
                <a:schemeClr val="dk1"/>
              </a:solidFill>
              <a:effectLst/>
              <a:latin typeface="+mn-lt"/>
              <a:ea typeface="+mn-ea"/>
              <a:cs typeface="+mn-cs"/>
            </a:rPr>
            <a:t>　</a:t>
          </a:r>
          <a:r>
            <a:rPr kumimoji="1" lang="ja-JP" altLang="en-US" sz="1400">
              <a:solidFill>
                <a:schemeClr val="dk1"/>
              </a:solidFill>
              <a:effectLst/>
              <a:latin typeface="+mn-lt"/>
              <a:ea typeface="+mn-ea"/>
              <a:cs typeface="+mn-cs"/>
            </a:rPr>
            <a:t>臨時財政対策債を含めた村債の償還に充てるため、積極的に</a:t>
          </a:r>
          <a:r>
            <a:rPr kumimoji="1" lang="ja-JP" altLang="ja-JP" sz="1400">
              <a:solidFill>
                <a:schemeClr val="dk1"/>
              </a:solidFill>
              <a:effectLst/>
              <a:latin typeface="+mn-lt"/>
              <a:ea typeface="+mn-ea"/>
              <a:cs typeface="+mn-cs"/>
            </a:rPr>
            <a:t>積立を行う。</a:t>
          </a:r>
          <a:endParaRPr lang="ja-JP" altLang="ja-JP" sz="1400">
            <a:effectLst/>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沖縄県北中城村</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17,951
17,516
11.54
9,793,182
9,498,748
235,583
4,925,489
4,423,899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5.5
46.5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[0.63]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200">
              <a:solidFill>
                <a:schemeClr val="dk1"/>
              </a:solidFill>
              <a:effectLst/>
              <a:latin typeface="+mn-lt"/>
              <a:ea typeface="+mn-ea"/>
              <a:cs typeface="+mn-cs"/>
            </a:rPr>
            <a:t>　</a:t>
          </a:r>
          <a:r>
            <a:rPr lang="ja-JP" altLang="en-US" sz="1200"/>
            <a:t>財政力指数は前年度と比較して横ばいの０．６３となり、類似団体の平均値を０．１１ポイント上回る結果となった。</a:t>
          </a:r>
          <a:endParaRPr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a:t>　地方税は引き続き堅調に推移しており、同時に基準財政需要額も増加している。</a:t>
          </a:r>
          <a:endParaRPr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a:t>　今後は、商業施設等の誘致や、人口増加を促進するためのさらなる施策を展開し、税収の増加および安定的な確保に努める。</a:t>
          </a:r>
          <a:endParaRPr lang="ja-JP" altLang="ja-JP" sz="1200">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46</xdr:row>
      <xdr:rowOff>3175</xdr:rowOff>
    </xdr:from>
    <xdr:to>
      <xdr:col>27</xdr:col>
      <xdr:colOff>184150</xdr:colOff>
      <xdr:row>46</xdr:row>
      <xdr:rowOff>3175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8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45</xdr:row>
      <xdr:rowOff>32402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4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44450</xdr:rowOff>
    </xdr:from>
    <xdr:to>
      <xdr:col>27</xdr:col>
      <xdr:colOff>184150</xdr:colOff>
      <xdr:row>44</xdr:row>
      <xdr:rowOff>44450</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85725</xdr:rowOff>
    </xdr:from>
    <xdr:to>
      <xdr:col>27</xdr:col>
      <xdr:colOff>184150</xdr:colOff>
      <xdr:row>42</xdr:row>
      <xdr:rowOff>85725</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28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114952</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14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168275</xdr:rowOff>
    </xdr:from>
    <xdr:to>
      <xdr:col>27</xdr:col>
      <xdr:colOff>184150</xdr:colOff>
      <xdr:row>38</xdr:row>
      <xdr:rowOff>168275</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68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26052</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54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38100</xdr:rowOff>
    </xdr:from>
    <xdr:to>
      <xdr:col>27</xdr:col>
      <xdr:colOff>184150</xdr:colOff>
      <xdr:row>37</xdr:row>
      <xdr:rowOff>38100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79375</xdr:rowOff>
    </xdr:from>
    <xdr:to>
      <xdr:col>27</xdr:col>
      <xdr:colOff>184150</xdr:colOff>
      <xdr:row>35</xdr:row>
      <xdr:rowOff>79375</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608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108602</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93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5" name="テキスト ボックス 64">
          <a:extLst>
            <a:ext uri="{FF2B5EF4-FFF2-40B4-BE49-F238E27FC236}">
              <a16:creationId xmlns:a16="http://schemas.microsoft.com/office/drawing/2014/main" id="{00000000-0008-0000-0300-000041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6" name="財政力グラフ枠">
          <a:extLst>
            <a:ext uri="{FF2B5EF4-FFF2-40B4-BE49-F238E27FC236}">
              <a16:creationId xmlns:a16="http://schemas.microsoft.com/office/drawing/2014/main" id="{00000000-0008-0000-0300-000042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109008</xdr:rowOff>
    </xdr:from>
    <xdr:to>
      <xdr:col>23</xdr:col>
      <xdr:colOff>133350</xdr:colOff>
      <xdr:row>44</xdr:row>
      <xdr:rowOff>155046</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flipV="1">
          <a:off x="4953000" y="6281208"/>
          <a:ext cx="0" cy="14176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127123</xdr:rowOff>
    </xdr:from>
    <xdr:ext cx="762000" cy="259045"/>
    <xdr:sp macro="" textlink="">
      <xdr:nvSpPr>
        <xdr:cNvPr id="68" name="財政力最小値テキスト">
          <a:extLst>
            <a:ext uri="{FF2B5EF4-FFF2-40B4-BE49-F238E27FC236}">
              <a16:creationId xmlns:a16="http://schemas.microsoft.com/office/drawing/2014/main" id="{00000000-0008-0000-0300-000044000000}"/>
            </a:ext>
          </a:extLst>
        </xdr:cNvPr>
        <xdr:cNvSpPr txBox="1"/>
      </xdr:nvSpPr>
      <xdr:spPr>
        <a:xfrm>
          <a:off x="5041900" y="7670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155046</xdr:rowOff>
    </xdr:from>
    <xdr:to>
      <xdr:col>24</xdr:col>
      <xdr:colOff>12700</xdr:colOff>
      <xdr:row>44</xdr:row>
      <xdr:rowOff>155046</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76988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23935</xdr:rowOff>
    </xdr:from>
    <xdr:ext cx="762000" cy="259045"/>
    <xdr:sp macro="" textlink="">
      <xdr:nvSpPr>
        <xdr:cNvPr id="70" name="財政力最大値テキスト">
          <a:extLst>
            <a:ext uri="{FF2B5EF4-FFF2-40B4-BE49-F238E27FC236}">
              <a16:creationId xmlns:a16="http://schemas.microsoft.com/office/drawing/2014/main" id="{00000000-0008-0000-0300-000046000000}"/>
            </a:ext>
          </a:extLst>
        </xdr:cNvPr>
        <xdr:cNvSpPr txBox="1"/>
      </xdr:nvSpPr>
      <xdr:spPr>
        <a:xfrm>
          <a:off x="5041900" y="6024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109008</xdr:rowOff>
    </xdr:from>
    <xdr:to>
      <xdr:col>24</xdr:col>
      <xdr:colOff>12700</xdr:colOff>
      <xdr:row>36</xdr:row>
      <xdr:rowOff>109008</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864100" y="6281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55563</xdr:rowOff>
    </xdr:from>
    <xdr:to>
      <xdr:col>23</xdr:col>
      <xdr:colOff>133350</xdr:colOff>
      <xdr:row>42</xdr:row>
      <xdr:rowOff>55563</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4114800" y="725646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87435</xdr:rowOff>
    </xdr:from>
    <xdr:ext cx="762000" cy="259045"/>
    <xdr:sp macro="" textlink="">
      <xdr:nvSpPr>
        <xdr:cNvPr id="73" name="財政力平均値テキスト">
          <a:extLst>
            <a:ext uri="{FF2B5EF4-FFF2-40B4-BE49-F238E27FC236}">
              <a16:creationId xmlns:a16="http://schemas.microsoft.com/office/drawing/2014/main" id="{00000000-0008-0000-0300-000049000000}"/>
            </a:ext>
          </a:extLst>
        </xdr:cNvPr>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115358</xdr:rowOff>
    </xdr:from>
    <xdr:to>
      <xdr:col>23</xdr:col>
      <xdr:colOff>184150</xdr:colOff>
      <xdr:row>43</xdr:row>
      <xdr:rowOff>45508</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35454</xdr:rowOff>
    </xdr:from>
    <xdr:to>
      <xdr:col>19</xdr:col>
      <xdr:colOff>133350</xdr:colOff>
      <xdr:row>42</xdr:row>
      <xdr:rowOff>55563</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3225800" y="7236354"/>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115358</xdr:rowOff>
    </xdr:from>
    <xdr:to>
      <xdr:col>19</xdr:col>
      <xdr:colOff>184150</xdr:colOff>
      <xdr:row>43</xdr:row>
      <xdr:rowOff>45508</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30285</xdr:rowOff>
    </xdr:from>
    <xdr:ext cx="7366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3733800" y="7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15346</xdr:rowOff>
    </xdr:from>
    <xdr:to>
      <xdr:col>15</xdr:col>
      <xdr:colOff>82550</xdr:colOff>
      <xdr:row>42</xdr:row>
      <xdr:rowOff>35454</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2336800" y="7216246"/>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115358</xdr:rowOff>
    </xdr:from>
    <xdr:to>
      <xdr:col>15</xdr:col>
      <xdr:colOff>133350</xdr:colOff>
      <xdr:row>43</xdr:row>
      <xdr:rowOff>45508</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3175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30285</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2844800" y="7402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41</xdr:row>
      <xdr:rowOff>166688</xdr:rowOff>
    </xdr:from>
    <xdr:to>
      <xdr:col>11</xdr:col>
      <xdr:colOff>31750</xdr:colOff>
      <xdr:row>42</xdr:row>
      <xdr:rowOff>15346</xdr:rowOff>
    </xdr:to>
    <xdr:cxnSp macro="">
      <xdr:nvCxnSpPr>
        <xdr:cNvPr id="81" name="直線コネクタ 80">
          <a:extLst>
            <a:ext uri="{FF2B5EF4-FFF2-40B4-BE49-F238E27FC236}">
              <a16:creationId xmlns:a16="http://schemas.microsoft.com/office/drawing/2014/main" id="{00000000-0008-0000-0300-000051000000}"/>
            </a:ext>
          </a:extLst>
        </xdr:cNvPr>
        <xdr:cNvCxnSpPr/>
      </xdr:nvCxnSpPr>
      <xdr:spPr>
        <a:xfrm>
          <a:off x="1447800" y="7196138"/>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105304</xdr:rowOff>
    </xdr:from>
    <xdr:to>
      <xdr:col>11</xdr:col>
      <xdr:colOff>82550</xdr:colOff>
      <xdr:row>43</xdr:row>
      <xdr:rowOff>35454</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2286000" y="7306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20231</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955800" y="7392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85196</xdr:rowOff>
    </xdr:from>
    <xdr:to>
      <xdr:col>7</xdr:col>
      <xdr:colOff>31750</xdr:colOff>
      <xdr:row>43</xdr:row>
      <xdr:rowOff>15346</xdr:rowOff>
    </xdr:to>
    <xdr:sp macro="" textlink="">
      <xdr:nvSpPr>
        <xdr:cNvPr id="84" name="フローチャート: 判断 83">
          <a:extLst>
            <a:ext uri="{FF2B5EF4-FFF2-40B4-BE49-F238E27FC236}">
              <a16:creationId xmlns:a16="http://schemas.microsoft.com/office/drawing/2014/main" id="{00000000-0008-0000-0300-000054000000}"/>
            </a:ext>
          </a:extLst>
        </xdr:cNvPr>
        <xdr:cNvSpPr/>
      </xdr:nvSpPr>
      <xdr:spPr>
        <a:xfrm>
          <a:off x="1397000" y="7286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123</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1066800" y="737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4763</xdr:rowOff>
    </xdr:from>
    <xdr:to>
      <xdr:col>23</xdr:col>
      <xdr:colOff>184150</xdr:colOff>
      <xdr:row>42</xdr:row>
      <xdr:rowOff>106363</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902200" y="7205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41</xdr:row>
      <xdr:rowOff>21290</xdr:rowOff>
    </xdr:from>
    <xdr:ext cx="762000" cy="259045"/>
    <xdr:sp macro="" textlink="">
      <xdr:nvSpPr>
        <xdr:cNvPr id="92" name="財政力該当値テキスト">
          <a:extLst>
            <a:ext uri="{FF2B5EF4-FFF2-40B4-BE49-F238E27FC236}">
              <a16:creationId xmlns:a16="http://schemas.microsoft.com/office/drawing/2014/main" id="{00000000-0008-0000-0300-00005C000000}"/>
            </a:ext>
          </a:extLst>
        </xdr:cNvPr>
        <xdr:cNvSpPr txBox="1"/>
      </xdr:nvSpPr>
      <xdr:spPr>
        <a:xfrm>
          <a:off x="5041900" y="7050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4763</xdr:rowOff>
    </xdr:from>
    <xdr:to>
      <xdr:col>19</xdr:col>
      <xdr:colOff>184150</xdr:colOff>
      <xdr:row>42</xdr:row>
      <xdr:rowOff>106363</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4064000" y="7205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116540</xdr:rowOff>
    </xdr:from>
    <xdr:ext cx="7366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3733800" y="69745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156104</xdr:rowOff>
    </xdr:from>
    <xdr:to>
      <xdr:col>15</xdr:col>
      <xdr:colOff>133350</xdr:colOff>
      <xdr:row>42</xdr:row>
      <xdr:rowOff>86254</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3175000" y="7185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96431</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2844800" y="6954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41</xdr:row>
      <xdr:rowOff>135996</xdr:rowOff>
    </xdr:from>
    <xdr:to>
      <xdr:col>11</xdr:col>
      <xdr:colOff>82550</xdr:colOff>
      <xdr:row>42</xdr:row>
      <xdr:rowOff>66146</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2286000" y="7165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76323</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955800" y="6934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115888</xdr:rowOff>
    </xdr:from>
    <xdr:to>
      <xdr:col>7</xdr:col>
      <xdr:colOff>31750</xdr:colOff>
      <xdr:row>42</xdr:row>
      <xdr:rowOff>46038</xdr:rowOff>
    </xdr:to>
    <xdr:sp macro="" textlink="">
      <xdr:nvSpPr>
        <xdr:cNvPr id="99" name="楕円 98">
          <a:extLst>
            <a:ext uri="{FF2B5EF4-FFF2-40B4-BE49-F238E27FC236}">
              <a16:creationId xmlns:a16="http://schemas.microsoft.com/office/drawing/2014/main" id="{00000000-0008-0000-0300-000063000000}"/>
            </a:ext>
          </a:extLst>
        </xdr:cNvPr>
        <xdr:cNvSpPr/>
      </xdr:nvSpPr>
      <xdr:spPr>
        <a:xfrm>
          <a:off x="1397000" y="7145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56215</xdr:rowOff>
    </xdr:from>
    <xdr:ext cx="762000" cy="259045"/>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066800" y="6914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3" name="テキスト ボックス 102">
          <a:extLst>
            <a:ext uri="{FF2B5EF4-FFF2-40B4-BE49-F238E27FC236}">
              <a16:creationId xmlns:a16="http://schemas.microsoft.com/office/drawing/2014/main" id="{00000000-0008-0000-0300-000067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[85.8%]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2" name="正方形/長方形 111">
          <a:extLst>
            <a:ext uri="{FF2B5EF4-FFF2-40B4-BE49-F238E27FC236}">
              <a16:creationId xmlns:a16="http://schemas.microsoft.com/office/drawing/2014/main" id="{00000000-0008-0000-0300-000070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en-US" sz="1200">
              <a:solidFill>
                <a:schemeClr val="dk1"/>
              </a:solidFill>
              <a:effectLst/>
              <a:latin typeface="+mn-lt"/>
              <a:ea typeface="+mn-ea"/>
              <a:cs typeface="+mn-cs"/>
            </a:rPr>
            <a:t>経常収支比率は前年度と比較して、２．９</a:t>
          </a:r>
          <a:r>
            <a:rPr lang="ja-JP" altLang="ja-JP" sz="1200">
              <a:solidFill>
                <a:schemeClr val="dk1"/>
              </a:solidFill>
              <a:effectLst/>
              <a:latin typeface="+mn-lt"/>
              <a:ea typeface="+mn-ea"/>
              <a:cs typeface="+mn-cs"/>
            </a:rPr>
            <a:t>ポイント増の８</a:t>
          </a:r>
          <a:r>
            <a:rPr lang="ja-JP" altLang="en-US" sz="1200">
              <a:solidFill>
                <a:schemeClr val="dk1"/>
              </a:solidFill>
              <a:effectLst/>
              <a:latin typeface="+mn-lt"/>
              <a:ea typeface="+mn-ea"/>
              <a:cs typeface="+mn-cs"/>
            </a:rPr>
            <a:t>５</a:t>
          </a:r>
          <a:r>
            <a:rPr lang="ja-JP" altLang="ja-JP" sz="1200">
              <a:solidFill>
                <a:schemeClr val="dk1"/>
              </a:solidFill>
              <a:effectLst/>
              <a:latin typeface="+mn-lt"/>
              <a:ea typeface="+mn-ea"/>
              <a:cs typeface="+mn-cs"/>
            </a:rPr>
            <a:t>．</a:t>
          </a:r>
          <a:r>
            <a:rPr lang="ja-JP" altLang="en-US" sz="1200">
              <a:solidFill>
                <a:schemeClr val="dk1"/>
              </a:solidFill>
              <a:effectLst/>
              <a:latin typeface="+mn-lt"/>
              <a:ea typeface="+mn-ea"/>
              <a:cs typeface="+mn-cs"/>
            </a:rPr>
            <a:t>８</a:t>
          </a:r>
          <a:r>
            <a:rPr lang="ja-JP" altLang="ja-JP" sz="1200">
              <a:solidFill>
                <a:schemeClr val="dk1"/>
              </a:solidFill>
              <a:effectLst/>
              <a:latin typeface="+mn-lt"/>
              <a:ea typeface="+mn-ea"/>
              <a:cs typeface="+mn-cs"/>
            </a:rPr>
            <a:t>％となり、類似団体平均より</a:t>
          </a:r>
          <a:r>
            <a:rPr lang="ja-JP" altLang="en-US" sz="1200">
              <a:solidFill>
                <a:schemeClr val="dk1"/>
              </a:solidFill>
              <a:effectLst/>
              <a:latin typeface="+mn-lt"/>
              <a:ea typeface="+mn-ea"/>
              <a:cs typeface="+mn-cs"/>
            </a:rPr>
            <a:t>３</a:t>
          </a:r>
          <a:r>
            <a:rPr lang="ja-JP" altLang="ja-JP" sz="1200">
              <a:solidFill>
                <a:schemeClr val="dk1"/>
              </a:solidFill>
              <a:effectLst/>
              <a:latin typeface="+mn-lt"/>
              <a:ea typeface="+mn-ea"/>
              <a:cs typeface="+mn-cs"/>
            </a:rPr>
            <a:t>．</a:t>
          </a:r>
          <a:r>
            <a:rPr lang="ja-JP" altLang="en-US" sz="1200">
              <a:solidFill>
                <a:schemeClr val="dk1"/>
              </a:solidFill>
              <a:effectLst/>
              <a:latin typeface="+mn-lt"/>
              <a:ea typeface="+mn-ea"/>
              <a:cs typeface="+mn-cs"/>
            </a:rPr>
            <a:t>５</a:t>
          </a:r>
          <a:r>
            <a:rPr lang="ja-JP" altLang="ja-JP" sz="1200">
              <a:solidFill>
                <a:schemeClr val="dk1"/>
              </a:solidFill>
              <a:effectLst/>
              <a:latin typeface="+mn-lt"/>
              <a:ea typeface="+mn-ea"/>
              <a:cs typeface="+mn-cs"/>
            </a:rPr>
            <a:t>ポイント低い</a:t>
          </a:r>
          <a:r>
            <a:rPr lang="ja-JP" altLang="en-US" sz="1200">
              <a:solidFill>
                <a:schemeClr val="dk1"/>
              </a:solidFill>
              <a:effectLst/>
              <a:latin typeface="+mn-lt"/>
              <a:ea typeface="+mn-ea"/>
              <a:cs typeface="+mn-cs"/>
            </a:rPr>
            <a:t>結果</a:t>
          </a:r>
          <a:r>
            <a:rPr lang="ja-JP" altLang="ja-JP" sz="1200">
              <a:solidFill>
                <a:schemeClr val="dk1"/>
              </a:solidFill>
              <a:effectLst/>
              <a:latin typeface="+mn-lt"/>
              <a:ea typeface="+mn-ea"/>
              <a:cs typeface="+mn-cs"/>
            </a:rPr>
            <a:t>となった。</a:t>
          </a:r>
          <a:endParaRPr lang="ja-JP" altLang="ja-JP" sz="1200">
            <a:effectLst/>
          </a:endParaRPr>
        </a:p>
        <a:p>
          <a:r>
            <a:rPr lang="ja-JP" altLang="ja-JP" sz="1200">
              <a:solidFill>
                <a:schemeClr val="dk1"/>
              </a:solidFill>
              <a:effectLst/>
              <a:latin typeface="+mn-lt"/>
              <a:ea typeface="+mn-ea"/>
              <a:cs typeface="+mn-cs"/>
            </a:rPr>
            <a:t>　比率が</a:t>
          </a:r>
          <a:r>
            <a:rPr lang="ja-JP" altLang="en-US" sz="1200">
              <a:solidFill>
                <a:schemeClr val="dk1"/>
              </a:solidFill>
              <a:effectLst/>
              <a:latin typeface="+mn-lt"/>
              <a:ea typeface="+mn-ea"/>
              <a:cs typeface="+mn-cs"/>
            </a:rPr>
            <a:t>上昇した</a:t>
          </a:r>
          <a:r>
            <a:rPr lang="ja-JP" altLang="ja-JP" sz="1200">
              <a:solidFill>
                <a:schemeClr val="dk1"/>
              </a:solidFill>
              <a:effectLst/>
              <a:latin typeface="+mn-lt"/>
              <a:ea typeface="+mn-ea"/>
              <a:cs typeface="+mn-cs"/>
            </a:rPr>
            <a:t>主な要因は、</a:t>
          </a:r>
          <a:r>
            <a:rPr lang="ja-JP" altLang="en-US" sz="1200">
              <a:solidFill>
                <a:schemeClr val="dk1"/>
              </a:solidFill>
              <a:effectLst/>
              <a:latin typeface="+mn-lt"/>
              <a:ea typeface="+mn-ea"/>
              <a:cs typeface="+mn-cs"/>
            </a:rPr>
            <a:t>人件費や、</a:t>
          </a:r>
          <a:r>
            <a:rPr lang="ja-JP" altLang="ja-JP" sz="1200">
              <a:solidFill>
                <a:schemeClr val="dk1"/>
              </a:solidFill>
              <a:effectLst/>
              <a:latin typeface="+mn-lt"/>
              <a:ea typeface="+mn-ea"/>
              <a:cs typeface="+mn-cs"/>
            </a:rPr>
            <a:t>社会</a:t>
          </a:r>
          <a:r>
            <a:rPr lang="ja-JP" altLang="en-US" sz="1200">
              <a:solidFill>
                <a:schemeClr val="dk1"/>
              </a:solidFill>
              <a:effectLst/>
              <a:latin typeface="+mn-lt"/>
              <a:ea typeface="+mn-ea"/>
              <a:cs typeface="+mn-cs"/>
            </a:rPr>
            <a:t>保障経費</a:t>
          </a:r>
          <a:r>
            <a:rPr lang="ja-JP" altLang="ja-JP" sz="1200">
              <a:solidFill>
                <a:schemeClr val="dk1"/>
              </a:solidFill>
              <a:effectLst/>
              <a:latin typeface="+mn-lt"/>
              <a:ea typeface="+mn-ea"/>
              <a:cs typeface="+mn-cs"/>
            </a:rPr>
            <a:t>関連</a:t>
          </a:r>
          <a:r>
            <a:rPr lang="ja-JP" altLang="en-US" sz="1200">
              <a:solidFill>
                <a:schemeClr val="dk1"/>
              </a:solidFill>
              <a:effectLst/>
              <a:latin typeface="+mn-lt"/>
              <a:ea typeface="+mn-ea"/>
              <a:cs typeface="+mn-cs"/>
            </a:rPr>
            <a:t>の扶助費</a:t>
          </a:r>
          <a:r>
            <a:rPr lang="ja-JP" altLang="ja-JP" sz="1200">
              <a:solidFill>
                <a:schemeClr val="dk1"/>
              </a:solidFill>
              <a:effectLst/>
              <a:latin typeface="+mn-lt"/>
              <a:ea typeface="+mn-ea"/>
              <a:cs typeface="+mn-cs"/>
            </a:rPr>
            <a:t>等</a:t>
          </a:r>
          <a:r>
            <a:rPr lang="ja-JP" altLang="en-US" sz="1200">
              <a:solidFill>
                <a:schemeClr val="dk1"/>
              </a:solidFill>
              <a:effectLst/>
              <a:latin typeface="+mn-lt"/>
              <a:ea typeface="+mn-ea"/>
              <a:cs typeface="+mn-cs"/>
            </a:rPr>
            <a:t>の</a:t>
          </a:r>
          <a:r>
            <a:rPr lang="ja-JP" altLang="ja-JP" sz="1200">
              <a:solidFill>
                <a:schemeClr val="dk1"/>
              </a:solidFill>
              <a:effectLst/>
              <a:latin typeface="+mn-lt"/>
              <a:ea typeface="+mn-ea"/>
              <a:cs typeface="+mn-cs"/>
            </a:rPr>
            <a:t>増加</a:t>
          </a:r>
          <a:r>
            <a:rPr lang="ja-JP" altLang="en-US" sz="1200">
              <a:solidFill>
                <a:schemeClr val="dk1"/>
              </a:solidFill>
              <a:effectLst/>
              <a:latin typeface="+mn-lt"/>
              <a:ea typeface="+mn-ea"/>
              <a:cs typeface="+mn-cs"/>
            </a:rPr>
            <a:t>によるもである。</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chemeClr val="dk1"/>
              </a:solidFill>
              <a:effectLst/>
              <a:latin typeface="+mn-lt"/>
              <a:ea typeface="+mn-ea"/>
              <a:cs typeface="+mn-cs"/>
            </a:rPr>
            <a:t>　今後は更に自主財源の確保を図るとともに、義務的経費の推移を現在の水準以下に維持するように努める。</a:t>
          </a:r>
          <a:endParaRPr lang="ja-JP" altLang="ja-JP" sz="1200">
            <a:effectLst/>
          </a:endParaRPr>
        </a:p>
      </xdr:txBody>
    </xdr:sp>
    <xdr:clientData/>
  </xdr:twoCellAnchor>
  <xdr:oneCellAnchor>
    <xdr:from>
      <xdr:col>3</xdr:col>
      <xdr:colOff>95250</xdr:colOff>
      <xdr:row>54</xdr:row>
      <xdr:rowOff>139700</xdr:rowOff>
    </xdr:from>
    <xdr:ext cx="298543" cy="225703"/>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6" name="テキスト ボックス 125">
          <a:extLst>
            <a:ext uri="{FF2B5EF4-FFF2-40B4-BE49-F238E27FC236}">
              <a16:creationId xmlns:a16="http://schemas.microsoft.com/office/drawing/2014/main" id="{00000000-0008-0000-0300-00007E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8" name="テキスト ボックス 127">
          <a:extLst>
            <a:ext uri="{FF2B5EF4-FFF2-40B4-BE49-F238E27FC236}">
              <a16:creationId xmlns:a16="http://schemas.microsoft.com/office/drawing/2014/main" id="{00000000-0008-0000-0300-000080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9" name="財政構造の弾力性グラフ枠">
          <a:extLst>
            <a:ext uri="{FF2B5EF4-FFF2-40B4-BE49-F238E27FC236}">
              <a16:creationId xmlns:a16="http://schemas.microsoft.com/office/drawing/2014/main" id="{00000000-0008-0000-0300-000081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171238</xdr:rowOff>
    </xdr:from>
    <xdr:to>
      <xdr:col>23</xdr:col>
      <xdr:colOff>133350</xdr:colOff>
      <xdr:row>67</xdr:row>
      <xdr:rowOff>96096</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flipV="1">
          <a:off x="4953000" y="10115338"/>
          <a:ext cx="0" cy="14679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68173</xdr:rowOff>
    </xdr:from>
    <xdr:ext cx="762000" cy="259045"/>
    <xdr:sp macro="" textlink="">
      <xdr:nvSpPr>
        <xdr:cNvPr id="131" name="財政構造の弾力性最小値テキスト">
          <a:extLst>
            <a:ext uri="{FF2B5EF4-FFF2-40B4-BE49-F238E27FC236}">
              <a16:creationId xmlns:a16="http://schemas.microsoft.com/office/drawing/2014/main" id="{00000000-0008-0000-0300-000083000000}"/>
            </a:ext>
          </a:extLst>
        </xdr:cNvPr>
        <xdr:cNvSpPr txBox="1"/>
      </xdr:nvSpPr>
      <xdr:spPr>
        <a:xfrm>
          <a:off x="5041900" y="1155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96096</xdr:rowOff>
    </xdr:from>
    <xdr:to>
      <xdr:col>24</xdr:col>
      <xdr:colOff>12700</xdr:colOff>
      <xdr:row>67</xdr:row>
      <xdr:rowOff>96096</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864100" y="115832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86165</xdr:rowOff>
    </xdr:from>
    <xdr:ext cx="762000" cy="259045"/>
    <xdr:sp macro="" textlink="">
      <xdr:nvSpPr>
        <xdr:cNvPr id="133" name="財政構造の弾力性最大値テキスト">
          <a:extLst>
            <a:ext uri="{FF2B5EF4-FFF2-40B4-BE49-F238E27FC236}">
              <a16:creationId xmlns:a16="http://schemas.microsoft.com/office/drawing/2014/main" id="{00000000-0008-0000-0300-000085000000}"/>
            </a:ext>
          </a:extLst>
        </xdr:cNvPr>
        <xdr:cNvSpPr txBox="1"/>
      </xdr:nvSpPr>
      <xdr:spPr>
        <a:xfrm>
          <a:off x="5041900" y="9858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171238</xdr:rowOff>
    </xdr:from>
    <xdr:to>
      <xdr:col>24</xdr:col>
      <xdr:colOff>12700</xdr:colOff>
      <xdr:row>58</xdr:row>
      <xdr:rowOff>171238</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4864100" y="101153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110279</xdr:rowOff>
    </xdr:from>
    <xdr:to>
      <xdr:col>23</xdr:col>
      <xdr:colOff>133350</xdr:colOff>
      <xdr:row>64</xdr:row>
      <xdr:rowOff>55456</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4114800" y="10911629"/>
          <a:ext cx="838200" cy="1166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64</xdr:row>
      <xdr:rowOff>117492</xdr:rowOff>
    </xdr:from>
    <xdr:ext cx="762000" cy="259045"/>
    <xdr:sp macro="" textlink="">
      <xdr:nvSpPr>
        <xdr:cNvPr id="136" name="財政構造の弾力性平均値テキスト">
          <a:extLst>
            <a:ext uri="{FF2B5EF4-FFF2-40B4-BE49-F238E27FC236}">
              <a16:creationId xmlns:a16="http://schemas.microsoft.com/office/drawing/2014/main" id="{00000000-0008-0000-0300-000088000000}"/>
            </a:ext>
          </a:extLst>
        </xdr:cNvPr>
        <xdr:cNvSpPr txBox="1"/>
      </xdr:nvSpPr>
      <xdr:spPr>
        <a:xfrm>
          <a:off x="5041900" y="11090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145415</xdr:rowOff>
    </xdr:from>
    <xdr:to>
      <xdr:col>23</xdr:col>
      <xdr:colOff>184150</xdr:colOff>
      <xdr:row>65</xdr:row>
      <xdr:rowOff>75565</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4902200" y="11118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33867</xdr:rowOff>
    </xdr:from>
    <xdr:to>
      <xdr:col>19</xdr:col>
      <xdr:colOff>133350</xdr:colOff>
      <xdr:row>63</xdr:row>
      <xdr:rowOff>110279</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3225800" y="10835217"/>
          <a:ext cx="889000" cy="76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64</xdr:row>
      <xdr:rowOff>125306</xdr:rowOff>
    </xdr:from>
    <xdr:to>
      <xdr:col>19</xdr:col>
      <xdr:colOff>184150</xdr:colOff>
      <xdr:row>65</xdr:row>
      <xdr:rowOff>55456</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4064000" y="11098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40233</xdr:rowOff>
    </xdr:from>
    <xdr:ext cx="7366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3733800" y="111844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63</xdr:row>
      <xdr:rowOff>33867</xdr:rowOff>
    </xdr:from>
    <xdr:to>
      <xdr:col>15</xdr:col>
      <xdr:colOff>82550</xdr:colOff>
      <xdr:row>63</xdr:row>
      <xdr:rowOff>57996</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flipV="1">
          <a:off x="2336800" y="10835217"/>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64</xdr:row>
      <xdr:rowOff>101177</xdr:rowOff>
    </xdr:from>
    <xdr:to>
      <xdr:col>15</xdr:col>
      <xdr:colOff>133350</xdr:colOff>
      <xdr:row>65</xdr:row>
      <xdr:rowOff>31327</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3175000" y="11073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16104</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2844800" y="11160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57996</xdr:rowOff>
    </xdr:from>
    <xdr:to>
      <xdr:col>11</xdr:col>
      <xdr:colOff>31750</xdr:colOff>
      <xdr:row>63</xdr:row>
      <xdr:rowOff>57996</xdr:rowOff>
    </xdr:to>
    <xdr:cxnSp macro="">
      <xdr:nvCxnSpPr>
        <xdr:cNvPr id="144" name="直線コネクタ 143">
          <a:extLst>
            <a:ext uri="{FF2B5EF4-FFF2-40B4-BE49-F238E27FC236}">
              <a16:creationId xmlns:a16="http://schemas.microsoft.com/office/drawing/2014/main" id="{00000000-0008-0000-0300-000090000000}"/>
            </a:ext>
          </a:extLst>
        </xdr:cNvPr>
        <xdr:cNvCxnSpPr/>
      </xdr:nvCxnSpPr>
      <xdr:spPr>
        <a:xfrm>
          <a:off x="1447800" y="1085934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115781</xdr:rowOff>
    </xdr:from>
    <xdr:to>
      <xdr:col>11</xdr:col>
      <xdr:colOff>82550</xdr:colOff>
      <xdr:row>64</xdr:row>
      <xdr:rowOff>45931</xdr:rowOff>
    </xdr:to>
    <xdr:sp macro="" textlink="">
      <xdr:nvSpPr>
        <xdr:cNvPr id="145" name="フローチャート: 判断 144">
          <a:extLst>
            <a:ext uri="{FF2B5EF4-FFF2-40B4-BE49-F238E27FC236}">
              <a16:creationId xmlns:a16="http://schemas.microsoft.com/office/drawing/2014/main" id="{00000000-0008-0000-0300-000091000000}"/>
            </a:ext>
          </a:extLst>
        </xdr:cNvPr>
        <xdr:cNvSpPr/>
      </xdr:nvSpPr>
      <xdr:spPr>
        <a:xfrm>
          <a:off x="2286000" y="10917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64</xdr:row>
      <xdr:rowOff>30708</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955800" y="11003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6138</xdr:rowOff>
    </xdr:from>
    <xdr:to>
      <xdr:col>7</xdr:col>
      <xdr:colOff>31750</xdr:colOff>
      <xdr:row>65</xdr:row>
      <xdr:rowOff>107738</xdr:rowOff>
    </xdr:to>
    <xdr:sp macro="" textlink="">
      <xdr:nvSpPr>
        <xdr:cNvPr id="147" name="フローチャート: 判断 146">
          <a:extLst>
            <a:ext uri="{FF2B5EF4-FFF2-40B4-BE49-F238E27FC236}">
              <a16:creationId xmlns:a16="http://schemas.microsoft.com/office/drawing/2014/main" id="{00000000-0008-0000-0300-000093000000}"/>
            </a:ext>
          </a:extLst>
        </xdr:cNvPr>
        <xdr:cNvSpPr/>
      </xdr:nvSpPr>
      <xdr:spPr>
        <a:xfrm>
          <a:off x="1397000" y="11150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92515</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1066800" y="11236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4656</xdr:rowOff>
    </xdr:from>
    <xdr:to>
      <xdr:col>23</xdr:col>
      <xdr:colOff>184150</xdr:colOff>
      <xdr:row>64</xdr:row>
      <xdr:rowOff>106256</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4902200" y="1097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21183</xdr:rowOff>
    </xdr:from>
    <xdr:ext cx="762000" cy="259045"/>
    <xdr:sp macro="" textlink="">
      <xdr:nvSpPr>
        <xdr:cNvPr id="155" name="財政構造の弾力性該当値テキスト">
          <a:extLst>
            <a:ext uri="{FF2B5EF4-FFF2-40B4-BE49-F238E27FC236}">
              <a16:creationId xmlns:a16="http://schemas.microsoft.com/office/drawing/2014/main" id="{00000000-0008-0000-0300-00009B000000}"/>
            </a:ext>
          </a:extLst>
        </xdr:cNvPr>
        <xdr:cNvSpPr txBox="1"/>
      </xdr:nvSpPr>
      <xdr:spPr>
        <a:xfrm>
          <a:off x="5041900" y="10822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59479</xdr:rowOff>
    </xdr:from>
    <xdr:to>
      <xdr:col>19</xdr:col>
      <xdr:colOff>184150</xdr:colOff>
      <xdr:row>63</xdr:row>
      <xdr:rowOff>161079</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4064000" y="10860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171256</xdr:rowOff>
    </xdr:from>
    <xdr:ext cx="7366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3733800" y="106297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154517</xdr:rowOff>
    </xdr:from>
    <xdr:to>
      <xdr:col>15</xdr:col>
      <xdr:colOff>133350</xdr:colOff>
      <xdr:row>63</xdr:row>
      <xdr:rowOff>84667</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3175000" y="1078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94844</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2844800" y="1055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63</xdr:row>
      <xdr:rowOff>7196</xdr:rowOff>
    </xdr:from>
    <xdr:to>
      <xdr:col>11</xdr:col>
      <xdr:colOff>82550</xdr:colOff>
      <xdr:row>63</xdr:row>
      <xdr:rowOff>108796</xdr:rowOff>
    </xdr:to>
    <xdr:sp macro="" textlink="">
      <xdr:nvSpPr>
        <xdr:cNvPr id="160" name="楕円 159">
          <a:extLst>
            <a:ext uri="{FF2B5EF4-FFF2-40B4-BE49-F238E27FC236}">
              <a16:creationId xmlns:a16="http://schemas.microsoft.com/office/drawing/2014/main" id="{00000000-0008-0000-0300-0000A0000000}"/>
            </a:ext>
          </a:extLst>
        </xdr:cNvPr>
        <xdr:cNvSpPr/>
      </xdr:nvSpPr>
      <xdr:spPr>
        <a:xfrm>
          <a:off x="2286000" y="1080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118973</xdr:rowOff>
    </xdr:from>
    <xdr:ext cx="762000" cy="259045"/>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1955800" y="1057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7196</xdr:rowOff>
    </xdr:from>
    <xdr:to>
      <xdr:col>7</xdr:col>
      <xdr:colOff>31750</xdr:colOff>
      <xdr:row>63</xdr:row>
      <xdr:rowOff>108796</xdr:rowOff>
    </xdr:to>
    <xdr:sp macro="" textlink="">
      <xdr:nvSpPr>
        <xdr:cNvPr id="162" name="楕円 161">
          <a:extLst>
            <a:ext uri="{FF2B5EF4-FFF2-40B4-BE49-F238E27FC236}">
              <a16:creationId xmlns:a16="http://schemas.microsoft.com/office/drawing/2014/main" id="{00000000-0008-0000-0300-0000A2000000}"/>
            </a:ext>
          </a:extLst>
        </xdr:cNvPr>
        <xdr:cNvSpPr/>
      </xdr:nvSpPr>
      <xdr:spPr>
        <a:xfrm>
          <a:off x="1397000" y="1080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118973</xdr:rowOff>
    </xdr:from>
    <xdr:ext cx="762000" cy="259045"/>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1066800" y="1057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6" name="テキスト ボックス 165">
          <a:extLst>
            <a:ext uri="{FF2B5EF4-FFF2-40B4-BE49-F238E27FC236}">
              <a16:creationId xmlns:a16="http://schemas.microsoft.com/office/drawing/2014/main" id="{00000000-0008-0000-0300-0000A6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[188,116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5" name="正方形/長方形 174">
          <a:extLst>
            <a:ext uri="{FF2B5EF4-FFF2-40B4-BE49-F238E27FC236}">
              <a16:creationId xmlns:a16="http://schemas.microsoft.com/office/drawing/2014/main" id="{00000000-0008-0000-0300-0000AF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en-US" sz="1200">
              <a:solidFill>
                <a:schemeClr val="dk1"/>
              </a:solidFill>
              <a:effectLst/>
              <a:latin typeface="+mn-lt"/>
              <a:ea typeface="+mn-ea"/>
              <a:cs typeface="+mn-cs"/>
            </a:rPr>
            <a:t>人口１人当たりの人件費・物件費等は、</a:t>
          </a:r>
          <a:r>
            <a:rPr lang="ja-JP" altLang="ja-JP" sz="1200">
              <a:solidFill>
                <a:schemeClr val="dk1"/>
              </a:solidFill>
              <a:effectLst/>
              <a:latin typeface="+mn-lt"/>
              <a:ea typeface="+mn-ea"/>
              <a:cs typeface="+mn-cs"/>
            </a:rPr>
            <a:t>前年度</a:t>
          </a:r>
          <a:r>
            <a:rPr lang="ja-JP" altLang="en-US" sz="1200">
              <a:solidFill>
                <a:schemeClr val="dk1"/>
              </a:solidFill>
              <a:effectLst/>
              <a:latin typeface="+mn-lt"/>
              <a:ea typeface="+mn-ea"/>
              <a:cs typeface="+mn-cs"/>
            </a:rPr>
            <a:t>と</a:t>
          </a:r>
          <a:r>
            <a:rPr lang="ja-JP" altLang="ja-JP" sz="1200">
              <a:solidFill>
                <a:schemeClr val="dk1"/>
              </a:solidFill>
              <a:effectLst/>
              <a:latin typeface="+mn-lt"/>
              <a:ea typeface="+mn-ea"/>
              <a:cs typeface="+mn-cs"/>
            </a:rPr>
            <a:t>比較</a:t>
          </a:r>
          <a:r>
            <a:rPr lang="ja-JP" altLang="en-US" sz="1200">
              <a:solidFill>
                <a:schemeClr val="dk1"/>
              </a:solidFill>
              <a:effectLst/>
              <a:latin typeface="+mn-lt"/>
              <a:ea typeface="+mn-ea"/>
              <a:cs typeface="+mn-cs"/>
            </a:rPr>
            <a:t>して</a:t>
          </a:r>
          <a:r>
            <a:rPr lang="ja-JP" altLang="ja-JP" sz="1200">
              <a:solidFill>
                <a:schemeClr val="dk1"/>
              </a:solidFill>
              <a:effectLst/>
              <a:latin typeface="+mn-lt"/>
              <a:ea typeface="+mn-ea"/>
              <a:cs typeface="+mn-cs"/>
            </a:rPr>
            <a:t>８，</a:t>
          </a:r>
          <a:r>
            <a:rPr lang="ja-JP" altLang="en-US" sz="1200">
              <a:solidFill>
                <a:schemeClr val="dk1"/>
              </a:solidFill>
              <a:effectLst/>
              <a:latin typeface="+mn-lt"/>
              <a:ea typeface="+mn-ea"/>
              <a:cs typeface="+mn-cs"/>
            </a:rPr>
            <a:t>３２１</a:t>
          </a:r>
          <a:r>
            <a:rPr lang="ja-JP" altLang="ja-JP" sz="1200">
              <a:solidFill>
                <a:schemeClr val="dk1"/>
              </a:solidFill>
              <a:effectLst/>
              <a:latin typeface="+mn-lt"/>
              <a:ea typeface="+mn-ea"/>
              <a:cs typeface="+mn-cs"/>
            </a:rPr>
            <a:t>円の増となり、類似団体平均より</a:t>
          </a:r>
          <a:r>
            <a:rPr lang="ja-JP" altLang="en-US" sz="1200">
              <a:solidFill>
                <a:schemeClr val="dk1"/>
              </a:solidFill>
              <a:effectLst/>
              <a:latin typeface="+mn-lt"/>
              <a:ea typeface="+mn-ea"/>
              <a:cs typeface="+mn-cs"/>
            </a:rPr>
            <a:t>３９</a:t>
          </a:r>
          <a:r>
            <a:rPr lang="ja-JP" altLang="ja-JP" sz="1200">
              <a:solidFill>
                <a:schemeClr val="dk1"/>
              </a:solidFill>
              <a:effectLst/>
              <a:latin typeface="+mn-lt"/>
              <a:ea typeface="+mn-ea"/>
              <a:cs typeface="+mn-cs"/>
            </a:rPr>
            <a:t>，</a:t>
          </a:r>
          <a:r>
            <a:rPr lang="ja-JP" altLang="en-US" sz="1200">
              <a:solidFill>
                <a:schemeClr val="dk1"/>
              </a:solidFill>
              <a:effectLst/>
              <a:latin typeface="+mn-lt"/>
              <a:ea typeface="+mn-ea"/>
              <a:cs typeface="+mn-cs"/>
            </a:rPr>
            <a:t>０４４</a:t>
          </a:r>
          <a:r>
            <a:rPr lang="ja-JP" altLang="ja-JP" sz="1200">
              <a:solidFill>
                <a:schemeClr val="dk1"/>
              </a:solidFill>
              <a:effectLst/>
              <a:latin typeface="+mn-lt"/>
              <a:ea typeface="+mn-ea"/>
              <a:cs typeface="+mn-cs"/>
            </a:rPr>
            <a:t>円低い額となった。</a:t>
          </a:r>
          <a:endParaRPr lang="ja-JP" altLang="ja-JP" sz="1200">
            <a:effectLst/>
          </a:endParaRPr>
        </a:p>
        <a:p>
          <a:r>
            <a:rPr lang="ja-JP" altLang="ja-JP" sz="1200">
              <a:solidFill>
                <a:schemeClr val="dk1"/>
              </a:solidFill>
              <a:effectLst/>
              <a:latin typeface="+mn-lt"/>
              <a:ea typeface="+mn-ea"/>
              <a:cs typeface="+mn-cs"/>
            </a:rPr>
            <a:t>　物件費については、</a:t>
          </a:r>
          <a:r>
            <a:rPr lang="ja-JP" altLang="en-US" sz="1200">
              <a:solidFill>
                <a:schemeClr val="dk1"/>
              </a:solidFill>
              <a:effectLst/>
              <a:latin typeface="+mn-lt"/>
              <a:ea typeface="+mn-ea"/>
              <a:cs typeface="+mn-cs"/>
            </a:rPr>
            <a:t>村道整備事業や</a:t>
          </a:r>
          <a:r>
            <a:rPr lang="ja-JP" altLang="ja-JP" sz="1200">
              <a:solidFill>
                <a:schemeClr val="dk1"/>
              </a:solidFill>
              <a:effectLst/>
              <a:latin typeface="+mn-lt"/>
              <a:ea typeface="+mn-ea"/>
              <a:cs typeface="+mn-cs"/>
            </a:rPr>
            <a:t>文化財発掘調査の</a:t>
          </a:r>
          <a:r>
            <a:rPr lang="ja-JP" altLang="en-US" sz="1200">
              <a:solidFill>
                <a:schemeClr val="dk1"/>
              </a:solidFill>
              <a:effectLst/>
              <a:latin typeface="+mn-lt"/>
              <a:ea typeface="+mn-ea"/>
              <a:cs typeface="+mn-cs"/>
            </a:rPr>
            <a:t>増加</a:t>
          </a:r>
          <a:r>
            <a:rPr lang="ja-JP" altLang="ja-JP" sz="1200">
              <a:solidFill>
                <a:schemeClr val="dk1"/>
              </a:solidFill>
              <a:effectLst/>
              <a:latin typeface="+mn-lt"/>
              <a:ea typeface="+mn-ea"/>
              <a:cs typeface="+mn-cs"/>
            </a:rPr>
            <a:t>が影響し</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微増となっている。</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chemeClr val="dk1"/>
              </a:solidFill>
              <a:effectLst/>
              <a:latin typeface="+mn-lt"/>
              <a:ea typeface="+mn-ea"/>
              <a:cs typeface="+mn-cs"/>
            </a:rPr>
            <a:t>人件費については、今後も増加が見込まれる</a:t>
          </a:r>
          <a:r>
            <a:rPr lang="ja-JP" altLang="en-US" sz="1200">
              <a:solidFill>
                <a:schemeClr val="dk1"/>
              </a:solidFill>
              <a:effectLst/>
              <a:latin typeface="+mn-lt"/>
              <a:ea typeface="+mn-ea"/>
              <a:cs typeface="+mn-cs"/>
            </a:rPr>
            <a:t>ため</a:t>
          </a:r>
          <a:r>
            <a:rPr lang="ja-JP" altLang="ja-JP" sz="1200">
              <a:solidFill>
                <a:schemeClr val="dk1"/>
              </a:solidFill>
              <a:effectLst/>
              <a:latin typeface="+mn-lt"/>
              <a:ea typeface="+mn-ea"/>
              <a:cs typeface="+mn-cs"/>
            </a:rPr>
            <a:t>、事務事業の効率化と人員の適正配置、経費節減に努める。</a:t>
          </a:r>
          <a:endParaRPr lang="ja-JP" altLang="ja-JP" sz="1200">
            <a:effectLst/>
          </a:endParaRPr>
        </a:p>
      </xdr:txBody>
    </xdr:sp>
    <xdr:clientData/>
  </xdr:twoCellAnchor>
  <xdr:oneCellAnchor>
    <xdr:from>
      <xdr:col>3</xdr:col>
      <xdr:colOff>95250</xdr:colOff>
      <xdr:row>77</xdr:row>
      <xdr:rowOff>6350</xdr:rowOff>
    </xdr:from>
    <xdr:ext cx="349839" cy="225703"/>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9" name="テキスト ボックス 188">
          <a:extLst>
            <a:ext uri="{FF2B5EF4-FFF2-40B4-BE49-F238E27FC236}">
              <a16:creationId xmlns:a16="http://schemas.microsoft.com/office/drawing/2014/main" id="{00000000-0008-0000-0300-0000BD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91" name="テキスト ボックス 190">
          <a:extLst>
            <a:ext uri="{FF2B5EF4-FFF2-40B4-BE49-F238E27FC236}">
              <a16:creationId xmlns:a16="http://schemas.microsoft.com/office/drawing/2014/main" id="{00000000-0008-0000-0300-0000BF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93" name="人件費・物件費等の状況グラフ枠">
          <a:extLst>
            <a:ext uri="{FF2B5EF4-FFF2-40B4-BE49-F238E27FC236}">
              <a16:creationId xmlns:a16="http://schemas.microsoft.com/office/drawing/2014/main" id="{00000000-0008-0000-0300-0000C1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162612</xdr:rowOff>
    </xdr:from>
    <xdr:to>
      <xdr:col>23</xdr:col>
      <xdr:colOff>133350</xdr:colOff>
      <xdr:row>89</xdr:row>
      <xdr:rowOff>72858</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flipV="1">
          <a:off x="4953000" y="13878612"/>
          <a:ext cx="0" cy="14532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44935</xdr:rowOff>
    </xdr:from>
    <xdr:ext cx="762000" cy="259045"/>
    <xdr:sp macro="" textlink="">
      <xdr:nvSpPr>
        <xdr:cNvPr id="195" name="人件費・物件費等の状況最小値テキスト">
          <a:extLst>
            <a:ext uri="{FF2B5EF4-FFF2-40B4-BE49-F238E27FC236}">
              <a16:creationId xmlns:a16="http://schemas.microsoft.com/office/drawing/2014/main" id="{00000000-0008-0000-0300-0000C3000000}"/>
            </a:ext>
          </a:extLst>
        </xdr:cNvPr>
        <xdr:cNvSpPr txBox="1"/>
      </xdr:nvSpPr>
      <xdr:spPr>
        <a:xfrm>
          <a:off x="5041900" y="15303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1,382,617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72858</xdr:rowOff>
    </xdr:from>
    <xdr:to>
      <xdr:col>24</xdr:col>
      <xdr:colOff>12700</xdr:colOff>
      <xdr:row>89</xdr:row>
      <xdr:rowOff>72858</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5331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77539</xdr:rowOff>
    </xdr:from>
    <xdr:ext cx="762000" cy="259045"/>
    <xdr:sp macro="" textlink="">
      <xdr:nvSpPr>
        <xdr:cNvPr id="197" name="人件費・物件費等の状況最大値テキスト">
          <a:extLst>
            <a:ext uri="{FF2B5EF4-FFF2-40B4-BE49-F238E27FC236}">
              <a16:creationId xmlns:a16="http://schemas.microsoft.com/office/drawing/2014/main" id="{00000000-0008-0000-0300-0000C5000000}"/>
            </a:ext>
          </a:extLst>
        </xdr:cNvPr>
        <xdr:cNvSpPr txBox="1"/>
      </xdr:nvSpPr>
      <xdr:spPr>
        <a:xfrm>
          <a:off x="5041900" y="13622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117,835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162612</xdr:rowOff>
    </xdr:from>
    <xdr:to>
      <xdr:col>24</xdr:col>
      <xdr:colOff>12700</xdr:colOff>
      <xdr:row>80</xdr:row>
      <xdr:rowOff>162612</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4864100" y="13878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62357</xdr:rowOff>
    </xdr:from>
    <xdr:to>
      <xdr:col>23</xdr:col>
      <xdr:colOff>133350</xdr:colOff>
      <xdr:row>81</xdr:row>
      <xdr:rowOff>71918</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4114800" y="13949807"/>
          <a:ext cx="838200" cy="9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56696</xdr:rowOff>
    </xdr:from>
    <xdr:ext cx="762000" cy="259045"/>
    <xdr:sp macro="" textlink="">
      <xdr:nvSpPr>
        <xdr:cNvPr id="200" name="人件費・物件費等の状況平均値テキスト">
          <a:extLst>
            <a:ext uri="{FF2B5EF4-FFF2-40B4-BE49-F238E27FC236}">
              <a16:creationId xmlns:a16="http://schemas.microsoft.com/office/drawing/2014/main" id="{00000000-0008-0000-0300-0000C8000000}"/>
            </a:ext>
          </a:extLst>
        </xdr:cNvPr>
        <xdr:cNvSpPr txBox="1"/>
      </xdr:nvSpPr>
      <xdr:spPr>
        <a:xfrm>
          <a:off x="5041900" y="139441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227,160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65982</xdr:rowOff>
    </xdr:from>
    <xdr:to>
      <xdr:col>23</xdr:col>
      <xdr:colOff>184150</xdr:colOff>
      <xdr:row>81</xdr:row>
      <xdr:rowOff>167582</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902200" y="13953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52225</xdr:rowOff>
    </xdr:from>
    <xdr:to>
      <xdr:col>19</xdr:col>
      <xdr:colOff>133350</xdr:colOff>
      <xdr:row>81</xdr:row>
      <xdr:rowOff>62357</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3225800" y="13939675"/>
          <a:ext cx="889000" cy="101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29101</xdr:rowOff>
    </xdr:from>
    <xdr:to>
      <xdr:col>19</xdr:col>
      <xdr:colOff>184150</xdr:colOff>
      <xdr:row>81</xdr:row>
      <xdr:rowOff>130701</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4064000" y="13916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115478</xdr:rowOff>
    </xdr:from>
    <xdr:ext cx="7366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3733800" y="140029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52225</xdr:rowOff>
    </xdr:from>
    <xdr:to>
      <xdr:col>15</xdr:col>
      <xdr:colOff>82550</xdr:colOff>
      <xdr:row>81</xdr:row>
      <xdr:rowOff>58542</xdr:rowOff>
    </xdr:to>
    <xdr:cxnSp macro="">
      <xdr:nvCxnSpPr>
        <xdr:cNvPr id="205" name="直線コネクタ 204">
          <a:extLst>
            <a:ext uri="{FF2B5EF4-FFF2-40B4-BE49-F238E27FC236}">
              <a16:creationId xmlns:a16="http://schemas.microsoft.com/office/drawing/2014/main" id="{00000000-0008-0000-0300-0000CD000000}"/>
            </a:ext>
          </a:extLst>
        </xdr:cNvPr>
        <xdr:cNvCxnSpPr/>
      </xdr:nvCxnSpPr>
      <xdr:spPr>
        <a:xfrm flipV="1">
          <a:off x="2336800" y="13939675"/>
          <a:ext cx="889000" cy="6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26533</xdr:rowOff>
    </xdr:from>
    <xdr:to>
      <xdr:col>15</xdr:col>
      <xdr:colOff>133350</xdr:colOff>
      <xdr:row>81</xdr:row>
      <xdr:rowOff>128133</xdr:rowOff>
    </xdr:to>
    <xdr:sp macro="" textlink="">
      <xdr:nvSpPr>
        <xdr:cNvPr id="206" name="フローチャート: 判断 205">
          <a:extLst>
            <a:ext uri="{FF2B5EF4-FFF2-40B4-BE49-F238E27FC236}">
              <a16:creationId xmlns:a16="http://schemas.microsoft.com/office/drawing/2014/main" id="{00000000-0008-0000-0300-0000CE000000}"/>
            </a:ext>
          </a:extLst>
        </xdr:cNvPr>
        <xdr:cNvSpPr/>
      </xdr:nvSpPr>
      <xdr:spPr>
        <a:xfrm>
          <a:off x="3175000" y="1391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112910</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2844800" y="1400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58542</xdr:rowOff>
    </xdr:from>
    <xdr:to>
      <xdr:col>11</xdr:col>
      <xdr:colOff>31750</xdr:colOff>
      <xdr:row>81</xdr:row>
      <xdr:rowOff>63064</xdr:rowOff>
    </xdr:to>
    <xdr:cxnSp macro="">
      <xdr:nvCxnSpPr>
        <xdr:cNvPr id="208" name="直線コネクタ 207">
          <a:extLst>
            <a:ext uri="{FF2B5EF4-FFF2-40B4-BE49-F238E27FC236}">
              <a16:creationId xmlns:a16="http://schemas.microsoft.com/office/drawing/2014/main" id="{00000000-0008-0000-0300-0000D0000000}"/>
            </a:ext>
          </a:extLst>
        </xdr:cNvPr>
        <xdr:cNvCxnSpPr/>
      </xdr:nvCxnSpPr>
      <xdr:spPr>
        <a:xfrm flipV="1">
          <a:off x="1447800" y="13945992"/>
          <a:ext cx="889000" cy="4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16692</xdr:rowOff>
    </xdr:from>
    <xdr:to>
      <xdr:col>11</xdr:col>
      <xdr:colOff>82550</xdr:colOff>
      <xdr:row>81</xdr:row>
      <xdr:rowOff>118292</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2286000" y="13904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103069</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955800" y="1399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8124</xdr:rowOff>
    </xdr:from>
    <xdr:to>
      <xdr:col>7</xdr:col>
      <xdr:colOff>31750</xdr:colOff>
      <xdr:row>81</xdr:row>
      <xdr:rowOff>109724</xdr:rowOff>
    </xdr:to>
    <xdr:sp macro="" textlink="">
      <xdr:nvSpPr>
        <xdr:cNvPr id="211" name="フローチャート: 判断 210">
          <a:extLst>
            <a:ext uri="{FF2B5EF4-FFF2-40B4-BE49-F238E27FC236}">
              <a16:creationId xmlns:a16="http://schemas.microsoft.com/office/drawing/2014/main" id="{00000000-0008-0000-0300-0000D3000000}"/>
            </a:ext>
          </a:extLst>
        </xdr:cNvPr>
        <xdr:cNvSpPr/>
      </xdr:nvSpPr>
      <xdr:spPr>
        <a:xfrm>
          <a:off x="1397000" y="13895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119901</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1066800" y="13664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21118</xdr:rowOff>
    </xdr:from>
    <xdr:to>
      <xdr:col>23</xdr:col>
      <xdr:colOff>184150</xdr:colOff>
      <xdr:row>81</xdr:row>
      <xdr:rowOff>122718</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902200" y="13908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113845</xdr:rowOff>
    </xdr:from>
    <xdr:ext cx="762000" cy="259045"/>
    <xdr:sp macro="" textlink="">
      <xdr:nvSpPr>
        <xdr:cNvPr id="219" name="人件費・物件費等の状況該当値テキスト">
          <a:extLst>
            <a:ext uri="{FF2B5EF4-FFF2-40B4-BE49-F238E27FC236}">
              <a16:creationId xmlns:a16="http://schemas.microsoft.com/office/drawing/2014/main" id="{00000000-0008-0000-0300-0000DB000000}"/>
            </a:ext>
          </a:extLst>
        </xdr:cNvPr>
        <xdr:cNvSpPr txBox="1"/>
      </xdr:nvSpPr>
      <xdr:spPr>
        <a:xfrm>
          <a:off x="5041900" y="1382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188,116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11557</xdr:rowOff>
    </xdr:from>
    <xdr:to>
      <xdr:col>19</xdr:col>
      <xdr:colOff>184150</xdr:colOff>
      <xdr:row>81</xdr:row>
      <xdr:rowOff>113157</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4064000" y="13899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123334</xdr:rowOff>
    </xdr:from>
    <xdr:ext cx="7366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3733800" y="136678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179,795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1425</xdr:rowOff>
    </xdr:from>
    <xdr:to>
      <xdr:col>15</xdr:col>
      <xdr:colOff>133350</xdr:colOff>
      <xdr:row>81</xdr:row>
      <xdr:rowOff>103025</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3175000" y="13888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113202</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2844800" y="13657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7742</xdr:rowOff>
    </xdr:from>
    <xdr:to>
      <xdr:col>11</xdr:col>
      <xdr:colOff>82550</xdr:colOff>
      <xdr:row>81</xdr:row>
      <xdr:rowOff>109342</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2286000" y="13895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119519</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955800" y="13664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12264</xdr:rowOff>
    </xdr:from>
    <xdr:to>
      <xdr:col>7</xdr:col>
      <xdr:colOff>31750</xdr:colOff>
      <xdr:row>81</xdr:row>
      <xdr:rowOff>113864</xdr:rowOff>
    </xdr:to>
    <xdr:sp macro="" textlink="">
      <xdr:nvSpPr>
        <xdr:cNvPr id="226" name="楕円 225">
          <a:extLst>
            <a:ext uri="{FF2B5EF4-FFF2-40B4-BE49-F238E27FC236}">
              <a16:creationId xmlns:a16="http://schemas.microsoft.com/office/drawing/2014/main" id="{00000000-0008-0000-0300-0000E2000000}"/>
            </a:ext>
          </a:extLst>
        </xdr:cNvPr>
        <xdr:cNvSpPr/>
      </xdr:nvSpPr>
      <xdr:spPr>
        <a:xfrm>
          <a:off x="1397000" y="13899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98641</xdr:rowOff>
    </xdr:from>
    <xdr:ext cx="762000" cy="259045"/>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066800" y="13986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9" name="テキスト ボックス 228">
          <a:extLst>
            <a:ext uri="{FF2B5EF4-FFF2-40B4-BE49-F238E27FC236}">
              <a16:creationId xmlns:a16="http://schemas.microsoft.com/office/drawing/2014/main" id="{00000000-0008-0000-0300-0000E5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8" name="正方形/長方形 237">
          <a:extLst>
            <a:ext uri="{FF2B5EF4-FFF2-40B4-BE49-F238E27FC236}">
              <a16:creationId xmlns:a16="http://schemas.microsoft.com/office/drawing/2014/main" id="{00000000-0008-0000-0300-0000EE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9" name="正方形/長方形 238">
          <a:extLst>
            <a:ext uri="{FF2B5EF4-FFF2-40B4-BE49-F238E27FC236}">
              <a16:creationId xmlns:a16="http://schemas.microsoft.com/office/drawing/2014/main" id="{00000000-0008-0000-0300-0000EF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200">
              <a:solidFill>
                <a:schemeClr val="dk1"/>
              </a:solidFill>
              <a:effectLst/>
              <a:latin typeface="+mn-lt"/>
              <a:ea typeface="+mn-ea"/>
              <a:cs typeface="+mn-cs"/>
            </a:rPr>
            <a:t>ラスパイレス指数は</a:t>
          </a:r>
          <a:r>
            <a:rPr lang="ja-JP" altLang="en-US" sz="1200">
              <a:solidFill>
                <a:schemeClr val="dk1"/>
              </a:solidFill>
              <a:effectLst/>
              <a:latin typeface="+mn-lt"/>
              <a:ea typeface="+mn-ea"/>
              <a:cs typeface="+mn-cs"/>
            </a:rPr>
            <a:t>前年度と比較して０．９の減となっているが、</a:t>
          </a:r>
          <a:r>
            <a:rPr lang="ja-JP" altLang="ja-JP" sz="1200">
              <a:solidFill>
                <a:schemeClr val="dk1"/>
              </a:solidFill>
              <a:effectLst/>
              <a:latin typeface="+mn-lt"/>
              <a:ea typeface="+mn-ea"/>
              <a:cs typeface="+mn-cs"/>
            </a:rPr>
            <a:t>類似団体平均よりも高い状況である。</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今後も給与水準の適正化に努める。</a:t>
          </a:r>
          <a:endParaRPr lang="ja-JP" altLang="ja-JP" sz="1200">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6" name="テキスト ボックス 255">
          <a:extLst>
            <a:ext uri="{FF2B5EF4-FFF2-40B4-BE49-F238E27FC236}">
              <a16:creationId xmlns:a16="http://schemas.microsoft.com/office/drawing/2014/main" id="{00000000-0008-0000-0300-00000001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7" name="給与水準   （国との比較）グラフ枠">
          <a:extLst>
            <a:ext uri="{FF2B5EF4-FFF2-40B4-BE49-F238E27FC236}">
              <a16:creationId xmlns:a16="http://schemas.microsoft.com/office/drawing/2014/main" id="{00000000-0008-0000-0300-00000101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165100</xdr:rowOff>
    </xdr:from>
    <xdr:to>
      <xdr:col>81</xdr:col>
      <xdr:colOff>44450</xdr:colOff>
      <xdr:row>89</xdr:row>
      <xdr:rowOff>12398</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7018000" y="13881100"/>
          <a:ext cx="0" cy="13903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155925</xdr:rowOff>
    </xdr:from>
    <xdr:ext cx="762000" cy="259045"/>
    <xdr:sp macro="" textlink="">
      <xdr:nvSpPr>
        <xdr:cNvPr id="259" name="給与水準   （国との比較）最小値テキスト">
          <a:extLst>
            <a:ext uri="{FF2B5EF4-FFF2-40B4-BE49-F238E27FC236}">
              <a16:creationId xmlns:a16="http://schemas.microsoft.com/office/drawing/2014/main" id="{00000000-0008-0000-0300-000003010000}"/>
            </a:ext>
          </a:extLst>
        </xdr:cNvPr>
        <xdr:cNvSpPr txBox="1"/>
      </xdr:nvSpPr>
      <xdr:spPr>
        <a:xfrm>
          <a:off x="17106900" y="1524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12398</xdr:rowOff>
    </xdr:from>
    <xdr:to>
      <xdr:col>81</xdr:col>
      <xdr:colOff>133350</xdr:colOff>
      <xdr:row>89</xdr:row>
      <xdr:rowOff>12398</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6929100" y="1527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80027</xdr:rowOff>
    </xdr:from>
    <xdr:ext cx="762000" cy="259045"/>
    <xdr:sp macro="" textlink="">
      <xdr:nvSpPr>
        <xdr:cNvPr id="261" name="給与水準   （国との比較）最大値テキスト">
          <a:extLst>
            <a:ext uri="{FF2B5EF4-FFF2-40B4-BE49-F238E27FC236}">
              <a16:creationId xmlns:a16="http://schemas.microsoft.com/office/drawing/2014/main" id="{00000000-0008-0000-0300-000005010000}"/>
            </a:ext>
          </a:extLst>
        </xdr:cNvPr>
        <xdr:cNvSpPr txBox="1"/>
      </xdr:nvSpPr>
      <xdr:spPr>
        <a:xfrm>
          <a:off x="17106900" y="1362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165100</xdr:rowOff>
    </xdr:from>
    <xdr:to>
      <xdr:col>81</xdr:col>
      <xdr:colOff>133350</xdr:colOff>
      <xdr:row>80</xdr:row>
      <xdr:rowOff>165100</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6929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54732</xdr:rowOff>
    </xdr:from>
    <xdr:to>
      <xdr:col>81</xdr:col>
      <xdr:colOff>44450</xdr:colOff>
      <xdr:row>85</xdr:row>
      <xdr:rowOff>158145</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16179800" y="14627982"/>
          <a:ext cx="838200" cy="103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77004</xdr:rowOff>
    </xdr:from>
    <xdr:ext cx="762000" cy="259045"/>
    <xdr:sp macro="" textlink="">
      <xdr:nvSpPr>
        <xdr:cNvPr id="264" name="給与水準   （国との比較）平均値テキスト">
          <a:extLst>
            <a:ext uri="{FF2B5EF4-FFF2-40B4-BE49-F238E27FC236}">
              <a16:creationId xmlns:a16="http://schemas.microsoft.com/office/drawing/2014/main" id="{00000000-0008-0000-0300-000008010000}"/>
            </a:ext>
          </a:extLst>
        </xdr:cNvPr>
        <xdr:cNvSpPr txBox="1"/>
      </xdr:nvSpPr>
      <xdr:spPr>
        <a:xfrm>
          <a:off x="17106900" y="143073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60477</xdr:rowOff>
    </xdr:from>
    <xdr:to>
      <xdr:col>81</xdr:col>
      <xdr:colOff>95250</xdr:colOff>
      <xdr:row>84</xdr:row>
      <xdr:rowOff>162077</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6967200" y="14462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158145</xdr:rowOff>
    </xdr:from>
    <xdr:to>
      <xdr:col>77</xdr:col>
      <xdr:colOff>44450</xdr:colOff>
      <xdr:row>86</xdr:row>
      <xdr:rowOff>21166</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15290800" y="14731395"/>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71966</xdr:rowOff>
    </xdr:from>
    <xdr:to>
      <xdr:col>77</xdr:col>
      <xdr:colOff>95250</xdr:colOff>
      <xdr:row>85</xdr:row>
      <xdr:rowOff>2116</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61290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12293</xdr:rowOff>
    </xdr:from>
    <xdr:ext cx="7366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5798800" y="142426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21166</xdr:rowOff>
    </xdr:from>
    <xdr:to>
      <xdr:col>72</xdr:col>
      <xdr:colOff>203200</xdr:colOff>
      <xdr:row>86</xdr:row>
      <xdr:rowOff>101600</xdr:rowOff>
    </xdr:to>
    <xdr:cxnSp macro="">
      <xdr:nvCxnSpPr>
        <xdr:cNvPr id="269" name="直線コネクタ 268">
          <a:extLst>
            <a:ext uri="{FF2B5EF4-FFF2-40B4-BE49-F238E27FC236}">
              <a16:creationId xmlns:a16="http://schemas.microsoft.com/office/drawing/2014/main" id="{00000000-0008-0000-0300-00000D010000}"/>
            </a:ext>
          </a:extLst>
        </xdr:cNvPr>
        <xdr:cNvCxnSpPr/>
      </xdr:nvCxnSpPr>
      <xdr:spPr>
        <a:xfrm flipV="1">
          <a:off x="14401800" y="14765866"/>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83457</xdr:rowOff>
    </xdr:from>
    <xdr:to>
      <xdr:col>73</xdr:col>
      <xdr:colOff>44450</xdr:colOff>
      <xdr:row>85</xdr:row>
      <xdr:rowOff>13607</xdr:rowOff>
    </xdr:to>
    <xdr:sp macro="" textlink="">
      <xdr:nvSpPr>
        <xdr:cNvPr id="270" name="フローチャート: 判断 269">
          <a:extLst>
            <a:ext uri="{FF2B5EF4-FFF2-40B4-BE49-F238E27FC236}">
              <a16:creationId xmlns:a16="http://schemas.microsoft.com/office/drawing/2014/main" id="{00000000-0008-0000-0300-00000E010000}"/>
            </a:ext>
          </a:extLst>
        </xdr:cNvPr>
        <xdr:cNvSpPr/>
      </xdr:nvSpPr>
      <xdr:spPr>
        <a:xfrm>
          <a:off x="152400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23784</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4909800" y="1425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32657</xdr:rowOff>
    </xdr:from>
    <xdr:to>
      <xdr:col>68</xdr:col>
      <xdr:colOff>152400</xdr:colOff>
      <xdr:row>86</xdr:row>
      <xdr:rowOff>101600</xdr:rowOff>
    </xdr:to>
    <xdr:cxnSp macro="">
      <xdr:nvCxnSpPr>
        <xdr:cNvPr id="272" name="直線コネクタ 271">
          <a:extLst>
            <a:ext uri="{FF2B5EF4-FFF2-40B4-BE49-F238E27FC236}">
              <a16:creationId xmlns:a16="http://schemas.microsoft.com/office/drawing/2014/main" id="{00000000-0008-0000-0300-000010010000}"/>
            </a:ext>
          </a:extLst>
        </xdr:cNvPr>
        <xdr:cNvCxnSpPr/>
      </xdr:nvCxnSpPr>
      <xdr:spPr>
        <a:xfrm>
          <a:off x="13512800" y="14777357"/>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71966</xdr:rowOff>
    </xdr:from>
    <xdr:to>
      <xdr:col>68</xdr:col>
      <xdr:colOff>203200</xdr:colOff>
      <xdr:row>85</xdr:row>
      <xdr:rowOff>2116</xdr:rowOff>
    </xdr:to>
    <xdr:sp macro="" textlink="">
      <xdr:nvSpPr>
        <xdr:cNvPr id="273" name="フローチャート: 判断 272">
          <a:extLst>
            <a:ext uri="{FF2B5EF4-FFF2-40B4-BE49-F238E27FC236}">
              <a16:creationId xmlns:a16="http://schemas.microsoft.com/office/drawing/2014/main" id="{00000000-0008-0000-0300-000011010000}"/>
            </a:ext>
          </a:extLst>
        </xdr:cNvPr>
        <xdr:cNvSpPr/>
      </xdr:nvSpPr>
      <xdr:spPr>
        <a:xfrm>
          <a:off x="143510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12293</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020800" y="1424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83457</xdr:rowOff>
    </xdr:from>
    <xdr:to>
      <xdr:col>64</xdr:col>
      <xdr:colOff>152400</xdr:colOff>
      <xdr:row>85</xdr:row>
      <xdr:rowOff>13607</xdr:rowOff>
    </xdr:to>
    <xdr:sp macro="" textlink="">
      <xdr:nvSpPr>
        <xdr:cNvPr id="275" name="フローチャート: 判断 274">
          <a:extLst>
            <a:ext uri="{FF2B5EF4-FFF2-40B4-BE49-F238E27FC236}">
              <a16:creationId xmlns:a16="http://schemas.microsoft.com/office/drawing/2014/main" id="{00000000-0008-0000-0300-000013010000}"/>
            </a:ext>
          </a:extLst>
        </xdr:cNvPr>
        <xdr:cNvSpPr/>
      </xdr:nvSpPr>
      <xdr:spPr>
        <a:xfrm>
          <a:off x="134620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23784</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3131800" y="1425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3932</xdr:rowOff>
    </xdr:from>
    <xdr:to>
      <xdr:col>81</xdr:col>
      <xdr:colOff>95250</xdr:colOff>
      <xdr:row>85</xdr:row>
      <xdr:rowOff>105532</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6967200" y="14577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84</xdr:row>
      <xdr:rowOff>147459</xdr:rowOff>
    </xdr:from>
    <xdr:ext cx="762000" cy="259045"/>
    <xdr:sp macro="" textlink="">
      <xdr:nvSpPr>
        <xdr:cNvPr id="283" name="給与水準   （国との比較）該当値テキスト">
          <a:extLst>
            <a:ext uri="{FF2B5EF4-FFF2-40B4-BE49-F238E27FC236}">
              <a16:creationId xmlns:a16="http://schemas.microsoft.com/office/drawing/2014/main" id="{00000000-0008-0000-0300-00001B010000}"/>
            </a:ext>
          </a:extLst>
        </xdr:cNvPr>
        <xdr:cNvSpPr txBox="1"/>
      </xdr:nvSpPr>
      <xdr:spPr>
        <a:xfrm>
          <a:off x="17106900" y="14549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107345</xdr:rowOff>
    </xdr:from>
    <xdr:to>
      <xdr:col>77</xdr:col>
      <xdr:colOff>95250</xdr:colOff>
      <xdr:row>86</xdr:row>
      <xdr:rowOff>37495</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6129000" y="14680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22272</xdr:rowOff>
    </xdr:from>
    <xdr:ext cx="7366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5798800" y="14766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141816</xdr:rowOff>
    </xdr:from>
    <xdr:to>
      <xdr:col>73</xdr:col>
      <xdr:colOff>44450</xdr:colOff>
      <xdr:row>86</xdr:row>
      <xdr:rowOff>71966</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5240000" y="14715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56743</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4909800" y="14801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50800</xdr:rowOff>
    </xdr:from>
    <xdr:to>
      <xdr:col>68</xdr:col>
      <xdr:colOff>203200</xdr:colOff>
      <xdr:row>86</xdr:row>
      <xdr:rowOff>152400</xdr:rowOff>
    </xdr:to>
    <xdr:sp macro="" textlink="">
      <xdr:nvSpPr>
        <xdr:cNvPr id="288" name="楕円 287">
          <a:extLst>
            <a:ext uri="{FF2B5EF4-FFF2-40B4-BE49-F238E27FC236}">
              <a16:creationId xmlns:a16="http://schemas.microsoft.com/office/drawing/2014/main" id="{00000000-0008-0000-0300-000020010000}"/>
            </a:ext>
          </a:extLst>
        </xdr:cNvPr>
        <xdr:cNvSpPr/>
      </xdr:nvSpPr>
      <xdr:spPr>
        <a:xfrm>
          <a:off x="14351000" y="1479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137177</xdr:rowOff>
    </xdr:from>
    <xdr:ext cx="762000" cy="259045"/>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4020800" y="148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153307</xdr:rowOff>
    </xdr:from>
    <xdr:to>
      <xdr:col>64</xdr:col>
      <xdr:colOff>152400</xdr:colOff>
      <xdr:row>86</xdr:row>
      <xdr:rowOff>83457</xdr:rowOff>
    </xdr:to>
    <xdr:sp macro="" textlink="">
      <xdr:nvSpPr>
        <xdr:cNvPr id="290" name="楕円 289">
          <a:extLst>
            <a:ext uri="{FF2B5EF4-FFF2-40B4-BE49-F238E27FC236}">
              <a16:creationId xmlns:a16="http://schemas.microsoft.com/office/drawing/2014/main" id="{00000000-0008-0000-0300-000022010000}"/>
            </a:ext>
          </a:extLst>
        </xdr:cNvPr>
        <xdr:cNvSpPr/>
      </xdr:nvSpPr>
      <xdr:spPr>
        <a:xfrm>
          <a:off x="13462000" y="1472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68234</xdr:rowOff>
    </xdr:from>
    <xdr:ext cx="762000" cy="259045"/>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3131800" y="1481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4" name="テキスト ボックス 293">
          <a:extLst>
            <a:ext uri="{FF2B5EF4-FFF2-40B4-BE49-F238E27FC236}">
              <a16:creationId xmlns:a16="http://schemas.microsoft.com/office/drawing/2014/main" id="{00000000-0008-0000-0300-000026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[7.07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300" name="正方形/長方形 299">
          <a:extLst>
            <a:ext uri="{FF2B5EF4-FFF2-40B4-BE49-F238E27FC236}">
              <a16:creationId xmlns:a16="http://schemas.microsoft.com/office/drawing/2014/main" id="{00000000-0008-0000-0300-00002C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301" name="正方形/長方形 300">
          <a:extLst>
            <a:ext uri="{FF2B5EF4-FFF2-40B4-BE49-F238E27FC236}">
              <a16:creationId xmlns:a16="http://schemas.microsoft.com/office/drawing/2014/main" id="{00000000-0008-0000-0300-00002D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302" name="正方形/長方形 301">
          <a:extLst>
            <a:ext uri="{FF2B5EF4-FFF2-40B4-BE49-F238E27FC236}">
              <a16:creationId xmlns:a16="http://schemas.microsoft.com/office/drawing/2014/main" id="{00000000-0008-0000-0300-00002E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3" name="正方形/長方形 302">
          <a:extLst>
            <a:ext uri="{FF2B5EF4-FFF2-40B4-BE49-F238E27FC236}">
              <a16:creationId xmlns:a16="http://schemas.microsoft.com/office/drawing/2014/main" id="{00000000-0008-0000-0300-00002F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人口千人当たりの職員数はほぼ横ばいで推移している。</a:t>
          </a:r>
          <a:endParaRPr lang="ja-JP" altLang="ja-JP" sz="1200">
            <a:effectLst/>
          </a:endParaRPr>
        </a:p>
        <a:p>
          <a:r>
            <a:rPr kumimoji="1" lang="ja-JP" altLang="ja-JP" sz="1200">
              <a:solidFill>
                <a:schemeClr val="dk1"/>
              </a:solidFill>
              <a:effectLst/>
              <a:latin typeface="+mn-lt"/>
              <a:ea typeface="+mn-ea"/>
              <a:cs typeface="+mn-cs"/>
            </a:rPr>
            <a:t>対前年度比較０．０</a:t>
          </a:r>
          <a:r>
            <a:rPr kumimoji="1" lang="ja-JP" altLang="en-US" sz="1200">
              <a:solidFill>
                <a:schemeClr val="dk1"/>
              </a:solidFill>
              <a:effectLst/>
              <a:latin typeface="+mn-lt"/>
              <a:ea typeface="+mn-ea"/>
              <a:cs typeface="+mn-cs"/>
            </a:rPr>
            <a:t>１</a:t>
          </a:r>
          <a:r>
            <a:rPr kumimoji="1" lang="ja-JP" altLang="ja-JP" sz="1200">
              <a:solidFill>
                <a:schemeClr val="dk1"/>
              </a:solidFill>
              <a:effectLst/>
              <a:latin typeface="+mn-lt"/>
              <a:ea typeface="+mn-ea"/>
              <a:cs typeface="+mn-cs"/>
            </a:rPr>
            <a:t>人減少し、類似団体平均よりも少ない状況である。</a:t>
          </a:r>
          <a:endParaRPr lang="ja-JP" altLang="ja-JP" sz="1200">
            <a:effectLst/>
          </a:endParaRPr>
        </a:p>
      </xdr:txBody>
    </xdr:sp>
    <xdr:clientData/>
  </xdr:twoCellAnchor>
  <xdr:oneCellAnchor>
    <xdr:from>
      <xdr:col>61</xdr:col>
      <xdr:colOff>6350</xdr:colOff>
      <xdr:row>54</xdr:row>
      <xdr:rowOff>139700</xdr:rowOff>
    </xdr:from>
    <xdr:ext cx="349839" cy="225703"/>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9" name="テキスト ボックス 318">
          <a:extLst>
            <a:ext uri="{FF2B5EF4-FFF2-40B4-BE49-F238E27FC236}">
              <a16:creationId xmlns:a16="http://schemas.microsoft.com/office/drawing/2014/main" id="{00000000-0008-0000-0300-00003F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20" name="定員管理の状況グラフ枠">
          <a:extLst>
            <a:ext uri="{FF2B5EF4-FFF2-40B4-BE49-F238E27FC236}">
              <a16:creationId xmlns:a16="http://schemas.microsoft.com/office/drawing/2014/main" id="{00000000-0008-0000-0300-000040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57</xdr:row>
      <xdr:rowOff>112113</xdr:rowOff>
    </xdr:from>
    <xdr:to>
      <xdr:col>81</xdr:col>
      <xdr:colOff>44450</xdr:colOff>
      <xdr:row>67</xdr:row>
      <xdr:rowOff>69286</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flipV="1">
          <a:off x="17018000" y="9884763"/>
          <a:ext cx="0" cy="16716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41363</xdr:rowOff>
    </xdr:from>
    <xdr:ext cx="762000" cy="259045"/>
    <xdr:sp macro="" textlink="">
      <xdr:nvSpPr>
        <xdr:cNvPr id="322" name="定員管理の状況最小値テキスト">
          <a:extLst>
            <a:ext uri="{FF2B5EF4-FFF2-40B4-BE49-F238E27FC236}">
              <a16:creationId xmlns:a16="http://schemas.microsoft.com/office/drawing/2014/main" id="{00000000-0008-0000-0300-000042010000}"/>
            </a:ext>
          </a:extLst>
        </xdr:cNvPr>
        <xdr:cNvSpPr txBox="1"/>
      </xdr:nvSpPr>
      <xdr:spPr>
        <a:xfrm>
          <a:off x="17106900" y="1152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69286</xdr:rowOff>
    </xdr:from>
    <xdr:to>
      <xdr:col>81</xdr:col>
      <xdr:colOff>133350</xdr:colOff>
      <xdr:row>67</xdr:row>
      <xdr:rowOff>69286</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6929100" y="11556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27040</xdr:rowOff>
    </xdr:from>
    <xdr:ext cx="762000" cy="259045"/>
    <xdr:sp macro="" textlink="">
      <xdr:nvSpPr>
        <xdr:cNvPr id="324" name="定員管理の状況最大値テキスト">
          <a:extLst>
            <a:ext uri="{FF2B5EF4-FFF2-40B4-BE49-F238E27FC236}">
              <a16:creationId xmlns:a16="http://schemas.microsoft.com/office/drawing/2014/main" id="{00000000-0008-0000-0300-000044010000}"/>
            </a:ext>
          </a:extLst>
        </xdr:cNvPr>
        <xdr:cNvSpPr txBox="1"/>
      </xdr:nvSpPr>
      <xdr:spPr>
        <a:xfrm>
          <a:off x="17106900" y="9628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57</xdr:row>
      <xdr:rowOff>112113</xdr:rowOff>
    </xdr:from>
    <xdr:to>
      <xdr:col>81</xdr:col>
      <xdr:colOff>133350</xdr:colOff>
      <xdr:row>57</xdr:row>
      <xdr:rowOff>112113</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6929100" y="9884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18556</xdr:rowOff>
    </xdr:from>
    <xdr:to>
      <xdr:col>81</xdr:col>
      <xdr:colOff>44450</xdr:colOff>
      <xdr:row>59</xdr:row>
      <xdr:rowOff>19896</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flipV="1">
          <a:off x="16179800" y="10134106"/>
          <a:ext cx="838200" cy="1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100841</xdr:rowOff>
    </xdr:from>
    <xdr:ext cx="762000" cy="259045"/>
    <xdr:sp macro="" textlink="">
      <xdr:nvSpPr>
        <xdr:cNvPr id="327" name="定員管理の状況平均値テキスト">
          <a:extLst>
            <a:ext uri="{FF2B5EF4-FFF2-40B4-BE49-F238E27FC236}">
              <a16:creationId xmlns:a16="http://schemas.microsoft.com/office/drawing/2014/main" id="{00000000-0008-0000-0300-000047010000}"/>
            </a:ext>
          </a:extLst>
        </xdr:cNvPr>
        <xdr:cNvSpPr txBox="1"/>
      </xdr:nvSpPr>
      <xdr:spPr>
        <a:xfrm>
          <a:off x="17106900" y="103878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128764</xdr:rowOff>
    </xdr:from>
    <xdr:to>
      <xdr:col>81</xdr:col>
      <xdr:colOff>95250</xdr:colOff>
      <xdr:row>61</xdr:row>
      <xdr:rowOff>58914</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6967200" y="10415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19896</xdr:rowOff>
    </xdr:from>
    <xdr:to>
      <xdr:col>77</xdr:col>
      <xdr:colOff>44450</xdr:colOff>
      <xdr:row>59</xdr:row>
      <xdr:rowOff>27940</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flipV="1">
          <a:off x="15290800" y="10135446"/>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95250</xdr:rowOff>
    </xdr:from>
    <xdr:to>
      <xdr:col>77</xdr:col>
      <xdr:colOff>95250</xdr:colOff>
      <xdr:row>61</xdr:row>
      <xdr:rowOff>25400</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6129000" y="10382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10177</xdr:rowOff>
    </xdr:from>
    <xdr:ext cx="7366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798800" y="10468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27940</xdr:rowOff>
    </xdr:from>
    <xdr:to>
      <xdr:col>72</xdr:col>
      <xdr:colOff>203200</xdr:colOff>
      <xdr:row>59</xdr:row>
      <xdr:rowOff>29280</xdr:rowOff>
    </xdr:to>
    <xdr:cxnSp macro="">
      <xdr:nvCxnSpPr>
        <xdr:cNvPr id="332" name="直線コネクタ 331">
          <a:extLst>
            <a:ext uri="{FF2B5EF4-FFF2-40B4-BE49-F238E27FC236}">
              <a16:creationId xmlns:a16="http://schemas.microsoft.com/office/drawing/2014/main" id="{00000000-0008-0000-0300-00004C010000}"/>
            </a:ext>
          </a:extLst>
        </xdr:cNvPr>
        <xdr:cNvCxnSpPr/>
      </xdr:nvCxnSpPr>
      <xdr:spPr>
        <a:xfrm flipV="1">
          <a:off x="14401800" y="10143490"/>
          <a:ext cx="889000" cy="1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93910</xdr:rowOff>
    </xdr:from>
    <xdr:to>
      <xdr:col>73</xdr:col>
      <xdr:colOff>44450</xdr:colOff>
      <xdr:row>61</xdr:row>
      <xdr:rowOff>24060</xdr:rowOff>
    </xdr:to>
    <xdr:sp macro="" textlink="">
      <xdr:nvSpPr>
        <xdr:cNvPr id="333" name="フローチャート: 判断 332">
          <a:extLst>
            <a:ext uri="{FF2B5EF4-FFF2-40B4-BE49-F238E27FC236}">
              <a16:creationId xmlns:a16="http://schemas.microsoft.com/office/drawing/2014/main" id="{00000000-0008-0000-0300-00004D010000}"/>
            </a:ext>
          </a:extLst>
        </xdr:cNvPr>
        <xdr:cNvSpPr/>
      </xdr:nvSpPr>
      <xdr:spPr>
        <a:xfrm>
          <a:off x="15240000" y="10380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8837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909800" y="10467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29280</xdr:rowOff>
    </xdr:from>
    <xdr:to>
      <xdr:col>68</xdr:col>
      <xdr:colOff>152400</xdr:colOff>
      <xdr:row>59</xdr:row>
      <xdr:rowOff>33302</xdr:rowOff>
    </xdr:to>
    <xdr:cxnSp macro="">
      <xdr:nvCxnSpPr>
        <xdr:cNvPr id="335" name="直線コネクタ 334">
          <a:extLst>
            <a:ext uri="{FF2B5EF4-FFF2-40B4-BE49-F238E27FC236}">
              <a16:creationId xmlns:a16="http://schemas.microsoft.com/office/drawing/2014/main" id="{00000000-0008-0000-0300-00004F010000}"/>
            </a:ext>
          </a:extLst>
        </xdr:cNvPr>
        <xdr:cNvCxnSpPr/>
      </xdr:nvCxnSpPr>
      <xdr:spPr>
        <a:xfrm flipV="1">
          <a:off x="13512800" y="10144830"/>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85866</xdr:rowOff>
    </xdr:from>
    <xdr:to>
      <xdr:col>68</xdr:col>
      <xdr:colOff>203200</xdr:colOff>
      <xdr:row>61</xdr:row>
      <xdr:rowOff>16016</xdr:rowOff>
    </xdr:to>
    <xdr:sp macro="" textlink="">
      <xdr:nvSpPr>
        <xdr:cNvPr id="336" name="フローチャート: 判断 335">
          <a:extLst>
            <a:ext uri="{FF2B5EF4-FFF2-40B4-BE49-F238E27FC236}">
              <a16:creationId xmlns:a16="http://schemas.microsoft.com/office/drawing/2014/main" id="{00000000-0008-0000-0300-000050010000}"/>
            </a:ext>
          </a:extLst>
        </xdr:cNvPr>
        <xdr:cNvSpPr/>
      </xdr:nvSpPr>
      <xdr:spPr>
        <a:xfrm>
          <a:off x="14351000" y="10372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793</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020800" y="10459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81845</xdr:rowOff>
    </xdr:from>
    <xdr:to>
      <xdr:col>64</xdr:col>
      <xdr:colOff>152400</xdr:colOff>
      <xdr:row>61</xdr:row>
      <xdr:rowOff>11995</xdr:rowOff>
    </xdr:to>
    <xdr:sp macro="" textlink="">
      <xdr:nvSpPr>
        <xdr:cNvPr id="338" name="フローチャート: 判断 337">
          <a:extLst>
            <a:ext uri="{FF2B5EF4-FFF2-40B4-BE49-F238E27FC236}">
              <a16:creationId xmlns:a16="http://schemas.microsoft.com/office/drawing/2014/main" id="{00000000-0008-0000-0300-000052010000}"/>
            </a:ext>
          </a:extLst>
        </xdr:cNvPr>
        <xdr:cNvSpPr/>
      </xdr:nvSpPr>
      <xdr:spPr>
        <a:xfrm>
          <a:off x="13462000" y="10368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168222</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3131800" y="10455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58</xdr:row>
      <xdr:rowOff>139206</xdr:rowOff>
    </xdr:from>
    <xdr:to>
      <xdr:col>81</xdr:col>
      <xdr:colOff>95250</xdr:colOff>
      <xdr:row>59</xdr:row>
      <xdr:rowOff>69356</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6967200" y="10083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57</xdr:row>
      <xdr:rowOff>155733</xdr:rowOff>
    </xdr:from>
    <xdr:ext cx="762000" cy="259045"/>
    <xdr:sp macro="" textlink="">
      <xdr:nvSpPr>
        <xdr:cNvPr id="346" name="定員管理の状況該当値テキスト">
          <a:extLst>
            <a:ext uri="{FF2B5EF4-FFF2-40B4-BE49-F238E27FC236}">
              <a16:creationId xmlns:a16="http://schemas.microsoft.com/office/drawing/2014/main" id="{00000000-0008-0000-0300-00005A010000}"/>
            </a:ext>
          </a:extLst>
        </xdr:cNvPr>
        <xdr:cNvSpPr txBox="1"/>
      </xdr:nvSpPr>
      <xdr:spPr>
        <a:xfrm>
          <a:off x="17106900" y="9928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58</xdr:row>
      <xdr:rowOff>140546</xdr:rowOff>
    </xdr:from>
    <xdr:to>
      <xdr:col>77</xdr:col>
      <xdr:colOff>95250</xdr:colOff>
      <xdr:row>59</xdr:row>
      <xdr:rowOff>70696</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6129000" y="10084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57</xdr:row>
      <xdr:rowOff>80873</xdr:rowOff>
    </xdr:from>
    <xdr:ext cx="7366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5798800" y="98535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58</xdr:row>
      <xdr:rowOff>148590</xdr:rowOff>
    </xdr:from>
    <xdr:to>
      <xdr:col>73</xdr:col>
      <xdr:colOff>44450</xdr:colOff>
      <xdr:row>59</xdr:row>
      <xdr:rowOff>78740</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5240000" y="10092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88917</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4909800" y="9861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58</xdr:row>
      <xdr:rowOff>149930</xdr:rowOff>
    </xdr:from>
    <xdr:to>
      <xdr:col>68</xdr:col>
      <xdr:colOff>203200</xdr:colOff>
      <xdr:row>59</xdr:row>
      <xdr:rowOff>80080</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4351000" y="1009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90257</xdr:rowOff>
    </xdr:from>
    <xdr:ext cx="762000" cy="25904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4020800" y="98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58</xdr:row>
      <xdr:rowOff>153952</xdr:rowOff>
    </xdr:from>
    <xdr:to>
      <xdr:col>64</xdr:col>
      <xdr:colOff>152400</xdr:colOff>
      <xdr:row>59</xdr:row>
      <xdr:rowOff>84102</xdr:rowOff>
    </xdr:to>
    <xdr:sp macro="" textlink="">
      <xdr:nvSpPr>
        <xdr:cNvPr id="353" name="楕円 352">
          <a:extLst>
            <a:ext uri="{FF2B5EF4-FFF2-40B4-BE49-F238E27FC236}">
              <a16:creationId xmlns:a16="http://schemas.microsoft.com/office/drawing/2014/main" id="{00000000-0008-0000-0300-000061010000}"/>
            </a:ext>
          </a:extLst>
        </xdr:cNvPr>
        <xdr:cNvSpPr/>
      </xdr:nvSpPr>
      <xdr:spPr>
        <a:xfrm>
          <a:off x="13462000" y="10098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94279</xdr:rowOff>
    </xdr:from>
    <xdr:ext cx="762000" cy="259045"/>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3131800" y="9866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5" name="正方形/長方形 364">
          <a:extLst>
            <a:ext uri="{FF2B5EF4-FFF2-40B4-BE49-F238E27FC236}">
              <a16:creationId xmlns:a16="http://schemas.microsoft.com/office/drawing/2014/main" id="{00000000-0008-0000-0300-00006D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6" name="正方形/長方形 365">
          <a:extLst>
            <a:ext uri="{FF2B5EF4-FFF2-40B4-BE49-F238E27FC236}">
              <a16:creationId xmlns:a16="http://schemas.microsoft.com/office/drawing/2014/main" id="{00000000-0008-0000-0300-00006E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200">
              <a:solidFill>
                <a:schemeClr val="dk1"/>
              </a:solidFill>
              <a:effectLst/>
              <a:latin typeface="+mn-lt"/>
              <a:ea typeface="+mn-ea"/>
              <a:cs typeface="+mn-cs"/>
            </a:rPr>
            <a:t>実質公債費比率はほぼ横ばいの傾向にあるが、主な要因としては、平成</a:t>
          </a:r>
          <a:r>
            <a:rPr lang="en-US" altLang="ja-JP" sz="1200">
              <a:solidFill>
                <a:schemeClr val="dk1"/>
              </a:solidFill>
              <a:effectLst/>
              <a:latin typeface="+mn-lt"/>
              <a:ea typeface="+mn-ea"/>
              <a:cs typeface="+mn-cs"/>
            </a:rPr>
            <a:t>29</a:t>
          </a:r>
          <a:r>
            <a:rPr lang="ja-JP" altLang="ja-JP" sz="1200">
              <a:solidFill>
                <a:schemeClr val="dk1"/>
              </a:solidFill>
              <a:effectLst/>
              <a:latin typeface="+mn-lt"/>
              <a:ea typeface="+mn-ea"/>
              <a:cs typeface="+mn-cs"/>
            </a:rPr>
            <a:t>年度以降の北中城中学校改築事業や公営墓地整備事業、役場第一庁舎改築事業等の影響となっている。</a:t>
          </a:r>
          <a:endParaRPr lang="ja-JP" altLang="ja-JP" sz="1200">
            <a:effectLst/>
          </a:endParaRPr>
        </a:p>
        <a:p>
          <a:r>
            <a:rPr lang="ja-JP" altLang="ja-JP" sz="1200">
              <a:solidFill>
                <a:schemeClr val="dk1"/>
              </a:solidFill>
              <a:effectLst/>
              <a:latin typeface="+mn-lt"/>
              <a:ea typeface="+mn-ea"/>
              <a:cs typeface="+mn-cs"/>
            </a:rPr>
            <a:t>　類似団体平均との比較では低い状況であるが、今後予定されているハード事業の事業計画を的確に把握し、比率の抑制に努める。</a:t>
          </a:r>
          <a:endParaRPr lang="ja-JP" altLang="ja-JP" sz="1200">
            <a:effectLst/>
          </a:endParaRPr>
        </a:p>
      </xdr:txBody>
    </xdr:sp>
    <xdr:clientData/>
  </xdr:twoCellAnchor>
  <xdr:oneCellAnchor>
    <xdr:from>
      <xdr:col>61</xdr:col>
      <xdr:colOff>6350</xdr:colOff>
      <xdr:row>32</xdr:row>
      <xdr:rowOff>101600</xdr:rowOff>
    </xdr:from>
    <xdr:ext cx="298543" cy="225703"/>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1" name="公債費負担の状況グラフ枠">
          <a:extLst>
            <a:ext uri="{FF2B5EF4-FFF2-40B4-BE49-F238E27FC236}">
              <a16:creationId xmlns:a16="http://schemas.microsoft.com/office/drawing/2014/main" id="{00000000-0008-0000-0300-00007D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102447</xdr:rowOff>
    </xdr:from>
    <xdr:to>
      <xdr:col>81</xdr:col>
      <xdr:colOff>44450</xdr:colOff>
      <xdr:row>45</xdr:row>
      <xdr:rowOff>162560</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flipV="1">
          <a:off x="17018000" y="6446097"/>
          <a:ext cx="0" cy="143171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134637</xdr:rowOff>
    </xdr:from>
    <xdr:ext cx="762000" cy="259045"/>
    <xdr:sp macro="" textlink="">
      <xdr:nvSpPr>
        <xdr:cNvPr id="383" name="公債費負担の状況最小値テキスト">
          <a:extLst>
            <a:ext uri="{FF2B5EF4-FFF2-40B4-BE49-F238E27FC236}">
              <a16:creationId xmlns:a16="http://schemas.microsoft.com/office/drawing/2014/main" id="{00000000-0008-0000-0300-00007F010000}"/>
            </a:ext>
          </a:extLst>
        </xdr:cNvPr>
        <xdr:cNvSpPr txBox="1"/>
      </xdr:nvSpPr>
      <xdr:spPr>
        <a:xfrm>
          <a:off x="17106900" y="784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162560</xdr:rowOff>
    </xdr:from>
    <xdr:to>
      <xdr:col>81</xdr:col>
      <xdr:colOff>133350</xdr:colOff>
      <xdr:row>45</xdr:row>
      <xdr:rowOff>162560</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929100" y="787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17374</xdr:rowOff>
    </xdr:from>
    <xdr:ext cx="762000" cy="259045"/>
    <xdr:sp macro="" textlink="">
      <xdr:nvSpPr>
        <xdr:cNvPr id="385" name="公債費負担の状況最大値テキスト">
          <a:extLst>
            <a:ext uri="{FF2B5EF4-FFF2-40B4-BE49-F238E27FC236}">
              <a16:creationId xmlns:a16="http://schemas.microsoft.com/office/drawing/2014/main" id="{00000000-0008-0000-0300-000081010000}"/>
            </a:ext>
          </a:extLst>
        </xdr:cNvPr>
        <xdr:cNvSpPr txBox="1"/>
      </xdr:nvSpPr>
      <xdr:spPr>
        <a:xfrm>
          <a:off x="17106900" y="6189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102447</xdr:rowOff>
    </xdr:from>
    <xdr:to>
      <xdr:col>81</xdr:col>
      <xdr:colOff>133350</xdr:colOff>
      <xdr:row>37</xdr:row>
      <xdr:rowOff>102447</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6929100" y="6446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167217</xdr:rowOff>
    </xdr:from>
    <xdr:to>
      <xdr:col>81</xdr:col>
      <xdr:colOff>44450</xdr:colOff>
      <xdr:row>40</xdr:row>
      <xdr:rowOff>167217</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6179800" y="70252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37694</xdr:rowOff>
    </xdr:from>
    <xdr:ext cx="762000" cy="259045"/>
    <xdr:sp macro="" textlink="">
      <xdr:nvSpPr>
        <xdr:cNvPr id="388" name="公債費負担の状況平均値テキスト">
          <a:extLst>
            <a:ext uri="{FF2B5EF4-FFF2-40B4-BE49-F238E27FC236}">
              <a16:creationId xmlns:a16="http://schemas.microsoft.com/office/drawing/2014/main" id="{00000000-0008-0000-0300-000084010000}"/>
            </a:ext>
          </a:extLst>
        </xdr:cNvPr>
        <xdr:cNvSpPr txBox="1"/>
      </xdr:nvSpPr>
      <xdr:spPr>
        <a:xfrm>
          <a:off x="17106900" y="7067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65617</xdr:rowOff>
    </xdr:from>
    <xdr:to>
      <xdr:col>81</xdr:col>
      <xdr:colOff>95250</xdr:colOff>
      <xdr:row>41</xdr:row>
      <xdr:rowOff>167217</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6967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167217</xdr:rowOff>
    </xdr:from>
    <xdr:to>
      <xdr:col>77</xdr:col>
      <xdr:colOff>44450</xdr:colOff>
      <xdr:row>41</xdr:row>
      <xdr:rowOff>3810</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flipV="1">
          <a:off x="15290800" y="7025217"/>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65617</xdr:rowOff>
    </xdr:from>
    <xdr:to>
      <xdr:col>77</xdr:col>
      <xdr:colOff>95250</xdr:colOff>
      <xdr:row>41</xdr:row>
      <xdr:rowOff>167217</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6129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151994</xdr:rowOff>
    </xdr:from>
    <xdr:ext cx="7366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798800" y="7181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3810</xdr:rowOff>
    </xdr:from>
    <xdr:to>
      <xdr:col>72</xdr:col>
      <xdr:colOff>203200</xdr:colOff>
      <xdr:row>41</xdr:row>
      <xdr:rowOff>3810</xdr:rowOff>
    </xdr:to>
    <xdr:cxnSp macro="">
      <xdr:nvCxnSpPr>
        <xdr:cNvPr id="393" name="直線コネクタ 392">
          <a:extLst>
            <a:ext uri="{FF2B5EF4-FFF2-40B4-BE49-F238E27FC236}">
              <a16:creationId xmlns:a16="http://schemas.microsoft.com/office/drawing/2014/main" id="{00000000-0008-0000-0300-000089010000}"/>
            </a:ext>
          </a:extLst>
        </xdr:cNvPr>
        <xdr:cNvCxnSpPr/>
      </xdr:nvCxnSpPr>
      <xdr:spPr>
        <a:xfrm>
          <a:off x="14401800" y="70332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81704</xdr:rowOff>
    </xdr:from>
    <xdr:to>
      <xdr:col>73</xdr:col>
      <xdr:colOff>44450</xdr:colOff>
      <xdr:row>42</xdr:row>
      <xdr:rowOff>11854</xdr:rowOff>
    </xdr:to>
    <xdr:sp macro="" textlink="">
      <xdr:nvSpPr>
        <xdr:cNvPr id="394" name="フローチャート: 判断 393">
          <a:extLst>
            <a:ext uri="{FF2B5EF4-FFF2-40B4-BE49-F238E27FC236}">
              <a16:creationId xmlns:a16="http://schemas.microsoft.com/office/drawing/2014/main" id="{00000000-0008-0000-0300-00008A010000}"/>
            </a:ext>
          </a:extLst>
        </xdr:cNvPr>
        <xdr:cNvSpPr/>
      </xdr:nvSpPr>
      <xdr:spPr>
        <a:xfrm>
          <a:off x="15240000" y="711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168081</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4909800" y="719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3810</xdr:rowOff>
    </xdr:from>
    <xdr:to>
      <xdr:col>68</xdr:col>
      <xdr:colOff>152400</xdr:colOff>
      <xdr:row>41</xdr:row>
      <xdr:rowOff>3810</xdr:rowOff>
    </xdr:to>
    <xdr:cxnSp macro="">
      <xdr:nvCxnSpPr>
        <xdr:cNvPr id="396" name="直線コネクタ 395">
          <a:extLst>
            <a:ext uri="{FF2B5EF4-FFF2-40B4-BE49-F238E27FC236}">
              <a16:creationId xmlns:a16="http://schemas.microsoft.com/office/drawing/2014/main" id="{00000000-0008-0000-0300-00008C010000}"/>
            </a:ext>
          </a:extLst>
        </xdr:cNvPr>
        <xdr:cNvCxnSpPr/>
      </xdr:nvCxnSpPr>
      <xdr:spPr>
        <a:xfrm>
          <a:off x="13512800" y="70332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81704</xdr:rowOff>
    </xdr:from>
    <xdr:to>
      <xdr:col>68</xdr:col>
      <xdr:colOff>203200</xdr:colOff>
      <xdr:row>42</xdr:row>
      <xdr:rowOff>11854</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4351000" y="711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168081</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020800" y="719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89746</xdr:rowOff>
    </xdr:from>
    <xdr:to>
      <xdr:col>64</xdr:col>
      <xdr:colOff>152400</xdr:colOff>
      <xdr:row>42</xdr:row>
      <xdr:rowOff>19896</xdr:rowOff>
    </xdr:to>
    <xdr:sp macro="" textlink="">
      <xdr:nvSpPr>
        <xdr:cNvPr id="399" name="フローチャート: 判断 398">
          <a:extLst>
            <a:ext uri="{FF2B5EF4-FFF2-40B4-BE49-F238E27FC236}">
              <a16:creationId xmlns:a16="http://schemas.microsoft.com/office/drawing/2014/main" id="{00000000-0008-0000-0300-00008F010000}"/>
            </a:ext>
          </a:extLst>
        </xdr:cNvPr>
        <xdr:cNvSpPr/>
      </xdr:nvSpPr>
      <xdr:spPr>
        <a:xfrm>
          <a:off x="134620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4673</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3131800" y="720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116417</xdr:rowOff>
    </xdr:from>
    <xdr:to>
      <xdr:col>81</xdr:col>
      <xdr:colOff>95250</xdr:colOff>
      <xdr:row>41</xdr:row>
      <xdr:rowOff>46567</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69672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39</xdr:row>
      <xdr:rowOff>132944</xdr:rowOff>
    </xdr:from>
    <xdr:ext cx="762000" cy="259045"/>
    <xdr:sp macro="" textlink="">
      <xdr:nvSpPr>
        <xdr:cNvPr id="407" name="公債費負担の状況該当値テキスト">
          <a:extLst>
            <a:ext uri="{FF2B5EF4-FFF2-40B4-BE49-F238E27FC236}">
              <a16:creationId xmlns:a16="http://schemas.microsoft.com/office/drawing/2014/main" id="{00000000-0008-0000-0300-000097010000}"/>
            </a:ext>
          </a:extLst>
        </xdr:cNvPr>
        <xdr:cNvSpPr txBox="1"/>
      </xdr:nvSpPr>
      <xdr:spPr>
        <a:xfrm>
          <a:off x="17106900" y="6819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116417</xdr:rowOff>
    </xdr:from>
    <xdr:to>
      <xdr:col>77</xdr:col>
      <xdr:colOff>95250</xdr:colOff>
      <xdr:row>41</xdr:row>
      <xdr:rowOff>46567</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6129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56744</xdr:rowOff>
    </xdr:from>
    <xdr:ext cx="7366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5798800" y="674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124460</xdr:rowOff>
    </xdr:from>
    <xdr:to>
      <xdr:col>73</xdr:col>
      <xdr:colOff>44450</xdr:colOff>
      <xdr:row>41</xdr:row>
      <xdr:rowOff>54610</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52400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64787</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4909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124460</xdr:rowOff>
    </xdr:from>
    <xdr:to>
      <xdr:col>68</xdr:col>
      <xdr:colOff>203200</xdr:colOff>
      <xdr:row>41</xdr:row>
      <xdr:rowOff>54610</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43510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64787</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4020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124460</xdr:rowOff>
    </xdr:from>
    <xdr:to>
      <xdr:col>64</xdr:col>
      <xdr:colOff>152400</xdr:colOff>
      <xdr:row>41</xdr:row>
      <xdr:rowOff>54610</xdr:rowOff>
    </xdr:to>
    <xdr:sp macro="" textlink="">
      <xdr:nvSpPr>
        <xdr:cNvPr id="414" name="楕円 413">
          <a:extLst>
            <a:ext uri="{FF2B5EF4-FFF2-40B4-BE49-F238E27FC236}">
              <a16:creationId xmlns:a16="http://schemas.microsoft.com/office/drawing/2014/main" id="{00000000-0008-0000-0300-00009E010000}"/>
            </a:ext>
          </a:extLst>
        </xdr:cNvPr>
        <xdr:cNvSpPr/>
      </xdr:nvSpPr>
      <xdr:spPr>
        <a:xfrm>
          <a:off x="134620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64787</xdr:rowOff>
    </xdr:from>
    <xdr:ext cx="762000" cy="259045"/>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3131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[46.5%]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6" name="正方形/長方形 425">
          <a:extLst>
            <a:ext uri="{FF2B5EF4-FFF2-40B4-BE49-F238E27FC236}">
              <a16:creationId xmlns:a16="http://schemas.microsoft.com/office/drawing/2014/main" id="{00000000-0008-0000-0300-0000AA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7" name="正方形/長方形 426">
          <a:extLst>
            <a:ext uri="{FF2B5EF4-FFF2-40B4-BE49-F238E27FC236}">
              <a16:creationId xmlns:a16="http://schemas.microsoft.com/office/drawing/2014/main" id="{00000000-0008-0000-0300-0000AB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en-US" sz="1200">
              <a:solidFill>
                <a:schemeClr val="dk1"/>
              </a:solidFill>
              <a:effectLst/>
              <a:latin typeface="+mn-lt"/>
              <a:ea typeface="+mn-ea"/>
              <a:cs typeface="+mn-cs"/>
            </a:rPr>
            <a:t>将来負担比率は</a:t>
          </a:r>
          <a:r>
            <a:rPr lang="ja-JP" altLang="ja-JP" sz="1200">
              <a:solidFill>
                <a:schemeClr val="dk1"/>
              </a:solidFill>
              <a:effectLst/>
              <a:latin typeface="+mn-lt"/>
              <a:ea typeface="+mn-ea"/>
              <a:cs typeface="+mn-cs"/>
            </a:rPr>
            <a:t>前年度</a:t>
          </a:r>
          <a:r>
            <a:rPr lang="ja-JP" altLang="en-US" sz="1200">
              <a:solidFill>
                <a:schemeClr val="dk1"/>
              </a:solidFill>
              <a:effectLst/>
              <a:latin typeface="+mn-lt"/>
              <a:ea typeface="+mn-ea"/>
              <a:cs typeface="+mn-cs"/>
            </a:rPr>
            <a:t>と</a:t>
          </a:r>
          <a:r>
            <a:rPr lang="ja-JP" altLang="ja-JP" sz="1200">
              <a:solidFill>
                <a:schemeClr val="dk1"/>
              </a:solidFill>
              <a:effectLst/>
              <a:latin typeface="+mn-lt"/>
              <a:ea typeface="+mn-ea"/>
              <a:cs typeface="+mn-cs"/>
            </a:rPr>
            <a:t>比較</a:t>
          </a:r>
          <a:r>
            <a:rPr lang="ja-JP" altLang="en-US" sz="1200">
              <a:solidFill>
                <a:schemeClr val="dk1"/>
              </a:solidFill>
              <a:effectLst/>
              <a:latin typeface="+mn-lt"/>
              <a:ea typeface="+mn-ea"/>
              <a:cs typeface="+mn-cs"/>
            </a:rPr>
            <a:t>して６</a:t>
          </a:r>
          <a:r>
            <a:rPr lang="ja-JP" altLang="ja-JP" sz="1200">
              <a:solidFill>
                <a:schemeClr val="dk1"/>
              </a:solidFill>
              <a:effectLst/>
              <a:latin typeface="+mn-lt"/>
              <a:ea typeface="+mn-ea"/>
              <a:cs typeface="+mn-cs"/>
            </a:rPr>
            <a:t>．</a:t>
          </a:r>
          <a:r>
            <a:rPr lang="ja-JP" altLang="en-US" sz="1200">
              <a:solidFill>
                <a:schemeClr val="dk1"/>
              </a:solidFill>
              <a:effectLst/>
              <a:latin typeface="+mn-lt"/>
              <a:ea typeface="+mn-ea"/>
              <a:cs typeface="+mn-cs"/>
            </a:rPr>
            <a:t>９</a:t>
          </a:r>
          <a:r>
            <a:rPr lang="ja-JP" altLang="ja-JP" sz="1200">
              <a:solidFill>
                <a:schemeClr val="dk1"/>
              </a:solidFill>
              <a:effectLst/>
              <a:latin typeface="+mn-lt"/>
              <a:ea typeface="+mn-ea"/>
              <a:cs typeface="+mn-cs"/>
            </a:rPr>
            <a:t>ポイントの</a:t>
          </a:r>
          <a:r>
            <a:rPr lang="ja-JP" altLang="en-US" sz="1200">
              <a:solidFill>
                <a:schemeClr val="dk1"/>
              </a:solidFill>
              <a:effectLst/>
              <a:latin typeface="+mn-lt"/>
              <a:ea typeface="+mn-ea"/>
              <a:cs typeface="+mn-cs"/>
            </a:rPr>
            <a:t>増</a:t>
          </a:r>
          <a:r>
            <a:rPr lang="ja-JP" altLang="ja-JP" sz="1200">
              <a:solidFill>
                <a:schemeClr val="dk1"/>
              </a:solidFill>
              <a:effectLst/>
              <a:latin typeface="+mn-lt"/>
              <a:ea typeface="+mn-ea"/>
              <a:cs typeface="+mn-cs"/>
            </a:rPr>
            <a:t>となった。</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増</a:t>
          </a:r>
          <a:r>
            <a:rPr lang="ja-JP" altLang="ja-JP" sz="1200">
              <a:solidFill>
                <a:schemeClr val="dk1"/>
              </a:solidFill>
              <a:effectLst/>
              <a:latin typeface="+mn-lt"/>
              <a:ea typeface="+mn-ea"/>
              <a:cs typeface="+mn-cs"/>
            </a:rPr>
            <a:t>となった主な要因は、</a:t>
          </a:r>
          <a:r>
            <a:rPr lang="ja-JP" altLang="en-US" sz="1200">
              <a:solidFill>
                <a:schemeClr val="dk1"/>
              </a:solidFill>
              <a:effectLst/>
              <a:latin typeface="+mn-lt"/>
              <a:ea typeface="+mn-ea"/>
              <a:cs typeface="+mn-cs"/>
            </a:rPr>
            <a:t>一部事務組合が起こした地方債が増加したことによるものである。</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chemeClr val="dk1"/>
              </a:solidFill>
              <a:effectLst/>
              <a:latin typeface="+mn-lt"/>
              <a:ea typeface="+mn-ea"/>
              <a:cs typeface="+mn-cs"/>
            </a:rPr>
            <a:t>　将来負担割合の大きい土地開発公社による先行取得事業の債務負担行為の減少のため、買い戻し資金を積み立てる必要が</a:t>
          </a:r>
          <a:r>
            <a:rPr lang="ja-JP" altLang="en-US" sz="1200">
              <a:solidFill>
                <a:schemeClr val="dk1"/>
              </a:solidFill>
              <a:effectLst/>
              <a:latin typeface="+mn-lt"/>
              <a:ea typeface="+mn-ea"/>
              <a:cs typeface="+mn-cs"/>
            </a:rPr>
            <a:t>ある。</a:t>
          </a:r>
          <a:endParaRPr lang="ja-JP" altLang="ja-JP" sz="1200">
            <a:effectLst/>
          </a:endParaRPr>
        </a:p>
      </xdr:txBody>
    </xdr:sp>
    <xdr:clientData/>
  </xdr:twoCellAnchor>
  <xdr:oneCellAnchor>
    <xdr:from>
      <xdr:col>61</xdr:col>
      <xdr:colOff>6350</xdr:colOff>
      <xdr:row>10</xdr:row>
      <xdr:rowOff>63500</xdr:rowOff>
    </xdr:from>
    <xdr:ext cx="298543" cy="225703"/>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5" name="将来負担の状況グラフ枠">
          <a:extLst>
            <a:ext uri="{FF2B5EF4-FFF2-40B4-BE49-F238E27FC236}">
              <a16:creationId xmlns:a16="http://schemas.microsoft.com/office/drawing/2014/main" id="{00000000-0008-0000-0300-0000BD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37132</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flipV="1">
          <a:off x="17018000" y="2313214"/>
          <a:ext cx="0" cy="166726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9209</xdr:rowOff>
    </xdr:from>
    <xdr:ext cx="762000" cy="259045"/>
    <xdr:sp macro="" textlink="">
      <xdr:nvSpPr>
        <xdr:cNvPr id="447" name="将来負担の状況最小値テキスト">
          <a:extLst>
            <a:ext uri="{FF2B5EF4-FFF2-40B4-BE49-F238E27FC236}">
              <a16:creationId xmlns:a16="http://schemas.microsoft.com/office/drawing/2014/main" id="{00000000-0008-0000-0300-0000BF010000}"/>
            </a:ext>
          </a:extLst>
        </xdr:cNvPr>
        <xdr:cNvSpPr txBox="1"/>
      </xdr:nvSpPr>
      <xdr:spPr>
        <a:xfrm>
          <a:off x="17106900" y="3952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37132</xdr:rowOff>
    </xdr:from>
    <xdr:to>
      <xdr:col>81</xdr:col>
      <xdr:colOff>133350</xdr:colOff>
      <xdr:row>23</xdr:row>
      <xdr:rowOff>37132</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6929100" y="39804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49" name="将来負担の状況最大値テキスト">
          <a:extLst>
            <a:ext uri="{FF2B5EF4-FFF2-40B4-BE49-F238E27FC236}">
              <a16:creationId xmlns:a16="http://schemas.microsoft.com/office/drawing/2014/main" id="{00000000-0008-0000-0300-0000C1010000}"/>
            </a:ext>
          </a:extLst>
        </xdr:cNvPr>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50" name="直線コネクタ 449">
          <a:extLst>
            <a:ext uri="{FF2B5EF4-FFF2-40B4-BE49-F238E27FC236}">
              <a16:creationId xmlns:a16="http://schemas.microsoft.com/office/drawing/2014/main" id="{00000000-0008-0000-0300-0000C2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16</xdr:row>
      <xdr:rowOff>25037</xdr:rowOff>
    </xdr:from>
    <xdr:to>
      <xdr:col>81</xdr:col>
      <xdr:colOff>44450</xdr:colOff>
      <xdr:row>16</xdr:row>
      <xdr:rowOff>104321</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a:off x="16179800" y="2768237"/>
          <a:ext cx="838200" cy="79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62791</xdr:rowOff>
    </xdr:from>
    <xdr:ext cx="762000" cy="259045"/>
    <xdr:sp macro="" textlink="">
      <xdr:nvSpPr>
        <xdr:cNvPr id="452" name="将来負担の状況平均値テキスト">
          <a:extLst>
            <a:ext uri="{FF2B5EF4-FFF2-40B4-BE49-F238E27FC236}">
              <a16:creationId xmlns:a16="http://schemas.microsoft.com/office/drawing/2014/main" id="{00000000-0008-0000-0300-0000C4010000}"/>
            </a:ext>
          </a:extLst>
        </xdr:cNvPr>
        <xdr:cNvSpPr txBox="1"/>
      </xdr:nvSpPr>
      <xdr:spPr>
        <a:xfrm>
          <a:off x="17106900" y="2120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16</xdr:row>
      <xdr:rowOff>25037</xdr:rowOff>
    </xdr:from>
    <xdr:to>
      <xdr:col>77</xdr:col>
      <xdr:colOff>44450</xdr:colOff>
      <xdr:row>16</xdr:row>
      <xdr:rowOff>45720</xdr:rowOff>
    </xdr:to>
    <xdr:cxnSp macro="">
      <xdr:nvCxnSpPr>
        <xdr:cNvPr id="454" name="直線コネクタ 453">
          <a:extLst>
            <a:ext uri="{FF2B5EF4-FFF2-40B4-BE49-F238E27FC236}">
              <a16:creationId xmlns:a16="http://schemas.microsoft.com/office/drawing/2014/main" id="{00000000-0008-0000-0300-0000C6010000}"/>
            </a:ext>
          </a:extLst>
        </xdr:cNvPr>
        <xdr:cNvCxnSpPr/>
      </xdr:nvCxnSpPr>
      <xdr:spPr>
        <a:xfrm flipV="1">
          <a:off x="15290800" y="2768237"/>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16</xdr:row>
      <xdr:rowOff>45720</xdr:rowOff>
    </xdr:from>
    <xdr:to>
      <xdr:col>72</xdr:col>
      <xdr:colOff>203200</xdr:colOff>
      <xdr:row>17</xdr:row>
      <xdr:rowOff>15603</xdr:rowOff>
    </xdr:to>
    <xdr:cxnSp macro="">
      <xdr:nvCxnSpPr>
        <xdr:cNvPr id="457" name="直線コネクタ 456">
          <a:extLst>
            <a:ext uri="{FF2B5EF4-FFF2-40B4-BE49-F238E27FC236}">
              <a16:creationId xmlns:a16="http://schemas.microsoft.com/office/drawing/2014/main" id="{00000000-0008-0000-0300-0000C9010000}"/>
            </a:ext>
          </a:extLst>
        </xdr:cNvPr>
        <xdr:cNvCxnSpPr/>
      </xdr:nvCxnSpPr>
      <xdr:spPr>
        <a:xfrm flipV="1">
          <a:off x="14401800" y="2788920"/>
          <a:ext cx="889000" cy="141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33564</xdr:rowOff>
    </xdr:from>
    <xdr:to>
      <xdr:col>73</xdr:col>
      <xdr:colOff>44450</xdr:colOff>
      <xdr:row>13</xdr:row>
      <xdr:rowOff>135164</xdr:rowOff>
    </xdr:to>
    <xdr:sp macro="" textlink="">
      <xdr:nvSpPr>
        <xdr:cNvPr id="458" name="フローチャート: 判断 457">
          <a:extLst>
            <a:ext uri="{FF2B5EF4-FFF2-40B4-BE49-F238E27FC236}">
              <a16:creationId xmlns:a16="http://schemas.microsoft.com/office/drawing/2014/main" id="{00000000-0008-0000-0300-0000CA010000}"/>
            </a:ext>
          </a:extLst>
        </xdr:cNvPr>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145341</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17</xdr:row>
      <xdr:rowOff>15603</xdr:rowOff>
    </xdr:from>
    <xdr:to>
      <xdr:col>68</xdr:col>
      <xdr:colOff>152400</xdr:colOff>
      <xdr:row>17</xdr:row>
      <xdr:rowOff>113272</xdr:rowOff>
    </xdr:to>
    <xdr:cxnSp macro="">
      <xdr:nvCxnSpPr>
        <xdr:cNvPr id="460" name="直線コネクタ 459">
          <a:extLst>
            <a:ext uri="{FF2B5EF4-FFF2-40B4-BE49-F238E27FC236}">
              <a16:creationId xmlns:a16="http://schemas.microsoft.com/office/drawing/2014/main" id="{00000000-0008-0000-0300-0000CC010000}"/>
            </a:ext>
          </a:extLst>
        </xdr:cNvPr>
        <xdr:cNvCxnSpPr/>
      </xdr:nvCxnSpPr>
      <xdr:spPr>
        <a:xfrm flipV="1">
          <a:off x="13512800" y="2930253"/>
          <a:ext cx="889000" cy="97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33564</xdr:rowOff>
    </xdr:from>
    <xdr:to>
      <xdr:col>68</xdr:col>
      <xdr:colOff>203200</xdr:colOff>
      <xdr:row>13</xdr:row>
      <xdr:rowOff>135164</xdr:rowOff>
    </xdr:to>
    <xdr:sp macro="" textlink="">
      <xdr:nvSpPr>
        <xdr:cNvPr id="461" name="フローチャート: 判断 460">
          <a:extLst>
            <a:ext uri="{FF2B5EF4-FFF2-40B4-BE49-F238E27FC236}">
              <a16:creationId xmlns:a16="http://schemas.microsoft.com/office/drawing/2014/main" id="{00000000-0008-0000-0300-0000CD010000}"/>
            </a:ext>
          </a:extLst>
        </xdr:cNvPr>
        <xdr:cNvSpPr/>
      </xdr:nvSpPr>
      <xdr:spPr>
        <a:xfrm>
          <a:off x="14351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11</xdr:row>
      <xdr:rowOff>145341</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020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9192</xdr:rowOff>
    </xdr:from>
    <xdr:to>
      <xdr:col>64</xdr:col>
      <xdr:colOff>152400</xdr:colOff>
      <xdr:row>14</xdr:row>
      <xdr:rowOff>110792</xdr:rowOff>
    </xdr:to>
    <xdr:sp macro="" textlink="">
      <xdr:nvSpPr>
        <xdr:cNvPr id="463" name="フローチャート: 判断 462">
          <a:extLst>
            <a:ext uri="{FF2B5EF4-FFF2-40B4-BE49-F238E27FC236}">
              <a16:creationId xmlns:a16="http://schemas.microsoft.com/office/drawing/2014/main" id="{00000000-0008-0000-0300-0000CF010000}"/>
            </a:ext>
          </a:extLst>
        </xdr:cNvPr>
        <xdr:cNvSpPr/>
      </xdr:nvSpPr>
      <xdr:spPr>
        <a:xfrm>
          <a:off x="13462000" y="240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120969</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3131800" y="2178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8" name="テキスト ボックス 467">
          <a:extLst>
            <a:ext uri="{FF2B5EF4-FFF2-40B4-BE49-F238E27FC236}">
              <a16:creationId xmlns:a16="http://schemas.microsoft.com/office/drawing/2014/main" id="{00000000-0008-0000-0300-0000D4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16</xdr:row>
      <xdr:rowOff>53521</xdr:rowOff>
    </xdr:from>
    <xdr:to>
      <xdr:col>81</xdr:col>
      <xdr:colOff>95250</xdr:colOff>
      <xdr:row>16</xdr:row>
      <xdr:rowOff>155121</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6967200" y="2796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16</xdr:row>
      <xdr:rowOff>25598</xdr:rowOff>
    </xdr:from>
    <xdr:ext cx="762000" cy="259045"/>
    <xdr:sp macro="" textlink="">
      <xdr:nvSpPr>
        <xdr:cNvPr id="471" name="将来負担の状況該当値テキスト">
          <a:extLst>
            <a:ext uri="{FF2B5EF4-FFF2-40B4-BE49-F238E27FC236}">
              <a16:creationId xmlns:a16="http://schemas.microsoft.com/office/drawing/2014/main" id="{00000000-0008-0000-0300-0000D7010000}"/>
            </a:ext>
          </a:extLst>
        </xdr:cNvPr>
        <xdr:cNvSpPr txBox="1"/>
      </xdr:nvSpPr>
      <xdr:spPr>
        <a:xfrm>
          <a:off x="17106900" y="2768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15</xdr:row>
      <xdr:rowOff>145687</xdr:rowOff>
    </xdr:from>
    <xdr:to>
      <xdr:col>77</xdr:col>
      <xdr:colOff>95250</xdr:colOff>
      <xdr:row>16</xdr:row>
      <xdr:rowOff>75837</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6129000" y="271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16</xdr:row>
      <xdr:rowOff>60614</xdr:rowOff>
    </xdr:from>
    <xdr:ext cx="7366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5798800" y="2803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15</xdr:row>
      <xdr:rowOff>166370</xdr:rowOff>
    </xdr:from>
    <xdr:to>
      <xdr:col>73</xdr:col>
      <xdr:colOff>44450</xdr:colOff>
      <xdr:row>16</xdr:row>
      <xdr:rowOff>96520</xdr:rowOff>
    </xdr:to>
    <xdr:sp macro="" textlink="">
      <xdr:nvSpPr>
        <xdr:cNvPr id="474" name="楕円 473">
          <a:extLst>
            <a:ext uri="{FF2B5EF4-FFF2-40B4-BE49-F238E27FC236}">
              <a16:creationId xmlns:a16="http://schemas.microsoft.com/office/drawing/2014/main" id="{00000000-0008-0000-0300-0000DA010000}"/>
            </a:ext>
          </a:extLst>
        </xdr:cNvPr>
        <xdr:cNvSpPr/>
      </xdr:nvSpPr>
      <xdr:spPr>
        <a:xfrm>
          <a:off x="15240000" y="273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81297</xdr:rowOff>
    </xdr:from>
    <xdr:ext cx="762000" cy="259045"/>
    <xdr:sp macro="" textlink="">
      <xdr:nvSpPr>
        <xdr:cNvPr id="475" name="テキスト ボックス 474">
          <a:extLst>
            <a:ext uri="{FF2B5EF4-FFF2-40B4-BE49-F238E27FC236}">
              <a16:creationId xmlns:a16="http://schemas.microsoft.com/office/drawing/2014/main" id="{00000000-0008-0000-0300-0000DB010000}"/>
            </a:ext>
          </a:extLst>
        </xdr:cNvPr>
        <xdr:cNvSpPr txBox="1"/>
      </xdr:nvSpPr>
      <xdr:spPr>
        <a:xfrm>
          <a:off x="14909800" y="282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16</xdr:row>
      <xdr:rowOff>136253</xdr:rowOff>
    </xdr:from>
    <xdr:to>
      <xdr:col>68</xdr:col>
      <xdr:colOff>203200</xdr:colOff>
      <xdr:row>17</xdr:row>
      <xdr:rowOff>66403</xdr:rowOff>
    </xdr:to>
    <xdr:sp macro="" textlink="">
      <xdr:nvSpPr>
        <xdr:cNvPr id="476" name="楕円 475">
          <a:extLst>
            <a:ext uri="{FF2B5EF4-FFF2-40B4-BE49-F238E27FC236}">
              <a16:creationId xmlns:a16="http://schemas.microsoft.com/office/drawing/2014/main" id="{00000000-0008-0000-0300-0000DC010000}"/>
            </a:ext>
          </a:extLst>
        </xdr:cNvPr>
        <xdr:cNvSpPr/>
      </xdr:nvSpPr>
      <xdr:spPr>
        <a:xfrm>
          <a:off x="14351000" y="2879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17</xdr:row>
      <xdr:rowOff>51180</xdr:rowOff>
    </xdr:from>
    <xdr:ext cx="762000" cy="259045"/>
    <xdr:sp macro="" textlink="">
      <xdr:nvSpPr>
        <xdr:cNvPr id="477" name="テキスト ボックス 476">
          <a:extLst>
            <a:ext uri="{FF2B5EF4-FFF2-40B4-BE49-F238E27FC236}">
              <a16:creationId xmlns:a16="http://schemas.microsoft.com/office/drawing/2014/main" id="{00000000-0008-0000-0300-0000DD010000}"/>
            </a:ext>
          </a:extLst>
        </xdr:cNvPr>
        <xdr:cNvSpPr txBox="1"/>
      </xdr:nvSpPr>
      <xdr:spPr>
        <a:xfrm>
          <a:off x="14020800" y="29658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17</xdr:row>
      <xdr:rowOff>62472</xdr:rowOff>
    </xdr:from>
    <xdr:to>
      <xdr:col>64</xdr:col>
      <xdr:colOff>152400</xdr:colOff>
      <xdr:row>17</xdr:row>
      <xdr:rowOff>164072</xdr:rowOff>
    </xdr:to>
    <xdr:sp macro="" textlink="">
      <xdr:nvSpPr>
        <xdr:cNvPr id="478" name="楕円 477">
          <a:extLst>
            <a:ext uri="{FF2B5EF4-FFF2-40B4-BE49-F238E27FC236}">
              <a16:creationId xmlns:a16="http://schemas.microsoft.com/office/drawing/2014/main" id="{00000000-0008-0000-0300-0000DE010000}"/>
            </a:ext>
          </a:extLst>
        </xdr:cNvPr>
        <xdr:cNvSpPr/>
      </xdr:nvSpPr>
      <xdr:spPr>
        <a:xfrm>
          <a:off x="13462000" y="2977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17</xdr:row>
      <xdr:rowOff>148849</xdr:rowOff>
    </xdr:from>
    <xdr:ext cx="762000" cy="259045"/>
    <xdr:sp macro="" textlink="">
      <xdr:nvSpPr>
        <xdr:cNvPr id="479" name="テキスト ボックス 478">
          <a:extLst>
            <a:ext uri="{FF2B5EF4-FFF2-40B4-BE49-F238E27FC236}">
              <a16:creationId xmlns:a16="http://schemas.microsoft.com/office/drawing/2014/main" id="{00000000-0008-0000-0300-0000DF010000}"/>
            </a:ext>
          </a:extLst>
        </xdr:cNvPr>
        <xdr:cNvSpPr txBox="1"/>
      </xdr:nvSpPr>
      <xdr:spPr>
        <a:xfrm>
          <a:off x="13131800" y="3063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沖縄県北中城村</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17,951
17,516
11.54
9,793,182
9,498,748
235,583
4,925,489
4,423,899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5.5
46.5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200">
              <a:solidFill>
                <a:schemeClr val="dk1"/>
              </a:solidFill>
              <a:effectLst/>
              <a:latin typeface="+mn-lt"/>
              <a:ea typeface="+mn-ea"/>
              <a:cs typeface="+mn-cs"/>
            </a:rPr>
            <a:t>　人件費は</a:t>
          </a:r>
          <a:r>
            <a:rPr kumimoji="1" lang="ja-JP" altLang="ja-JP" sz="1200">
              <a:solidFill>
                <a:schemeClr val="dk1"/>
              </a:solidFill>
              <a:effectLst/>
              <a:latin typeface="+mn-lt"/>
              <a:ea typeface="+mn-ea"/>
              <a:cs typeface="+mn-cs"/>
            </a:rPr>
            <a:t>前年度と比較し</a:t>
          </a:r>
          <a:r>
            <a:rPr kumimoji="1" lang="ja-JP" altLang="en-US" sz="1200">
              <a:solidFill>
                <a:schemeClr val="dk1"/>
              </a:solidFill>
              <a:effectLst/>
              <a:latin typeface="+mn-lt"/>
              <a:ea typeface="+mn-ea"/>
              <a:cs typeface="+mn-cs"/>
            </a:rPr>
            <a:t>て</a:t>
          </a:r>
          <a:r>
            <a:rPr kumimoji="1" lang="ja-JP" altLang="ja-JP" sz="1200">
              <a:solidFill>
                <a:schemeClr val="dk1"/>
              </a:solidFill>
              <a:effectLst/>
              <a:latin typeface="+mn-lt"/>
              <a:ea typeface="+mn-ea"/>
              <a:cs typeface="+mn-cs"/>
            </a:rPr>
            <a:t>０．</a:t>
          </a:r>
          <a:r>
            <a:rPr kumimoji="1" lang="ja-JP" altLang="en-US" sz="1200">
              <a:solidFill>
                <a:schemeClr val="dk1"/>
              </a:solidFill>
              <a:effectLst/>
              <a:latin typeface="+mn-lt"/>
              <a:ea typeface="+mn-ea"/>
              <a:cs typeface="+mn-cs"/>
            </a:rPr>
            <a:t>６</a:t>
          </a:r>
          <a:r>
            <a:rPr kumimoji="1" lang="ja-JP" altLang="ja-JP" sz="1200">
              <a:solidFill>
                <a:schemeClr val="dk1"/>
              </a:solidFill>
              <a:effectLst/>
              <a:latin typeface="+mn-lt"/>
              <a:ea typeface="+mn-ea"/>
              <a:cs typeface="+mn-cs"/>
            </a:rPr>
            <a:t>ポイント</a:t>
          </a:r>
          <a:r>
            <a:rPr kumimoji="1" lang="ja-JP" altLang="en-US" sz="1200">
              <a:solidFill>
                <a:schemeClr val="dk1"/>
              </a:solidFill>
              <a:effectLst/>
              <a:latin typeface="+mn-lt"/>
              <a:ea typeface="+mn-ea"/>
              <a:cs typeface="+mn-cs"/>
            </a:rPr>
            <a:t>増加</a:t>
          </a:r>
          <a:r>
            <a:rPr kumimoji="1" lang="ja-JP" altLang="ja-JP" sz="1200">
              <a:solidFill>
                <a:schemeClr val="dk1"/>
              </a:solidFill>
              <a:effectLst/>
              <a:latin typeface="+mn-lt"/>
              <a:ea typeface="+mn-ea"/>
              <a:cs typeface="+mn-cs"/>
            </a:rPr>
            <a:t>、類似団体</a:t>
          </a:r>
          <a:r>
            <a:rPr kumimoji="1" lang="ja-JP" altLang="en-US" sz="1200">
              <a:solidFill>
                <a:schemeClr val="dk1"/>
              </a:solidFill>
              <a:effectLst/>
              <a:latin typeface="+mn-lt"/>
              <a:ea typeface="+mn-ea"/>
              <a:cs typeface="+mn-cs"/>
            </a:rPr>
            <a:t>平均より４</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３</a:t>
          </a:r>
          <a:r>
            <a:rPr kumimoji="1" lang="ja-JP" altLang="ja-JP" sz="1200">
              <a:solidFill>
                <a:schemeClr val="dk1"/>
              </a:solidFill>
              <a:effectLst/>
              <a:latin typeface="+mn-lt"/>
              <a:ea typeface="+mn-ea"/>
              <a:cs typeface="+mn-cs"/>
            </a:rPr>
            <a:t>ポイント低い比率となった。</a:t>
          </a:r>
          <a:endParaRPr lang="ja-JP" altLang="ja-JP" sz="1200">
            <a:effectLst/>
          </a:endParaRPr>
        </a:p>
        <a:p>
          <a:pPr eaLnBrk="1" fontAlgn="auto" latinLnBrk="0" hangingPunct="1"/>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主な要因として、会計年度任用職員の人件費が増加</a:t>
          </a:r>
          <a:r>
            <a:rPr kumimoji="1" lang="ja-JP" altLang="en-US" sz="1200">
              <a:solidFill>
                <a:schemeClr val="dk1"/>
              </a:solidFill>
              <a:effectLst/>
              <a:latin typeface="+mn-lt"/>
              <a:ea typeface="+mn-ea"/>
              <a:cs typeface="+mn-cs"/>
            </a:rPr>
            <a:t>によるものである。</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今後は、</a:t>
          </a:r>
          <a:r>
            <a:rPr kumimoji="1" lang="ja-JP" altLang="ja-JP" sz="1200">
              <a:solidFill>
                <a:schemeClr val="dk1"/>
              </a:solidFill>
              <a:effectLst/>
              <a:latin typeface="+mn-lt"/>
              <a:ea typeface="+mn-ea"/>
              <a:cs typeface="+mn-cs"/>
            </a:rPr>
            <a:t>正職員を含めた更なる適正配置の見直しを実施していく必要がある。</a:t>
          </a:r>
          <a:endParaRPr lang="ja-JP" altLang="ja-JP" sz="1200">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42</xdr:row>
      <xdr:rowOff>29028</xdr:rowOff>
    </xdr:from>
    <xdr:to>
      <xdr:col>26</xdr:col>
      <xdr:colOff>184150</xdr:colOff>
      <xdr:row>42</xdr:row>
      <xdr:rowOff>29028</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58255</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45357</xdr:rowOff>
    </xdr:from>
    <xdr:to>
      <xdr:col>26</xdr:col>
      <xdr:colOff>184150</xdr:colOff>
      <xdr:row>40</xdr:row>
      <xdr:rowOff>45357</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74584</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61685</xdr:rowOff>
    </xdr:from>
    <xdr:to>
      <xdr:col>26</xdr:col>
      <xdr:colOff>184150</xdr:colOff>
      <xdr:row>38</xdr:row>
      <xdr:rowOff>61685</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90913</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78014</xdr:rowOff>
    </xdr:from>
    <xdr:to>
      <xdr:col>26</xdr:col>
      <xdr:colOff>184150</xdr:colOff>
      <xdr:row>36</xdr:row>
      <xdr:rowOff>78014</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107241</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94343</xdr:rowOff>
    </xdr:from>
    <xdr:to>
      <xdr:col>26</xdr:col>
      <xdr:colOff>184150</xdr:colOff>
      <xdr:row>34</xdr:row>
      <xdr:rowOff>94343</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123570</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110672</xdr:rowOff>
    </xdr:from>
    <xdr:to>
      <xdr:col>26</xdr:col>
      <xdr:colOff>184150</xdr:colOff>
      <xdr:row>32</xdr:row>
      <xdr:rowOff>110672</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31</xdr:row>
      <xdr:rowOff>139899</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60" name="直線コネクタ 59">
          <a:extLst>
            <a:ext uri="{FF2B5EF4-FFF2-40B4-BE49-F238E27FC236}">
              <a16:creationId xmlns:a16="http://schemas.microsoft.com/office/drawing/2014/main" id="{00000000-0008-0000-0400-00003C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61" name="テキスト ボックス 60">
          <a:extLst>
            <a:ext uri="{FF2B5EF4-FFF2-40B4-BE49-F238E27FC236}">
              <a16:creationId xmlns:a16="http://schemas.microsoft.com/office/drawing/2014/main" id="{00000000-0008-0000-0400-00003D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2" name="人件費グラフ枠">
          <a:extLst>
            <a:ext uri="{FF2B5EF4-FFF2-40B4-BE49-F238E27FC236}">
              <a16:creationId xmlns:a16="http://schemas.microsoft.com/office/drawing/2014/main" id="{00000000-0008-0000-0400-00003E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165100</xdr:rowOff>
    </xdr:from>
    <xdr:to>
      <xdr:col>24</xdr:col>
      <xdr:colOff>25400</xdr:colOff>
      <xdr:row>42</xdr:row>
      <xdr:rowOff>39915</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flipV="1">
          <a:off x="4826000" y="5651500"/>
          <a:ext cx="0" cy="1589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42</xdr:row>
      <xdr:rowOff>11992</xdr:rowOff>
    </xdr:from>
    <xdr:ext cx="762000" cy="259045"/>
    <xdr:sp macro="" textlink="">
      <xdr:nvSpPr>
        <xdr:cNvPr id="64" name="人件費最小値テキスト">
          <a:extLst>
            <a:ext uri="{FF2B5EF4-FFF2-40B4-BE49-F238E27FC236}">
              <a16:creationId xmlns:a16="http://schemas.microsoft.com/office/drawing/2014/main" id="{00000000-0008-0000-0400-000040000000}"/>
            </a:ext>
          </a:extLst>
        </xdr:cNvPr>
        <xdr:cNvSpPr txBox="1"/>
      </xdr:nvSpPr>
      <xdr:spPr>
        <a:xfrm>
          <a:off x="4914900" y="721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42</xdr:row>
      <xdr:rowOff>39915</xdr:rowOff>
    </xdr:from>
    <xdr:to>
      <xdr:col>24</xdr:col>
      <xdr:colOff>114300</xdr:colOff>
      <xdr:row>42</xdr:row>
      <xdr:rowOff>39915</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724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80027</xdr:rowOff>
    </xdr:from>
    <xdr:ext cx="762000" cy="259045"/>
    <xdr:sp macro="" textlink="">
      <xdr:nvSpPr>
        <xdr:cNvPr id="66" name="人件費最大値テキスト">
          <a:extLst>
            <a:ext uri="{FF2B5EF4-FFF2-40B4-BE49-F238E27FC236}">
              <a16:creationId xmlns:a16="http://schemas.microsoft.com/office/drawing/2014/main" id="{00000000-0008-0000-0400-000042000000}"/>
            </a:ext>
          </a:extLst>
        </xdr:cNvPr>
        <xdr:cNvSpPr txBox="1"/>
      </xdr:nvSpPr>
      <xdr:spPr>
        <a:xfrm>
          <a:off x="4914900" y="539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165100</xdr:rowOff>
    </xdr:from>
    <xdr:to>
      <xdr:col>24</xdr:col>
      <xdr:colOff>114300</xdr:colOff>
      <xdr:row>32</xdr:row>
      <xdr:rowOff>165100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4737100" y="5651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33</xdr:row>
      <xdr:rowOff>167822</xdr:rowOff>
    </xdr:from>
    <xdr:to>
      <xdr:col>24</xdr:col>
      <xdr:colOff>25400</xdr:colOff>
      <xdr:row>34</xdr:row>
      <xdr:rowOff>61686</xdr:rowOff>
    </xdr:to>
    <xdr:cxnSp macro="">
      <xdr:nvCxnSpPr>
        <xdr:cNvPr id="68" name="直線コネクタ 67">
          <a:extLst>
            <a:ext uri="{FF2B5EF4-FFF2-40B4-BE49-F238E27FC236}">
              <a16:creationId xmlns:a16="http://schemas.microsoft.com/office/drawing/2014/main" id="{00000000-0008-0000-0400-000044000000}"/>
            </a:ext>
          </a:extLst>
        </xdr:cNvPr>
        <xdr:cNvCxnSpPr/>
      </xdr:nvCxnSpPr>
      <xdr:spPr>
        <a:xfrm>
          <a:off x="3987800" y="5825672"/>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108149</xdr:rowOff>
    </xdr:from>
    <xdr:ext cx="762000" cy="259045"/>
    <xdr:sp macro="" textlink="">
      <xdr:nvSpPr>
        <xdr:cNvPr id="69" name="人件費平均値テキスト">
          <a:extLst>
            <a:ext uri="{FF2B5EF4-FFF2-40B4-BE49-F238E27FC236}">
              <a16:creationId xmlns:a16="http://schemas.microsoft.com/office/drawing/2014/main" id="{00000000-0008-0000-0400-000045000000}"/>
            </a:ext>
          </a:extLst>
        </xdr:cNvPr>
        <xdr:cNvSpPr txBox="1"/>
      </xdr:nvSpPr>
      <xdr:spPr>
        <a:xfrm>
          <a:off x="4914900" y="6280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136072</xdr:rowOff>
    </xdr:from>
    <xdr:to>
      <xdr:col>24</xdr:col>
      <xdr:colOff>76200</xdr:colOff>
      <xdr:row>37</xdr:row>
      <xdr:rowOff>66222</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4775200" y="630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33</xdr:row>
      <xdr:rowOff>167822</xdr:rowOff>
    </xdr:from>
    <xdr:to>
      <xdr:col>19</xdr:col>
      <xdr:colOff>187325</xdr:colOff>
      <xdr:row>34</xdr:row>
      <xdr:rowOff>18143</xdr:rowOff>
    </xdr:to>
    <xdr:cxnSp macro="">
      <xdr:nvCxnSpPr>
        <xdr:cNvPr id="71" name="直線コネクタ 70">
          <a:extLst>
            <a:ext uri="{FF2B5EF4-FFF2-40B4-BE49-F238E27FC236}">
              <a16:creationId xmlns:a16="http://schemas.microsoft.com/office/drawing/2014/main" id="{00000000-0008-0000-0400-000047000000}"/>
            </a:ext>
          </a:extLst>
        </xdr:cNvPr>
        <xdr:cNvCxnSpPr/>
      </xdr:nvCxnSpPr>
      <xdr:spPr>
        <a:xfrm flipV="1">
          <a:off x="3098800" y="5825672"/>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27214</xdr:rowOff>
    </xdr:from>
    <xdr:to>
      <xdr:col>20</xdr:col>
      <xdr:colOff>38100</xdr:colOff>
      <xdr:row>36</xdr:row>
      <xdr:rowOff>128814</xdr:rowOff>
    </xdr:to>
    <xdr:sp macro="" textlink="">
      <xdr:nvSpPr>
        <xdr:cNvPr id="72" name="フローチャート: 判断 71">
          <a:extLst>
            <a:ext uri="{FF2B5EF4-FFF2-40B4-BE49-F238E27FC236}">
              <a16:creationId xmlns:a16="http://schemas.microsoft.com/office/drawing/2014/main" id="{00000000-0008-0000-0400-000048000000}"/>
            </a:ext>
          </a:extLst>
        </xdr:cNvPr>
        <xdr:cNvSpPr/>
      </xdr:nvSpPr>
      <xdr:spPr>
        <a:xfrm>
          <a:off x="3937000" y="619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113591</xdr:rowOff>
    </xdr:from>
    <xdr:ext cx="736600" cy="259045"/>
    <xdr:sp macro="" textlink="">
      <xdr:nvSpPr>
        <xdr:cNvPr id="73" name="テキスト ボックス 72">
          <a:extLst>
            <a:ext uri="{FF2B5EF4-FFF2-40B4-BE49-F238E27FC236}">
              <a16:creationId xmlns:a16="http://schemas.microsoft.com/office/drawing/2014/main" id="{00000000-0008-0000-0400-000049000000}"/>
            </a:ext>
          </a:extLst>
        </xdr:cNvPr>
        <xdr:cNvSpPr txBox="1"/>
      </xdr:nvSpPr>
      <xdr:spPr>
        <a:xfrm>
          <a:off x="3606800" y="62857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34</xdr:row>
      <xdr:rowOff>18143</xdr:rowOff>
    </xdr:from>
    <xdr:to>
      <xdr:col>15</xdr:col>
      <xdr:colOff>98425</xdr:colOff>
      <xdr:row>34</xdr:row>
      <xdr:rowOff>116114</xdr:rowOff>
    </xdr:to>
    <xdr:cxnSp macro="">
      <xdr:nvCxnSpPr>
        <xdr:cNvPr id="74" name="直線コネクタ 73">
          <a:extLst>
            <a:ext uri="{FF2B5EF4-FFF2-40B4-BE49-F238E27FC236}">
              <a16:creationId xmlns:a16="http://schemas.microsoft.com/office/drawing/2014/main" id="{00000000-0008-0000-0400-00004A000000}"/>
            </a:ext>
          </a:extLst>
        </xdr:cNvPr>
        <xdr:cNvCxnSpPr/>
      </xdr:nvCxnSpPr>
      <xdr:spPr>
        <a:xfrm flipV="1">
          <a:off x="2209800" y="5847443"/>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5443</xdr:rowOff>
    </xdr:from>
    <xdr:to>
      <xdr:col>15</xdr:col>
      <xdr:colOff>149225</xdr:colOff>
      <xdr:row>36</xdr:row>
      <xdr:rowOff>107043</xdr:rowOff>
    </xdr:to>
    <xdr:sp macro="" textlink="">
      <xdr:nvSpPr>
        <xdr:cNvPr id="75" name="フローチャート: 判断 74">
          <a:extLst>
            <a:ext uri="{FF2B5EF4-FFF2-40B4-BE49-F238E27FC236}">
              <a16:creationId xmlns:a16="http://schemas.microsoft.com/office/drawing/2014/main" id="{00000000-0008-0000-0400-00004B000000}"/>
            </a:ext>
          </a:extLst>
        </xdr:cNvPr>
        <xdr:cNvSpPr/>
      </xdr:nvSpPr>
      <xdr:spPr>
        <a:xfrm>
          <a:off x="3048000" y="6177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91820</xdr:rowOff>
    </xdr:from>
    <xdr:ext cx="762000" cy="259045"/>
    <xdr:sp macro="" textlink="">
      <xdr:nvSpPr>
        <xdr:cNvPr id="76" name="テキスト ボックス 75">
          <a:extLst>
            <a:ext uri="{FF2B5EF4-FFF2-40B4-BE49-F238E27FC236}">
              <a16:creationId xmlns:a16="http://schemas.microsoft.com/office/drawing/2014/main" id="{00000000-0008-0000-0400-00004C000000}"/>
            </a:ext>
          </a:extLst>
        </xdr:cNvPr>
        <xdr:cNvSpPr txBox="1"/>
      </xdr:nvSpPr>
      <xdr:spPr>
        <a:xfrm>
          <a:off x="2717800" y="626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34</xdr:row>
      <xdr:rowOff>105228</xdr:rowOff>
    </xdr:from>
    <xdr:to>
      <xdr:col>11</xdr:col>
      <xdr:colOff>9525</xdr:colOff>
      <xdr:row>34</xdr:row>
      <xdr:rowOff>116114</xdr:rowOff>
    </xdr:to>
    <xdr:cxnSp macro="">
      <xdr:nvCxnSpPr>
        <xdr:cNvPr id="77" name="直線コネクタ 76">
          <a:extLst>
            <a:ext uri="{FF2B5EF4-FFF2-40B4-BE49-F238E27FC236}">
              <a16:creationId xmlns:a16="http://schemas.microsoft.com/office/drawing/2014/main" id="{00000000-0008-0000-0400-00004D000000}"/>
            </a:ext>
          </a:extLst>
        </xdr:cNvPr>
        <xdr:cNvCxnSpPr/>
      </xdr:nvCxnSpPr>
      <xdr:spPr>
        <a:xfrm>
          <a:off x="1320800" y="5934528"/>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122464</xdr:rowOff>
    </xdr:from>
    <xdr:to>
      <xdr:col>11</xdr:col>
      <xdr:colOff>60325</xdr:colOff>
      <xdr:row>36</xdr:row>
      <xdr:rowOff>52614</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21590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37391</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1828800" y="6209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8164</xdr:rowOff>
    </xdr:from>
    <xdr:to>
      <xdr:col>6</xdr:col>
      <xdr:colOff>171450</xdr:colOff>
      <xdr:row>37</xdr:row>
      <xdr:rowOff>109764</xdr:rowOff>
    </xdr:to>
    <xdr:sp macro="" textlink="">
      <xdr:nvSpPr>
        <xdr:cNvPr id="80" name="フローチャート: 判断 79">
          <a:extLst>
            <a:ext uri="{FF2B5EF4-FFF2-40B4-BE49-F238E27FC236}">
              <a16:creationId xmlns:a16="http://schemas.microsoft.com/office/drawing/2014/main" id="{00000000-0008-0000-0400-000050000000}"/>
            </a:ext>
          </a:extLst>
        </xdr:cNvPr>
        <xdr:cNvSpPr/>
      </xdr:nvSpPr>
      <xdr:spPr>
        <a:xfrm>
          <a:off x="1270000" y="635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94542</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939800" y="6438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5" name="テキスト ボックス 84">
          <a:extLst>
            <a:ext uri="{FF2B5EF4-FFF2-40B4-BE49-F238E27FC236}">
              <a16:creationId xmlns:a16="http://schemas.microsoft.com/office/drawing/2014/main" id="{00000000-0008-0000-0400-000055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34</xdr:row>
      <xdr:rowOff>10886</xdr:rowOff>
    </xdr:from>
    <xdr:to>
      <xdr:col>24</xdr:col>
      <xdr:colOff>76200</xdr:colOff>
      <xdr:row>34</xdr:row>
      <xdr:rowOff>112486</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4775200" y="5840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27413</xdr:rowOff>
    </xdr:from>
    <xdr:ext cx="762000" cy="259045"/>
    <xdr:sp macro="" textlink="">
      <xdr:nvSpPr>
        <xdr:cNvPr id="88" name="人件費該当値テキスト">
          <a:extLst>
            <a:ext uri="{FF2B5EF4-FFF2-40B4-BE49-F238E27FC236}">
              <a16:creationId xmlns:a16="http://schemas.microsoft.com/office/drawing/2014/main" id="{00000000-0008-0000-0400-000058000000}"/>
            </a:ext>
          </a:extLst>
        </xdr:cNvPr>
        <xdr:cNvSpPr txBox="1"/>
      </xdr:nvSpPr>
      <xdr:spPr>
        <a:xfrm>
          <a:off x="4914900" y="5685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33</xdr:row>
      <xdr:rowOff>117022</xdr:rowOff>
    </xdr:from>
    <xdr:to>
      <xdr:col>20</xdr:col>
      <xdr:colOff>38100</xdr:colOff>
      <xdr:row>34</xdr:row>
      <xdr:rowOff>47172</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937000" y="5774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32</xdr:row>
      <xdr:rowOff>57349</xdr:rowOff>
    </xdr:from>
    <xdr:ext cx="7366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3606800" y="5543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33</xdr:row>
      <xdr:rowOff>138793</xdr:rowOff>
    </xdr:from>
    <xdr:to>
      <xdr:col>15</xdr:col>
      <xdr:colOff>149225</xdr:colOff>
      <xdr:row>34</xdr:row>
      <xdr:rowOff>68943</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3048000" y="5796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32</xdr:row>
      <xdr:rowOff>79120</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2717800" y="556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34</xdr:row>
      <xdr:rowOff>65314</xdr:rowOff>
    </xdr:from>
    <xdr:to>
      <xdr:col>11</xdr:col>
      <xdr:colOff>60325</xdr:colOff>
      <xdr:row>34</xdr:row>
      <xdr:rowOff>166914</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2159000" y="5894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33</xdr:row>
      <xdr:rowOff>5641</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1828800" y="5663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34</xdr:row>
      <xdr:rowOff>54428</xdr:rowOff>
    </xdr:from>
    <xdr:to>
      <xdr:col>6</xdr:col>
      <xdr:colOff>171450</xdr:colOff>
      <xdr:row>34</xdr:row>
      <xdr:rowOff>156028</xdr:rowOff>
    </xdr:to>
    <xdr:sp macro="" textlink="">
      <xdr:nvSpPr>
        <xdr:cNvPr id="95" name="楕円 94">
          <a:extLst>
            <a:ext uri="{FF2B5EF4-FFF2-40B4-BE49-F238E27FC236}">
              <a16:creationId xmlns:a16="http://schemas.microsoft.com/office/drawing/2014/main" id="{00000000-0008-0000-0400-00005F000000}"/>
            </a:ext>
          </a:extLst>
        </xdr:cNvPr>
        <xdr:cNvSpPr/>
      </xdr:nvSpPr>
      <xdr:spPr>
        <a:xfrm>
          <a:off x="1270000" y="5883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32</xdr:row>
      <xdr:rowOff>166205</xdr:rowOff>
    </xdr:from>
    <xdr:ext cx="762000" cy="259045"/>
    <xdr:sp macro="" textlink="">
      <xdr:nvSpPr>
        <xdr:cNvPr id="96" name="テキスト ボックス 95">
          <a:extLst>
            <a:ext uri="{FF2B5EF4-FFF2-40B4-BE49-F238E27FC236}">
              <a16:creationId xmlns:a16="http://schemas.microsoft.com/office/drawing/2014/main" id="{00000000-0008-0000-0400-000060000000}"/>
            </a:ext>
          </a:extLst>
        </xdr:cNvPr>
        <xdr:cNvSpPr txBox="1"/>
      </xdr:nvSpPr>
      <xdr:spPr>
        <a:xfrm>
          <a:off x="939800" y="565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5" name="正方形/長方形 104">
          <a:extLst>
            <a:ext uri="{FF2B5EF4-FFF2-40B4-BE49-F238E27FC236}">
              <a16:creationId xmlns:a16="http://schemas.microsoft.com/office/drawing/2014/main" id="{00000000-0008-0000-0400-000069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6" name="正方形/長方形 105">
          <a:extLst>
            <a:ext uri="{FF2B5EF4-FFF2-40B4-BE49-F238E27FC236}">
              <a16:creationId xmlns:a16="http://schemas.microsoft.com/office/drawing/2014/main" id="{00000000-0008-0000-0400-00006A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7" name="テキスト ボックス 106">
          <a:extLst>
            <a:ext uri="{FF2B5EF4-FFF2-40B4-BE49-F238E27FC236}">
              <a16:creationId xmlns:a16="http://schemas.microsoft.com/office/drawing/2014/main" id="{00000000-0008-0000-0400-00006B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en-US" sz="1200">
              <a:solidFill>
                <a:schemeClr val="dk1"/>
              </a:solidFill>
              <a:effectLst/>
              <a:latin typeface="+mn-lt"/>
              <a:ea typeface="+mn-ea"/>
              <a:cs typeface="+mn-cs"/>
            </a:rPr>
            <a:t>物件費は</a:t>
          </a:r>
          <a:r>
            <a:rPr kumimoji="1" lang="ja-JP" altLang="ja-JP" sz="1200">
              <a:solidFill>
                <a:schemeClr val="dk1"/>
              </a:solidFill>
              <a:effectLst/>
              <a:latin typeface="+mn-lt"/>
              <a:ea typeface="+mn-ea"/>
              <a:cs typeface="+mn-cs"/>
            </a:rPr>
            <a:t>前年度と比較し</a:t>
          </a:r>
          <a:r>
            <a:rPr kumimoji="1" lang="ja-JP" altLang="en-US" sz="1200">
              <a:solidFill>
                <a:schemeClr val="dk1"/>
              </a:solidFill>
              <a:effectLst/>
              <a:latin typeface="+mn-lt"/>
              <a:ea typeface="+mn-ea"/>
              <a:cs typeface="+mn-cs"/>
            </a:rPr>
            <a:t>て</a:t>
          </a:r>
          <a:r>
            <a:rPr kumimoji="1" lang="ja-JP" altLang="ja-JP" sz="1200">
              <a:solidFill>
                <a:schemeClr val="dk1"/>
              </a:solidFill>
              <a:effectLst/>
              <a:latin typeface="+mn-lt"/>
              <a:ea typeface="+mn-ea"/>
              <a:cs typeface="+mn-cs"/>
            </a:rPr>
            <a:t>０．３ポイント増加し、類似団体平均と比較し</a:t>
          </a:r>
          <a:r>
            <a:rPr kumimoji="1" lang="ja-JP" altLang="en-US" sz="1200">
              <a:solidFill>
                <a:schemeClr val="dk1"/>
              </a:solidFill>
              <a:effectLst/>
              <a:latin typeface="+mn-lt"/>
              <a:ea typeface="+mn-ea"/>
              <a:cs typeface="+mn-cs"/>
            </a:rPr>
            <a:t>て</a:t>
          </a:r>
          <a:r>
            <a:rPr kumimoji="1" lang="ja-JP" altLang="ja-JP" sz="1200">
              <a:solidFill>
                <a:schemeClr val="dk1"/>
              </a:solidFill>
              <a:effectLst/>
              <a:latin typeface="+mn-lt"/>
              <a:ea typeface="+mn-ea"/>
              <a:cs typeface="+mn-cs"/>
            </a:rPr>
            <a:t>１．</a:t>
          </a:r>
          <a:r>
            <a:rPr kumimoji="1" lang="ja-JP" altLang="en-US" sz="1200">
              <a:solidFill>
                <a:schemeClr val="dk1"/>
              </a:solidFill>
              <a:effectLst/>
              <a:latin typeface="+mn-lt"/>
              <a:ea typeface="+mn-ea"/>
              <a:cs typeface="+mn-cs"/>
            </a:rPr>
            <a:t>３</a:t>
          </a:r>
          <a:r>
            <a:rPr kumimoji="1" lang="ja-JP" altLang="ja-JP" sz="1200">
              <a:solidFill>
                <a:schemeClr val="dk1"/>
              </a:solidFill>
              <a:effectLst/>
              <a:latin typeface="+mn-lt"/>
              <a:ea typeface="+mn-ea"/>
              <a:cs typeface="+mn-cs"/>
            </a:rPr>
            <a:t>ポイント高い比率となった。</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　</a:t>
          </a:r>
          <a:r>
            <a:rPr kumimoji="1" lang="ja-JP" altLang="en-US" sz="1200">
              <a:solidFill>
                <a:schemeClr val="dk1"/>
              </a:solidFill>
              <a:effectLst/>
              <a:latin typeface="+mn-lt"/>
              <a:ea typeface="+mn-ea"/>
              <a:cs typeface="+mn-cs"/>
            </a:rPr>
            <a:t>村道整備事業や</a:t>
          </a:r>
          <a:r>
            <a:rPr lang="ja-JP" altLang="ja-JP" sz="1200">
              <a:solidFill>
                <a:schemeClr val="dk1"/>
              </a:solidFill>
              <a:effectLst/>
              <a:latin typeface="+mn-lt"/>
              <a:ea typeface="+mn-ea"/>
              <a:cs typeface="+mn-cs"/>
            </a:rPr>
            <a:t>文化財</a:t>
          </a:r>
          <a:r>
            <a:rPr lang="ja-JP" altLang="en-US" sz="1200">
              <a:solidFill>
                <a:schemeClr val="dk1"/>
              </a:solidFill>
              <a:effectLst/>
              <a:latin typeface="+mn-lt"/>
              <a:ea typeface="+mn-ea"/>
              <a:cs typeface="+mn-cs"/>
            </a:rPr>
            <a:t>試掘ぶ</a:t>
          </a:r>
          <a:r>
            <a:rPr lang="ja-JP" altLang="ja-JP" sz="1200">
              <a:solidFill>
                <a:schemeClr val="dk1"/>
              </a:solidFill>
              <a:effectLst/>
              <a:latin typeface="+mn-lt"/>
              <a:ea typeface="+mn-ea"/>
              <a:cs typeface="+mn-cs"/>
            </a:rPr>
            <a:t>調査</a:t>
          </a:r>
          <a:r>
            <a:rPr kumimoji="1" lang="ja-JP" altLang="ja-JP" sz="1200">
              <a:solidFill>
                <a:schemeClr val="dk1"/>
              </a:solidFill>
              <a:effectLst/>
              <a:latin typeface="+mn-lt"/>
              <a:ea typeface="+mn-ea"/>
              <a:cs typeface="+mn-cs"/>
            </a:rPr>
            <a:t>等もあり、物件費に係る経常収支比率が上昇した。</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令和</a:t>
          </a:r>
          <a:r>
            <a:rPr kumimoji="1" lang="ja-JP" altLang="en-US" sz="1200">
              <a:solidFill>
                <a:schemeClr val="dk1"/>
              </a:solidFill>
              <a:effectLst/>
              <a:latin typeface="+mn-lt"/>
              <a:ea typeface="+mn-ea"/>
              <a:cs typeface="+mn-cs"/>
            </a:rPr>
            <a:t>６</a:t>
          </a:r>
          <a:r>
            <a:rPr kumimoji="1" lang="ja-JP" altLang="ja-JP" sz="1200">
              <a:solidFill>
                <a:schemeClr val="dk1"/>
              </a:solidFill>
              <a:effectLst/>
              <a:latin typeface="+mn-lt"/>
              <a:ea typeface="+mn-ea"/>
              <a:cs typeface="+mn-cs"/>
            </a:rPr>
            <a:t>年度以降も新たな施設管理委託が発生する見込みであることから、引き続き、コスト削減・抑制に努める。</a:t>
          </a:r>
          <a:endParaRPr lang="ja-JP" altLang="ja-JP" sz="1200">
            <a:effectLst/>
          </a:endParaRPr>
        </a:p>
      </xdr:txBody>
    </xdr:sp>
    <xdr:clientData/>
  </xdr:twoCellAnchor>
  <xdr:oneCellAnchor>
    <xdr:from>
      <xdr:col>62</xdr:col>
      <xdr:colOff>6350</xdr:colOff>
      <xdr:row>9</xdr:row>
      <xdr:rowOff>107950</xdr:rowOff>
    </xdr:from>
    <xdr:ext cx="298543" cy="225703"/>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113284</xdr:rowOff>
    </xdr:from>
    <xdr:to>
      <xdr:col>82</xdr:col>
      <xdr:colOff>107950</xdr:colOff>
      <xdr:row>21</xdr:row>
      <xdr:rowOff>5842</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170684"/>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149369</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578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5842</xdr:rowOff>
    </xdr:from>
    <xdr:to>
      <xdr:col>82</xdr:col>
      <xdr:colOff>196850</xdr:colOff>
      <xdr:row>21</xdr:row>
      <xdr:rowOff>5842</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606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28211</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1914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113284</xdr:rowOff>
    </xdr:from>
    <xdr:to>
      <xdr:col>82</xdr:col>
      <xdr:colOff>196850</xdr:colOff>
      <xdr:row>12</xdr:row>
      <xdr:rowOff>113284</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170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104140</xdr:rowOff>
    </xdr:from>
    <xdr:to>
      <xdr:col>82</xdr:col>
      <xdr:colOff>107950</xdr:colOff>
      <xdr:row>16</xdr:row>
      <xdr:rowOff>131572</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2847340"/>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149877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550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133350</xdr:rowOff>
    </xdr:from>
    <xdr:to>
      <xdr:col>82</xdr:col>
      <xdr:colOff>158750</xdr:colOff>
      <xdr:row>16</xdr:row>
      <xdr:rowOff>63500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76708</xdr:rowOff>
    </xdr:from>
    <xdr:to>
      <xdr:col>78</xdr:col>
      <xdr:colOff>69850</xdr:colOff>
      <xdr:row>16</xdr:row>
      <xdr:rowOff>104140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281990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87630</xdr:rowOff>
    </xdr:from>
    <xdr:to>
      <xdr:col>78</xdr:col>
      <xdr:colOff>120650</xdr:colOff>
      <xdr:row>16</xdr:row>
      <xdr:rowOff>17780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659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27957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428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40132</xdr:rowOff>
    </xdr:from>
    <xdr:to>
      <xdr:col>73</xdr:col>
      <xdr:colOff>180975</xdr:colOff>
      <xdr:row>16</xdr:row>
      <xdr:rowOff>76708</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278333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96774</xdr:rowOff>
    </xdr:from>
    <xdr:to>
      <xdr:col>74</xdr:col>
      <xdr:colOff>31750</xdr:colOff>
      <xdr:row>16</xdr:row>
      <xdr:rowOff>26924</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668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37101</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437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156718</xdr:rowOff>
    </xdr:from>
    <xdr:to>
      <xdr:col>69</xdr:col>
      <xdr:colOff>92075</xdr:colOff>
      <xdr:row>16</xdr:row>
      <xdr:rowOff>40132</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a:off x="13004800" y="272846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158496</xdr:rowOff>
    </xdr:from>
    <xdr:to>
      <xdr:col>69</xdr:col>
      <xdr:colOff>142875</xdr:colOff>
      <xdr:row>15</xdr:row>
      <xdr:rowOff>88646</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558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98823</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327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60198</xdr:rowOff>
    </xdr:from>
    <xdr:to>
      <xdr:col>65</xdr:col>
      <xdr:colOff>53975</xdr:colOff>
      <xdr:row>15</xdr:row>
      <xdr:rowOff>161798</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631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525</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400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80772</xdr:rowOff>
    </xdr:from>
    <xdr:to>
      <xdr:col>82</xdr:col>
      <xdr:colOff>158750</xdr:colOff>
      <xdr:row>17</xdr:row>
      <xdr:rowOff>10922</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282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16</xdr:row>
      <xdr:rowOff>52849</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79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53340</xdr:rowOff>
    </xdr:from>
    <xdr:to>
      <xdr:col>78</xdr:col>
      <xdr:colOff>120650</xdr:colOff>
      <xdr:row>16</xdr:row>
      <xdr:rowOff>154940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139717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2882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25908</xdr:rowOff>
    </xdr:from>
    <xdr:to>
      <xdr:col>74</xdr:col>
      <xdr:colOff>31750</xdr:colOff>
      <xdr:row>16</xdr:row>
      <xdr:rowOff>127508</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769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112285</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2855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160782</xdr:rowOff>
    </xdr:from>
    <xdr:to>
      <xdr:col>69</xdr:col>
      <xdr:colOff>142875</xdr:colOff>
      <xdr:row>16</xdr:row>
      <xdr:rowOff>90932</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732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75709</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2818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105918</xdr:rowOff>
    </xdr:from>
    <xdr:to>
      <xdr:col>65</xdr:col>
      <xdr:colOff>53975</xdr:colOff>
      <xdr:row>16</xdr:row>
      <xdr:rowOff>36068</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677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20845</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2764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en-US" sz="1200">
              <a:solidFill>
                <a:schemeClr val="dk1"/>
              </a:solidFill>
              <a:effectLst/>
              <a:latin typeface="+mn-lt"/>
              <a:ea typeface="+mn-ea"/>
              <a:cs typeface="+mn-cs"/>
            </a:rPr>
            <a:t>扶助費は</a:t>
          </a:r>
          <a:r>
            <a:rPr kumimoji="1" lang="ja-JP" altLang="ja-JP" sz="1200">
              <a:solidFill>
                <a:schemeClr val="dk1"/>
              </a:solidFill>
              <a:effectLst/>
              <a:latin typeface="+mn-lt"/>
              <a:ea typeface="+mn-ea"/>
              <a:cs typeface="+mn-cs"/>
            </a:rPr>
            <a:t>前年度と比較し</a:t>
          </a:r>
          <a:r>
            <a:rPr kumimoji="1" lang="ja-JP" altLang="en-US" sz="1200">
              <a:solidFill>
                <a:schemeClr val="dk1"/>
              </a:solidFill>
              <a:effectLst/>
              <a:latin typeface="+mn-lt"/>
              <a:ea typeface="+mn-ea"/>
              <a:cs typeface="+mn-cs"/>
            </a:rPr>
            <a:t>て</a:t>
          </a:r>
          <a:r>
            <a:rPr kumimoji="1" lang="ja-JP" altLang="ja-JP" sz="1200">
              <a:solidFill>
                <a:schemeClr val="dk1"/>
              </a:solidFill>
              <a:effectLst/>
              <a:latin typeface="+mn-lt"/>
              <a:ea typeface="+mn-ea"/>
              <a:cs typeface="+mn-cs"/>
            </a:rPr>
            <a:t>１．</a:t>
          </a:r>
          <a:r>
            <a:rPr kumimoji="1" lang="ja-JP" altLang="en-US" sz="1200">
              <a:solidFill>
                <a:schemeClr val="dk1"/>
              </a:solidFill>
              <a:effectLst/>
              <a:latin typeface="+mn-lt"/>
              <a:ea typeface="+mn-ea"/>
              <a:cs typeface="+mn-cs"/>
            </a:rPr>
            <a:t>９</a:t>
          </a:r>
          <a:r>
            <a:rPr kumimoji="1" lang="ja-JP" altLang="ja-JP" sz="1200">
              <a:solidFill>
                <a:schemeClr val="dk1"/>
              </a:solidFill>
              <a:effectLst/>
              <a:latin typeface="+mn-lt"/>
              <a:ea typeface="+mn-ea"/>
              <a:cs typeface="+mn-cs"/>
            </a:rPr>
            <a:t>ポイント増加、類似団体</a:t>
          </a:r>
          <a:r>
            <a:rPr kumimoji="1" lang="ja-JP" altLang="en-US" sz="1200">
              <a:solidFill>
                <a:schemeClr val="dk1"/>
              </a:solidFill>
              <a:effectLst/>
              <a:latin typeface="+mn-lt"/>
              <a:ea typeface="+mn-ea"/>
              <a:cs typeface="+mn-cs"/>
            </a:rPr>
            <a:t>平均より５</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８</a:t>
          </a:r>
          <a:r>
            <a:rPr kumimoji="1" lang="ja-JP" altLang="ja-JP" sz="1200">
              <a:solidFill>
                <a:schemeClr val="dk1"/>
              </a:solidFill>
              <a:effectLst/>
              <a:latin typeface="+mn-lt"/>
              <a:ea typeface="+mn-ea"/>
              <a:cs typeface="+mn-cs"/>
            </a:rPr>
            <a:t>ポイント高い比率となった。</a:t>
          </a:r>
          <a:endParaRPr lang="ja-JP" altLang="ja-JP" sz="1200">
            <a:effectLst/>
          </a:endParaRPr>
        </a:p>
        <a:p>
          <a:r>
            <a:rPr kumimoji="1" lang="ja-JP" altLang="ja-JP" sz="1200">
              <a:solidFill>
                <a:schemeClr val="dk1"/>
              </a:solidFill>
              <a:effectLst/>
              <a:latin typeface="+mn-lt"/>
              <a:ea typeface="+mn-ea"/>
              <a:cs typeface="+mn-cs"/>
            </a:rPr>
            <a:t>　</a:t>
          </a:r>
          <a:r>
            <a:rPr kumimoji="1" lang="ja-JP" altLang="en-US" sz="1200">
              <a:solidFill>
                <a:schemeClr val="dk1"/>
              </a:solidFill>
              <a:effectLst/>
              <a:latin typeface="+mn-lt"/>
              <a:ea typeface="+mn-ea"/>
              <a:cs typeface="+mn-cs"/>
            </a:rPr>
            <a:t>主な要因として</a:t>
          </a:r>
          <a:r>
            <a:rPr kumimoji="1" lang="ja-JP" altLang="ja-JP" sz="1200">
              <a:solidFill>
                <a:schemeClr val="dk1"/>
              </a:solidFill>
              <a:effectLst/>
              <a:latin typeface="+mn-lt"/>
              <a:ea typeface="+mn-ea"/>
              <a:cs typeface="+mn-cs"/>
            </a:rPr>
            <a:t>、認可保育所への負担金や障害福祉サービス諸費の増加の影響</a:t>
          </a:r>
          <a:r>
            <a:rPr kumimoji="1" lang="ja-JP" altLang="en-US" sz="1200">
              <a:solidFill>
                <a:schemeClr val="dk1"/>
              </a:solidFill>
              <a:effectLst/>
              <a:latin typeface="+mn-lt"/>
              <a:ea typeface="+mn-ea"/>
              <a:cs typeface="+mn-cs"/>
            </a:rPr>
            <a:t>によるものである</a:t>
          </a:r>
          <a:r>
            <a:rPr kumimoji="1" lang="ja-JP" altLang="ja-JP"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今後も社会保障経費は増加すると予想され、適正な事業執行に努める。</a:t>
          </a:r>
          <a:endParaRPr lang="ja-JP" altLang="ja-JP" sz="1200">
            <a:effectLst/>
          </a:endParaRP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a:extLst>
            <a:ext uri="{FF2B5EF4-FFF2-40B4-BE49-F238E27FC236}">
              <a16:creationId xmlns:a16="http://schemas.microsoft.com/office/drawing/2014/main" id="{00000000-0008-0000-0400-0000B8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78015</xdr:rowOff>
    </xdr:from>
    <xdr:to>
      <xdr:col>24</xdr:col>
      <xdr:colOff>25400</xdr:colOff>
      <xdr:row>60</xdr:row>
      <xdr:rowOff>132443</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4826000" y="8993415"/>
          <a:ext cx="0" cy="14260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104520</xdr:rowOff>
    </xdr:from>
    <xdr:ext cx="762000" cy="259045"/>
    <xdr:sp macro="" textlink="">
      <xdr:nvSpPr>
        <xdr:cNvPr id="186" name="扶助費最小値テキスト">
          <a:extLst>
            <a:ext uri="{FF2B5EF4-FFF2-40B4-BE49-F238E27FC236}">
              <a16:creationId xmlns:a16="http://schemas.microsoft.com/office/drawing/2014/main" id="{00000000-0008-0000-0400-0000BA000000}"/>
            </a:ext>
          </a:extLst>
        </xdr:cNvPr>
        <xdr:cNvSpPr txBox="1"/>
      </xdr:nvSpPr>
      <xdr:spPr>
        <a:xfrm>
          <a:off x="4914900" y="10391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132443</xdr:rowOff>
    </xdr:from>
    <xdr:to>
      <xdr:col>24</xdr:col>
      <xdr:colOff>114300</xdr:colOff>
      <xdr:row>60</xdr:row>
      <xdr:rowOff>132443</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10419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164392</xdr:rowOff>
    </xdr:from>
    <xdr:ext cx="762000" cy="259045"/>
    <xdr:sp macro="" textlink="">
      <xdr:nvSpPr>
        <xdr:cNvPr id="188" name="扶助費最大値テキスト">
          <a:extLst>
            <a:ext uri="{FF2B5EF4-FFF2-40B4-BE49-F238E27FC236}">
              <a16:creationId xmlns:a16="http://schemas.microsoft.com/office/drawing/2014/main" id="{00000000-0008-0000-0400-0000BC000000}"/>
            </a:ext>
          </a:extLst>
        </xdr:cNvPr>
        <xdr:cNvSpPr txBox="1"/>
      </xdr:nvSpPr>
      <xdr:spPr>
        <a:xfrm>
          <a:off x="4914900" y="8736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78015</xdr:rowOff>
    </xdr:from>
    <xdr:to>
      <xdr:col>24</xdr:col>
      <xdr:colOff>114300</xdr:colOff>
      <xdr:row>52</xdr:row>
      <xdr:rowOff>78015</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8993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57</xdr:row>
      <xdr:rowOff>135165</xdr:rowOff>
    </xdr:from>
    <xdr:to>
      <xdr:col>24</xdr:col>
      <xdr:colOff>25400</xdr:colOff>
      <xdr:row>58</xdr:row>
      <xdr:rowOff>170543</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3987800" y="9907815"/>
          <a:ext cx="838200" cy="206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19249</xdr:rowOff>
    </xdr:from>
    <xdr:ext cx="762000" cy="259045"/>
    <xdr:sp macro="" textlink="">
      <xdr:nvSpPr>
        <xdr:cNvPr id="191" name="扶助費平均値テキスト">
          <a:extLst>
            <a:ext uri="{FF2B5EF4-FFF2-40B4-BE49-F238E27FC236}">
              <a16:creationId xmlns:a16="http://schemas.microsoft.com/office/drawing/2014/main" id="{00000000-0008-0000-0400-0000BF000000}"/>
            </a:ext>
          </a:extLst>
        </xdr:cNvPr>
        <xdr:cNvSpPr txBox="1"/>
      </xdr:nvSpPr>
      <xdr:spPr>
        <a:xfrm>
          <a:off x="4914900" y="9277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2722</xdr:rowOff>
    </xdr:from>
    <xdr:to>
      <xdr:col>24</xdr:col>
      <xdr:colOff>76200</xdr:colOff>
      <xdr:row>55</xdr:row>
      <xdr:rowOff>104322</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47752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57</xdr:row>
      <xdr:rowOff>4535</xdr:rowOff>
    </xdr:from>
    <xdr:to>
      <xdr:col>19</xdr:col>
      <xdr:colOff>187325</xdr:colOff>
      <xdr:row>57</xdr:row>
      <xdr:rowOff>135165</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3098800" y="9777185"/>
          <a:ext cx="889000" cy="130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54</xdr:row>
      <xdr:rowOff>141515</xdr:rowOff>
    </xdr:from>
    <xdr:to>
      <xdr:col>20</xdr:col>
      <xdr:colOff>38100</xdr:colOff>
      <xdr:row>55</xdr:row>
      <xdr:rowOff>71665</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937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81842</xdr:rowOff>
    </xdr:from>
    <xdr:ext cx="7366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606800" y="9168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143328</xdr:rowOff>
    </xdr:from>
    <xdr:to>
      <xdr:col>15</xdr:col>
      <xdr:colOff>98425</xdr:colOff>
      <xdr:row>57</xdr:row>
      <xdr:rowOff>4535</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a:off x="2209800" y="97445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97972</xdr:rowOff>
    </xdr:from>
    <xdr:to>
      <xdr:col>15</xdr:col>
      <xdr:colOff>149225</xdr:colOff>
      <xdr:row>55</xdr:row>
      <xdr:rowOff>28122</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048000" y="9356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38299</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717800" y="9125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121557</xdr:rowOff>
    </xdr:from>
    <xdr:to>
      <xdr:col>11</xdr:col>
      <xdr:colOff>9525</xdr:colOff>
      <xdr:row>56</xdr:row>
      <xdr:rowOff>143328</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a:off x="1320800" y="9722757"/>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54428</xdr:rowOff>
    </xdr:from>
    <xdr:to>
      <xdr:col>11</xdr:col>
      <xdr:colOff>60325</xdr:colOff>
      <xdr:row>54</xdr:row>
      <xdr:rowOff>156028</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2159000" y="9312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166205</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828800" y="9081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76200</xdr:rowOff>
    </xdr:from>
    <xdr:to>
      <xdr:col>6</xdr:col>
      <xdr:colOff>171450</xdr:colOff>
      <xdr:row>55</xdr:row>
      <xdr:rowOff>6350</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1270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16527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939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58</xdr:row>
      <xdr:rowOff>119743</xdr:rowOff>
    </xdr:from>
    <xdr:to>
      <xdr:col>24</xdr:col>
      <xdr:colOff>76200</xdr:colOff>
      <xdr:row>59</xdr:row>
      <xdr:rowOff>49893</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4775200" y="1006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91820</xdr:rowOff>
    </xdr:from>
    <xdr:ext cx="762000" cy="259045"/>
    <xdr:sp macro="" textlink="">
      <xdr:nvSpPr>
        <xdr:cNvPr id="210" name="扶助費該当値テキスト">
          <a:extLst>
            <a:ext uri="{FF2B5EF4-FFF2-40B4-BE49-F238E27FC236}">
              <a16:creationId xmlns:a16="http://schemas.microsoft.com/office/drawing/2014/main" id="{00000000-0008-0000-0400-0000D2000000}"/>
            </a:ext>
          </a:extLst>
        </xdr:cNvPr>
        <xdr:cNvSpPr txBox="1"/>
      </xdr:nvSpPr>
      <xdr:spPr>
        <a:xfrm>
          <a:off x="4914900" y="10035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57</xdr:row>
      <xdr:rowOff>84365</xdr:rowOff>
    </xdr:from>
    <xdr:to>
      <xdr:col>20</xdr:col>
      <xdr:colOff>38100</xdr:colOff>
      <xdr:row>58</xdr:row>
      <xdr:rowOff>14515</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9370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170742</xdr:rowOff>
    </xdr:from>
    <xdr:ext cx="7366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3606800" y="9943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125185</xdr:rowOff>
    </xdr:from>
    <xdr:to>
      <xdr:col>15</xdr:col>
      <xdr:colOff>149225</xdr:colOff>
      <xdr:row>57</xdr:row>
      <xdr:rowOff>55335</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0480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40112</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2717800" y="981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92528</xdr:rowOff>
    </xdr:from>
    <xdr:to>
      <xdr:col>11</xdr:col>
      <xdr:colOff>60325</xdr:colOff>
      <xdr:row>57</xdr:row>
      <xdr:rowOff>22678</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2159000" y="9693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7455</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1828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70757</xdr:rowOff>
    </xdr:from>
    <xdr:to>
      <xdr:col>6</xdr:col>
      <xdr:colOff>171450</xdr:colOff>
      <xdr:row>57</xdr:row>
      <xdr:rowOff>907</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1270000" y="9671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157134</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939800" y="9758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前年度と比較し０．</a:t>
          </a:r>
          <a:r>
            <a:rPr kumimoji="1" lang="ja-JP" altLang="en-US" sz="1200">
              <a:solidFill>
                <a:schemeClr val="dk1"/>
              </a:solidFill>
              <a:effectLst/>
              <a:latin typeface="+mn-lt"/>
              <a:ea typeface="+mn-ea"/>
              <a:cs typeface="+mn-cs"/>
            </a:rPr>
            <a:t>２</a:t>
          </a:r>
          <a:r>
            <a:rPr kumimoji="1" lang="ja-JP" altLang="ja-JP" sz="1200">
              <a:solidFill>
                <a:schemeClr val="dk1"/>
              </a:solidFill>
              <a:effectLst/>
              <a:latin typeface="+mn-lt"/>
              <a:ea typeface="+mn-ea"/>
              <a:cs typeface="+mn-cs"/>
            </a:rPr>
            <a:t>ポイント増加、類似団体平均と比較し</a:t>
          </a:r>
          <a:r>
            <a:rPr kumimoji="1" lang="ja-JP" altLang="en-US" sz="1200">
              <a:solidFill>
                <a:schemeClr val="dk1"/>
              </a:solidFill>
              <a:effectLst/>
              <a:latin typeface="+mn-lt"/>
              <a:ea typeface="+mn-ea"/>
              <a:cs typeface="+mn-cs"/>
            </a:rPr>
            <a:t>て２</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７</a:t>
          </a:r>
          <a:r>
            <a:rPr kumimoji="1" lang="ja-JP" altLang="ja-JP" sz="1200">
              <a:solidFill>
                <a:schemeClr val="dk1"/>
              </a:solidFill>
              <a:effectLst/>
              <a:latin typeface="+mn-lt"/>
              <a:ea typeface="+mn-ea"/>
              <a:cs typeface="+mn-cs"/>
            </a:rPr>
            <a:t>ポイント低い比率となった。</a:t>
          </a:r>
          <a:endParaRPr lang="ja-JP" altLang="ja-JP" sz="1200">
            <a:effectLst/>
          </a:endParaRPr>
        </a:p>
        <a:p>
          <a:r>
            <a:rPr kumimoji="1" lang="ja-JP" altLang="ja-JP" sz="1200">
              <a:solidFill>
                <a:schemeClr val="dk1"/>
              </a:solidFill>
              <a:effectLst/>
              <a:latin typeface="+mn-lt"/>
              <a:ea typeface="+mn-ea"/>
              <a:cs typeface="+mn-cs"/>
            </a:rPr>
            <a:t>　主な要因として</a:t>
          </a:r>
          <a:r>
            <a:rPr kumimoji="1" lang="ja-JP" altLang="en-US" sz="1200">
              <a:solidFill>
                <a:schemeClr val="dk1"/>
              </a:solidFill>
              <a:effectLst/>
              <a:latin typeface="+mn-lt"/>
              <a:ea typeface="+mn-ea"/>
              <a:cs typeface="+mn-cs"/>
            </a:rPr>
            <a:t>前年度と同様に</a:t>
          </a:r>
          <a:r>
            <a:rPr kumimoji="1" lang="ja-JP" altLang="ja-JP" sz="1200">
              <a:solidFill>
                <a:schemeClr val="dk1"/>
              </a:solidFill>
              <a:effectLst/>
              <a:latin typeface="+mn-lt"/>
              <a:ea typeface="+mn-ea"/>
              <a:cs typeface="+mn-cs"/>
            </a:rPr>
            <a:t>、国民健康保険特別会計への繰出金の影響がある。</a:t>
          </a:r>
          <a:endParaRPr lang="ja-JP" altLang="ja-JP" sz="1200">
            <a:effectLst/>
          </a:endParaRPr>
        </a:p>
        <a:p>
          <a:r>
            <a:rPr kumimoji="1" lang="ja-JP" altLang="ja-JP" sz="1200">
              <a:solidFill>
                <a:schemeClr val="dk1"/>
              </a:solidFill>
              <a:effectLst/>
              <a:latin typeface="+mn-lt"/>
              <a:ea typeface="+mn-ea"/>
              <a:cs typeface="+mn-cs"/>
            </a:rPr>
            <a:t>　引き続き、国民健康保険税の見直しも含め特別会計の収支の改善を図る必要がある。</a:t>
          </a:r>
          <a:endParaRPr lang="ja-JP" altLang="ja-JP" sz="1200">
            <a:effectLst/>
          </a:endParaRPr>
        </a:p>
      </xdr:txBody>
    </xdr:sp>
    <xdr:clientData/>
  </xdr:twoCellAnchor>
  <xdr:oneCellAnchor>
    <xdr:from>
      <xdr:col>62</xdr:col>
      <xdr:colOff>6350</xdr:colOff>
      <xdr:row>49</xdr:row>
      <xdr:rowOff>107950</xdr:rowOff>
    </xdr:from>
    <xdr:ext cx="298543" cy="225703"/>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a:extLst>
            <a:ext uri="{FF2B5EF4-FFF2-40B4-BE49-F238E27FC236}">
              <a16:creationId xmlns:a16="http://schemas.microsoft.com/office/drawing/2014/main" id="{00000000-0008-0000-0400-0000F5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152400</xdr:rowOff>
    </xdr:from>
    <xdr:to>
      <xdr:col>82</xdr:col>
      <xdr:colOff>107950</xdr:colOff>
      <xdr:row>62</xdr:row>
      <xdr:rowOff>12700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6510000" y="9067800"/>
          <a:ext cx="0" cy="1574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156227</xdr:rowOff>
    </xdr:from>
    <xdr:ext cx="762000" cy="259045"/>
    <xdr:sp macro="" textlink="">
      <xdr:nvSpPr>
        <xdr:cNvPr id="247" name="その他最小値テキスト">
          <a:extLst>
            <a:ext uri="{FF2B5EF4-FFF2-40B4-BE49-F238E27FC236}">
              <a16:creationId xmlns:a16="http://schemas.microsoft.com/office/drawing/2014/main" id="{00000000-0008-0000-0400-0000F7000000}"/>
            </a:ext>
          </a:extLst>
        </xdr:cNvPr>
        <xdr:cNvSpPr txBox="1"/>
      </xdr:nvSpPr>
      <xdr:spPr>
        <a:xfrm>
          <a:off x="16598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62</xdr:row>
      <xdr:rowOff>12700</xdr:rowOff>
    </xdr:from>
    <xdr:to>
      <xdr:col>82</xdr:col>
      <xdr:colOff>196850</xdr:colOff>
      <xdr:row>62</xdr:row>
      <xdr:rowOff>12700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67327</xdr:rowOff>
    </xdr:from>
    <xdr:ext cx="762000" cy="259045"/>
    <xdr:sp macro="" textlink="">
      <xdr:nvSpPr>
        <xdr:cNvPr id="249" name="その他最大値テキスト">
          <a:extLst>
            <a:ext uri="{FF2B5EF4-FFF2-40B4-BE49-F238E27FC236}">
              <a16:creationId xmlns:a16="http://schemas.microsoft.com/office/drawing/2014/main" id="{00000000-0008-0000-0400-0000F9000000}"/>
            </a:ext>
          </a:extLst>
        </xdr:cNvPr>
        <xdr:cNvSpPr txBox="1"/>
      </xdr:nvSpPr>
      <xdr:spPr>
        <a:xfrm>
          <a:off x="16598900" y="881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152400</xdr:rowOff>
    </xdr:from>
    <xdr:to>
      <xdr:col>82</xdr:col>
      <xdr:colOff>196850</xdr:colOff>
      <xdr:row>52</xdr:row>
      <xdr:rowOff>152400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906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55</xdr:row>
      <xdr:rowOff>95250</xdr:rowOff>
    </xdr:from>
    <xdr:to>
      <xdr:col>82</xdr:col>
      <xdr:colOff>107950</xdr:colOff>
      <xdr:row>55</xdr:row>
      <xdr:rowOff>120650</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a:off x="15671800" y="95250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41927</xdr:rowOff>
    </xdr:from>
    <xdr:ext cx="762000" cy="259045"/>
    <xdr:sp macro="" textlink="">
      <xdr:nvSpPr>
        <xdr:cNvPr id="252" name="その他平均値テキスト">
          <a:extLst>
            <a:ext uri="{FF2B5EF4-FFF2-40B4-BE49-F238E27FC236}">
              <a16:creationId xmlns:a16="http://schemas.microsoft.com/office/drawing/2014/main" id="{00000000-0008-0000-0400-0000FC000000}"/>
            </a:ext>
          </a:extLst>
        </xdr:cNvPr>
        <xdr:cNvSpPr txBox="1"/>
      </xdr:nvSpPr>
      <xdr:spPr>
        <a:xfrm>
          <a:off x="16598900" y="9814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69850</xdr:rowOff>
    </xdr:from>
    <xdr:to>
      <xdr:col>82</xdr:col>
      <xdr:colOff>158750</xdr:colOff>
      <xdr:row>58</xdr:row>
      <xdr:rowOff>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6459200" y="9842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55</xdr:row>
      <xdr:rowOff>31750</xdr:rowOff>
    </xdr:from>
    <xdr:to>
      <xdr:col>78</xdr:col>
      <xdr:colOff>69850</xdr:colOff>
      <xdr:row>55</xdr:row>
      <xdr:rowOff>95250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4782800" y="94615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63500</xdr:rowOff>
    </xdr:from>
    <xdr:to>
      <xdr:col>78</xdr:col>
      <xdr:colOff>120650</xdr:colOff>
      <xdr:row>58</xdr:row>
      <xdr:rowOff>165100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5621000" y="1000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149877</xdr:rowOff>
    </xdr:from>
    <xdr:ext cx="7366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290800" y="10093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55</xdr:row>
      <xdr:rowOff>31750</xdr:rowOff>
    </xdr:from>
    <xdr:to>
      <xdr:col>73</xdr:col>
      <xdr:colOff>180975</xdr:colOff>
      <xdr:row>55</xdr:row>
      <xdr:rowOff>57150</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flipV="1">
          <a:off x="13893800" y="94615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38100</xdr:rowOff>
    </xdr:from>
    <xdr:to>
      <xdr:col>74</xdr:col>
      <xdr:colOff>31750</xdr:colOff>
      <xdr:row>58</xdr:row>
      <xdr:rowOff>139700</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47320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124477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4401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55</xdr:row>
      <xdr:rowOff>57150</xdr:rowOff>
    </xdr:from>
    <xdr:to>
      <xdr:col>69</xdr:col>
      <xdr:colOff>92075</xdr:colOff>
      <xdr:row>55</xdr:row>
      <xdr:rowOff>82550</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flipV="1">
          <a:off x="13004800" y="94869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38100</xdr:rowOff>
    </xdr:from>
    <xdr:to>
      <xdr:col>69</xdr:col>
      <xdr:colOff>142875</xdr:colOff>
      <xdr:row>58</xdr:row>
      <xdr:rowOff>139700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38430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124477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512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152400</xdr:rowOff>
    </xdr:from>
    <xdr:to>
      <xdr:col>65</xdr:col>
      <xdr:colOff>53975</xdr:colOff>
      <xdr:row>59</xdr:row>
      <xdr:rowOff>82550</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954000" y="1009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67327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623800" y="1018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69850</xdr:rowOff>
    </xdr:from>
    <xdr:to>
      <xdr:col>82</xdr:col>
      <xdr:colOff>158750</xdr:colOff>
      <xdr:row>56</xdr:row>
      <xdr:rowOff>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6459200" y="949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54</xdr:row>
      <xdr:rowOff>86377</xdr:rowOff>
    </xdr:from>
    <xdr:ext cx="762000" cy="259045"/>
    <xdr:sp macro="" textlink="">
      <xdr:nvSpPr>
        <xdr:cNvPr id="271" name="その他該当値テキスト">
          <a:extLst>
            <a:ext uri="{FF2B5EF4-FFF2-40B4-BE49-F238E27FC236}">
              <a16:creationId xmlns:a16="http://schemas.microsoft.com/office/drawing/2014/main" id="{00000000-0008-0000-0400-00000F010000}"/>
            </a:ext>
          </a:extLst>
        </xdr:cNvPr>
        <xdr:cNvSpPr txBox="1"/>
      </xdr:nvSpPr>
      <xdr:spPr>
        <a:xfrm>
          <a:off x="165989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44450</xdr:rowOff>
    </xdr:from>
    <xdr:to>
      <xdr:col>78</xdr:col>
      <xdr:colOff>120650</xdr:colOff>
      <xdr:row>55</xdr:row>
      <xdr:rowOff>146050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5621000" y="947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53</xdr:row>
      <xdr:rowOff>156227</xdr:rowOff>
    </xdr:from>
    <xdr:ext cx="7366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5290800" y="924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54</xdr:row>
      <xdr:rowOff>152400</xdr:rowOff>
    </xdr:from>
    <xdr:to>
      <xdr:col>74</xdr:col>
      <xdr:colOff>31750</xdr:colOff>
      <xdr:row>55</xdr:row>
      <xdr:rowOff>82550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4732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53</xdr:row>
      <xdr:rowOff>92727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4401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55</xdr:row>
      <xdr:rowOff>6350</xdr:rowOff>
    </xdr:from>
    <xdr:to>
      <xdr:col>69</xdr:col>
      <xdr:colOff>142875</xdr:colOff>
      <xdr:row>55</xdr:row>
      <xdr:rowOff>107950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843000" y="943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53</xdr:row>
      <xdr:rowOff>118127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3512800" y="920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31750</xdr:rowOff>
    </xdr:from>
    <xdr:to>
      <xdr:col>65</xdr:col>
      <xdr:colOff>53975</xdr:colOff>
      <xdr:row>55</xdr:row>
      <xdr:rowOff>133350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954000" y="946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53</xdr:row>
      <xdr:rowOff>143527</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2623800" y="923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chemeClr val="dk1"/>
              </a:solidFill>
              <a:effectLst/>
              <a:latin typeface="+mn-lt"/>
              <a:ea typeface="+mn-ea"/>
              <a:cs typeface="+mn-cs"/>
            </a:rPr>
            <a:t>　補助費等は</a:t>
          </a:r>
          <a:r>
            <a:rPr kumimoji="1" lang="ja-JP" altLang="ja-JP" sz="1200">
              <a:solidFill>
                <a:schemeClr val="dk1"/>
              </a:solidFill>
              <a:effectLst/>
              <a:latin typeface="+mn-lt"/>
              <a:ea typeface="+mn-ea"/>
              <a:cs typeface="+mn-cs"/>
            </a:rPr>
            <a:t>前年度と比較し</a:t>
          </a:r>
          <a:r>
            <a:rPr kumimoji="1" lang="ja-JP" altLang="en-US" sz="1200">
              <a:solidFill>
                <a:schemeClr val="dk1"/>
              </a:solidFill>
              <a:effectLst/>
              <a:latin typeface="+mn-lt"/>
              <a:ea typeface="+mn-ea"/>
              <a:cs typeface="+mn-cs"/>
            </a:rPr>
            <a:t>て０．１ポイント増加し、</a:t>
          </a:r>
          <a:r>
            <a:rPr kumimoji="1" lang="ja-JP" altLang="ja-JP" sz="1200">
              <a:solidFill>
                <a:schemeClr val="dk1"/>
              </a:solidFill>
              <a:effectLst/>
              <a:latin typeface="+mn-lt"/>
              <a:ea typeface="+mn-ea"/>
              <a:cs typeface="+mn-cs"/>
            </a:rPr>
            <a:t>類似団体</a:t>
          </a:r>
          <a:r>
            <a:rPr kumimoji="1" lang="ja-JP" altLang="en-US" sz="1200">
              <a:solidFill>
                <a:schemeClr val="dk1"/>
              </a:solidFill>
              <a:effectLst/>
              <a:latin typeface="+mn-lt"/>
              <a:ea typeface="+mn-ea"/>
              <a:cs typeface="+mn-cs"/>
            </a:rPr>
            <a:t>平均</a:t>
          </a:r>
          <a:r>
            <a:rPr kumimoji="1" lang="ja-JP" altLang="ja-JP" sz="1200">
              <a:solidFill>
                <a:schemeClr val="dk1"/>
              </a:solidFill>
              <a:effectLst/>
              <a:latin typeface="+mn-lt"/>
              <a:ea typeface="+mn-ea"/>
              <a:cs typeface="+mn-cs"/>
            </a:rPr>
            <a:t>と比較し</a:t>
          </a:r>
          <a:r>
            <a:rPr kumimoji="1" lang="ja-JP" altLang="en-US" sz="1200">
              <a:solidFill>
                <a:schemeClr val="dk1"/>
              </a:solidFill>
              <a:effectLst/>
              <a:latin typeface="+mn-lt"/>
              <a:ea typeface="+mn-ea"/>
              <a:cs typeface="+mn-cs"/>
            </a:rPr>
            <a:t>て</a:t>
          </a:r>
          <a:r>
            <a:rPr kumimoji="1" lang="ja-JP" altLang="ja-JP" sz="1200">
              <a:solidFill>
                <a:schemeClr val="dk1"/>
              </a:solidFill>
              <a:effectLst/>
              <a:latin typeface="+mn-lt"/>
              <a:ea typeface="+mn-ea"/>
              <a:cs typeface="+mn-cs"/>
            </a:rPr>
            <a:t>２．</a:t>
          </a:r>
          <a:r>
            <a:rPr kumimoji="1" lang="ja-JP" altLang="en-US" sz="1200">
              <a:solidFill>
                <a:schemeClr val="dk1"/>
              </a:solidFill>
              <a:effectLst/>
              <a:latin typeface="+mn-lt"/>
              <a:ea typeface="+mn-ea"/>
              <a:cs typeface="+mn-cs"/>
            </a:rPr>
            <a:t>０</a:t>
          </a:r>
          <a:r>
            <a:rPr kumimoji="1" lang="ja-JP" altLang="ja-JP" sz="1200">
              <a:solidFill>
                <a:schemeClr val="dk1"/>
              </a:solidFill>
              <a:effectLst/>
              <a:latin typeface="+mn-lt"/>
              <a:ea typeface="+mn-ea"/>
              <a:cs typeface="+mn-cs"/>
            </a:rPr>
            <a:t>ポイント高い比率となった。</a:t>
          </a:r>
          <a:endParaRPr lang="ja-JP" altLang="ja-JP" sz="1200">
            <a:effectLst/>
          </a:endParaRPr>
        </a:p>
        <a:p>
          <a:r>
            <a:rPr kumimoji="1" lang="ja-JP" altLang="ja-JP" sz="1200">
              <a:solidFill>
                <a:schemeClr val="dk1"/>
              </a:solidFill>
              <a:effectLst/>
              <a:latin typeface="+mn-lt"/>
              <a:ea typeface="+mn-ea"/>
              <a:cs typeface="+mn-cs"/>
            </a:rPr>
            <a:t>　</a:t>
          </a:r>
          <a:r>
            <a:rPr kumimoji="1" lang="ja-JP" altLang="en-US" sz="1200">
              <a:solidFill>
                <a:schemeClr val="dk1"/>
              </a:solidFill>
              <a:effectLst/>
              <a:latin typeface="+mn-lt"/>
              <a:ea typeface="+mn-ea"/>
              <a:cs typeface="+mn-cs"/>
            </a:rPr>
            <a:t>主な要因として、</a:t>
          </a:r>
          <a:r>
            <a:rPr kumimoji="1" lang="ja-JP" altLang="ja-JP" sz="1200">
              <a:solidFill>
                <a:schemeClr val="dk1"/>
              </a:solidFill>
              <a:effectLst/>
              <a:latin typeface="+mn-lt"/>
              <a:ea typeface="+mn-ea"/>
              <a:cs typeface="+mn-cs"/>
            </a:rPr>
            <a:t>物価対策に伴う各種補助事業等の影響があげられる。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その他の補助事業についても増加傾向にあることから、補助団体の予算、決算を精査し、適切な補助を行う。</a:t>
          </a:r>
          <a:endParaRPr lang="ja-JP" altLang="ja-JP" sz="1200">
            <a:effectLst/>
          </a:endParaRPr>
        </a:p>
        <a:p>
          <a:r>
            <a:rPr kumimoji="1" lang="ja-JP" altLang="ja-JP" sz="1200">
              <a:solidFill>
                <a:schemeClr val="dk1"/>
              </a:solidFill>
              <a:effectLst/>
              <a:latin typeface="+mn-lt"/>
              <a:ea typeface="+mn-ea"/>
              <a:cs typeface="+mn-cs"/>
            </a:rPr>
            <a:t>　</a:t>
          </a:r>
          <a:endParaRPr lang="ja-JP" altLang="ja-JP" sz="1200">
            <a:effectLst/>
          </a:endParaRPr>
        </a:p>
      </xdr:txBody>
    </xdr:sp>
    <xdr:clientData/>
  </xdr:twoCellAnchor>
  <xdr:oneCellAnchor>
    <xdr:from>
      <xdr:col>62</xdr:col>
      <xdr:colOff>6350</xdr:colOff>
      <xdr:row>29</xdr:row>
      <xdr:rowOff>107950</xdr:rowOff>
    </xdr:from>
    <xdr:ext cx="298543" cy="225703"/>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127000</xdr:rowOff>
    </xdr:from>
    <xdr:to>
      <xdr:col>85</xdr:col>
      <xdr:colOff>66675</xdr:colOff>
      <xdr:row>40</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12700</xdr:rowOff>
    </xdr:from>
    <xdr:to>
      <xdr:col>85</xdr:col>
      <xdr:colOff>66675</xdr:colOff>
      <xdr:row>34</xdr:row>
      <xdr:rowOff>12700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41927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2" name="補助費等グラフ枠">
          <a:extLst>
            <a:ext uri="{FF2B5EF4-FFF2-40B4-BE49-F238E27FC236}">
              <a16:creationId xmlns:a16="http://schemas.microsoft.com/office/drawing/2014/main" id="{00000000-0008-0000-0400-00002E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64135</xdr:rowOff>
    </xdr:from>
    <xdr:to>
      <xdr:col>82</xdr:col>
      <xdr:colOff>107950</xdr:colOff>
      <xdr:row>40</xdr:row>
      <xdr:rowOff>18415</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flipV="1">
          <a:off x="16510000" y="5721985"/>
          <a:ext cx="0" cy="11544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39</xdr:row>
      <xdr:rowOff>161942</xdr:rowOff>
    </xdr:from>
    <xdr:ext cx="762000" cy="259045"/>
    <xdr:sp macro="" textlink="">
      <xdr:nvSpPr>
        <xdr:cNvPr id="304" name="補助費等最小値テキスト">
          <a:extLst>
            <a:ext uri="{FF2B5EF4-FFF2-40B4-BE49-F238E27FC236}">
              <a16:creationId xmlns:a16="http://schemas.microsoft.com/office/drawing/2014/main" id="{00000000-0008-0000-0400-000030010000}"/>
            </a:ext>
          </a:extLst>
        </xdr:cNvPr>
        <xdr:cNvSpPr txBox="1"/>
      </xdr:nvSpPr>
      <xdr:spPr>
        <a:xfrm>
          <a:off x="16598900" y="6848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18415</xdr:rowOff>
    </xdr:from>
    <xdr:to>
      <xdr:col>82</xdr:col>
      <xdr:colOff>196850</xdr:colOff>
      <xdr:row>40</xdr:row>
      <xdr:rowOff>18415</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6421100" y="6876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150512</xdr:rowOff>
    </xdr:from>
    <xdr:ext cx="762000" cy="259045"/>
    <xdr:sp macro="" textlink="">
      <xdr:nvSpPr>
        <xdr:cNvPr id="306" name="補助費等最大値テキスト">
          <a:extLst>
            <a:ext uri="{FF2B5EF4-FFF2-40B4-BE49-F238E27FC236}">
              <a16:creationId xmlns:a16="http://schemas.microsoft.com/office/drawing/2014/main" id="{00000000-0008-0000-0400-000032010000}"/>
            </a:ext>
          </a:extLst>
        </xdr:cNvPr>
        <xdr:cNvSpPr txBox="1"/>
      </xdr:nvSpPr>
      <xdr:spPr>
        <a:xfrm>
          <a:off x="16598900" y="5465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64135</xdr:rowOff>
    </xdr:from>
    <xdr:to>
      <xdr:col>82</xdr:col>
      <xdr:colOff>196850</xdr:colOff>
      <xdr:row>33</xdr:row>
      <xdr:rowOff>64135</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6421100" y="5721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115570</xdr:rowOff>
    </xdr:from>
    <xdr:to>
      <xdr:col>82</xdr:col>
      <xdr:colOff>107950</xdr:colOff>
      <xdr:row>36</xdr:row>
      <xdr:rowOff>121285</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5671800" y="6287770"/>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34</xdr:row>
      <xdr:rowOff>144162</xdr:rowOff>
    </xdr:from>
    <xdr:ext cx="762000" cy="259045"/>
    <xdr:sp macro="" textlink="">
      <xdr:nvSpPr>
        <xdr:cNvPr id="309" name="補助費等平均値テキスト">
          <a:extLst>
            <a:ext uri="{FF2B5EF4-FFF2-40B4-BE49-F238E27FC236}">
              <a16:creationId xmlns:a16="http://schemas.microsoft.com/office/drawing/2014/main" id="{00000000-0008-0000-0400-000035010000}"/>
            </a:ext>
          </a:extLst>
        </xdr:cNvPr>
        <xdr:cNvSpPr txBox="1"/>
      </xdr:nvSpPr>
      <xdr:spPr>
        <a:xfrm>
          <a:off x="16598900" y="5973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127635</xdr:rowOff>
    </xdr:from>
    <xdr:to>
      <xdr:col>82</xdr:col>
      <xdr:colOff>158750</xdr:colOff>
      <xdr:row>36</xdr:row>
      <xdr:rowOff>57785</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6459200" y="6128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86995</xdr:rowOff>
    </xdr:from>
    <xdr:to>
      <xdr:col>78</xdr:col>
      <xdr:colOff>69850</xdr:colOff>
      <xdr:row>36</xdr:row>
      <xdr:rowOff>115570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4782800" y="625919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35</xdr:row>
      <xdr:rowOff>93345</xdr:rowOff>
    </xdr:from>
    <xdr:to>
      <xdr:col>78</xdr:col>
      <xdr:colOff>120650</xdr:colOff>
      <xdr:row>36</xdr:row>
      <xdr:rowOff>23495</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5621000" y="6094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33672</xdr:rowOff>
    </xdr:from>
    <xdr:ext cx="7366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5290800" y="5862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86995</xdr:rowOff>
    </xdr:from>
    <xdr:to>
      <xdr:col>73</xdr:col>
      <xdr:colOff>180975</xdr:colOff>
      <xdr:row>36</xdr:row>
      <xdr:rowOff>86995</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a:off x="13893800" y="625919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64770</xdr:rowOff>
    </xdr:from>
    <xdr:to>
      <xdr:col>74</xdr:col>
      <xdr:colOff>31750</xdr:colOff>
      <xdr:row>35</xdr:row>
      <xdr:rowOff>166370</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4732000" y="6065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5097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4401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86995</xdr:rowOff>
    </xdr:from>
    <xdr:to>
      <xdr:col>69</xdr:col>
      <xdr:colOff>92075</xdr:colOff>
      <xdr:row>36</xdr:row>
      <xdr:rowOff>115570</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flipV="1">
          <a:off x="13004800" y="625919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35</xdr:row>
      <xdr:rowOff>1905</xdr:rowOff>
    </xdr:from>
    <xdr:to>
      <xdr:col>69</xdr:col>
      <xdr:colOff>142875</xdr:colOff>
      <xdr:row>35</xdr:row>
      <xdr:rowOff>103505</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3843000" y="6002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113682</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512800" y="5771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76200</xdr:rowOff>
    </xdr:from>
    <xdr:to>
      <xdr:col>65</xdr:col>
      <xdr:colOff>53975</xdr:colOff>
      <xdr:row>36</xdr:row>
      <xdr:rowOff>6350</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2954000" y="6076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16527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2623800" y="5845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70485</xdr:rowOff>
    </xdr:from>
    <xdr:to>
      <xdr:col>82</xdr:col>
      <xdr:colOff>158750</xdr:colOff>
      <xdr:row>37</xdr:row>
      <xdr:rowOff>635</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6459200" y="6242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36</xdr:row>
      <xdr:rowOff>42562</xdr:rowOff>
    </xdr:from>
    <xdr:ext cx="762000" cy="259045"/>
    <xdr:sp macro="" textlink="">
      <xdr:nvSpPr>
        <xdr:cNvPr id="328" name="補助費等該当値テキスト">
          <a:extLst>
            <a:ext uri="{FF2B5EF4-FFF2-40B4-BE49-F238E27FC236}">
              <a16:creationId xmlns:a16="http://schemas.microsoft.com/office/drawing/2014/main" id="{00000000-0008-0000-0400-000048010000}"/>
            </a:ext>
          </a:extLst>
        </xdr:cNvPr>
        <xdr:cNvSpPr txBox="1"/>
      </xdr:nvSpPr>
      <xdr:spPr>
        <a:xfrm>
          <a:off x="16598900" y="6214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64770</xdr:rowOff>
    </xdr:from>
    <xdr:to>
      <xdr:col>78</xdr:col>
      <xdr:colOff>120650</xdr:colOff>
      <xdr:row>36</xdr:row>
      <xdr:rowOff>166370</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5621000" y="6236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151147</xdr:rowOff>
    </xdr:from>
    <xdr:ext cx="7366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5290800" y="63233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36195</xdr:rowOff>
    </xdr:from>
    <xdr:to>
      <xdr:col>74</xdr:col>
      <xdr:colOff>31750</xdr:colOff>
      <xdr:row>36</xdr:row>
      <xdr:rowOff>137795</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4732000" y="6208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122572</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4401800" y="6294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36195</xdr:rowOff>
    </xdr:from>
    <xdr:to>
      <xdr:col>69</xdr:col>
      <xdr:colOff>142875</xdr:colOff>
      <xdr:row>36</xdr:row>
      <xdr:rowOff>137795</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3843000" y="6208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122572</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3512800" y="6294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64770</xdr:rowOff>
    </xdr:from>
    <xdr:to>
      <xdr:col>65</xdr:col>
      <xdr:colOff>53975</xdr:colOff>
      <xdr:row>36</xdr:row>
      <xdr:rowOff>166370</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2954000" y="6236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151147</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2623800" y="6323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en-US" sz="1200">
              <a:solidFill>
                <a:schemeClr val="dk1"/>
              </a:solidFill>
              <a:effectLst/>
              <a:latin typeface="+mn-lt"/>
              <a:ea typeface="+mn-ea"/>
              <a:cs typeface="+mn-cs"/>
            </a:rPr>
            <a:t>公債費は</a:t>
          </a:r>
          <a:r>
            <a:rPr kumimoji="1" lang="ja-JP" altLang="ja-JP" sz="1200">
              <a:solidFill>
                <a:schemeClr val="dk1"/>
              </a:solidFill>
              <a:effectLst/>
              <a:latin typeface="+mn-lt"/>
              <a:ea typeface="+mn-ea"/>
              <a:cs typeface="+mn-cs"/>
            </a:rPr>
            <a:t>前年度と比較し</a:t>
          </a:r>
          <a:r>
            <a:rPr kumimoji="1" lang="ja-JP" altLang="en-US" sz="1200">
              <a:solidFill>
                <a:schemeClr val="dk1"/>
              </a:solidFill>
              <a:effectLst/>
              <a:latin typeface="+mn-lt"/>
              <a:ea typeface="+mn-ea"/>
              <a:cs typeface="+mn-cs"/>
            </a:rPr>
            <a:t>て</a:t>
          </a:r>
          <a:r>
            <a:rPr kumimoji="1" lang="ja-JP" altLang="ja-JP" sz="1200">
              <a:solidFill>
                <a:schemeClr val="dk1"/>
              </a:solidFill>
              <a:effectLst/>
              <a:latin typeface="+mn-lt"/>
              <a:ea typeface="+mn-ea"/>
              <a:cs typeface="+mn-cs"/>
            </a:rPr>
            <a:t>０．</a:t>
          </a:r>
          <a:r>
            <a:rPr kumimoji="1" lang="ja-JP" altLang="en-US" sz="1200">
              <a:solidFill>
                <a:schemeClr val="dk1"/>
              </a:solidFill>
              <a:effectLst/>
              <a:latin typeface="+mn-lt"/>
              <a:ea typeface="+mn-ea"/>
              <a:cs typeface="+mn-cs"/>
            </a:rPr>
            <a:t>２</a:t>
          </a:r>
          <a:r>
            <a:rPr kumimoji="1" lang="ja-JP" altLang="ja-JP" sz="1200">
              <a:solidFill>
                <a:schemeClr val="dk1"/>
              </a:solidFill>
              <a:effectLst/>
              <a:latin typeface="+mn-lt"/>
              <a:ea typeface="+mn-ea"/>
              <a:cs typeface="+mn-cs"/>
            </a:rPr>
            <a:t>ポイントの減、類似団体</a:t>
          </a:r>
          <a:r>
            <a:rPr kumimoji="1" lang="ja-JP" altLang="en-US" sz="1200">
              <a:solidFill>
                <a:schemeClr val="dk1"/>
              </a:solidFill>
              <a:effectLst/>
              <a:latin typeface="+mn-lt"/>
              <a:ea typeface="+mn-ea"/>
              <a:cs typeface="+mn-cs"/>
            </a:rPr>
            <a:t>平均より５．６</a:t>
          </a:r>
          <a:r>
            <a:rPr kumimoji="1" lang="ja-JP" altLang="ja-JP" sz="1200">
              <a:solidFill>
                <a:schemeClr val="dk1"/>
              </a:solidFill>
              <a:effectLst/>
              <a:latin typeface="+mn-lt"/>
              <a:ea typeface="+mn-ea"/>
              <a:cs typeface="+mn-cs"/>
            </a:rPr>
            <a:t>ポイント低い比率となっている。</a:t>
          </a:r>
          <a:endParaRPr lang="ja-JP" altLang="ja-JP" sz="1200">
            <a:effectLst/>
          </a:endParaRPr>
        </a:p>
        <a:p>
          <a:r>
            <a:rPr kumimoji="1" lang="ja-JP" altLang="ja-JP" sz="1200">
              <a:solidFill>
                <a:schemeClr val="dk1"/>
              </a:solidFill>
              <a:effectLst/>
              <a:latin typeface="+mn-lt"/>
              <a:ea typeface="+mn-ea"/>
              <a:cs typeface="+mn-cs"/>
            </a:rPr>
            <a:t>　今後、一般廃棄物処理施設や広域火葬場など</a:t>
          </a:r>
          <a:r>
            <a:rPr kumimoji="1" lang="ja-JP" altLang="en-US" sz="1200">
              <a:solidFill>
                <a:schemeClr val="dk1"/>
              </a:solidFill>
              <a:effectLst/>
              <a:latin typeface="+mn-lt"/>
              <a:ea typeface="+mn-ea"/>
              <a:cs typeface="+mn-cs"/>
            </a:rPr>
            <a:t>の事業において</a:t>
          </a:r>
          <a:r>
            <a:rPr kumimoji="1" lang="ja-JP" altLang="ja-JP" sz="1200">
              <a:solidFill>
                <a:schemeClr val="dk1"/>
              </a:solidFill>
              <a:effectLst/>
              <a:latin typeface="+mn-lt"/>
              <a:ea typeface="+mn-ea"/>
              <a:cs typeface="+mn-cs"/>
            </a:rPr>
            <a:t>起債が必要</a:t>
          </a:r>
          <a:r>
            <a:rPr kumimoji="1" lang="ja-JP" altLang="en-US" sz="1200">
              <a:solidFill>
                <a:schemeClr val="dk1"/>
              </a:solidFill>
              <a:effectLst/>
              <a:latin typeface="+mn-lt"/>
              <a:ea typeface="+mn-ea"/>
              <a:cs typeface="+mn-cs"/>
            </a:rPr>
            <a:t>であるため、</a:t>
          </a:r>
          <a:r>
            <a:rPr kumimoji="1" lang="ja-JP" altLang="ja-JP" sz="1200">
              <a:solidFill>
                <a:schemeClr val="dk1"/>
              </a:solidFill>
              <a:effectLst/>
              <a:latin typeface="+mn-lt"/>
              <a:ea typeface="+mn-ea"/>
              <a:cs typeface="+mn-cs"/>
            </a:rPr>
            <a:t>ハード事業の起債を的確に把握し公債費の抑制に努める。</a:t>
          </a:r>
          <a:endParaRPr lang="ja-JP" altLang="ja-JP" sz="1200">
            <a:effectLst/>
          </a:endParaRPr>
        </a:p>
      </xdr:txBody>
    </xdr:sp>
    <xdr:clientData/>
  </xdr:twoCellAnchor>
  <xdr:oneCellAnchor>
    <xdr:from>
      <xdr:col>3</xdr:col>
      <xdr:colOff>123825</xdr:colOff>
      <xdr:row>69</xdr:row>
      <xdr:rowOff>107950</xdr:rowOff>
    </xdr:from>
    <xdr:ext cx="298543" cy="225703"/>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0" name="公債費グラフ枠">
          <a:extLst>
            <a:ext uri="{FF2B5EF4-FFF2-40B4-BE49-F238E27FC236}">
              <a16:creationId xmlns:a16="http://schemas.microsoft.com/office/drawing/2014/main" id="{00000000-0008-0000-0400-000068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147574</xdr:rowOff>
    </xdr:from>
    <xdr:to>
      <xdr:col>24</xdr:col>
      <xdr:colOff>25400</xdr:colOff>
      <xdr:row>80</xdr:row>
      <xdr:rowOff>104139</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flipV="1">
          <a:off x="4826000" y="12663424"/>
          <a:ext cx="0" cy="1156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76216</xdr:rowOff>
    </xdr:from>
    <xdr:ext cx="762000" cy="259045"/>
    <xdr:sp macro="" textlink="">
      <xdr:nvSpPr>
        <xdr:cNvPr id="362" name="公債費最小値テキスト">
          <a:extLst>
            <a:ext uri="{FF2B5EF4-FFF2-40B4-BE49-F238E27FC236}">
              <a16:creationId xmlns:a16="http://schemas.microsoft.com/office/drawing/2014/main" id="{00000000-0008-0000-0400-00006A010000}"/>
            </a:ext>
          </a:extLst>
        </xdr:cNvPr>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104139</xdr:rowOff>
    </xdr:from>
    <xdr:to>
      <xdr:col>24</xdr:col>
      <xdr:colOff>114300</xdr:colOff>
      <xdr:row>80</xdr:row>
      <xdr:rowOff>104139</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62501</xdr:rowOff>
    </xdr:from>
    <xdr:ext cx="762000" cy="259045"/>
    <xdr:sp macro="" textlink="">
      <xdr:nvSpPr>
        <xdr:cNvPr id="364" name="公債費最大値テキスト">
          <a:extLst>
            <a:ext uri="{FF2B5EF4-FFF2-40B4-BE49-F238E27FC236}">
              <a16:creationId xmlns:a16="http://schemas.microsoft.com/office/drawing/2014/main" id="{00000000-0008-0000-0400-00006C010000}"/>
            </a:ext>
          </a:extLst>
        </xdr:cNvPr>
        <xdr:cNvSpPr txBox="1"/>
      </xdr:nvSpPr>
      <xdr:spPr>
        <a:xfrm>
          <a:off x="4914900" y="12406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147574</xdr:rowOff>
    </xdr:from>
    <xdr:to>
      <xdr:col>24</xdr:col>
      <xdr:colOff>114300</xdr:colOff>
      <xdr:row>73</xdr:row>
      <xdr:rowOff>147574</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4737100" y="1266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101854</xdr:rowOff>
    </xdr:from>
    <xdr:to>
      <xdr:col>24</xdr:col>
      <xdr:colOff>25400</xdr:colOff>
      <xdr:row>75</xdr:row>
      <xdr:rowOff>110998</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flipV="1">
          <a:off x="3987800" y="12960604"/>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107714</xdr:rowOff>
    </xdr:from>
    <xdr:ext cx="762000" cy="259045"/>
    <xdr:sp macro="" textlink="">
      <xdr:nvSpPr>
        <xdr:cNvPr id="367" name="公債費平均値テキスト">
          <a:extLst>
            <a:ext uri="{FF2B5EF4-FFF2-40B4-BE49-F238E27FC236}">
              <a16:creationId xmlns:a16="http://schemas.microsoft.com/office/drawing/2014/main" id="{00000000-0008-0000-0400-00006F010000}"/>
            </a:ext>
          </a:extLst>
        </xdr:cNvPr>
        <xdr:cNvSpPr txBox="1"/>
      </xdr:nvSpPr>
      <xdr:spPr>
        <a:xfrm>
          <a:off x="4914900" y="13137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135637</xdr:rowOff>
    </xdr:from>
    <xdr:to>
      <xdr:col>24</xdr:col>
      <xdr:colOff>76200</xdr:colOff>
      <xdr:row>77</xdr:row>
      <xdr:rowOff>65787</xdr:rowOff>
    </xdr:to>
    <xdr:sp macro="" textlink="">
      <xdr:nvSpPr>
        <xdr:cNvPr id="368" name="フローチャート: 判断 367">
          <a:extLst>
            <a:ext uri="{FF2B5EF4-FFF2-40B4-BE49-F238E27FC236}">
              <a16:creationId xmlns:a16="http://schemas.microsoft.com/office/drawing/2014/main" id="{00000000-0008-0000-0400-000070010000}"/>
            </a:ext>
          </a:extLst>
        </xdr:cNvPr>
        <xdr:cNvSpPr/>
      </xdr:nvSpPr>
      <xdr:spPr>
        <a:xfrm>
          <a:off x="4775200" y="13165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110998</xdr:rowOff>
    </xdr:from>
    <xdr:to>
      <xdr:col>19</xdr:col>
      <xdr:colOff>187325</xdr:colOff>
      <xdr:row>75</xdr:row>
      <xdr:rowOff>129286</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flipV="1">
          <a:off x="3098800" y="1296974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163068</xdr:rowOff>
    </xdr:from>
    <xdr:to>
      <xdr:col>20</xdr:col>
      <xdr:colOff>38100</xdr:colOff>
      <xdr:row>77</xdr:row>
      <xdr:rowOff>93218</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3937000" y="13193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77995</xdr:rowOff>
    </xdr:from>
    <xdr:ext cx="7366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3606800" y="132796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129286</xdr:rowOff>
    </xdr:from>
    <xdr:to>
      <xdr:col>15</xdr:col>
      <xdr:colOff>98425</xdr:colOff>
      <xdr:row>75</xdr:row>
      <xdr:rowOff>138430</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2209800" y="1298803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19050</xdr:rowOff>
    </xdr:from>
    <xdr:to>
      <xdr:col>15</xdr:col>
      <xdr:colOff>149225</xdr:colOff>
      <xdr:row>77</xdr:row>
      <xdr:rowOff>120650</xdr:rowOff>
    </xdr:to>
    <xdr:sp macro="" textlink="">
      <xdr:nvSpPr>
        <xdr:cNvPr id="373" name="フローチャート: 判断 372">
          <a:extLst>
            <a:ext uri="{FF2B5EF4-FFF2-40B4-BE49-F238E27FC236}">
              <a16:creationId xmlns:a16="http://schemas.microsoft.com/office/drawing/2014/main" id="{00000000-0008-0000-0400-000075010000}"/>
            </a:ext>
          </a:extLst>
        </xdr:cNvPr>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105427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2717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138430</xdr:rowOff>
    </xdr:from>
    <xdr:to>
      <xdr:col>11</xdr:col>
      <xdr:colOff>9525</xdr:colOff>
      <xdr:row>75</xdr:row>
      <xdr:rowOff>147574</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flipV="1">
          <a:off x="1320800" y="1299718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158496</xdr:rowOff>
    </xdr:from>
    <xdr:to>
      <xdr:col>11</xdr:col>
      <xdr:colOff>60325</xdr:colOff>
      <xdr:row>77</xdr:row>
      <xdr:rowOff>88646</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2159000" y="13188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73423</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1828800" y="13275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9906</xdr:rowOff>
    </xdr:from>
    <xdr:to>
      <xdr:col>6</xdr:col>
      <xdr:colOff>171450</xdr:colOff>
      <xdr:row>77</xdr:row>
      <xdr:rowOff>111506</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1270000" y="1321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96283</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939800" y="13297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51054</xdr:rowOff>
    </xdr:from>
    <xdr:to>
      <xdr:col>24</xdr:col>
      <xdr:colOff>76200</xdr:colOff>
      <xdr:row>75</xdr:row>
      <xdr:rowOff>152654</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4775200" y="12909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67581</xdr:rowOff>
    </xdr:from>
    <xdr:ext cx="762000" cy="259045"/>
    <xdr:sp macro="" textlink="">
      <xdr:nvSpPr>
        <xdr:cNvPr id="386" name="公債費該当値テキスト">
          <a:extLst>
            <a:ext uri="{FF2B5EF4-FFF2-40B4-BE49-F238E27FC236}">
              <a16:creationId xmlns:a16="http://schemas.microsoft.com/office/drawing/2014/main" id="{00000000-0008-0000-0400-000082010000}"/>
            </a:ext>
          </a:extLst>
        </xdr:cNvPr>
        <xdr:cNvSpPr txBox="1"/>
      </xdr:nvSpPr>
      <xdr:spPr>
        <a:xfrm>
          <a:off x="4914900" y="12754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60198</xdr:rowOff>
    </xdr:from>
    <xdr:to>
      <xdr:col>20</xdr:col>
      <xdr:colOff>38100</xdr:colOff>
      <xdr:row>75</xdr:row>
      <xdr:rowOff>161798</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3937000" y="12918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525</xdr:rowOff>
    </xdr:from>
    <xdr:ext cx="7366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3606800" y="126878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75</xdr:row>
      <xdr:rowOff>78486</xdr:rowOff>
    </xdr:from>
    <xdr:to>
      <xdr:col>15</xdr:col>
      <xdr:colOff>149225</xdr:colOff>
      <xdr:row>76</xdr:row>
      <xdr:rowOff>8635</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3048000" y="1293723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18813</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2717800" y="12706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87630</xdr:rowOff>
    </xdr:from>
    <xdr:to>
      <xdr:col>11</xdr:col>
      <xdr:colOff>60325</xdr:colOff>
      <xdr:row>76</xdr:row>
      <xdr:rowOff>17780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21590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27957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1828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96774</xdr:rowOff>
    </xdr:from>
    <xdr:to>
      <xdr:col>6</xdr:col>
      <xdr:colOff>171450</xdr:colOff>
      <xdr:row>76</xdr:row>
      <xdr:rowOff>26924</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1270000" y="12955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37101</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939800" y="12724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前年度と比較し</a:t>
          </a:r>
          <a:r>
            <a:rPr kumimoji="1" lang="ja-JP" altLang="en-US" sz="1200">
              <a:solidFill>
                <a:schemeClr val="dk1"/>
              </a:solidFill>
              <a:effectLst/>
              <a:latin typeface="+mn-lt"/>
              <a:ea typeface="+mn-ea"/>
              <a:cs typeface="+mn-cs"/>
            </a:rPr>
            <a:t>て３</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１</a:t>
          </a:r>
          <a:r>
            <a:rPr kumimoji="1" lang="ja-JP" altLang="ja-JP" sz="1200">
              <a:solidFill>
                <a:schemeClr val="dk1"/>
              </a:solidFill>
              <a:effectLst/>
              <a:latin typeface="+mn-lt"/>
              <a:ea typeface="+mn-ea"/>
              <a:cs typeface="+mn-cs"/>
            </a:rPr>
            <a:t>ポイント増加、類似団体平均と比較し</a:t>
          </a:r>
          <a:r>
            <a:rPr kumimoji="1" lang="ja-JP" altLang="en-US" sz="1200">
              <a:solidFill>
                <a:schemeClr val="dk1"/>
              </a:solidFill>
              <a:effectLst/>
              <a:latin typeface="+mn-lt"/>
              <a:ea typeface="+mn-ea"/>
              <a:cs typeface="+mn-cs"/>
            </a:rPr>
            <a:t>て２</a:t>
          </a:r>
          <a:r>
            <a:rPr kumimoji="1" lang="ja-JP" altLang="ja-JP" sz="1200">
              <a:solidFill>
                <a:schemeClr val="dk1"/>
              </a:solidFill>
              <a:effectLst/>
              <a:latin typeface="+mn-lt"/>
              <a:ea typeface="+mn-ea"/>
              <a:cs typeface="+mn-cs"/>
            </a:rPr>
            <a:t>．１ポイント高い比率となった。</a:t>
          </a:r>
          <a:endParaRPr lang="ja-JP" altLang="ja-JP" sz="1200">
            <a:effectLst/>
          </a:endParaRPr>
        </a:p>
        <a:p>
          <a:r>
            <a:rPr kumimoji="1" lang="ja-JP" altLang="ja-JP" sz="1200">
              <a:solidFill>
                <a:schemeClr val="dk1"/>
              </a:solidFill>
              <a:effectLst/>
              <a:latin typeface="+mn-lt"/>
              <a:ea typeface="+mn-ea"/>
              <a:cs typeface="+mn-cs"/>
            </a:rPr>
            <a:t>　要因として、</a:t>
          </a:r>
          <a:r>
            <a:rPr kumimoji="1" lang="ja-JP" altLang="en-US" sz="1200">
              <a:solidFill>
                <a:schemeClr val="dk1"/>
              </a:solidFill>
              <a:effectLst/>
              <a:latin typeface="+mn-lt"/>
              <a:ea typeface="+mn-ea"/>
              <a:cs typeface="+mn-cs"/>
            </a:rPr>
            <a:t>扶助</a:t>
          </a:r>
          <a:r>
            <a:rPr kumimoji="1" lang="ja-JP" altLang="ja-JP" sz="1200">
              <a:solidFill>
                <a:schemeClr val="dk1"/>
              </a:solidFill>
              <a:effectLst/>
              <a:latin typeface="+mn-lt"/>
              <a:ea typeface="+mn-ea"/>
              <a:cs typeface="+mn-cs"/>
            </a:rPr>
            <a:t>費の経常収支比率が増加したことによるが、人件費や</a:t>
          </a:r>
          <a:r>
            <a:rPr kumimoji="1" lang="ja-JP" altLang="en-US" sz="1200">
              <a:solidFill>
                <a:schemeClr val="dk1"/>
              </a:solidFill>
              <a:effectLst/>
              <a:latin typeface="+mn-lt"/>
              <a:ea typeface="+mn-ea"/>
              <a:cs typeface="+mn-cs"/>
            </a:rPr>
            <a:t>物件</a:t>
          </a:r>
          <a:r>
            <a:rPr kumimoji="1" lang="ja-JP" altLang="ja-JP" sz="1200">
              <a:solidFill>
                <a:schemeClr val="dk1"/>
              </a:solidFill>
              <a:effectLst/>
              <a:latin typeface="+mn-lt"/>
              <a:ea typeface="+mn-ea"/>
              <a:cs typeface="+mn-cs"/>
            </a:rPr>
            <a:t>費も増加傾向にあることから、引き続き、経常収支比率抑制に努める。</a:t>
          </a:r>
          <a:endParaRPr lang="ja-JP" altLang="ja-JP" sz="1200">
            <a:effectLst/>
          </a:endParaRPr>
        </a:p>
      </xdr:txBody>
    </xdr:sp>
    <xdr:clientData/>
  </xdr:twoCellAnchor>
  <xdr:oneCellAnchor>
    <xdr:from>
      <xdr:col>62</xdr:col>
      <xdr:colOff>6350</xdr:colOff>
      <xdr:row>69</xdr:row>
      <xdr:rowOff>107950</xdr:rowOff>
    </xdr:from>
    <xdr:ext cx="298543" cy="225703"/>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9" name="公債費以外グラフ枠">
          <a:extLst>
            <a:ext uri="{FF2B5EF4-FFF2-40B4-BE49-F238E27FC236}">
              <a16:creationId xmlns:a16="http://schemas.microsoft.com/office/drawing/2014/main" id="{00000000-0008-0000-0400-0000A3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133858</xdr:rowOff>
    </xdr:from>
    <xdr:to>
      <xdr:col>82</xdr:col>
      <xdr:colOff>107950</xdr:colOff>
      <xdr:row>80</xdr:row>
      <xdr:rowOff>104139</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flipV="1">
          <a:off x="16510000" y="12649708"/>
          <a:ext cx="0" cy="1170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76216</xdr:rowOff>
    </xdr:from>
    <xdr:ext cx="762000" cy="259045"/>
    <xdr:sp macro="" textlink="">
      <xdr:nvSpPr>
        <xdr:cNvPr id="421" name="公債費以外最小値テキスト">
          <a:extLst>
            <a:ext uri="{FF2B5EF4-FFF2-40B4-BE49-F238E27FC236}">
              <a16:creationId xmlns:a16="http://schemas.microsoft.com/office/drawing/2014/main" id="{00000000-0008-0000-0400-0000A5010000}"/>
            </a:ext>
          </a:extLst>
        </xdr:cNvPr>
        <xdr:cNvSpPr txBox="1"/>
      </xdr:nvSpPr>
      <xdr:spPr>
        <a:xfrm>
          <a:off x="16598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104139</xdr:rowOff>
    </xdr:from>
    <xdr:to>
      <xdr:col>82</xdr:col>
      <xdr:colOff>196850</xdr:colOff>
      <xdr:row>80</xdr:row>
      <xdr:rowOff>104139</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6421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48785</xdr:rowOff>
    </xdr:from>
    <xdr:ext cx="762000" cy="259045"/>
    <xdr:sp macro="" textlink="">
      <xdr:nvSpPr>
        <xdr:cNvPr id="423" name="公債費以外最大値テキスト">
          <a:extLst>
            <a:ext uri="{FF2B5EF4-FFF2-40B4-BE49-F238E27FC236}">
              <a16:creationId xmlns:a16="http://schemas.microsoft.com/office/drawing/2014/main" id="{00000000-0008-0000-0400-0000A7010000}"/>
            </a:ext>
          </a:extLst>
        </xdr:cNvPr>
        <xdr:cNvSpPr txBox="1"/>
      </xdr:nvSpPr>
      <xdr:spPr>
        <a:xfrm>
          <a:off x="16598900" y="1239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133858</xdr:rowOff>
    </xdr:from>
    <xdr:to>
      <xdr:col>82</xdr:col>
      <xdr:colOff>196850</xdr:colOff>
      <xdr:row>73</xdr:row>
      <xdr:rowOff>133858</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264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46989</xdr:rowOff>
    </xdr:from>
    <xdr:to>
      <xdr:col>82</xdr:col>
      <xdr:colOff>107950</xdr:colOff>
      <xdr:row>78</xdr:row>
      <xdr:rowOff>17272</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5671800" y="13248639"/>
          <a:ext cx="838200" cy="141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58438</xdr:rowOff>
    </xdr:from>
    <xdr:ext cx="762000" cy="259045"/>
    <xdr:sp macro="" textlink="">
      <xdr:nvSpPr>
        <xdr:cNvPr id="426" name="公債費以外平均値テキスト">
          <a:extLst>
            <a:ext uri="{FF2B5EF4-FFF2-40B4-BE49-F238E27FC236}">
              <a16:creationId xmlns:a16="http://schemas.microsoft.com/office/drawing/2014/main" id="{00000000-0008-0000-0400-0000AA010000}"/>
            </a:ext>
          </a:extLst>
        </xdr:cNvPr>
        <xdr:cNvSpPr txBox="1"/>
      </xdr:nvSpPr>
      <xdr:spPr>
        <a:xfrm>
          <a:off x="16598900" y="130886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41911</xdr:rowOff>
    </xdr:from>
    <xdr:to>
      <xdr:col>82</xdr:col>
      <xdr:colOff>158750</xdr:colOff>
      <xdr:row>77</xdr:row>
      <xdr:rowOff>143511</xdr:rowOff>
    </xdr:to>
    <xdr:sp macro="" textlink="">
      <xdr:nvSpPr>
        <xdr:cNvPr id="427" name="フローチャート: 判断 426">
          <a:extLst>
            <a:ext uri="{FF2B5EF4-FFF2-40B4-BE49-F238E27FC236}">
              <a16:creationId xmlns:a16="http://schemas.microsoft.com/office/drawing/2014/main" id="{00000000-0008-0000-0400-0000AB010000}"/>
            </a:ext>
          </a:extLst>
        </xdr:cNvPr>
        <xdr:cNvSpPr/>
      </xdr:nvSpPr>
      <xdr:spPr>
        <a:xfrm>
          <a:off x="164592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113285</xdr:rowOff>
    </xdr:from>
    <xdr:to>
      <xdr:col>78</xdr:col>
      <xdr:colOff>69850</xdr:colOff>
      <xdr:row>77</xdr:row>
      <xdr:rowOff>46989</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4782800" y="13143485"/>
          <a:ext cx="889000" cy="10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163068</xdr:rowOff>
    </xdr:from>
    <xdr:to>
      <xdr:col>78</xdr:col>
      <xdr:colOff>120650</xdr:colOff>
      <xdr:row>77</xdr:row>
      <xdr:rowOff>93218</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5621000" y="13193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103395</xdr:rowOff>
    </xdr:from>
    <xdr:ext cx="736600" cy="259045"/>
    <xdr:sp macro="" textlink="">
      <xdr:nvSpPr>
        <xdr:cNvPr id="430" name="テキスト ボックス 429">
          <a:extLst>
            <a:ext uri="{FF2B5EF4-FFF2-40B4-BE49-F238E27FC236}">
              <a16:creationId xmlns:a16="http://schemas.microsoft.com/office/drawing/2014/main" id="{00000000-0008-0000-0400-0000AE010000}"/>
            </a:ext>
          </a:extLst>
        </xdr:cNvPr>
        <xdr:cNvSpPr txBox="1"/>
      </xdr:nvSpPr>
      <xdr:spPr>
        <a:xfrm>
          <a:off x="15290800" y="129621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113285</xdr:rowOff>
    </xdr:from>
    <xdr:to>
      <xdr:col>73</xdr:col>
      <xdr:colOff>180975</xdr:colOff>
      <xdr:row>76</xdr:row>
      <xdr:rowOff>131572</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flipV="1">
          <a:off x="13893800" y="13143485"/>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108204</xdr:rowOff>
    </xdr:from>
    <xdr:to>
      <xdr:col>74</xdr:col>
      <xdr:colOff>31750</xdr:colOff>
      <xdr:row>77</xdr:row>
      <xdr:rowOff>38354</xdr:rowOff>
    </xdr:to>
    <xdr:sp macro="" textlink="">
      <xdr:nvSpPr>
        <xdr:cNvPr id="432" name="フローチャート: 判断 431">
          <a:extLst>
            <a:ext uri="{FF2B5EF4-FFF2-40B4-BE49-F238E27FC236}">
              <a16:creationId xmlns:a16="http://schemas.microsoft.com/office/drawing/2014/main" id="{00000000-0008-0000-0400-0000B0010000}"/>
            </a:ext>
          </a:extLst>
        </xdr:cNvPr>
        <xdr:cNvSpPr/>
      </xdr:nvSpPr>
      <xdr:spPr>
        <a:xfrm>
          <a:off x="14732000" y="13138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23131</xdr:rowOff>
    </xdr:from>
    <xdr:ext cx="762000" cy="259045"/>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4401800" y="13224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122428</xdr:rowOff>
    </xdr:from>
    <xdr:to>
      <xdr:col>69</xdr:col>
      <xdr:colOff>92075</xdr:colOff>
      <xdr:row>76</xdr:row>
      <xdr:rowOff>131572</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a:off x="13004800" y="1315262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133350</xdr:rowOff>
    </xdr:from>
    <xdr:to>
      <xdr:col>69</xdr:col>
      <xdr:colOff>142875</xdr:colOff>
      <xdr:row>76</xdr:row>
      <xdr:rowOff>63500</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3843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73677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3512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32765</xdr:rowOff>
    </xdr:from>
    <xdr:to>
      <xdr:col>65</xdr:col>
      <xdr:colOff>53975</xdr:colOff>
      <xdr:row>77</xdr:row>
      <xdr:rowOff>134365</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2954000" y="132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119142</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2623800" y="1332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137922</xdr:rowOff>
    </xdr:from>
    <xdr:to>
      <xdr:col>82</xdr:col>
      <xdr:colOff>158750</xdr:colOff>
      <xdr:row>78</xdr:row>
      <xdr:rowOff>68072</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6459200" y="133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109999</xdr:rowOff>
    </xdr:from>
    <xdr:ext cx="762000" cy="259045"/>
    <xdr:sp macro="" textlink="">
      <xdr:nvSpPr>
        <xdr:cNvPr id="445" name="公債費以外該当値テキスト">
          <a:extLst>
            <a:ext uri="{FF2B5EF4-FFF2-40B4-BE49-F238E27FC236}">
              <a16:creationId xmlns:a16="http://schemas.microsoft.com/office/drawing/2014/main" id="{00000000-0008-0000-0400-0000BD010000}"/>
            </a:ext>
          </a:extLst>
        </xdr:cNvPr>
        <xdr:cNvSpPr txBox="1"/>
      </xdr:nvSpPr>
      <xdr:spPr>
        <a:xfrm>
          <a:off x="16598900" y="1331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167639</xdr:rowOff>
    </xdr:from>
    <xdr:to>
      <xdr:col>78</xdr:col>
      <xdr:colOff>120650</xdr:colOff>
      <xdr:row>77</xdr:row>
      <xdr:rowOff>97789</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56210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82566</xdr:rowOff>
    </xdr:from>
    <xdr:ext cx="7366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5290800" y="13284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62485</xdr:rowOff>
    </xdr:from>
    <xdr:to>
      <xdr:col>74</xdr:col>
      <xdr:colOff>31750</xdr:colOff>
      <xdr:row>76</xdr:row>
      <xdr:rowOff>164085</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4732000" y="13092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2811</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4401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80772</xdr:rowOff>
    </xdr:from>
    <xdr:to>
      <xdr:col>69</xdr:col>
      <xdr:colOff>142875</xdr:colOff>
      <xdr:row>77</xdr:row>
      <xdr:rowOff>10922</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3843000" y="1311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167149</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3512800" y="1319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71628</xdr:rowOff>
    </xdr:from>
    <xdr:to>
      <xdr:col>65</xdr:col>
      <xdr:colOff>53975</xdr:colOff>
      <xdr:row>77</xdr:row>
      <xdr:rowOff>1778</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2954000" y="13101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11955</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2623800" y="12870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沖縄県北中城村</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2892</xdr:rowOff>
    </xdr:from>
    <xdr:to>
      <xdr:col>29</xdr:col>
      <xdr:colOff>127000</xdr:colOff>
      <xdr:row>20</xdr:row>
      <xdr:rowOff>107700</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2107917"/>
          <a:ext cx="0" cy="14764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79777</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556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62,398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107700</xdr:rowOff>
    </xdr:from>
    <xdr:to>
      <xdr:col>30</xdr:col>
      <xdr:colOff>25400</xdr:colOff>
      <xdr:row>20</xdr:row>
      <xdr:rowOff>107700</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58432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89269</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851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2892</xdr:rowOff>
    </xdr:from>
    <xdr:to>
      <xdr:col>30</xdr:col>
      <xdr:colOff>25400</xdr:colOff>
      <xdr:row>12</xdr:row>
      <xdr:rowOff>2892</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21079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27407</xdr:rowOff>
    </xdr:from>
    <xdr:to>
      <xdr:col>29</xdr:col>
      <xdr:colOff>127000</xdr:colOff>
      <xdr:row>18</xdr:row>
      <xdr:rowOff>130298</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5003800" y="3161132"/>
          <a:ext cx="647700" cy="1028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1113</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2791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156036</xdr:rowOff>
    </xdr:from>
    <xdr:to>
      <xdr:col>29</xdr:col>
      <xdr:colOff>177800</xdr:colOff>
      <xdr:row>17</xdr:row>
      <xdr:rowOff>86186</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5600700" y="29468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130298</xdr:rowOff>
    </xdr:from>
    <xdr:to>
      <xdr:col>26</xdr:col>
      <xdr:colOff>50800</xdr:colOff>
      <xdr:row>18</xdr:row>
      <xdr:rowOff>148597</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4305300" y="3264023"/>
          <a:ext cx="698500" cy="182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84517</xdr:rowOff>
    </xdr:from>
    <xdr:to>
      <xdr:col>26</xdr:col>
      <xdr:colOff>101600</xdr:colOff>
      <xdr:row>18</xdr:row>
      <xdr:rowOff>14667</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953000" y="3046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24844</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28156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148597</xdr:rowOff>
    </xdr:from>
    <xdr:to>
      <xdr:col>22</xdr:col>
      <xdr:colOff>114300</xdr:colOff>
      <xdr:row>18</xdr:row>
      <xdr:rowOff>159102</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3606800" y="3282322"/>
          <a:ext cx="698500" cy="105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119732</xdr:rowOff>
    </xdr:from>
    <xdr:to>
      <xdr:col>22</xdr:col>
      <xdr:colOff>165100</xdr:colOff>
      <xdr:row>18</xdr:row>
      <xdr:rowOff>49882</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4254500" y="30820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60059</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2850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159102</xdr:rowOff>
    </xdr:from>
    <xdr:to>
      <xdr:col>18</xdr:col>
      <xdr:colOff>177800</xdr:colOff>
      <xdr:row>19</xdr:row>
      <xdr:rowOff>24261</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flipV="1">
          <a:off x="2908300" y="3292827"/>
          <a:ext cx="698500" cy="366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135680</xdr:rowOff>
    </xdr:from>
    <xdr:to>
      <xdr:col>19</xdr:col>
      <xdr:colOff>38100</xdr:colOff>
      <xdr:row>18</xdr:row>
      <xdr:rowOff>65830</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3556000" y="30979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76007</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2866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146271</xdr:rowOff>
    </xdr:from>
    <xdr:to>
      <xdr:col>15</xdr:col>
      <xdr:colOff>101600</xdr:colOff>
      <xdr:row>18</xdr:row>
      <xdr:rowOff>76421</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2857500" y="31085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86598</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287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148057</xdr:rowOff>
    </xdr:from>
    <xdr:to>
      <xdr:col>29</xdr:col>
      <xdr:colOff>177800</xdr:colOff>
      <xdr:row>18</xdr:row>
      <xdr:rowOff>78207</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5600700" y="31103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120134</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3082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79498</xdr:rowOff>
    </xdr:from>
    <xdr:to>
      <xdr:col>26</xdr:col>
      <xdr:colOff>101600</xdr:colOff>
      <xdr:row>19</xdr:row>
      <xdr:rowOff>9648</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953000" y="32132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165875</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3299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97797</xdr:rowOff>
    </xdr:from>
    <xdr:to>
      <xdr:col>22</xdr:col>
      <xdr:colOff>165100</xdr:colOff>
      <xdr:row>19</xdr:row>
      <xdr:rowOff>27947</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254500" y="32315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12724</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3317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108302</xdr:rowOff>
    </xdr:from>
    <xdr:to>
      <xdr:col>19</xdr:col>
      <xdr:colOff>38100</xdr:colOff>
      <xdr:row>19</xdr:row>
      <xdr:rowOff>38452</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3556000" y="32420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23229</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332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144911</xdr:rowOff>
    </xdr:from>
    <xdr:to>
      <xdr:col>15</xdr:col>
      <xdr:colOff>101600</xdr:colOff>
      <xdr:row>19</xdr:row>
      <xdr:rowOff>75061</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2857500" y="32786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59838</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3365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7" name="人口1人当たり決算額の推移グラフ枠445">
          <a:extLst>
            <a:ext uri="{FF2B5EF4-FFF2-40B4-BE49-F238E27FC236}">
              <a16:creationId xmlns:a16="http://schemas.microsoft.com/office/drawing/2014/main" id="{00000000-0008-0000-0500-00006B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125666</xdr:rowOff>
    </xdr:from>
    <xdr:to>
      <xdr:col>29</xdr:col>
      <xdr:colOff>127000</xdr:colOff>
      <xdr:row>37</xdr:row>
      <xdr:rowOff>279057</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flipV="1">
          <a:off x="5651500" y="6050216"/>
          <a:ext cx="0" cy="13535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251134</xdr:rowOff>
    </xdr:from>
    <xdr:ext cx="762000" cy="259045"/>
    <xdr:sp macro="" textlink="">
      <xdr:nvSpPr>
        <xdr:cNvPr id="109" name="人口1人当たり決算額の推移最小値テキスト445">
          <a:extLst>
            <a:ext uri="{FF2B5EF4-FFF2-40B4-BE49-F238E27FC236}">
              <a16:creationId xmlns:a16="http://schemas.microsoft.com/office/drawing/2014/main" id="{00000000-0008-0000-0500-00006D000000}"/>
            </a:ext>
          </a:extLst>
        </xdr:cNvPr>
        <xdr:cNvSpPr txBox="1"/>
      </xdr:nvSpPr>
      <xdr:spPr>
        <a:xfrm>
          <a:off x="5740400" y="7375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279057</xdr:rowOff>
    </xdr:from>
    <xdr:to>
      <xdr:col>30</xdr:col>
      <xdr:colOff>25400</xdr:colOff>
      <xdr:row>37</xdr:row>
      <xdr:rowOff>279057</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740375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40593</xdr:rowOff>
    </xdr:from>
    <xdr:ext cx="762000" cy="259045"/>
    <xdr:sp macro="" textlink="">
      <xdr:nvSpPr>
        <xdr:cNvPr id="111" name="人口1人当たり決算額の推移最大値テキスト445">
          <a:extLst>
            <a:ext uri="{FF2B5EF4-FFF2-40B4-BE49-F238E27FC236}">
              <a16:creationId xmlns:a16="http://schemas.microsoft.com/office/drawing/2014/main" id="{00000000-0008-0000-0500-00006F000000}"/>
            </a:ext>
          </a:extLst>
        </xdr:cNvPr>
        <xdr:cNvSpPr txBox="1"/>
      </xdr:nvSpPr>
      <xdr:spPr>
        <a:xfrm>
          <a:off x="5740400" y="5793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59,070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125666</xdr:rowOff>
    </xdr:from>
    <xdr:to>
      <xdr:col>30</xdr:col>
      <xdr:colOff>25400</xdr:colOff>
      <xdr:row>33</xdr:row>
      <xdr:rowOff>125666</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60502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297726</xdr:rowOff>
    </xdr:from>
    <xdr:to>
      <xdr:col>29</xdr:col>
      <xdr:colOff>127000</xdr:colOff>
      <xdr:row>35</xdr:row>
      <xdr:rowOff>303670</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5003800" y="6908076"/>
          <a:ext cx="647700" cy="59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327518</xdr:rowOff>
    </xdr:from>
    <xdr:ext cx="762000" cy="259045"/>
    <xdr:sp macro="" textlink="">
      <xdr:nvSpPr>
        <xdr:cNvPr id="114" name="人口1人当たり決算額の推移平均値テキスト445">
          <a:extLst>
            <a:ext uri="{FF2B5EF4-FFF2-40B4-BE49-F238E27FC236}">
              <a16:creationId xmlns:a16="http://schemas.microsoft.com/office/drawing/2014/main" id="{00000000-0008-0000-0500-000072000000}"/>
            </a:ext>
          </a:extLst>
        </xdr:cNvPr>
        <xdr:cNvSpPr txBox="1"/>
      </xdr:nvSpPr>
      <xdr:spPr>
        <a:xfrm>
          <a:off x="5740400" y="65949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139541</xdr:rowOff>
    </xdr:from>
    <xdr:to>
      <xdr:col>29</xdr:col>
      <xdr:colOff>177800</xdr:colOff>
      <xdr:row>35</xdr:row>
      <xdr:rowOff>241141</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5600700" y="67498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303670</xdr:rowOff>
    </xdr:from>
    <xdr:to>
      <xdr:col>26</xdr:col>
      <xdr:colOff>50800</xdr:colOff>
      <xdr:row>35</xdr:row>
      <xdr:rowOff>304298</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flipV="1">
          <a:off x="4305300" y="6914020"/>
          <a:ext cx="698500" cy="6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122015</xdr:rowOff>
    </xdr:from>
    <xdr:to>
      <xdr:col>26</xdr:col>
      <xdr:colOff>101600</xdr:colOff>
      <xdr:row>35</xdr:row>
      <xdr:rowOff>223615</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953000" y="67323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233792</xdr:rowOff>
    </xdr:from>
    <xdr:ext cx="7366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4622800" y="65012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304298</xdr:rowOff>
    </xdr:from>
    <xdr:to>
      <xdr:col>22</xdr:col>
      <xdr:colOff>114300</xdr:colOff>
      <xdr:row>35</xdr:row>
      <xdr:rowOff>311747</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flipV="1">
          <a:off x="3606800" y="6914648"/>
          <a:ext cx="698500" cy="74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112985</xdr:rowOff>
    </xdr:from>
    <xdr:to>
      <xdr:col>22</xdr:col>
      <xdr:colOff>165100</xdr:colOff>
      <xdr:row>35</xdr:row>
      <xdr:rowOff>214585</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4254500" y="6723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224762</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924300" y="6492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311747</xdr:rowOff>
    </xdr:from>
    <xdr:to>
      <xdr:col>18</xdr:col>
      <xdr:colOff>177800</xdr:colOff>
      <xdr:row>35</xdr:row>
      <xdr:rowOff>330130</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bwMode="auto">
        <a:xfrm flipV="1">
          <a:off x="2908300" y="6922097"/>
          <a:ext cx="698500" cy="183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136913</xdr:rowOff>
    </xdr:from>
    <xdr:to>
      <xdr:col>19</xdr:col>
      <xdr:colOff>38100</xdr:colOff>
      <xdr:row>35</xdr:row>
      <xdr:rowOff>238513</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3556000" y="67472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248690</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225800" y="6516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158400</xdr:rowOff>
    </xdr:from>
    <xdr:to>
      <xdr:col>15</xdr:col>
      <xdr:colOff>101600</xdr:colOff>
      <xdr:row>35</xdr:row>
      <xdr:rowOff>260000</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2857500" y="67687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270177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527300" y="653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246926</xdr:rowOff>
    </xdr:from>
    <xdr:to>
      <xdr:col>29</xdr:col>
      <xdr:colOff>177800</xdr:colOff>
      <xdr:row>36</xdr:row>
      <xdr:rowOff>5626</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5600700" y="68572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219003</xdr:rowOff>
    </xdr:from>
    <xdr:ext cx="762000" cy="259045"/>
    <xdr:sp macro="" textlink="">
      <xdr:nvSpPr>
        <xdr:cNvPr id="133" name="人口1人当たり決算額の推移該当値テキスト445">
          <a:extLst>
            <a:ext uri="{FF2B5EF4-FFF2-40B4-BE49-F238E27FC236}">
              <a16:creationId xmlns:a16="http://schemas.microsoft.com/office/drawing/2014/main" id="{00000000-0008-0000-0500-000085000000}"/>
            </a:ext>
          </a:extLst>
        </xdr:cNvPr>
        <xdr:cNvSpPr txBox="1"/>
      </xdr:nvSpPr>
      <xdr:spPr>
        <a:xfrm>
          <a:off x="5740400" y="682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252870</xdr:rowOff>
    </xdr:from>
    <xdr:to>
      <xdr:col>26</xdr:col>
      <xdr:colOff>101600</xdr:colOff>
      <xdr:row>36</xdr:row>
      <xdr:rowOff>11570</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953000" y="68632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339247</xdr:rowOff>
    </xdr:from>
    <xdr:ext cx="7366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4622800" y="694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253498</xdr:rowOff>
    </xdr:from>
    <xdr:to>
      <xdr:col>22</xdr:col>
      <xdr:colOff>165100</xdr:colOff>
      <xdr:row>36</xdr:row>
      <xdr:rowOff>12198</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4254500" y="68638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339875</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924300" y="695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260947</xdr:rowOff>
    </xdr:from>
    <xdr:to>
      <xdr:col>19</xdr:col>
      <xdr:colOff>38100</xdr:colOff>
      <xdr:row>36</xdr:row>
      <xdr:rowOff>19647</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3556000" y="68712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4424</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225800" y="6957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279330</xdr:rowOff>
    </xdr:from>
    <xdr:to>
      <xdr:col>15</xdr:col>
      <xdr:colOff>101600</xdr:colOff>
      <xdr:row>36</xdr:row>
      <xdr:rowOff>38030</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2857500" y="68896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22807</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2527300" y="697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沖縄県北中城村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17,951
17,516
11.54
9,793,182
9,498,748
235,583
4,925,489
4,423,899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5.5
46.5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149644</xdr:rowOff>
    </xdr:from>
    <xdr:to>
      <xdr:col>24</xdr:col>
      <xdr:colOff>62865</xdr:colOff>
      <xdr:row>39</xdr:row>
      <xdr:rowOff>56541</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293144"/>
          <a:ext cx="1270" cy="14499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60368</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746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59,048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56541</xdr:rowOff>
    </xdr:from>
    <xdr:to>
      <xdr:col>24</xdr:col>
      <xdr:colOff>152400</xdr:colOff>
      <xdr:row>39</xdr:row>
      <xdr:rowOff>56541</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7430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96321</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50683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173,217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149644</xdr:rowOff>
    </xdr:from>
    <xdr:to>
      <xdr:col>24</xdr:col>
      <xdr:colOff>152400</xdr:colOff>
      <xdr:row>30</xdr:row>
      <xdr:rowOff>149644</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293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150279</xdr:rowOff>
    </xdr:from>
    <xdr:to>
      <xdr:col>24</xdr:col>
      <xdr:colOff>63500</xdr:colOff>
      <xdr:row>37</xdr:row>
      <xdr:rowOff>68072</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322479"/>
          <a:ext cx="838200" cy="89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162513</xdr:rowOff>
    </xdr:from>
    <xdr:ext cx="599010"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599181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139636</xdr:rowOff>
    </xdr:from>
    <xdr:to>
      <xdr:col>24</xdr:col>
      <xdr:colOff>114300</xdr:colOff>
      <xdr:row>36</xdr:row>
      <xdr:rowOff>69786</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140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68072</xdr:rowOff>
    </xdr:from>
    <xdr:to>
      <xdr:col>19</xdr:col>
      <xdr:colOff>177800</xdr:colOff>
      <xdr:row>37</xdr:row>
      <xdr:rowOff>89078</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6411722"/>
          <a:ext cx="889000" cy="21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76937</xdr:rowOff>
    </xdr:from>
    <xdr:to>
      <xdr:col>20</xdr:col>
      <xdr:colOff>38100</xdr:colOff>
      <xdr:row>37</xdr:row>
      <xdr:rowOff>7087</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249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23614</xdr:rowOff>
    </xdr:from>
    <xdr:ext cx="534377"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530111" y="6024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89078</xdr:rowOff>
    </xdr:from>
    <xdr:to>
      <xdr:col>15</xdr:col>
      <xdr:colOff>50800</xdr:colOff>
      <xdr:row>37</xdr:row>
      <xdr:rowOff>91173</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6432728"/>
          <a:ext cx="889000" cy="2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101714</xdr:rowOff>
    </xdr:from>
    <xdr:to>
      <xdr:col>15</xdr:col>
      <xdr:colOff>101600</xdr:colOff>
      <xdr:row>37</xdr:row>
      <xdr:rowOff>31864</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273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48391</xdr:rowOff>
    </xdr:from>
    <xdr:ext cx="534377"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1111" y="6049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91173</xdr:rowOff>
    </xdr:from>
    <xdr:to>
      <xdr:col>10</xdr:col>
      <xdr:colOff>114300</xdr:colOff>
      <xdr:row>37</xdr:row>
      <xdr:rowOff>133236</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6434823"/>
          <a:ext cx="889000" cy="42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102870</xdr:rowOff>
    </xdr:from>
    <xdr:to>
      <xdr:col>10</xdr:col>
      <xdr:colOff>165100</xdr:colOff>
      <xdr:row>37</xdr:row>
      <xdr:rowOff>33020</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275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49547</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2111" y="6050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121882</xdr:rowOff>
    </xdr:from>
    <xdr:to>
      <xdr:col>6</xdr:col>
      <xdr:colOff>38100</xdr:colOff>
      <xdr:row>37</xdr:row>
      <xdr:rowOff>52032</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294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68559</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3111" y="6069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99479</xdr:rowOff>
    </xdr:from>
    <xdr:to>
      <xdr:col>24</xdr:col>
      <xdr:colOff>114300</xdr:colOff>
      <xdr:row>37</xdr:row>
      <xdr:rowOff>29629</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271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77906</xdr:rowOff>
    </xdr:from>
    <xdr:ext cx="534377"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6250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17272</xdr:rowOff>
    </xdr:from>
    <xdr:to>
      <xdr:col>20</xdr:col>
      <xdr:colOff>38100</xdr:colOff>
      <xdr:row>37</xdr:row>
      <xdr:rowOff>118872</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360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109999</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530111" y="6453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38278</xdr:rowOff>
    </xdr:from>
    <xdr:to>
      <xdr:col>15</xdr:col>
      <xdr:colOff>101600</xdr:colOff>
      <xdr:row>37</xdr:row>
      <xdr:rowOff>139878</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38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131005</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1111" y="64746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40373</xdr:rowOff>
    </xdr:from>
    <xdr:to>
      <xdr:col>10</xdr:col>
      <xdr:colOff>165100</xdr:colOff>
      <xdr:row>37</xdr:row>
      <xdr:rowOff>141973</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384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133101</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6476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82436</xdr:rowOff>
    </xdr:from>
    <xdr:to>
      <xdr:col>6</xdr:col>
      <xdr:colOff>38100</xdr:colOff>
      <xdr:row>38</xdr:row>
      <xdr:rowOff>12585</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42608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3713</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6518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83,025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6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a:extLst>
            <a:ext uri="{FF2B5EF4-FFF2-40B4-BE49-F238E27FC236}">
              <a16:creationId xmlns:a16="http://schemas.microsoft.com/office/drawing/2014/main" id="{00000000-0008-0000-06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42574</xdr:rowOff>
    </xdr:from>
    <xdr:to>
      <xdr:col>24</xdr:col>
      <xdr:colOff>62865</xdr:colOff>
      <xdr:row>58</xdr:row>
      <xdr:rowOff>142149</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4633595" y="8615074"/>
          <a:ext cx="1270" cy="1471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145976</xdr:rowOff>
    </xdr:from>
    <xdr:ext cx="534377" cy="259045"/>
    <xdr:sp macro="" textlink="">
      <xdr:nvSpPr>
        <xdr:cNvPr id="114" name="物件費最小値テキスト">
          <a:extLst>
            <a:ext uri="{FF2B5EF4-FFF2-40B4-BE49-F238E27FC236}">
              <a16:creationId xmlns:a16="http://schemas.microsoft.com/office/drawing/2014/main" id="{00000000-0008-0000-0600-000072000000}"/>
            </a:ext>
          </a:extLst>
        </xdr:cNvPr>
        <xdr:cNvSpPr txBox="1"/>
      </xdr:nvSpPr>
      <xdr:spPr>
        <a:xfrm>
          <a:off x="4686300" y="10090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58,072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142149</xdr:rowOff>
    </xdr:from>
    <xdr:to>
      <xdr:col>24</xdr:col>
      <xdr:colOff>152400</xdr:colOff>
      <xdr:row>58</xdr:row>
      <xdr:rowOff>142149</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100862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160701</xdr:rowOff>
    </xdr:from>
    <xdr:ext cx="690189" cy="259045"/>
    <xdr:sp macro="" textlink="">
      <xdr:nvSpPr>
        <xdr:cNvPr id="116" name="物件費最大値テキスト">
          <a:extLst>
            <a:ext uri="{FF2B5EF4-FFF2-40B4-BE49-F238E27FC236}">
              <a16:creationId xmlns:a16="http://schemas.microsoft.com/office/drawing/2014/main" id="{00000000-0008-0000-0600-000074000000}"/>
            </a:ext>
          </a:extLst>
        </xdr:cNvPr>
        <xdr:cNvSpPr txBox="1"/>
      </xdr:nvSpPr>
      <xdr:spPr>
        <a:xfrm>
          <a:off x="4686300" y="839030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1,216,477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42574</xdr:rowOff>
    </xdr:from>
    <xdr:to>
      <xdr:col>24</xdr:col>
      <xdr:colOff>152400</xdr:colOff>
      <xdr:row>50</xdr:row>
      <xdr:rowOff>42574</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86150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91958</xdr:rowOff>
    </xdr:from>
    <xdr:to>
      <xdr:col>24</xdr:col>
      <xdr:colOff>63500</xdr:colOff>
      <xdr:row>58</xdr:row>
      <xdr:rowOff>92807</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3797300" y="10036058"/>
          <a:ext cx="838200" cy="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36548</xdr:rowOff>
    </xdr:from>
    <xdr:ext cx="599010" cy="259045"/>
    <xdr:sp macro="" textlink="">
      <xdr:nvSpPr>
        <xdr:cNvPr id="119" name="物件費平均値テキスト">
          <a:extLst>
            <a:ext uri="{FF2B5EF4-FFF2-40B4-BE49-F238E27FC236}">
              <a16:creationId xmlns:a16="http://schemas.microsoft.com/office/drawing/2014/main" id="{00000000-0008-0000-0600-000077000000}"/>
            </a:ext>
          </a:extLst>
        </xdr:cNvPr>
        <xdr:cNvSpPr txBox="1"/>
      </xdr:nvSpPr>
      <xdr:spPr>
        <a:xfrm>
          <a:off x="4686300" y="980919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13671</xdr:rowOff>
    </xdr:from>
    <xdr:to>
      <xdr:col>24</xdr:col>
      <xdr:colOff>114300</xdr:colOff>
      <xdr:row>58</xdr:row>
      <xdr:rowOff>115271</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4584700" y="9957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92807</xdr:rowOff>
    </xdr:from>
    <xdr:to>
      <xdr:col>19</xdr:col>
      <xdr:colOff>177800</xdr:colOff>
      <xdr:row>58</xdr:row>
      <xdr:rowOff>100144</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2908300" y="10036907"/>
          <a:ext cx="889000" cy="7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42854</xdr:rowOff>
    </xdr:from>
    <xdr:to>
      <xdr:col>20</xdr:col>
      <xdr:colOff>38100</xdr:colOff>
      <xdr:row>58</xdr:row>
      <xdr:rowOff>144454</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3746500" y="9986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135581</xdr:rowOff>
    </xdr:from>
    <xdr:ext cx="534377"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3530111" y="10079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92737</xdr:rowOff>
    </xdr:from>
    <xdr:to>
      <xdr:col>15</xdr:col>
      <xdr:colOff>50800</xdr:colOff>
      <xdr:row>58</xdr:row>
      <xdr:rowOff>100144</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a:off x="2019300" y="10036837"/>
          <a:ext cx="889000" cy="7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41933</xdr:rowOff>
    </xdr:from>
    <xdr:to>
      <xdr:col>15</xdr:col>
      <xdr:colOff>101600</xdr:colOff>
      <xdr:row>58</xdr:row>
      <xdr:rowOff>143533</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2857500" y="9986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160060</xdr:rowOff>
    </xdr:from>
    <xdr:ext cx="534377"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2641111" y="9761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83998</xdr:rowOff>
    </xdr:from>
    <xdr:to>
      <xdr:col>10</xdr:col>
      <xdr:colOff>114300</xdr:colOff>
      <xdr:row>58</xdr:row>
      <xdr:rowOff>92737</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a:off x="1130300" y="10028098"/>
          <a:ext cx="889000" cy="8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51966</xdr:rowOff>
    </xdr:from>
    <xdr:to>
      <xdr:col>10</xdr:col>
      <xdr:colOff>165100</xdr:colOff>
      <xdr:row>58</xdr:row>
      <xdr:rowOff>153566</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968500" y="9996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144693</xdr:rowOff>
    </xdr:from>
    <xdr:ext cx="534377"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1752111" y="10088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58855</xdr:rowOff>
    </xdr:from>
    <xdr:to>
      <xdr:col>6</xdr:col>
      <xdr:colOff>38100</xdr:colOff>
      <xdr:row>58</xdr:row>
      <xdr:rowOff>160455</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079500" y="10002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151582</xdr:rowOff>
    </xdr:from>
    <xdr:ext cx="534377"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863111" y="10095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41158</xdr:rowOff>
    </xdr:from>
    <xdr:to>
      <xdr:col>24</xdr:col>
      <xdr:colOff>114300</xdr:colOff>
      <xdr:row>58</xdr:row>
      <xdr:rowOff>142758</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4584700" y="9985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163548</xdr:rowOff>
    </xdr:from>
    <xdr:ext cx="534377" cy="259045"/>
    <xdr:sp macro="" textlink="">
      <xdr:nvSpPr>
        <xdr:cNvPr id="138" name="物件費該当値テキスト">
          <a:extLst>
            <a:ext uri="{FF2B5EF4-FFF2-40B4-BE49-F238E27FC236}">
              <a16:creationId xmlns:a16="http://schemas.microsoft.com/office/drawing/2014/main" id="{00000000-0008-0000-0600-00008A000000}"/>
            </a:ext>
          </a:extLst>
        </xdr:cNvPr>
        <xdr:cNvSpPr txBox="1"/>
      </xdr:nvSpPr>
      <xdr:spPr>
        <a:xfrm>
          <a:off x="4686300" y="9936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42007</xdr:rowOff>
    </xdr:from>
    <xdr:to>
      <xdr:col>20</xdr:col>
      <xdr:colOff>38100</xdr:colOff>
      <xdr:row>58</xdr:row>
      <xdr:rowOff>143607</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3746500" y="9986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160134</xdr:rowOff>
    </xdr:from>
    <xdr:ext cx="534377"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530111" y="9761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49344</xdr:rowOff>
    </xdr:from>
    <xdr:to>
      <xdr:col>15</xdr:col>
      <xdr:colOff>101600</xdr:colOff>
      <xdr:row>58</xdr:row>
      <xdr:rowOff>150944</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2857500" y="9993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142071</xdr:rowOff>
    </xdr:from>
    <xdr:ext cx="534377"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2641111" y="10086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41937</xdr:rowOff>
    </xdr:from>
    <xdr:to>
      <xdr:col>10</xdr:col>
      <xdr:colOff>165100</xdr:colOff>
      <xdr:row>58</xdr:row>
      <xdr:rowOff>143537</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968500" y="9986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160064</xdr:rowOff>
    </xdr:from>
    <xdr:ext cx="534377"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1752111" y="9761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33198</xdr:rowOff>
    </xdr:from>
    <xdr:to>
      <xdr:col>6</xdr:col>
      <xdr:colOff>38100</xdr:colOff>
      <xdr:row>58</xdr:row>
      <xdr:rowOff>134798</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079500" y="9977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151325</xdr:rowOff>
    </xdr:from>
    <xdr:ext cx="599010"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830795" y="97525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7" name="維持補修費グラフ枠">
          <a:extLst>
            <a:ext uri="{FF2B5EF4-FFF2-40B4-BE49-F238E27FC236}">
              <a16:creationId xmlns:a16="http://schemas.microsoft.com/office/drawing/2014/main" id="{00000000-0008-0000-0600-0000A7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63667</xdr:rowOff>
    </xdr:from>
    <xdr:to>
      <xdr:col>24</xdr:col>
      <xdr:colOff>62865</xdr:colOff>
      <xdr:row>78</xdr:row>
      <xdr:rowOff>136683</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flipV="1">
          <a:off x="4633595" y="12065167"/>
          <a:ext cx="1270" cy="1444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140510</xdr:rowOff>
    </xdr:from>
    <xdr:ext cx="378565" cy="259045"/>
    <xdr:sp macro="" textlink="">
      <xdr:nvSpPr>
        <xdr:cNvPr id="169" name="維持補修費最小値テキスト">
          <a:extLst>
            <a:ext uri="{FF2B5EF4-FFF2-40B4-BE49-F238E27FC236}">
              <a16:creationId xmlns:a16="http://schemas.microsoft.com/office/drawing/2014/main" id="{00000000-0008-0000-0600-0000A9000000}"/>
            </a:ext>
          </a:extLst>
        </xdr:cNvPr>
        <xdr:cNvSpPr txBox="1"/>
      </xdr:nvSpPr>
      <xdr:spPr>
        <a:xfrm>
          <a:off x="4686300" y="135136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136683</xdr:rowOff>
    </xdr:from>
    <xdr:to>
      <xdr:col>24</xdr:col>
      <xdr:colOff>152400</xdr:colOff>
      <xdr:row>78</xdr:row>
      <xdr:rowOff>136683</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4546600" y="135097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10344</xdr:rowOff>
    </xdr:from>
    <xdr:ext cx="534377" cy="259045"/>
    <xdr:sp macro="" textlink="">
      <xdr:nvSpPr>
        <xdr:cNvPr id="171" name="維持補修費最大値テキスト">
          <a:extLst>
            <a:ext uri="{FF2B5EF4-FFF2-40B4-BE49-F238E27FC236}">
              <a16:creationId xmlns:a16="http://schemas.microsoft.com/office/drawing/2014/main" id="{00000000-0008-0000-0600-0000AB000000}"/>
            </a:ext>
          </a:extLst>
        </xdr:cNvPr>
        <xdr:cNvSpPr txBox="1"/>
      </xdr:nvSpPr>
      <xdr:spPr>
        <a:xfrm>
          <a:off x="4686300" y="11840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63,326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63667</xdr:rowOff>
    </xdr:from>
    <xdr:to>
      <xdr:col>24</xdr:col>
      <xdr:colOff>152400</xdr:colOff>
      <xdr:row>70</xdr:row>
      <xdr:rowOff>63667</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20651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56764</xdr:rowOff>
    </xdr:from>
    <xdr:to>
      <xdr:col>24</xdr:col>
      <xdr:colOff>63500</xdr:colOff>
      <xdr:row>78</xdr:row>
      <xdr:rowOff>83671</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3797300" y="13429864"/>
          <a:ext cx="838200" cy="26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63566</xdr:rowOff>
    </xdr:from>
    <xdr:ext cx="469744" cy="259045"/>
    <xdr:sp macro="" textlink="">
      <xdr:nvSpPr>
        <xdr:cNvPr id="174" name="維持補修費平均値テキスト">
          <a:extLst>
            <a:ext uri="{FF2B5EF4-FFF2-40B4-BE49-F238E27FC236}">
              <a16:creationId xmlns:a16="http://schemas.microsoft.com/office/drawing/2014/main" id="{00000000-0008-0000-0600-0000AE000000}"/>
            </a:ext>
          </a:extLst>
        </xdr:cNvPr>
        <xdr:cNvSpPr txBox="1"/>
      </xdr:nvSpPr>
      <xdr:spPr>
        <a:xfrm>
          <a:off x="4686300" y="130937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40689</xdr:rowOff>
    </xdr:from>
    <xdr:to>
      <xdr:col>24</xdr:col>
      <xdr:colOff>114300</xdr:colOff>
      <xdr:row>77</xdr:row>
      <xdr:rowOff>142289</xdr:rowOff>
    </xdr:to>
    <xdr:sp macro="" textlink="">
      <xdr:nvSpPr>
        <xdr:cNvPr id="175" name="フローチャート: 判断 174">
          <a:extLst>
            <a:ext uri="{FF2B5EF4-FFF2-40B4-BE49-F238E27FC236}">
              <a16:creationId xmlns:a16="http://schemas.microsoft.com/office/drawing/2014/main" id="{00000000-0008-0000-0600-0000AF000000}"/>
            </a:ext>
          </a:extLst>
        </xdr:cNvPr>
        <xdr:cNvSpPr/>
      </xdr:nvSpPr>
      <xdr:spPr>
        <a:xfrm>
          <a:off x="4584700" y="13242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56764</xdr:rowOff>
    </xdr:from>
    <xdr:to>
      <xdr:col>19</xdr:col>
      <xdr:colOff>177800</xdr:colOff>
      <xdr:row>78</xdr:row>
      <xdr:rowOff>85865</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2908300" y="13429864"/>
          <a:ext cx="889000" cy="29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60714</xdr:rowOff>
    </xdr:from>
    <xdr:to>
      <xdr:col>20</xdr:col>
      <xdr:colOff>38100</xdr:colOff>
      <xdr:row>77</xdr:row>
      <xdr:rowOff>162314</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3746500" y="13262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7391</xdr:rowOff>
    </xdr:from>
    <xdr:ext cx="469744" cy="259045"/>
    <xdr:sp macro="" textlink="">
      <xdr:nvSpPr>
        <xdr:cNvPr id="178" name="テキスト ボックス 177">
          <a:extLst>
            <a:ext uri="{FF2B5EF4-FFF2-40B4-BE49-F238E27FC236}">
              <a16:creationId xmlns:a16="http://schemas.microsoft.com/office/drawing/2014/main" id="{00000000-0008-0000-0600-0000B2000000}"/>
            </a:ext>
          </a:extLst>
        </xdr:cNvPr>
        <xdr:cNvSpPr txBox="1"/>
      </xdr:nvSpPr>
      <xdr:spPr>
        <a:xfrm>
          <a:off x="3562428" y="130375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85865</xdr:rowOff>
    </xdr:from>
    <xdr:to>
      <xdr:col>15</xdr:col>
      <xdr:colOff>50800</xdr:colOff>
      <xdr:row>78</xdr:row>
      <xdr:rowOff>87671</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2019300" y="13458965"/>
          <a:ext cx="889000" cy="18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65080</xdr:rowOff>
    </xdr:from>
    <xdr:to>
      <xdr:col>15</xdr:col>
      <xdr:colOff>101600</xdr:colOff>
      <xdr:row>77</xdr:row>
      <xdr:rowOff>166680</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2857500" y="1326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11757</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2673428" y="13041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87671</xdr:rowOff>
    </xdr:from>
    <xdr:to>
      <xdr:col>10</xdr:col>
      <xdr:colOff>114300</xdr:colOff>
      <xdr:row>78</xdr:row>
      <xdr:rowOff>93889</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1130300" y="13460771"/>
          <a:ext cx="889000" cy="6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63571</xdr:rowOff>
    </xdr:from>
    <xdr:to>
      <xdr:col>10</xdr:col>
      <xdr:colOff>165100</xdr:colOff>
      <xdr:row>77</xdr:row>
      <xdr:rowOff>165171</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1968500" y="13265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10248</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1784428" y="130404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76716</xdr:rowOff>
    </xdr:from>
    <xdr:to>
      <xdr:col>6</xdr:col>
      <xdr:colOff>38100</xdr:colOff>
      <xdr:row>78</xdr:row>
      <xdr:rowOff>6866</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079500" y="13278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23393</xdr:rowOff>
    </xdr:from>
    <xdr:ext cx="469744"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895428" y="130535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32871</xdr:rowOff>
    </xdr:from>
    <xdr:to>
      <xdr:col>24</xdr:col>
      <xdr:colOff>114300</xdr:colOff>
      <xdr:row>78</xdr:row>
      <xdr:rowOff>134471</xdr:rowOff>
    </xdr:to>
    <xdr:sp macro="" textlink="">
      <xdr:nvSpPr>
        <xdr:cNvPr id="192" name="楕円 191">
          <a:extLst>
            <a:ext uri="{FF2B5EF4-FFF2-40B4-BE49-F238E27FC236}">
              <a16:creationId xmlns:a16="http://schemas.microsoft.com/office/drawing/2014/main" id="{00000000-0008-0000-0600-0000C0000000}"/>
            </a:ext>
          </a:extLst>
        </xdr:cNvPr>
        <xdr:cNvSpPr/>
      </xdr:nvSpPr>
      <xdr:spPr>
        <a:xfrm>
          <a:off x="4584700" y="13405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119248</xdr:rowOff>
    </xdr:from>
    <xdr:ext cx="469744" cy="259045"/>
    <xdr:sp macro="" textlink="">
      <xdr:nvSpPr>
        <xdr:cNvPr id="193" name="維持補修費該当値テキスト">
          <a:extLst>
            <a:ext uri="{FF2B5EF4-FFF2-40B4-BE49-F238E27FC236}">
              <a16:creationId xmlns:a16="http://schemas.microsoft.com/office/drawing/2014/main" id="{00000000-0008-0000-0600-0000C1000000}"/>
            </a:ext>
          </a:extLst>
        </xdr:cNvPr>
        <xdr:cNvSpPr txBox="1"/>
      </xdr:nvSpPr>
      <xdr:spPr>
        <a:xfrm>
          <a:off x="4686300" y="133208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5964</xdr:rowOff>
    </xdr:from>
    <xdr:to>
      <xdr:col>20</xdr:col>
      <xdr:colOff>38100</xdr:colOff>
      <xdr:row>78</xdr:row>
      <xdr:rowOff>107564</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3746500" y="13379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98691</xdr:rowOff>
    </xdr:from>
    <xdr:ext cx="469744"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3562428" y="13471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35065</xdr:rowOff>
    </xdr:from>
    <xdr:to>
      <xdr:col>15</xdr:col>
      <xdr:colOff>101600</xdr:colOff>
      <xdr:row>78</xdr:row>
      <xdr:rowOff>136665</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2857500" y="13408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127792</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2673428" y="135008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36871</xdr:rowOff>
    </xdr:from>
    <xdr:to>
      <xdr:col>10</xdr:col>
      <xdr:colOff>165100</xdr:colOff>
      <xdr:row>78</xdr:row>
      <xdr:rowOff>138471</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1968500" y="13409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129598</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1784428" y="135026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43089</xdr:rowOff>
    </xdr:from>
    <xdr:to>
      <xdr:col>6</xdr:col>
      <xdr:colOff>38100</xdr:colOff>
      <xdr:row>78</xdr:row>
      <xdr:rowOff>144689</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079500" y="13416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135816</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895428" y="13508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205,022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0" name="テキスト ボックス 209">
          <a:extLst>
            <a:ext uri="{FF2B5EF4-FFF2-40B4-BE49-F238E27FC236}">
              <a16:creationId xmlns:a16="http://schemas.microsoft.com/office/drawing/2014/main" id="{00000000-0008-0000-0600-0000D2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1" name="直線コネクタ 210">
          <a:extLst>
            <a:ext uri="{FF2B5EF4-FFF2-40B4-BE49-F238E27FC236}">
              <a16:creationId xmlns:a16="http://schemas.microsoft.com/office/drawing/2014/main" id="{00000000-0008-0000-0600-0000D3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扶助費グラフ枠">
          <a:extLst>
            <a:ext uri="{FF2B5EF4-FFF2-40B4-BE49-F238E27FC236}">
              <a16:creationId xmlns:a16="http://schemas.microsoft.com/office/drawing/2014/main" id="{00000000-0008-0000-0600-0000E3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44842</xdr:rowOff>
    </xdr:from>
    <xdr:to>
      <xdr:col>24</xdr:col>
      <xdr:colOff>62865</xdr:colOff>
      <xdr:row>98</xdr:row>
      <xdr:rowOff>133277</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flipV="1">
          <a:off x="4633595" y="15475342"/>
          <a:ext cx="1270" cy="14600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137104</xdr:rowOff>
    </xdr:from>
    <xdr:ext cx="534377" cy="259045"/>
    <xdr:sp macro="" textlink="">
      <xdr:nvSpPr>
        <xdr:cNvPr id="229" name="扶助費最小値テキスト">
          <a:extLst>
            <a:ext uri="{FF2B5EF4-FFF2-40B4-BE49-F238E27FC236}">
              <a16:creationId xmlns:a16="http://schemas.microsoft.com/office/drawing/2014/main" id="{00000000-0008-0000-0600-0000E5000000}"/>
            </a:ext>
          </a:extLst>
        </xdr:cNvPr>
        <xdr:cNvSpPr txBox="1"/>
      </xdr:nvSpPr>
      <xdr:spPr>
        <a:xfrm>
          <a:off x="4686300" y="16939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42,590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133277</xdr:rowOff>
    </xdr:from>
    <xdr:to>
      <xdr:col>24</xdr:col>
      <xdr:colOff>152400</xdr:colOff>
      <xdr:row>98</xdr:row>
      <xdr:rowOff>133277</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6935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162969</xdr:rowOff>
    </xdr:from>
    <xdr:ext cx="599010" cy="259045"/>
    <xdr:sp macro="" textlink="">
      <xdr:nvSpPr>
        <xdr:cNvPr id="231" name="扶助費最大値テキスト">
          <a:extLst>
            <a:ext uri="{FF2B5EF4-FFF2-40B4-BE49-F238E27FC236}">
              <a16:creationId xmlns:a16="http://schemas.microsoft.com/office/drawing/2014/main" id="{00000000-0008-0000-0600-0000E7000000}"/>
            </a:ext>
          </a:extLst>
        </xdr:cNvPr>
        <xdr:cNvSpPr txBox="1"/>
      </xdr:nvSpPr>
      <xdr:spPr>
        <a:xfrm>
          <a:off x="4686300" y="152505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176,714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44842</xdr:rowOff>
    </xdr:from>
    <xdr:to>
      <xdr:col>24</xdr:col>
      <xdr:colOff>152400</xdr:colOff>
      <xdr:row>90</xdr:row>
      <xdr:rowOff>44842</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4546600" y="154753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92</xdr:row>
      <xdr:rowOff>55815</xdr:rowOff>
    </xdr:from>
    <xdr:to>
      <xdr:col>24</xdr:col>
      <xdr:colOff>63500</xdr:colOff>
      <xdr:row>93</xdr:row>
      <xdr:rowOff>43318</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flipV="1">
          <a:off x="3797300" y="15829215"/>
          <a:ext cx="838200" cy="158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89033</xdr:rowOff>
    </xdr:from>
    <xdr:ext cx="599010" cy="259045"/>
    <xdr:sp macro="" textlink="">
      <xdr:nvSpPr>
        <xdr:cNvPr id="234" name="扶助費平均値テキスト">
          <a:extLst>
            <a:ext uri="{FF2B5EF4-FFF2-40B4-BE49-F238E27FC236}">
              <a16:creationId xmlns:a16="http://schemas.microsoft.com/office/drawing/2014/main" id="{00000000-0008-0000-0600-0000EA000000}"/>
            </a:ext>
          </a:extLst>
        </xdr:cNvPr>
        <xdr:cNvSpPr txBox="1"/>
      </xdr:nvSpPr>
      <xdr:spPr>
        <a:xfrm>
          <a:off x="4686300" y="1620533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110606</xdr:rowOff>
    </xdr:from>
    <xdr:to>
      <xdr:col>24</xdr:col>
      <xdr:colOff>114300</xdr:colOff>
      <xdr:row>95</xdr:row>
      <xdr:rowOff>40756</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4584700" y="16226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93</xdr:row>
      <xdr:rowOff>43318</xdr:rowOff>
    </xdr:from>
    <xdr:to>
      <xdr:col>19</xdr:col>
      <xdr:colOff>177800</xdr:colOff>
      <xdr:row>94</xdr:row>
      <xdr:rowOff>112933</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2908300" y="15988168"/>
          <a:ext cx="889000" cy="241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27037</xdr:rowOff>
    </xdr:from>
    <xdr:to>
      <xdr:col>20</xdr:col>
      <xdr:colOff>38100</xdr:colOff>
      <xdr:row>95</xdr:row>
      <xdr:rowOff>128637</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3746500" y="16314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119764</xdr:rowOff>
    </xdr:from>
    <xdr:ext cx="534377" cy="259045"/>
    <xdr:sp macro="" textlink="">
      <xdr:nvSpPr>
        <xdr:cNvPr id="238" name="テキスト ボックス 237">
          <a:extLst>
            <a:ext uri="{FF2B5EF4-FFF2-40B4-BE49-F238E27FC236}">
              <a16:creationId xmlns:a16="http://schemas.microsoft.com/office/drawing/2014/main" id="{00000000-0008-0000-0600-0000EE000000}"/>
            </a:ext>
          </a:extLst>
        </xdr:cNvPr>
        <xdr:cNvSpPr txBox="1"/>
      </xdr:nvSpPr>
      <xdr:spPr>
        <a:xfrm>
          <a:off x="3530111" y="16407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93</xdr:row>
      <xdr:rowOff>29111</xdr:rowOff>
    </xdr:from>
    <xdr:to>
      <xdr:col>15</xdr:col>
      <xdr:colOff>50800</xdr:colOff>
      <xdr:row>94</xdr:row>
      <xdr:rowOff>112933</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a:off x="2019300" y="15973961"/>
          <a:ext cx="889000" cy="255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121514</xdr:rowOff>
    </xdr:from>
    <xdr:to>
      <xdr:col>15</xdr:col>
      <xdr:colOff>101600</xdr:colOff>
      <xdr:row>96</xdr:row>
      <xdr:rowOff>51664</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2857500" y="16409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42791</xdr:rowOff>
    </xdr:from>
    <xdr:ext cx="534377"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2641111" y="16501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93</xdr:row>
      <xdr:rowOff>29111</xdr:rowOff>
    </xdr:from>
    <xdr:to>
      <xdr:col>10</xdr:col>
      <xdr:colOff>114300</xdr:colOff>
      <xdr:row>95</xdr:row>
      <xdr:rowOff>22907</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flipV="1">
          <a:off x="1130300" y="15973961"/>
          <a:ext cx="889000" cy="336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19134</xdr:rowOff>
    </xdr:from>
    <xdr:to>
      <xdr:col>10</xdr:col>
      <xdr:colOff>165100</xdr:colOff>
      <xdr:row>95</xdr:row>
      <xdr:rowOff>120734</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968500" y="16306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111861</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1752111" y="16399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104380</xdr:rowOff>
    </xdr:from>
    <xdr:to>
      <xdr:col>6</xdr:col>
      <xdr:colOff>38100</xdr:colOff>
      <xdr:row>97</xdr:row>
      <xdr:rowOff>34530</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1079500" y="1656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25657</xdr:rowOff>
    </xdr:from>
    <xdr:ext cx="534377"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863111" y="16656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92</xdr:row>
      <xdr:rowOff>5015</xdr:rowOff>
    </xdr:from>
    <xdr:to>
      <xdr:col>24</xdr:col>
      <xdr:colOff>114300</xdr:colOff>
      <xdr:row>92</xdr:row>
      <xdr:rowOff>106615</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4584700" y="1577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91</xdr:row>
      <xdr:rowOff>27892</xdr:rowOff>
    </xdr:from>
    <xdr:ext cx="599010" cy="259045"/>
    <xdr:sp macro="" textlink="">
      <xdr:nvSpPr>
        <xdr:cNvPr id="253" name="扶助費該当値テキスト">
          <a:extLst>
            <a:ext uri="{FF2B5EF4-FFF2-40B4-BE49-F238E27FC236}">
              <a16:creationId xmlns:a16="http://schemas.microsoft.com/office/drawing/2014/main" id="{00000000-0008-0000-0600-0000FD000000}"/>
            </a:ext>
          </a:extLst>
        </xdr:cNvPr>
        <xdr:cNvSpPr txBox="1"/>
      </xdr:nvSpPr>
      <xdr:spPr>
        <a:xfrm>
          <a:off x="4686300" y="15629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144,206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92</xdr:row>
      <xdr:rowOff>163968</xdr:rowOff>
    </xdr:from>
    <xdr:to>
      <xdr:col>20</xdr:col>
      <xdr:colOff>38100</xdr:colOff>
      <xdr:row>93</xdr:row>
      <xdr:rowOff>94118</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3746500" y="15937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91</xdr:row>
      <xdr:rowOff>110645</xdr:rowOff>
    </xdr:from>
    <xdr:ext cx="59901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3497795" y="157125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62133</xdr:rowOff>
    </xdr:from>
    <xdr:to>
      <xdr:col>15</xdr:col>
      <xdr:colOff>101600</xdr:colOff>
      <xdr:row>94</xdr:row>
      <xdr:rowOff>163733</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2857500" y="16178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8810</xdr:rowOff>
    </xdr:from>
    <xdr:ext cx="59901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2608795" y="15953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107,459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92</xdr:row>
      <xdr:rowOff>149761</xdr:rowOff>
    </xdr:from>
    <xdr:to>
      <xdr:col>10</xdr:col>
      <xdr:colOff>165100</xdr:colOff>
      <xdr:row>93</xdr:row>
      <xdr:rowOff>79911</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968500" y="15923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91</xdr:row>
      <xdr:rowOff>96438</xdr:rowOff>
    </xdr:from>
    <xdr:ext cx="599010"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1719795" y="156983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94</xdr:row>
      <xdr:rowOff>143557</xdr:rowOff>
    </xdr:from>
    <xdr:to>
      <xdr:col>6</xdr:col>
      <xdr:colOff>38100</xdr:colOff>
      <xdr:row>95</xdr:row>
      <xdr:rowOff>73707</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1079500" y="16259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93</xdr:row>
      <xdr:rowOff>90234</xdr:rowOff>
    </xdr:from>
    <xdr:ext cx="534377"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863111" y="16035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60,032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補助費等グラフ枠">
          <a:extLst>
            <a:ext uri="{FF2B5EF4-FFF2-40B4-BE49-F238E27FC236}">
              <a16:creationId xmlns:a16="http://schemas.microsoft.com/office/drawing/2014/main" id="{00000000-0008-0000-06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22821</xdr:rowOff>
    </xdr:from>
    <xdr:to>
      <xdr:col>54</xdr:col>
      <xdr:colOff>189865</xdr:colOff>
      <xdr:row>38</xdr:row>
      <xdr:rowOff>49509</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flipV="1">
          <a:off x="10475595" y="5166321"/>
          <a:ext cx="1270" cy="13982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53336</xdr:rowOff>
    </xdr:from>
    <xdr:ext cx="534377" cy="259045"/>
    <xdr:sp macro="" textlink="">
      <xdr:nvSpPr>
        <xdr:cNvPr id="286" name="補助費等最小値テキスト">
          <a:extLst>
            <a:ext uri="{FF2B5EF4-FFF2-40B4-BE49-F238E27FC236}">
              <a16:creationId xmlns:a16="http://schemas.microsoft.com/office/drawing/2014/main" id="{00000000-0008-0000-0600-00001E010000}"/>
            </a:ext>
          </a:extLst>
        </xdr:cNvPr>
        <xdr:cNvSpPr txBox="1"/>
      </xdr:nvSpPr>
      <xdr:spPr>
        <a:xfrm>
          <a:off x="10528300" y="6568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43,672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49509</xdr:rowOff>
    </xdr:from>
    <xdr:to>
      <xdr:col>55</xdr:col>
      <xdr:colOff>88900</xdr:colOff>
      <xdr:row>38</xdr:row>
      <xdr:rowOff>49509</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65646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140948</xdr:rowOff>
    </xdr:from>
    <xdr:ext cx="599010" cy="259045"/>
    <xdr:sp macro="" textlink="">
      <xdr:nvSpPr>
        <xdr:cNvPr id="288" name="補助費等最大値テキスト">
          <a:extLst>
            <a:ext uri="{FF2B5EF4-FFF2-40B4-BE49-F238E27FC236}">
              <a16:creationId xmlns:a16="http://schemas.microsoft.com/office/drawing/2014/main" id="{00000000-0008-0000-0600-000020010000}"/>
            </a:ext>
          </a:extLst>
        </xdr:cNvPr>
        <xdr:cNvSpPr txBox="1"/>
      </xdr:nvSpPr>
      <xdr:spPr>
        <a:xfrm>
          <a:off x="10528300" y="49415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410,677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22821</xdr:rowOff>
    </xdr:from>
    <xdr:to>
      <xdr:col>55</xdr:col>
      <xdr:colOff>88900</xdr:colOff>
      <xdr:row>30</xdr:row>
      <xdr:rowOff>22821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51663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70899</xdr:rowOff>
    </xdr:from>
    <xdr:to>
      <xdr:col>55</xdr:col>
      <xdr:colOff>0</xdr:colOff>
      <xdr:row>37</xdr:row>
      <xdr:rowOff>93187</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9639300" y="6414549"/>
          <a:ext cx="838200" cy="22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127173</xdr:rowOff>
    </xdr:from>
    <xdr:ext cx="599010" cy="259045"/>
    <xdr:sp macro="" textlink="">
      <xdr:nvSpPr>
        <xdr:cNvPr id="291" name="補助費等平均値テキスト">
          <a:extLst>
            <a:ext uri="{FF2B5EF4-FFF2-40B4-BE49-F238E27FC236}">
              <a16:creationId xmlns:a16="http://schemas.microsoft.com/office/drawing/2014/main" id="{00000000-0008-0000-0600-000023010000}"/>
            </a:ext>
          </a:extLst>
        </xdr:cNvPr>
        <xdr:cNvSpPr txBox="1"/>
      </xdr:nvSpPr>
      <xdr:spPr>
        <a:xfrm>
          <a:off x="10528300" y="612792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104296</xdr:rowOff>
    </xdr:from>
    <xdr:to>
      <xdr:col>55</xdr:col>
      <xdr:colOff>50800</xdr:colOff>
      <xdr:row>37</xdr:row>
      <xdr:rowOff>34446</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10426700" y="6276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57427</xdr:rowOff>
    </xdr:from>
    <xdr:to>
      <xdr:col>50</xdr:col>
      <xdr:colOff>114300</xdr:colOff>
      <xdr:row>37</xdr:row>
      <xdr:rowOff>70899</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8750300" y="6401077"/>
          <a:ext cx="889000" cy="13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137885</xdr:rowOff>
    </xdr:from>
    <xdr:to>
      <xdr:col>50</xdr:col>
      <xdr:colOff>165100</xdr:colOff>
      <xdr:row>37</xdr:row>
      <xdr:rowOff>68035</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9588500" y="6310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84562</xdr:rowOff>
    </xdr:from>
    <xdr:ext cx="534377" cy="259045"/>
    <xdr:sp macro="" textlink="">
      <xdr:nvSpPr>
        <xdr:cNvPr id="295" name="テキスト ボックス 294">
          <a:extLst>
            <a:ext uri="{FF2B5EF4-FFF2-40B4-BE49-F238E27FC236}">
              <a16:creationId xmlns:a16="http://schemas.microsoft.com/office/drawing/2014/main" id="{00000000-0008-0000-0600-000027010000}"/>
            </a:ext>
          </a:extLst>
        </xdr:cNvPr>
        <xdr:cNvSpPr txBox="1"/>
      </xdr:nvSpPr>
      <xdr:spPr>
        <a:xfrm>
          <a:off x="9372111" y="6085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57427</xdr:rowOff>
    </xdr:from>
    <xdr:to>
      <xdr:col>45</xdr:col>
      <xdr:colOff>177800</xdr:colOff>
      <xdr:row>37</xdr:row>
      <xdr:rowOff>115861</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flipV="1">
          <a:off x="7861300" y="6401077"/>
          <a:ext cx="889000" cy="58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139760</xdr:rowOff>
    </xdr:from>
    <xdr:to>
      <xdr:col>46</xdr:col>
      <xdr:colOff>38100</xdr:colOff>
      <xdr:row>37</xdr:row>
      <xdr:rowOff>69910</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8699500" y="631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86437</xdr:rowOff>
    </xdr:from>
    <xdr:ext cx="534377"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8483111" y="6087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23876</xdr:rowOff>
    </xdr:from>
    <xdr:to>
      <xdr:col>41</xdr:col>
      <xdr:colOff>50800</xdr:colOff>
      <xdr:row>37</xdr:row>
      <xdr:rowOff>115861</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6972300" y="6024626"/>
          <a:ext cx="889000" cy="434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5541</xdr:rowOff>
    </xdr:from>
    <xdr:to>
      <xdr:col>41</xdr:col>
      <xdr:colOff>101600</xdr:colOff>
      <xdr:row>37</xdr:row>
      <xdr:rowOff>107141</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7810500" y="6349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123668</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7594111" y="6124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125503</xdr:rowOff>
    </xdr:from>
    <xdr:to>
      <xdr:col>36</xdr:col>
      <xdr:colOff>165100</xdr:colOff>
      <xdr:row>35</xdr:row>
      <xdr:rowOff>55653</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6921500" y="5954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33</xdr:row>
      <xdr:rowOff>72180</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6672795" y="57300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42387</xdr:rowOff>
    </xdr:from>
    <xdr:to>
      <xdr:col>55</xdr:col>
      <xdr:colOff>50800</xdr:colOff>
      <xdr:row>37</xdr:row>
      <xdr:rowOff>143987</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10426700" y="6386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20814</xdr:rowOff>
    </xdr:from>
    <xdr:ext cx="534377" cy="259045"/>
    <xdr:sp macro="" textlink="">
      <xdr:nvSpPr>
        <xdr:cNvPr id="310" name="補助費等該当値テキスト">
          <a:extLst>
            <a:ext uri="{FF2B5EF4-FFF2-40B4-BE49-F238E27FC236}">
              <a16:creationId xmlns:a16="http://schemas.microsoft.com/office/drawing/2014/main" id="{00000000-0008-0000-0600-000036010000}"/>
            </a:ext>
          </a:extLst>
        </xdr:cNvPr>
        <xdr:cNvSpPr txBox="1"/>
      </xdr:nvSpPr>
      <xdr:spPr>
        <a:xfrm>
          <a:off x="10528300" y="6364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20099</xdr:rowOff>
    </xdr:from>
    <xdr:to>
      <xdr:col>50</xdr:col>
      <xdr:colOff>165100</xdr:colOff>
      <xdr:row>37</xdr:row>
      <xdr:rowOff>121699</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9588500" y="6363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112826</xdr:rowOff>
    </xdr:from>
    <xdr:ext cx="534377"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9372111" y="64564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6627</xdr:rowOff>
    </xdr:from>
    <xdr:to>
      <xdr:col>46</xdr:col>
      <xdr:colOff>38100</xdr:colOff>
      <xdr:row>37</xdr:row>
      <xdr:rowOff>108227</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8699500" y="6350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99354</xdr:rowOff>
    </xdr:from>
    <xdr:ext cx="534377"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8483111" y="6443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65061</xdr:rowOff>
    </xdr:from>
    <xdr:to>
      <xdr:col>41</xdr:col>
      <xdr:colOff>101600</xdr:colOff>
      <xdr:row>37</xdr:row>
      <xdr:rowOff>166661</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7810500" y="6408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157788</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7594111" y="6501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144526</xdr:rowOff>
    </xdr:from>
    <xdr:to>
      <xdr:col>36</xdr:col>
      <xdr:colOff>165100</xdr:colOff>
      <xdr:row>35</xdr:row>
      <xdr:rowOff>74676</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6921500" y="5973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35</xdr:row>
      <xdr:rowOff>65803</xdr:rowOff>
    </xdr:from>
    <xdr:ext cx="599010"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6672795" y="60665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普通建設事業費グラフ枠">
          <a:extLst>
            <a:ext uri="{FF2B5EF4-FFF2-40B4-BE49-F238E27FC236}">
              <a16:creationId xmlns:a16="http://schemas.microsoft.com/office/drawing/2014/main" id="{00000000-0008-0000-0600-000053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134982</xdr:rowOff>
    </xdr:from>
    <xdr:to>
      <xdr:col>54</xdr:col>
      <xdr:colOff>189865</xdr:colOff>
      <xdr:row>58</xdr:row>
      <xdr:rowOff>97871</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flipV="1">
          <a:off x="10475595" y="8707482"/>
          <a:ext cx="1270" cy="13344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101698</xdr:rowOff>
    </xdr:from>
    <xdr:ext cx="469744" cy="259045"/>
    <xdr:sp macro="" textlink="">
      <xdr:nvSpPr>
        <xdr:cNvPr id="341" name="普通建設事業費最小値テキスト">
          <a:extLst>
            <a:ext uri="{FF2B5EF4-FFF2-40B4-BE49-F238E27FC236}">
              <a16:creationId xmlns:a16="http://schemas.microsoft.com/office/drawing/2014/main" id="{00000000-0008-0000-0600-000055010000}"/>
            </a:ext>
          </a:extLst>
        </xdr:cNvPr>
        <xdr:cNvSpPr txBox="1"/>
      </xdr:nvSpPr>
      <xdr:spPr>
        <a:xfrm>
          <a:off x="10528300" y="10045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97871</xdr:rowOff>
    </xdr:from>
    <xdr:to>
      <xdr:col>55</xdr:col>
      <xdr:colOff>88900</xdr:colOff>
      <xdr:row>58</xdr:row>
      <xdr:rowOff>97871</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10388600" y="100419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81659</xdr:rowOff>
    </xdr:from>
    <xdr:ext cx="599010" cy="259045"/>
    <xdr:sp macro="" textlink="">
      <xdr:nvSpPr>
        <xdr:cNvPr id="343" name="普通建設事業費最大値テキスト">
          <a:extLst>
            <a:ext uri="{FF2B5EF4-FFF2-40B4-BE49-F238E27FC236}">
              <a16:creationId xmlns:a16="http://schemas.microsoft.com/office/drawing/2014/main" id="{00000000-0008-0000-0600-000057010000}"/>
            </a:ext>
          </a:extLst>
        </xdr:cNvPr>
        <xdr:cNvSpPr txBox="1"/>
      </xdr:nvSpPr>
      <xdr:spPr>
        <a:xfrm>
          <a:off x="10528300" y="8482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301,032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134982</xdr:rowOff>
    </xdr:from>
    <xdr:to>
      <xdr:col>55</xdr:col>
      <xdr:colOff>88900</xdr:colOff>
      <xdr:row>50</xdr:row>
      <xdr:rowOff>134982</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87074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49252</xdr:rowOff>
    </xdr:from>
    <xdr:to>
      <xdr:col>55</xdr:col>
      <xdr:colOff>0</xdr:colOff>
      <xdr:row>58</xdr:row>
      <xdr:rowOff>52969</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9639300" y="9993352"/>
          <a:ext cx="838200" cy="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83623</xdr:rowOff>
    </xdr:from>
    <xdr:ext cx="534377" cy="259045"/>
    <xdr:sp macro="" textlink="">
      <xdr:nvSpPr>
        <xdr:cNvPr id="346" name="普通建設事業費平均値テキスト">
          <a:extLst>
            <a:ext uri="{FF2B5EF4-FFF2-40B4-BE49-F238E27FC236}">
              <a16:creationId xmlns:a16="http://schemas.microsoft.com/office/drawing/2014/main" id="{00000000-0008-0000-0600-00005A010000}"/>
            </a:ext>
          </a:extLst>
        </xdr:cNvPr>
        <xdr:cNvSpPr txBox="1"/>
      </xdr:nvSpPr>
      <xdr:spPr>
        <a:xfrm>
          <a:off x="10528300" y="95133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60746</xdr:rowOff>
    </xdr:from>
    <xdr:to>
      <xdr:col>55</xdr:col>
      <xdr:colOff>50800</xdr:colOff>
      <xdr:row>56</xdr:row>
      <xdr:rowOff>162346</xdr:rowOff>
    </xdr:to>
    <xdr:sp macro="" textlink="">
      <xdr:nvSpPr>
        <xdr:cNvPr id="347" name="フローチャート: 判断 346">
          <a:extLst>
            <a:ext uri="{FF2B5EF4-FFF2-40B4-BE49-F238E27FC236}">
              <a16:creationId xmlns:a16="http://schemas.microsoft.com/office/drawing/2014/main" id="{00000000-0008-0000-0600-00005B010000}"/>
            </a:ext>
          </a:extLst>
        </xdr:cNvPr>
        <xdr:cNvSpPr/>
      </xdr:nvSpPr>
      <xdr:spPr>
        <a:xfrm>
          <a:off x="10426700" y="9661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49252</xdr:rowOff>
    </xdr:from>
    <xdr:to>
      <xdr:col>50</xdr:col>
      <xdr:colOff>114300</xdr:colOff>
      <xdr:row>58</xdr:row>
      <xdr:rowOff>51908</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flipV="1">
          <a:off x="8750300" y="9993352"/>
          <a:ext cx="889000" cy="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121704</xdr:rowOff>
    </xdr:from>
    <xdr:to>
      <xdr:col>50</xdr:col>
      <xdr:colOff>165100</xdr:colOff>
      <xdr:row>57</xdr:row>
      <xdr:rowOff>51854</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9588500" y="9722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68381</xdr:rowOff>
    </xdr:from>
    <xdr:ext cx="534377" cy="259045"/>
    <xdr:sp macro="" textlink="">
      <xdr:nvSpPr>
        <xdr:cNvPr id="350" name="テキスト ボックス 349">
          <a:extLst>
            <a:ext uri="{FF2B5EF4-FFF2-40B4-BE49-F238E27FC236}">
              <a16:creationId xmlns:a16="http://schemas.microsoft.com/office/drawing/2014/main" id="{00000000-0008-0000-0600-00005E010000}"/>
            </a:ext>
          </a:extLst>
        </xdr:cNvPr>
        <xdr:cNvSpPr txBox="1"/>
      </xdr:nvSpPr>
      <xdr:spPr>
        <a:xfrm>
          <a:off x="9372111" y="9498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67,825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71358</xdr:rowOff>
    </xdr:from>
    <xdr:to>
      <xdr:col>45</xdr:col>
      <xdr:colOff>177800</xdr:colOff>
      <xdr:row>58</xdr:row>
      <xdr:rowOff>51908</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a:off x="7861300" y="9844008"/>
          <a:ext cx="889000" cy="152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127849</xdr:rowOff>
    </xdr:from>
    <xdr:to>
      <xdr:col>46</xdr:col>
      <xdr:colOff>38100</xdr:colOff>
      <xdr:row>57</xdr:row>
      <xdr:rowOff>57999</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8699500" y="9729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74526</xdr:rowOff>
    </xdr:from>
    <xdr:ext cx="534377" cy="259045"/>
    <xdr:sp macro="" textlink="">
      <xdr:nvSpPr>
        <xdr:cNvPr id="353" name="テキスト ボックス 352">
          <a:extLst>
            <a:ext uri="{FF2B5EF4-FFF2-40B4-BE49-F238E27FC236}">
              <a16:creationId xmlns:a16="http://schemas.microsoft.com/office/drawing/2014/main" id="{00000000-0008-0000-0600-000061010000}"/>
            </a:ext>
          </a:extLst>
        </xdr:cNvPr>
        <xdr:cNvSpPr txBox="1"/>
      </xdr:nvSpPr>
      <xdr:spPr>
        <a:xfrm>
          <a:off x="8483111" y="9504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107861</xdr:rowOff>
    </xdr:from>
    <xdr:to>
      <xdr:col>41</xdr:col>
      <xdr:colOff>50800</xdr:colOff>
      <xdr:row>57</xdr:row>
      <xdr:rowOff>71358</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6972300" y="9709061"/>
          <a:ext cx="889000" cy="134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82440</xdr:rowOff>
    </xdr:from>
    <xdr:to>
      <xdr:col>41</xdr:col>
      <xdr:colOff>101600</xdr:colOff>
      <xdr:row>57</xdr:row>
      <xdr:rowOff>12590</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7810500" y="968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29117</xdr:rowOff>
    </xdr:from>
    <xdr:ext cx="534377"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7594111" y="9458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163204</xdr:rowOff>
    </xdr:from>
    <xdr:to>
      <xdr:col>36</xdr:col>
      <xdr:colOff>165100</xdr:colOff>
      <xdr:row>56</xdr:row>
      <xdr:rowOff>93354</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6921500" y="9592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109881</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6705111" y="9368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2169</xdr:rowOff>
    </xdr:from>
    <xdr:to>
      <xdr:col>55</xdr:col>
      <xdr:colOff>50800</xdr:colOff>
      <xdr:row>58</xdr:row>
      <xdr:rowOff>103769</xdr:rowOff>
    </xdr:to>
    <xdr:sp macro="" textlink="">
      <xdr:nvSpPr>
        <xdr:cNvPr id="364" name="楕円 363">
          <a:extLst>
            <a:ext uri="{FF2B5EF4-FFF2-40B4-BE49-F238E27FC236}">
              <a16:creationId xmlns:a16="http://schemas.microsoft.com/office/drawing/2014/main" id="{00000000-0008-0000-0600-00006C010000}"/>
            </a:ext>
          </a:extLst>
        </xdr:cNvPr>
        <xdr:cNvSpPr/>
      </xdr:nvSpPr>
      <xdr:spPr>
        <a:xfrm>
          <a:off x="10426700" y="9946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88546</xdr:rowOff>
    </xdr:from>
    <xdr:ext cx="534377" cy="259045"/>
    <xdr:sp macro="" textlink="">
      <xdr:nvSpPr>
        <xdr:cNvPr id="365" name="普通建設事業費該当値テキスト">
          <a:extLst>
            <a:ext uri="{FF2B5EF4-FFF2-40B4-BE49-F238E27FC236}">
              <a16:creationId xmlns:a16="http://schemas.microsoft.com/office/drawing/2014/main" id="{00000000-0008-0000-0600-00006D010000}"/>
            </a:ext>
          </a:extLst>
        </xdr:cNvPr>
        <xdr:cNvSpPr txBox="1"/>
      </xdr:nvSpPr>
      <xdr:spPr>
        <a:xfrm>
          <a:off x="10528300" y="9861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169902</xdr:rowOff>
    </xdr:from>
    <xdr:to>
      <xdr:col>50</xdr:col>
      <xdr:colOff>165100</xdr:colOff>
      <xdr:row>58</xdr:row>
      <xdr:rowOff>100052</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9588500" y="994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91179</xdr:rowOff>
    </xdr:from>
    <xdr:ext cx="534377"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9372111" y="100352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1108</xdr:rowOff>
    </xdr:from>
    <xdr:to>
      <xdr:col>46</xdr:col>
      <xdr:colOff>38100</xdr:colOff>
      <xdr:row>58</xdr:row>
      <xdr:rowOff>102708</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8699500" y="9945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93835</xdr:rowOff>
    </xdr:from>
    <xdr:ext cx="534377"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8483111" y="10037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20558</xdr:rowOff>
    </xdr:from>
    <xdr:to>
      <xdr:col>41</xdr:col>
      <xdr:colOff>101600</xdr:colOff>
      <xdr:row>57</xdr:row>
      <xdr:rowOff>122158</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7810500" y="9793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113285</xdr:rowOff>
    </xdr:from>
    <xdr:ext cx="534377"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7594111" y="9885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57061</xdr:rowOff>
    </xdr:from>
    <xdr:to>
      <xdr:col>36</xdr:col>
      <xdr:colOff>165100</xdr:colOff>
      <xdr:row>56</xdr:row>
      <xdr:rowOff>158661</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6921500" y="9658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149788</xdr:rowOff>
    </xdr:from>
    <xdr:ext cx="534377"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6705111" y="97509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25,007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4" name="直線コネクタ 383">
          <a:extLst>
            <a:ext uri="{FF2B5EF4-FFF2-40B4-BE49-F238E27FC236}">
              <a16:creationId xmlns:a16="http://schemas.microsoft.com/office/drawing/2014/main" id="{00000000-0008-0000-0600-000080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93218</xdr:rowOff>
    </xdr:from>
    <xdr:to>
      <xdr:col>54</xdr:col>
      <xdr:colOff>189865</xdr:colOff>
      <xdr:row>79</xdr:row>
      <xdr:rowOff>98879</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2094718"/>
          <a:ext cx="1270" cy="15487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39895</xdr:rowOff>
    </xdr:from>
    <xdr:ext cx="599010"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8699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142,270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93218</xdr:rowOff>
    </xdr:from>
    <xdr:to>
      <xdr:col>55</xdr:col>
      <xdr:colOff>88900</xdr:colOff>
      <xdr:row>70</xdr:row>
      <xdr:rowOff>93218</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2094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10824</xdr:rowOff>
    </xdr:from>
    <xdr:to>
      <xdr:col>55</xdr:col>
      <xdr:colOff>0</xdr:colOff>
      <xdr:row>79</xdr:row>
      <xdr:rowOff>40249</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9639300" y="13555374"/>
          <a:ext cx="838200" cy="29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39431</xdr:rowOff>
    </xdr:from>
    <xdr:ext cx="534377"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2410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16554</xdr:rowOff>
    </xdr:from>
    <xdr:to>
      <xdr:col>55</xdr:col>
      <xdr:colOff>50800</xdr:colOff>
      <xdr:row>78</xdr:row>
      <xdr:rowOff>118154</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389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102558</xdr:rowOff>
    </xdr:from>
    <xdr:to>
      <xdr:col>50</xdr:col>
      <xdr:colOff>114300</xdr:colOff>
      <xdr:row>79</xdr:row>
      <xdr:rowOff>40249</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8750300" y="13475658"/>
          <a:ext cx="889000" cy="109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70221</xdr:rowOff>
    </xdr:from>
    <xdr:to>
      <xdr:col>50</xdr:col>
      <xdr:colOff>165100</xdr:colOff>
      <xdr:row>79</xdr:row>
      <xdr:rowOff>371</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443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16898</xdr:rowOff>
    </xdr:from>
    <xdr:ext cx="534377"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372111" y="13218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129130</xdr:rowOff>
    </xdr:from>
    <xdr:to>
      <xdr:col>45</xdr:col>
      <xdr:colOff>177800</xdr:colOff>
      <xdr:row>78</xdr:row>
      <xdr:rowOff>102558</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7861300" y="13330780"/>
          <a:ext cx="889000" cy="144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67249</xdr:rowOff>
    </xdr:from>
    <xdr:to>
      <xdr:col>46</xdr:col>
      <xdr:colOff>38100</xdr:colOff>
      <xdr:row>78</xdr:row>
      <xdr:rowOff>168849</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440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159976</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533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99630</xdr:rowOff>
    </xdr:from>
    <xdr:to>
      <xdr:col>41</xdr:col>
      <xdr:colOff>50800</xdr:colOff>
      <xdr:row>77</xdr:row>
      <xdr:rowOff>129130</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6972300" y="13301280"/>
          <a:ext cx="889000" cy="29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22409</xdr:rowOff>
    </xdr:from>
    <xdr:to>
      <xdr:col>41</xdr:col>
      <xdr:colOff>101600</xdr:colOff>
      <xdr:row>78</xdr:row>
      <xdr:rowOff>124009</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395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115136</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94111" y="13488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65692</xdr:rowOff>
    </xdr:from>
    <xdr:to>
      <xdr:col>36</xdr:col>
      <xdr:colOff>165100</xdr:colOff>
      <xdr:row>77</xdr:row>
      <xdr:rowOff>167292</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267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158419</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05111" y="13360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131474</xdr:rowOff>
    </xdr:from>
    <xdr:to>
      <xdr:col>55</xdr:col>
      <xdr:colOff>50800</xdr:colOff>
      <xdr:row>79</xdr:row>
      <xdr:rowOff>61624</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10426700" y="13504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46401</xdr:rowOff>
    </xdr:from>
    <xdr:ext cx="469744" cy="25904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4195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160899</xdr:rowOff>
    </xdr:from>
    <xdr:to>
      <xdr:col>50</xdr:col>
      <xdr:colOff>165100</xdr:colOff>
      <xdr:row>79</xdr:row>
      <xdr:rowOff>91049</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9588500" y="13533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82176</xdr:rowOff>
    </xdr:from>
    <xdr:ext cx="469744"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404428" y="136267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51758</xdr:rowOff>
    </xdr:from>
    <xdr:to>
      <xdr:col>46</xdr:col>
      <xdr:colOff>38100</xdr:colOff>
      <xdr:row>78</xdr:row>
      <xdr:rowOff>153358</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8699500" y="13424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169885</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483111" y="13200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78330</xdr:rowOff>
    </xdr:from>
    <xdr:to>
      <xdr:col>41</xdr:col>
      <xdr:colOff>101600</xdr:colOff>
      <xdr:row>78</xdr:row>
      <xdr:rowOff>8480</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810500" y="13279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25007</xdr:rowOff>
    </xdr:from>
    <xdr:ext cx="534377"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594111" y="13055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48830</xdr:rowOff>
    </xdr:from>
    <xdr:to>
      <xdr:col>36</xdr:col>
      <xdr:colOff>165100</xdr:colOff>
      <xdr:row>77</xdr:row>
      <xdr:rowOff>150430</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921500" y="1325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166957</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705111" y="13025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54627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90</xdr:row>
      <xdr:rowOff>111777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1" name="普通建設事業費 （ うち更新整備　）グラフ枠">
          <a:extLst>
            <a:ext uri="{FF2B5EF4-FFF2-40B4-BE49-F238E27FC236}">
              <a16:creationId xmlns:a16="http://schemas.microsoft.com/office/drawing/2014/main" id="{00000000-0008-0000-0600-0000C3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168584</xdr:rowOff>
    </xdr:from>
    <xdr:to>
      <xdr:col>54</xdr:col>
      <xdr:colOff>189865</xdr:colOff>
      <xdr:row>98</xdr:row>
      <xdr:rowOff>4637</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flipV="1">
          <a:off x="10475595" y="15599084"/>
          <a:ext cx="1270" cy="12076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8464</xdr:rowOff>
    </xdr:from>
    <xdr:ext cx="469744" cy="259045"/>
    <xdr:sp macro="" textlink="">
      <xdr:nvSpPr>
        <xdr:cNvPr id="453" name="普通建設事業費 （ うち更新整備　）最小値テキスト">
          <a:extLst>
            <a:ext uri="{FF2B5EF4-FFF2-40B4-BE49-F238E27FC236}">
              <a16:creationId xmlns:a16="http://schemas.microsoft.com/office/drawing/2014/main" id="{00000000-0008-0000-0600-0000C5010000}"/>
            </a:ext>
          </a:extLst>
        </xdr:cNvPr>
        <xdr:cNvSpPr txBox="1"/>
      </xdr:nvSpPr>
      <xdr:spPr>
        <a:xfrm>
          <a:off x="10528300" y="16810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4637</xdr:rowOff>
    </xdr:from>
    <xdr:to>
      <xdr:col>55</xdr:col>
      <xdr:colOff>88900</xdr:colOff>
      <xdr:row>98</xdr:row>
      <xdr:rowOff>4637</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10388600" y="168067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115261</xdr:rowOff>
    </xdr:from>
    <xdr:ext cx="599010" cy="259045"/>
    <xdr:sp macro="" textlink="">
      <xdr:nvSpPr>
        <xdr:cNvPr id="455" name="普通建設事業費 （ うち更新整備　）最大値テキスト">
          <a:extLst>
            <a:ext uri="{FF2B5EF4-FFF2-40B4-BE49-F238E27FC236}">
              <a16:creationId xmlns:a16="http://schemas.microsoft.com/office/drawing/2014/main" id="{00000000-0008-0000-0600-0000C7010000}"/>
            </a:ext>
          </a:extLst>
        </xdr:cNvPr>
        <xdr:cNvSpPr txBox="1"/>
      </xdr:nvSpPr>
      <xdr:spPr>
        <a:xfrm>
          <a:off x="10528300" y="153743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214,946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168584</xdr:rowOff>
    </xdr:from>
    <xdr:to>
      <xdr:col>55</xdr:col>
      <xdr:colOff>88900</xdr:colOff>
      <xdr:row>90</xdr:row>
      <xdr:rowOff>168584</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10388600" y="1559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114571</xdr:rowOff>
    </xdr:from>
    <xdr:to>
      <xdr:col>55</xdr:col>
      <xdr:colOff>0</xdr:colOff>
      <xdr:row>97</xdr:row>
      <xdr:rowOff>138654</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9639300" y="16745221"/>
          <a:ext cx="838200" cy="24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40916</xdr:rowOff>
    </xdr:from>
    <xdr:ext cx="534377" cy="259045"/>
    <xdr:sp macro="" textlink="">
      <xdr:nvSpPr>
        <xdr:cNvPr id="458" name="普通建設事業費 （ うち更新整備　）平均値テキスト">
          <a:extLst>
            <a:ext uri="{FF2B5EF4-FFF2-40B4-BE49-F238E27FC236}">
              <a16:creationId xmlns:a16="http://schemas.microsoft.com/office/drawing/2014/main" id="{00000000-0008-0000-0600-0000CA010000}"/>
            </a:ext>
          </a:extLst>
        </xdr:cNvPr>
        <xdr:cNvSpPr txBox="1"/>
      </xdr:nvSpPr>
      <xdr:spPr>
        <a:xfrm>
          <a:off x="10528300" y="163286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18039</xdr:rowOff>
    </xdr:from>
    <xdr:to>
      <xdr:col>55</xdr:col>
      <xdr:colOff>50800</xdr:colOff>
      <xdr:row>96</xdr:row>
      <xdr:rowOff>119639</xdr:rowOff>
    </xdr:to>
    <xdr:sp macro="" textlink="">
      <xdr:nvSpPr>
        <xdr:cNvPr id="459" name="フローチャート: 判断 458">
          <a:extLst>
            <a:ext uri="{FF2B5EF4-FFF2-40B4-BE49-F238E27FC236}">
              <a16:creationId xmlns:a16="http://schemas.microsoft.com/office/drawing/2014/main" id="{00000000-0008-0000-0600-0000CB010000}"/>
            </a:ext>
          </a:extLst>
        </xdr:cNvPr>
        <xdr:cNvSpPr/>
      </xdr:nvSpPr>
      <xdr:spPr>
        <a:xfrm>
          <a:off x="10426700" y="16477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114571</xdr:rowOff>
    </xdr:from>
    <xdr:to>
      <xdr:col>50</xdr:col>
      <xdr:colOff>114300</xdr:colOff>
      <xdr:row>98</xdr:row>
      <xdr:rowOff>8260</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flipV="1">
          <a:off x="8750300" y="16745221"/>
          <a:ext cx="889000" cy="65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67194</xdr:rowOff>
    </xdr:from>
    <xdr:to>
      <xdr:col>50</xdr:col>
      <xdr:colOff>165100</xdr:colOff>
      <xdr:row>96</xdr:row>
      <xdr:rowOff>168794</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9588500" y="16526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13871</xdr:rowOff>
    </xdr:from>
    <xdr:ext cx="534377"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9372111" y="16301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43,798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81790</xdr:rowOff>
    </xdr:from>
    <xdr:to>
      <xdr:col>45</xdr:col>
      <xdr:colOff>177800</xdr:colOff>
      <xdr:row>98</xdr:row>
      <xdr:rowOff>8260</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7861300" y="16712440"/>
          <a:ext cx="889000" cy="97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75185</xdr:rowOff>
    </xdr:from>
    <xdr:to>
      <xdr:col>46</xdr:col>
      <xdr:colOff>38100</xdr:colOff>
      <xdr:row>97</xdr:row>
      <xdr:rowOff>5335</xdr:rowOff>
    </xdr:to>
    <xdr:sp macro="" textlink="">
      <xdr:nvSpPr>
        <xdr:cNvPr id="464" name="フローチャート: 判断 463">
          <a:extLst>
            <a:ext uri="{FF2B5EF4-FFF2-40B4-BE49-F238E27FC236}">
              <a16:creationId xmlns:a16="http://schemas.microsoft.com/office/drawing/2014/main" id="{00000000-0008-0000-0600-0000D0010000}"/>
            </a:ext>
          </a:extLst>
        </xdr:cNvPr>
        <xdr:cNvSpPr/>
      </xdr:nvSpPr>
      <xdr:spPr>
        <a:xfrm>
          <a:off x="8699500" y="1653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21862</xdr:rowOff>
    </xdr:from>
    <xdr:ext cx="534377"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8483111" y="16309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90849</xdr:rowOff>
    </xdr:from>
    <xdr:to>
      <xdr:col>41</xdr:col>
      <xdr:colOff>50800</xdr:colOff>
      <xdr:row>97</xdr:row>
      <xdr:rowOff>81790</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a:off x="6972300" y="16550049"/>
          <a:ext cx="889000" cy="16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47380</xdr:rowOff>
    </xdr:from>
    <xdr:to>
      <xdr:col>41</xdr:col>
      <xdr:colOff>101600</xdr:colOff>
      <xdr:row>96</xdr:row>
      <xdr:rowOff>148980</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7810500" y="16506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165507</xdr:rowOff>
    </xdr:from>
    <xdr:ext cx="534377"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7594111" y="16281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7266</xdr:rowOff>
    </xdr:from>
    <xdr:to>
      <xdr:col>36</xdr:col>
      <xdr:colOff>165100</xdr:colOff>
      <xdr:row>96</xdr:row>
      <xdr:rowOff>108866</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6921500" y="16466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125393</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6705111" y="16241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87854</xdr:rowOff>
    </xdr:from>
    <xdr:to>
      <xdr:col>55</xdr:col>
      <xdr:colOff>50800</xdr:colOff>
      <xdr:row>98</xdr:row>
      <xdr:rowOff>18004</xdr:rowOff>
    </xdr:to>
    <xdr:sp macro="" textlink="">
      <xdr:nvSpPr>
        <xdr:cNvPr id="476" name="楕円 475">
          <a:extLst>
            <a:ext uri="{FF2B5EF4-FFF2-40B4-BE49-F238E27FC236}">
              <a16:creationId xmlns:a16="http://schemas.microsoft.com/office/drawing/2014/main" id="{00000000-0008-0000-0600-0000DC010000}"/>
            </a:ext>
          </a:extLst>
        </xdr:cNvPr>
        <xdr:cNvSpPr/>
      </xdr:nvSpPr>
      <xdr:spPr>
        <a:xfrm>
          <a:off x="10426700" y="16718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2781</xdr:rowOff>
    </xdr:from>
    <xdr:ext cx="534377" cy="259045"/>
    <xdr:sp macro="" textlink="">
      <xdr:nvSpPr>
        <xdr:cNvPr id="477" name="普通建設事業費 （ うち更新整備　）該当値テキスト">
          <a:extLst>
            <a:ext uri="{FF2B5EF4-FFF2-40B4-BE49-F238E27FC236}">
              <a16:creationId xmlns:a16="http://schemas.microsoft.com/office/drawing/2014/main" id="{00000000-0008-0000-0600-0000DD010000}"/>
            </a:ext>
          </a:extLst>
        </xdr:cNvPr>
        <xdr:cNvSpPr txBox="1"/>
      </xdr:nvSpPr>
      <xdr:spPr>
        <a:xfrm>
          <a:off x="10528300" y="16633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63771</xdr:rowOff>
    </xdr:from>
    <xdr:to>
      <xdr:col>50</xdr:col>
      <xdr:colOff>165100</xdr:colOff>
      <xdr:row>97</xdr:row>
      <xdr:rowOff>165371</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9588500" y="16694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156498</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9372111" y="16787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128910</xdr:rowOff>
    </xdr:from>
    <xdr:to>
      <xdr:col>46</xdr:col>
      <xdr:colOff>38100</xdr:colOff>
      <xdr:row>98</xdr:row>
      <xdr:rowOff>59060</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8699500" y="16759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98</xdr:row>
      <xdr:rowOff>50187</xdr:rowOff>
    </xdr:from>
    <xdr:ext cx="469744"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8515428" y="16852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30990</xdr:rowOff>
    </xdr:from>
    <xdr:to>
      <xdr:col>41</xdr:col>
      <xdr:colOff>101600</xdr:colOff>
      <xdr:row>97</xdr:row>
      <xdr:rowOff>132590</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7810500" y="1666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123717</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7594111" y="16754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40049</xdr:rowOff>
    </xdr:from>
    <xdr:to>
      <xdr:col>36</xdr:col>
      <xdr:colOff>165100</xdr:colOff>
      <xdr:row>96</xdr:row>
      <xdr:rowOff>141649</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6921500" y="16499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132776</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6705111" y="16591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6" name="直線コネクタ 495">
          <a:extLst>
            <a:ext uri="{FF2B5EF4-FFF2-40B4-BE49-F238E27FC236}">
              <a16:creationId xmlns:a16="http://schemas.microsoft.com/office/drawing/2014/main" id="{00000000-0008-0000-0600-0000F0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8" name="災害復旧事業費グラフ枠">
          <a:extLst>
            <a:ext uri="{FF2B5EF4-FFF2-40B4-BE49-F238E27FC236}">
              <a16:creationId xmlns:a16="http://schemas.microsoft.com/office/drawing/2014/main" id="{00000000-0008-0000-0600-0000FC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163833</xdr:rowOff>
    </xdr:from>
    <xdr:to>
      <xdr:col>85</xdr:col>
      <xdr:colOff>126364</xdr:colOff>
      <xdr:row>39</xdr:row>
      <xdr:rowOff>44450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flipV="1">
          <a:off x="16317595" y="5307333"/>
          <a:ext cx="1269" cy="14236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59796</xdr:rowOff>
    </xdr:from>
    <xdr:ext cx="249299" cy="259045"/>
    <xdr:sp macro="" textlink="">
      <xdr:nvSpPr>
        <xdr:cNvPr id="510" name="災害復旧事業費最小値テキスト">
          <a:extLst>
            <a:ext uri="{FF2B5EF4-FFF2-40B4-BE49-F238E27FC236}">
              <a16:creationId xmlns:a16="http://schemas.microsoft.com/office/drawing/2014/main" id="{00000000-0008-0000-0600-0000FE010000}"/>
            </a:ext>
          </a:extLst>
        </xdr:cNvPr>
        <xdr:cNvSpPr txBox="1"/>
      </xdr:nvSpPr>
      <xdr:spPr>
        <a:xfrm>
          <a:off x="16370300" y="674634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110510</xdr:rowOff>
    </xdr:from>
    <xdr:ext cx="599010" cy="259045"/>
    <xdr:sp macro="" textlink="">
      <xdr:nvSpPr>
        <xdr:cNvPr id="512" name="災害復旧事業費最大値テキスト">
          <a:extLst>
            <a:ext uri="{FF2B5EF4-FFF2-40B4-BE49-F238E27FC236}">
              <a16:creationId xmlns:a16="http://schemas.microsoft.com/office/drawing/2014/main" id="{00000000-0008-0000-0600-000000020000}"/>
            </a:ext>
          </a:extLst>
        </xdr:cNvPr>
        <xdr:cNvSpPr txBox="1"/>
      </xdr:nvSpPr>
      <xdr:spPr>
        <a:xfrm>
          <a:off x="16370300" y="50825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373,666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163833</xdr:rowOff>
    </xdr:from>
    <xdr:to>
      <xdr:col>86</xdr:col>
      <xdr:colOff>25400</xdr:colOff>
      <xdr:row>30</xdr:row>
      <xdr:rowOff>163833</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6230600" y="5307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43917</xdr:rowOff>
    </xdr:from>
    <xdr:to>
      <xdr:col>85</xdr:col>
      <xdr:colOff>127000</xdr:colOff>
      <xdr:row>39</xdr:row>
      <xdr:rowOff>44450</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flipV="1">
          <a:off x="15481300" y="6730467"/>
          <a:ext cx="838200" cy="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148696</xdr:rowOff>
    </xdr:from>
    <xdr:ext cx="534377" cy="259045"/>
    <xdr:sp macro="" textlink="">
      <xdr:nvSpPr>
        <xdr:cNvPr id="515" name="災害復旧事業費平均値テキスト">
          <a:extLst>
            <a:ext uri="{FF2B5EF4-FFF2-40B4-BE49-F238E27FC236}">
              <a16:creationId xmlns:a16="http://schemas.microsoft.com/office/drawing/2014/main" id="{00000000-0008-0000-0600-000003020000}"/>
            </a:ext>
          </a:extLst>
        </xdr:cNvPr>
        <xdr:cNvSpPr txBox="1"/>
      </xdr:nvSpPr>
      <xdr:spPr>
        <a:xfrm>
          <a:off x="16370300" y="64923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125819</xdr:rowOff>
    </xdr:from>
    <xdr:to>
      <xdr:col>85</xdr:col>
      <xdr:colOff>177800</xdr:colOff>
      <xdr:row>39</xdr:row>
      <xdr:rowOff>55969</xdr:rowOff>
    </xdr:to>
    <xdr:sp macro="" textlink="">
      <xdr:nvSpPr>
        <xdr:cNvPr id="516" name="フローチャート: 判断 515">
          <a:extLst>
            <a:ext uri="{FF2B5EF4-FFF2-40B4-BE49-F238E27FC236}">
              <a16:creationId xmlns:a16="http://schemas.microsoft.com/office/drawing/2014/main" id="{00000000-0008-0000-0600-000004020000}"/>
            </a:ext>
          </a:extLst>
        </xdr:cNvPr>
        <xdr:cNvSpPr/>
      </xdr:nvSpPr>
      <xdr:spPr>
        <a:xfrm>
          <a:off x="16268700" y="6640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44450</xdr:rowOff>
    </xdr:from>
    <xdr:to>
      <xdr:col>81</xdr:col>
      <xdr:colOff>50800</xdr:colOff>
      <xdr:row>39</xdr:row>
      <xdr:rowOff>44450</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459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144473</xdr:rowOff>
    </xdr:from>
    <xdr:to>
      <xdr:col>81</xdr:col>
      <xdr:colOff>101600</xdr:colOff>
      <xdr:row>39</xdr:row>
      <xdr:rowOff>74623</xdr:rowOff>
    </xdr:to>
    <xdr:sp macro=""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5430500" y="6659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91150</xdr:rowOff>
    </xdr:from>
    <xdr:ext cx="469744" cy="25904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5246428" y="64348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40320</xdr:rowOff>
    </xdr:from>
    <xdr:to>
      <xdr:col>76</xdr:col>
      <xdr:colOff>114300</xdr:colOff>
      <xdr:row>39</xdr:row>
      <xdr:rowOff>44450</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3703300" y="6726870"/>
          <a:ext cx="889000" cy="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148195</xdr:rowOff>
    </xdr:from>
    <xdr:to>
      <xdr:col>76</xdr:col>
      <xdr:colOff>165100</xdr:colOff>
      <xdr:row>39</xdr:row>
      <xdr:rowOff>78345</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4541500" y="6663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94872</xdr:rowOff>
    </xdr:from>
    <xdr:ext cx="469744"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4357428" y="6438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40320</xdr:rowOff>
    </xdr:from>
    <xdr:to>
      <xdr:col>71</xdr:col>
      <xdr:colOff>177800</xdr:colOff>
      <xdr:row>39</xdr:row>
      <xdr:rowOff>44450</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flipV="1">
          <a:off x="12814300" y="6726870"/>
          <a:ext cx="889000" cy="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151773</xdr:rowOff>
    </xdr:from>
    <xdr:to>
      <xdr:col>72</xdr:col>
      <xdr:colOff>38100</xdr:colOff>
      <xdr:row>39</xdr:row>
      <xdr:rowOff>81923</xdr:rowOff>
    </xdr:to>
    <xdr:sp macro="" textlink="">
      <xdr:nvSpPr>
        <xdr:cNvPr id="524" name="フローチャート: 判断 523">
          <a:extLst>
            <a:ext uri="{FF2B5EF4-FFF2-40B4-BE49-F238E27FC236}">
              <a16:creationId xmlns:a16="http://schemas.microsoft.com/office/drawing/2014/main" id="{00000000-0008-0000-0600-00000C020000}"/>
            </a:ext>
          </a:extLst>
        </xdr:cNvPr>
        <xdr:cNvSpPr/>
      </xdr:nvSpPr>
      <xdr:spPr>
        <a:xfrm>
          <a:off x="13652500" y="666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98450</xdr:rowOff>
    </xdr:from>
    <xdr:ext cx="469744"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3468428" y="64421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146572</xdr:rowOff>
    </xdr:from>
    <xdr:to>
      <xdr:col>67</xdr:col>
      <xdr:colOff>101600</xdr:colOff>
      <xdr:row>39</xdr:row>
      <xdr:rowOff>76722</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2763500" y="6661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37</xdr:row>
      <xdr:rowOff>93249</xdr:rowOff>
    </xdr:from>
    <xdr:ext cx="469744"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2579428" y="6436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164567</xdr:rowOff>
    </xdr:from>
    <xdr:to>
      <xdr:col>85</xdr:col>
      <xdr:colOff>177800</xdr:colOff>
      <xdr:row>39</xdr:row>
      <xdr:rowOff>94717</xdr:rowOff>
    </xdr:to>
    <xdr:sp macro="" textlink="">
      <xdr:nvSpPr>
        <xdr:cNvPr id="533" name="楕円 532">
          <a:extLst>
            <a:ext uri="{FF2B5EF4-FFF2-40B4-BE49-F238E27FC236}">
              <a16:creationId xmlns:a16="http://schemas.microsoft.com/office/drawing/2014/main" id="{00000000-0008-0000-0600-000015020000}"/>
            </a:ext>
          </a:extLst>
        </xdr:cNvPr>
        <xdr:cNvSpPr/>
      </xdr:nvSpPr>
      <xdr:spPr>
        <a:xfrm>
          <a:off x="16268700" y="6679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104246</xdr:rowOff>
    </xdr:from>
    <xdr:ext cx="378565" cy="259045"/>
    <xdr:sp macro="" textlink="">
      <xdr:nvSpPr>
        <xdr:cNvPr id="534" name="災害復旧事業費該当値テキスト">
          <a:extLst>
            <a:ext uri="{FF2B5EF4-FFF2-40B4-BE49-F238E27FC236}">
              <a16:creationId xmlns:a16="http://schemas.microsoft.com/office/drawing/2014/main" id="{00000000-0008-0000-0600-000016020000}"/>
            </a:ext>
          </a:extLst>
        </xdr:cNvPr>
        <xdr:cNvSpPr txBox="1"/>
      </xdr:nvSpPr>
      <xdr:spPr>
        <a:xfrm>
          <a:off x="16370300" y="66193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165100</xdr:rowOff>
    </xdr:from>
    <xdr:to>
      <xdr:col>81</xdr:col>
      <xdr:colOff>101600</xdr:colOff>
      <xdr:row>39</xdr:row>
      <xdr:rowOff>95250</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543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86377</xdr:rowOff>
    </xdr:from>
    <xdr:ext cx="249299"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535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165100</xdr:rowOff>
    </xdr:from>
    <xdr:to>
      <xdr:col>76</xdr:col>
      <xdr:colOff>165100</xdr:colOff>
      <xdr:row>39</xdr:row>
      <xdr:rowOff>95250</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454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86377</xdr:rowOff>
    </xdr:from>
    <xdr:ext cx="249299"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446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160970</xdr:rowOff>
    </xdr:from>
    <xdr:to>
      <xdr:col>72</xdr:col>
      <xdr:colOff>38100</xdr:colOff>
      <xdr:row>39</xdr:row>
      <xdr:rowOff>91120</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3652500" y="6676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82247</xdr:rowOff>
    </xdr:from>
    <xdr:ext cx="469744"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3468428" y="6768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165100</xdr:rowOff>
    </xdr:from>
    <xdr:to>
      <xdr:col>67</xdr:col>
      <xdr:colOff>101600</xdr:colOff>
      <xdr:row>39</xdr:row>
      <xdr:rowOff>95250</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276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86377</xdr:rowOff>
    </xdr:from>
    <xdr:ext cx="249299"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268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2" name="直線コネクタ 551">
          <a:extLst>
            <a:ext uri="{FF2B5EF4-FFF2-40B4-BE49-F238E27FC236}">
              <a16:creationId xmlns:a16="http://schemas.microsoft.com/office/drawing/2014/main" id="{00000000-0008-0000-0600-000028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4" name="テキスト ボックス 553">
          <a:extLst>
            <a:ext uri="{FF2B5EF4-FFF2-40B4-BE49-F238E27FC236}">
              <a16:creationId xmlns:a16="http://schemas.microsoft.com/office/drawing/2014/main" id="{00000000-0008-0000-0600-00002A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7" name="失業対策事業費グラフ枠">
          <a:extLst>
            <a:ext uri="{FF2B5EF4-FFF2-40B4-BE49-F238E27FC236}">
              <a16:creationId xmlns:a16="http://schemas.microsoft.com/office/drawing/2014/main" id="{00000000-0008-0000-0600-00002D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9" name="失業対策事業費最小値テキスト">
          <a:extLst>
            <a:ext uri="{FF2B5EF4-FFF2-40B4-BE49-F238E27FC236}">
              <a16:creationId xmlns:a16="http://schemas.microsoft.com/office/drawing/2014/main" id="{00000000-0008-0000-0600-00002F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1" name="失業対策事業費最大値テキスト">
          <a:extLst>
            <a:ext uri="{FF2B5EF4-FFF2-40B4-BE49-F238E27FC236}">
              <a16:creationId xmlns:a16="http://schemas.microsoft.com/office/drawing/2014/main" id="{00000000-0008-0000-0600-000031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4" name="失業対策事業費平均値テキスト">
          <a:extLst>
            <a:ext uri="{FF2B5EF4-FFF2-40B4-BE49-F238E27FC236}">
              <a16:creationId xmlns:a16="http://schemas.microsoft.com/office/drawing/2014/main" id="{00000000-0008-0000-0600-000034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5" name="フローチャート: 判断 564">
          <a:extLst>
            <a:ext uri="{FF2B5EF4-FFF2-40B4-BE49-F238E27FC236}">
              <a16:creationId xmlns:a16="http://schemas.microsoft.com/office/drawing/2014/main" id="{00000000-0008-0000-0600-000035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3" name="フローチャート: 判断 572">
          <a:extLst>
            <a:ext uri="{FF2B5EF4-FFF2-40B4-BE49-F238E27FC236}">
              <a16:creationId xmlns:a16="http://schemas.microsoft.com/office/drawing/2014/main" id="{00000000-0008-0000-0600-00003D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2" name="楕円 581">
          <a:extLst>
            <a:ext uri="{FF2B5EF4-FFF2-40B4-BE49-F238E27FC236}">
              <a16:creationId xmlns:a16="http://schemas.microsoft.com/office/drawing/2014/main" id="{00000000-0008-0000-0600-000046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3" name="失業対策事業費該当値テキスト">
          <a:extLst>
            <a:ext uri="{FF2B5EF4-FFF2-40B4-BE49-F238E27FC236}">
              <a16:creationId xmlns:a16="http://schemas.microsoft.com/office/drawing/2014/main" id="{00000000-0008-0000-0600-000047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1" name="直線コネクタ 600">
          <a:extLst>
            <a:ext uri="{FF2B5EF4-FFF2-40B4-BE49-F238E27FC236}">
              <a16:creationId xmlns:a16="http://schemas.microsoft.com/office/drawing/2014/main" id="{00000000-0008-0000-0600-000059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2" name="直線コネクタ 601">
          <a:extLst>
            <a:ext uri="{FF2B5EF4-FFF2-40B4-BE49-F238E27FC236}">
              <a16:creationId xmlns:a16="http://schemas.microsoft.com/office/drawing/2014/main" id="{00000000-0008-0000-0600-00005A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2" name="公債費グラフ枠">
          <a:extLst>
            <a:ext uri="{FF2B5EF4-FFF2-40B4-BE49-F238E27FC236}">
              <a16:creationId xmlns:a16="http://schemas.microsoft.com/office/drawing/2014/main" id="{00000000-0008-0000-0600-000064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3153</xdr:rowOff>
    </xdr:from>
    <xdr:to>
      <xdr:col>85</xdr:col>
      <xdr:colOff>126364</xdr:colOff>
      <xdr:row>78</xdr:row>
      <xdr:rowOff>54470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flipV="1">
          <a:off x="16317595" y="12004653"/>
          <a:ext cx="1269" cy="14229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58297</xdr:rowOff>
    </xdr:from>
    <xdr:ext cx="469744" cy="259045"/>
    <xdr:sp macro="" textlink="">
      <xdr:nvSpPr>
        <xdr:cNvPr id="614" name="公債費最小値テキスト">
          <a:extLst>
            <a:ext uri="{FF2B5EF4-FFF2-40B4-BE49-F238E27FC236}">
              <a16:creationId xmlns:a16="http://schemas.microsoft.com/office/drawing/2014/main" id="{00000000-0008-0000-0600-000066020000}"/>
            </a:ext>
          </a:extLst>
        </xdr:cNvPr>
        <xdr:cNvSpPr txBox="1"/>
      </xdr:nvSpPr>
      <xdr:spPr>
        <a:xfrm>
          <a:off x="16370300" y="13431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54470</xdr:rowOff>
    </xdr:from>
    <xdr:to>
      <xdr:col>86</xdr:col>
      <xdr:colOff>25400</xdr:colOff>
      <xdr:row>78</xdr:row>
      <xdr:rowOff>54470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6230600" y="13427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121280</xdr:rowOff>
    </xdr:from>
    <xdr:ext cx="599010" cy="259045"/>
    <xdr:sp macro="" textlink="">
      <xdr:nvSpPr>
        <xdr:cNvPr id="616" name="公債費最大値テキスト">
          <a:extLst>
            <a:ext uri="{FF2B5EF4-FFF2-40B4-BE49-F238E27FC236}">
              <a16:creationId xmlns:a16="http://schemas.microsoft.com/office/drawing/2014/main" id="{00000000-0008-0000-0600-000068020000}"/>
            </a:ext>
          </a:extLst>
        </xdr:cNvPr>
        <xdr:cNvSpPr txBox="1"/>
      </xdr:nvSpPr>
      <xdr:spPr>
        <a:xfrm>
          <a:off x="16370300" y="117798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164,933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3153</xdr:rowOff>
    </xdr:from>
    <xdr:to>
      <xdr:col>86</xdr:col>
      <xdr:colOff>25400</xdr:colOff>
      <xdr:row>70</xdr:row>
      <xdr:rowOff>3153</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6230600" y="120046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89948</xdr:rowOff>
    </xdr:from>
    <xdr:to>
      <xdr:col>85</xdr:col>
      <xdr:colOff>127000</xdr:colOff>
      <xdr:row>77</xdr:row>
      <xdr:rowOff>90222</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flipV="1">
          <a:off x="15481300" y="13291598"/>
          <a:ext cx="838200" cy="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146268</xdr:rowOff>
    </xdr:from>
    <xdr:ext cx="534377" cy="259045"/>
    <xdr:sp macro="" textlink="">
      <xdr:nvSpPr>
        <xdr:cNvPr id="619" name="公債費平均値テキスト">
          <a:extLst>
            <a:ext uri="{FF2B5EF4-FFF2-40B4-BE49-F238E27FC236}">
              <a16:creationId xmlns:a16="http://schemas.microsoft.com/office/drawing/2014/main" id="{00000000-0008-0000-0600-00006B020000}"/>
            </a:ext>
          </a:extLst>
        </xdr:cNvPr>
        <xdr:cNvSpPr txBox="1"/>
      </xdr:nvSpPr>
      <xdr:spPr>
        <a:xfrm>
          <a:off x="16370300" y="128335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123391</xdr:rowOff>
    </xdr:from>
    <xdr:to>
      <xdr:col>85</xdr:col>
      <xdr:colOff>177800</xdr:colOff>
      <xdr:row>76</xdr:row>
      <xdr:rowOff>53541</xdr:rowOff>
    </xdr:to>
    <xdr:sp macro="" textlink="">
      <xdr:nvSpPr>
        <xdr:cNvPr id="620" name="フローチャート: 判断 619">
          <a:extLst>
            <a:ext uri="{FF2B5EF4-FFF2-40B4-BE49-F238E27FC236}">
              <a16:creationId xmlns:a16="http://schemas.microsoft.com/office/drawing/2014/main" id="{00000000-0008-0000-0600-00006C020000}"/>
            </a:ext>
          </a:extLst>
        </xdr:cNvPr>
        <xdr:cNvSpPr/>
      </xdr:nvSpPr>
      <xdr:spPr>
        <a:xfrm>
          <a:off x="16268700" y="12982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85916</xdr:rowOff>
    </xdr:from>
    <xdr:to>
      <xdr:col>81</xdr:col>
      <xdr:colOff>50800</xdr:colOff>
      <xdr:row>77</xdr:row>
      <xdr:rowOff>90222</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4592300" y="13287566"/>
          <a:ext cx="889000" cy="4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119944</xdr:rowOff>
    </xdr:from>
    <xdr:to>
      <xdr:col>81</xdr:col>
      <xdr:colOff>101600</xdr:colOff>
      <xdr:row>76</xdr:row>
      <xdr:rowOff>50093</xdr:rowOff>
    </xdr:to>
    <xdr:sp macro="" textlink="">
      <xdr:nvSpPr>
        <xdr:cNvPr id="622" name="フローチャート: 判断 621">
          <a:extLst>
            <a:ext uri="{FF2B5EF4-FFF2-40B4-BE49-F238E27FC236}">
              <a16:creationId xmlns:a16="http://schemas.microsoft.com/office/drawing/2014/main" id="{00000000-0008-0000-0600-00006E020000}"/>
            </a:ext>
          </a:extLst>
        </xdr:cNvPr>
        <xdr:cNvSpPr/>
      </xdr:nvSpPr>
      <xdr:spPr>
        <a:xfrm>
          <a:off x="15430500" y="1297869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66621</xdr:rowOff>
    </xdr:from>
    <xdr:ext cx="534377"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5214111" y="12753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81316</xdr:rowOff>
    </xdr:from>
    <xdr:to>
      <xdr:col>76</xdr:col>
      <xdr:colOff>114300</xdr:colOff>
      <xdr:row>77</xdr:row>
      <xdr:rowOff>85916</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3703300" y="13282966"/>
          <a:ext cx="889000" cy="4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83514</xdr:rowOff>
    </xdr:from>
    <xdr:to>
      <xdr:col>76</xdr:col>
      <xdr:colOff>165100</xdr:colOff>
      <xdr:row>76</xdr:row>
      <xdr:rowOff>13664</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4541500" y="12942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30191</xdr:rowOff>
    </xdr:from>
    <xdr:ext cx="534377"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4325111" y="12717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81316</xdr:rowOff>
    </xdr:from>
    <xdr:to>
      <xdr:col>71</xdr:col>
      <xdr:colOff>177800</xdr:colOff>
      <xdr:row>77</xdr:row>
      <xdr:rowOff>86948</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flipV="1">
          <a:off x="12814300" y="13282966"/>
          <a:ext cx="889000" cy="5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104243</xdr:rowOff>
    </xdr:from>
    <xdr:to>
      <xdr:col>72</xdr:col>
      <xdr:colOff>38100</xdr:colOff>
      <xdr:row>76</xdr:row>
      <xdr:rowOff>34393</xdr:rowOff>
    </xdr:to>
    <xdr:sp macro="" textlink="">
      <xdr:nvSpPr>
        <xdr:cNvPr id="628" name="フローチャート: 判断 627">
          <a:extLst>
            <a:ext uri="{FF2B5EF4-FFF2-40B4-BE49-F238E27FC236}">
              <a16:creationId xmlns:a16="http://schemas.microsoft.com/office/drawing/2014/main" id="{00000000-0008-0000-0600-000074020000}"/>
            </a:ext>
          </a:extLst>
        </xdr:cNvPr>
        <xdr:cNvSpPr/>
      </xdr:nvSpPr>
      <xdr:spPr>
        <a:xfrm>
          <a:off x="13652500" y="1296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50920</xdr:rowOff>
    </xdr:from>
    <xdr:ext cx="534377"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3436111" y="12738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126912</xdr:rowOff>
    </xdr:from>
    <xdr:to>
      <xdr:col>67</xdr:col>
      <xdr:colOff>101600</xdr:colOff>
      <xdr:row>76</xdr:row>
      <xdr:rowOff>57062</xdr:rowOff>
    </xdr:to>
    <xdr:sp macro="" textlink="">
      <xdr:nvSpPr>
        <xdr:cNvPr id="630" name="フローチャート: 判断 629">
          <a:extLst>
            <a:ext uri="{FF2B5EF4-FFF2-40B4-BE49-F238E27FC236}">
              <a16:creationId xmlns:a16="http://schemas.microsoft.com/office/drawing/2014/main" id="{00000000-0008-0000-0600-000076020000}"/>
            </a:ext>
          </a:extLst>
        </xdr:cNvPr>
        <xdr:cNvSpPr/>
      </xdr:nvSpPr>
      <xdr:spPr>
        <a:xfrm>
          <a:off x="12763500" y="12985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73589</xdr:rowOff>
    </xdr:from>
    <xdr:ext cx="534377"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2547111" y="12760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39148</xdr:rowOff>
    </xdr:from>
    <xdr:to>
      <xdr:col>85</xdr:col>
      <xdr:colOff>177800</xdr:colOff>
      <xdr:row>77</xdr:row>
      <xdr:rowOff>140748</xdr:rowOff>
    </xdr:to>
    <xdr:sp macro="" textlink="">
      <xdr:nvSpPr>
        <xdr:cNvPr id="637" name="楕円 636">
          <a:extLst>
            <a:ext uri="{FF2B5EF4-FFF2-40B4-BE49-F238E27FC236}">
              <a16:creationId xmlns:a16="http://schemas.microsoft.com/office/drawing/2014/main" id="{00000000-0008-0000-0600-00007D020000}"/>
            </a:ext>
          </a:extLst>
        </xdr:cNvPr>
        <xdr:cNvSpPr/>
      </xdr:nvSpPr>
      <xdr:spPr>
        <a:xfrm>
          <a:off x="16268700" y="13240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17575</xdr:rowOff>
    </xdr:from>
    <xdr:ext cx="534377" cy="259045"/>
    <xdr:sp macro="" textlink="">
      <xdr:nvSpPr>
        <xdr:cNvPr id="638" name="公債費該当値テキスト">
          <a:extLst>
            <a:ext uri="{FF2B5EF4-FFF2-40B4-BE49-F238E27FC236}">
              <a16:creationId xmlns:a16="http://schemas.microsoft.com/office/drawing/2014/main" id="{00000000-0008-0000-0600-00007E020000}"/>
            </a:ext>
          </a:extLst>
        </xdr:cNvPr>
        <xdr:cNvSpPr txBox="1"/>
      </xdr:nvSpPr>
      <xdr:spPr>
        <a:xfrm>
          <a:off x="16370300" y="13219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39422</xdr:rowOff>
    </xdr:from>
    <xdr:to>
      <xdr:col>81</xdr:col>
      <xdr:colOff>101600</xdr:colOff>
      <xdr:row>77</xdr:row>
      <xdr:rowOff>141022</xdr:rowOff>
    </xdr:to>
    <xdr:sp macro="" textlink="">
      <xdr:nvSpPr>
        <xdr:cNvPr id="639" name="楕円 638">
          <a:extLst>
            <a:ext uri="{FF2B5EF4-FFF2-40B4-BE49-F238E27FC236}">
              <a16:creationId xmlns:a16="http://schemas.microsoft.com/office/drawing/2014/main" id="{00000000-0008-0000-0600-00007F020000}"/>
            </a:ext>
          </a:extLst>
        </xdr:cNvPr>
        <xdr:cNvSpPr/>
      </xdr:nvSpPr>
      <xdr:spPr>
        <a:xfrm>
          <a:off x="15430500" y="1324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132149</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5214111" y="13333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35116</xdr:rowOff>
    </xdr:from>
    <xdr:to>
      <xdr:col>76</xdr:col>
      <xdr:colOff>165100</xdr:colOff>
      <xdr:row>77</xdr:row>
      <xdr:rowOff>136716</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4541500" y="13236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127843</xdr:rowOff>
    </xdr:from>
    <xdr:ext cx="534377"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4325111" y="13329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30516</xdr:rowOff>
    </xdr:from>
    <xdr:to>
      <xdr:col>72</xdr:col>
      <xdr:colOff>38100</xdr:colOff>
      <xdr:row>77</xdr:row>
      <xdr:rowOff>132116</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3652500" y="13232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123243</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3436111" y="13324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36148</xdr:rowOff>
    </xdr:from>
    <xdr:to>
      <xdr:col>67</xdr:col>
      <xdr:colOff>101600</xdr:colOff>
      <xdr:row>77</xdr:row>
      <xdr:rowOff>137748</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2763500" y="13237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128875</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2547111" y="13330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6" name="直線コネクタ 655">
          <a:extLst>
            <a:ext uri="{FF2B5EF4-FFF2-40B4-BE49-F238E27FC236}">
              <a16:creationId xmlns:a16="http://schemas.microsoft.com/office/drawing/2014/main" id="{00000000-0008-0000-0600-000090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57" name="直線コネクタ 656">
          <a:extLst>
            <a:ext uri="{FF2B5EF4-FFF2-40B4-BE49-F238E27FC236}">
              <a16:creationId xmlns:a16="http://schemas.microsoft.com/office/drawing/2014/main" id="{00000000-0008-0000-0600-000091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9" name="積立金グラフ枠">
          <a:extLst>
            <a:ext uri="{FF2B5EF4-FFF2-40B4-BE49-F238E27FC236}">
              <a16:creationId xmlns:a16="http://schemas.microsoft.com/office/drawing/2014/main" id="{00000000-0008-0000-0600-00009D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115736</xdr:rowOff>
    </xdr:from>
    <xdr:to>
      <xdr:col>85</xdr:col>
      <xdr:colOff>126364</xdr:colOff>
      <xdr:row>99</xdr:row>
      <xdr:rowOff>43870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flipV="1">
          <a:off x="16317595" y="15717686"/>
          <a:ext cx="1269" cy="12997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47697</xdr:rowOff>
    </xdr:from>
    <xdr:ext cx="313932" cy="259045"/>
    <xdr:sp macro="" textlink="">
      <xdr:nvSpPr>
        <xdr:cNvPr id="671" name="積立金最小値テキスト">
          <a:extLst>
            <a:ext uri="{FF2B5EF4-FFF2-40B4-BE49-F238E27FC236}">
              <a16:creationId xmlns:a16="http://schemas.microsoft.com/office/drawing/2014/main" id="{00000000-0008-0000-0600-00009F020000}"/>
            </a:ext>
          </a:extLst>
        </xdr:cNvPr>
        <xdr:cNvSpPr txBox="1"/>
      </xdr:nvSpPr>
      <xdr:spPr>
        <a:xfrm>
          <a:off x="16370300" y="1702124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43870</xdr:rowOff>
    </xdr:from>
    <xdr:to>
      <xdr:col>86</xdr:col>
      <xdr:colOff>25400</xdr:colOff>
      <xdr:row>99</xdr:row>
      <xdr:rowOff>43870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6230600" y="17017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62413</xdr:rowOff>
    </xdr:from>
    <xdr:ext cx="599010" cy="259045"/>
    <xdr:sp macro="" textlink="">
      <xdr:nvSpPr>
        <xdr:cNvPr id="673" name="積立金最大値テキスト">
          <a:extLst>
            <a:ext uri="{FF2B5EF4-FFF2-40B4-BE49-F238E27FC236}">
              <a16:creationId xmlns:a16="http://schemas.microsoft.com/office/drawing/2014/main" id="{00000000-0008-0000-0600-0000A1020000}"/>
            </a:ext>
          </a:extLst>
        </xdr:cNvPr>
        <xdr:cNvSpPr txBox="1"/>
      </xdr:nvSpPr>
      <xdr:spPr>
        <a:xfrm>
          <a:off x="16370300" y="154929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170,645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115736</xdr:rowOff>
    </xdr:from>
    <xdr:to>
      <xdr:col>86</xdr:col>
      <xdr:colOff>25400</xdr:colOff>
      <xdr:row>91</xdr:row>
      <xdr:rowOff>115736</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6230600" y="15717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106355</xdr:rowOff>
    </xdr:from>
    <xdr:to>
      <xdr:col>85</xdr:col>
      <xdr:colOff>127000</xdr:colOff>
      <xdr:row>97</xdr:row>
      <xdr:rowOff>147403</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5481300" y="16737005"/>
          <a:ext cx="838200" cy="41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166282</xdr:rowOff>
    </xdr:from>
    <xdr:ext cx="534377" cy="259045"/>
    <xdr:sp macro="" textlink="">
      <xdr:nvSpPr>
        <xdr:cNvPr id="676" name="積立金平均値テキスト">
          <a:extLst>
            <a:ext uri="{FF2B5EF4-FFF2-40B4-BE49-F238E27FC236}">
              <a16:creationId xmlns:a16="http://schemas.microsoft.com/office/drawing/2014/main" id="{00000000-0008-0000-0600-0000A4020000}"/>
            </a:ext>
          </a:extLst>
        </xdr:cNvPr>
        <xdr:cNvSpPr txBox="1"/>
      </xdr:nvSpPr>
      <xdr:spPr>
        <a:xfrm>
          <a:off x="16370300" y="164540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143405</xdr:rowOff>
    </xdr:from>
    <xdr:to>
      <xdr:col>85</xdr:col>
      <xdr:colOff>177800</xdr:colOff>
      <xdr:row>97</xdr:row>
      <xdr:rowOff>73555</xdr:rowOff>
    </xdr:to>
    <xdr:sp macro="" textlink="">
      <xdr:nvSpPr>
        <xdr:cNvPr id="677" name="フローチャート: 判断 676">
          <a:extLst>
            <a:ext uri="{FF2B5EF4-FFF2-40B4-BE49-F238E27FC236}">
              <a16:creationId xmlns:a16="http://schemas.microsoft.com/office/drawing/2014/main" id="{00000000-0008-0000-0600-0000A5020000}"/>
            </a:ext>
          </a:extLst>
        </xdr:cNvPr>
        <xdr:cNvSpPr/>
      </xdr:nvSpPr>
      <xdr:spPr>
        <a:xfrm>
          <a:off x="16268700" y="16602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76561</xdr:rowOff>
    </xdr:from>
    <xdr:to>
      <xdr:col>81</xdr:col>
      <xdr:colOff>50800</xdr:colOff>
      <xdr:row>97</xdr:row>
      <xdr:rowOff>106355</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4592300" y="16707211"/>
          <a:ext cx="889000" cy="29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122870</xdr:rowOff>
    </xdr:from>
    <xdr:to>
      <xdr:col>81</xdr:col>
      <xdr:colOff>101600</xdr:colOff>
      <xdr:row>97</xdr:row>
      <xdr:rowOff>53020</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5430500" y="16582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69547</xdr:rowOff>
    </xdr:from>
    <xdr:ext cx="534377"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5214111" y="16357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76561</xdr:rowOff>
    </xdr:from>
    <xdr:to>
      <xdr:col>76</xdr:col>
      <xdr:colOff>114300</xdr:colOff>
      <xdr:row>98</xdr:row>
      <xdr:rowOff>25727</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flipV="1">
          <a:off x="13703300" y="16707211"/>
          <a:ext cx="889000" cy="120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30950</xdr:rowOff>
    </xdr:from>
    <xdr:to>
      <xdr:col>76</xdr:col>
      <xdr:colOff>165100</xdr:colOff>
      <xdr:row>97</xdr:row>
      <xdr:rowOff>132550</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4541500" y="1666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123677</xdr:rowOff>
    </xdr:from>
    <xdr:ext cx="534377"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4325111" y="16754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149994</xdr:rowOff>
    </xdr:from>
    <xdr:to>
      <xdr:col>71</xdr:col>
      <xdr:colOff>177800</xdr:colOff>
      <xdr:row>98</xdr:row>
      <xdr:rowOff>25727</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2814300" y="16780644"/>
          <a:ext cx="889000" cy="47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153860</xdr:rowOff>
    </xdr:from>
    <xdr:to>
      <xdr:col>72</xdr:col>
      <xdr:colOff>38100</xdr:colOff>
      <xdr:row>97</xdr:row>
      <xdr:rowOff>84010</xdr:rowOff>
    </xdr:to>
    <xdr:sp macro="" textlink="">
      <xdr:nvSpPr>
        <xdr:cNvPr id="685" name="フローチャート: 判断 684">
          <a:extLst>
            <a:ext uri="{FF2B5EF4-FFF2-40B4-BE49-F238E27FC236}">
              <a16:creationId xmlns:a16="http://schemas.microsoft.com/office/drawing/2014/main" id="{00000000-0008-0000-0600-0000AD020000}"/>
            </a:ext>
          </a:extLst>
        </xdr:cNvPr>
        <xdr:cNvSpPr/>
      </xdr:nvSpPr>
      <xdr:spPr>
        <a:xfrm>
          <a:off x="13652500" y="16613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100537</xdr:rowOff>
    </xdr:from>
    <xdr:ext cx="534377"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3436111" y="16388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93464</xdr:rowOff>
    </xdr:from>
    <xdr:to>
      <xdr:col>67</xdr:col>
      <xdr:colOff>101600</xdr:colOff>
      <xdr:row>98</xdr:row>
      <xdr:rowOff>23614</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2763500" y="16724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40141</xdr:rowOff>
    </xdr:from>
    <xdr:ext cx="534377"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2547111" y="16499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96603</xdr:rowOff>
    </xdr:from>
    <xdr:to>
      <xdr:col>85</xdr:col>
      <xdr:colOff>177800</xdr:colOff>
      <xdr:row>98</xdr:row>
      <xdr:rowOff>26753</xdr:rowOff>
    </xdr:to>
    <xdr:sp macro="" textlink="">
      <xdr:nvSpPr>
        <xdr:cNvPr id="694" name="楕円 693">
          <a:extLst>
            <a:ext uri="{FF2B5EF4-FFF2-40B4-BE49-F238E27FC236}">
              <a16:creationId xmlns:a16="http://schemas.microsoft.com/office/drawing/2014/main" id="{00000000-0008-0000-0600-0000B6020000}"/>
            </a:ext>
          </a:extLst>
        </xdr:cNvPr>
        <xdr:cNvSpPr/>
      </xdr:nvSpPr>
      <xdr:spPr>
        <a:xfrm>
          <a:off x="16268700" y="16727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75030</xdr:rowOff>
    </xdr:from>
    <xdr:ext cx="534377" cy="259045"/>
    <xdr:sp macro="" textlink="">
      <xdr:nvSpPr>
        <xdr:cNvPr id="695" name="積立金該当値テキスト">
          <a:extLst>
            <a:ext uri="{FF2B5EF4-FFF2-40B4-BE49-F238E27FC236}">
              <a16:creationId xmlns:a16="http://schemas.microsoft.com/office/drawing/2014/main" id="{00000000-0008-0000-0600-0000B7020000}"/>
            </a:ext>
          </a:extLst>
        </xdr:cNvPr>
        <xdr:cNvSpPr txBox="1"/>
      </xdr:nvSpPr>
      <xdr:spPr>
        <a:xfrm>
          <a:off x="16370300" y="16705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55555</xdr:rowOff>
    </xdr:from>
    <xdr:to>
      <xdr:col>81</xdr:col>
      <xdr:colOff>101600</xdr:colOff>
      <xdr:row>97</xdr:row>
      <xdr:rowOff>157155</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5430500" y="16686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148282</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5214111" y="16778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25761</xdr:rowOff>
    </xdr:from>
    <xdr:to>
      <xdr:col>76</xdr:col>
      <xdr:colOff>165100</xdr:colOff>
      <xdr:row>97</xdr:row>
      <xdr:rowOff>127361</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4541500" y="16656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143888</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4325111" y="16431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146377</xdr:rowOff>
    </xdr:from>
    <xdr:to>
      <xdr:col>72</xdr:col>
      <xdr:colOff>38100</xdr:colOff>
      <xdr:row>98</xdr:row>
      <xdr:rowOff>76527</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3652500" y="16777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67654</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3436111" y="16869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99194</xdr:rowOff>
    </xdr:from>
    <xdr:to>
      <xdr:col>67</xdr:col>
      <xdr:colOff>101600</xdr:colOff>
      <xdr:row>98</xdr:row>
      <xdr:rowOff>29344</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2763500" y="167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20471</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2547111" y="16822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3" name="直線コネクタ 712">
          <a:extLst>
            <a:ext uri="{FF2B5EF4-FFF2-40B4-BE49-F238E27FC236}">
              <a16:creationId xmlns:a16="http://schemas.microsoft.com/office/drawing/2014/main" id="{00000000-0008-0000-0600-0000C9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14" name="直線コネクタ 713">
          <a:extLst>
            <a:ext uri="{FF2B5EF4-FFF2-40B4-BE49-F238E27FC236}">
              <a16:creationId xmlns:a16="http://schemas.microsoft.com/office/drawing/2014/main" id="{00000000-0008-0000-0600-0000CA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38299</xdr:rowOff>
    </xdr:from>
    <xdr:ext cx="59541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692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8" name="投資及び出資金グラフ枠">
          <a:extLst>
            <a:ext uri="{FF2B5EF4-FFF2-40B4-BE49-F238E27FC236}">
              <a16:creationId xmlns:a16="http://schemas.microsoft.com/office/drawing/2014/main" id="{00000000-0008-0000-0600-0000D8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27996</xdr:rowOff>
    </xdr:from>
    <xdr:to>
      <xdr:col>116</xdr:col>
      <xdr:colOff>62864</xdr:colOff>
      <xdr:row>39</xdr:row>
      <xdr:rowOff>98878</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flipV="1">
          <a:off x="22159595" y="5342946"/>
          <a:ext cx="1269" cy="14424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0" name="投資及び出資金最小値テキスト">
          <a:extLst>
            <a:ext uri="{FF2B5EF4-FFF2-40B4-BE49-F238E27FC236}">
              <a16:creationId xmlns:a16="http://schemas.microsoft.com/office/drawing/2014/main" id="{00000000-0008-0000-0600-0000DA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146123</xdr:rowOff>
    </xdr:from>
    <xdr:ext cx="534377" cy="259045"/>
    <xdr:sp macro="" textlink="">
      <xdr:nvSpPr>
        <xdr:cNvPr id="732" name="投資及び出資金最大値テキスト">
          <a:extLst>
            <a:ext uri="{FF2B5EF4-FFF2-40B4-BE49-F238E27FC236}">
              <a16:creationId xmlns:a16="http://schemas.microsoft.com/office/drawing/2014/main" id="{00000000-0008-0000-0600-0000DC020000}"/>
            </a:ext>
          </a:extLst>
        </xdr:cNvPr>
        <xdr:cNvSpPr txBox="1"/>
      </xdr:nvSpPr>
      <xdr:spPr>
        <a:xfrm>
          <a:off x="22212300" y="5118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88,341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27996</xdr:rowOff>
    </xdr:from>
    <xdr:to>
      <xdr:col>116</xdr:col>
      <xdr:colOff>152400</xdr:colOff>
      <xdr:row>31</xdr:row>
      <xdr:rowOff>27996</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22072600" y="5342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168029</xdr:rowOff>
    </xdr:from>
    <xdr:ext cx="469744" cy="259045"/>
    <xdr:sp macro="" textlink="">
      <xdr:nvSpPr>
        <xdr:cNvPr id="735" name="投資及び出資金平均値テキスト">
          <a:extLst>
            <a:ext uri="{FF2B5EF4-FFF2-40B4-BE49-F238E27FC236}">
              <a16:creationId xmlns:a16="http://schemas.microsoft.com/office/drawing/2014/main" id="{00000000-0008-0000-0600-0000DF020000}"/>
            </a:ext>
          </a:extLst>
        </xdr:cNvPr>
        <xdr:cNvSpPr txBox="1"/>
      </xdr:nvSpPr>
      <xdr:spPr>
        <a:xfrm>
          <a:off x="22212300" y="651167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145152</xdr:rowOff>
    </xdr:from>
    <xdr:to>
      <xdr:col>116</xdr:col>
      <xdr:colOff>114300</xdr:colOff>
      <xdr:row>39</xdr:row>
      <xdr:rowOff>75302</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22110700" y="6660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162052</xdr:rowOff>
    </xdr:from>
    <xdr:to>
      <xdr:col>112</xdr:col>
      <xdr:colOff>38100</xdr:colOff>
      <xdr:row>39</xdr:row>
      <xdr:rowOff>92202</xdr:rowOff>
    </xdr:to>
    <xdr:sp macro="" textlink="">
      <xdr:nvSpPr>
        <xdr:cNvPr id="738" name="フローチャート: 判断 737">
          <a:extLst>
            <a:ext uri="{FF2B5EF4-FFF2-40B4-BE49-F238E27FC236}">
              <a16:creationId xmlns:a16="http://schemas.microsoft.com/office/drawing/2014/main" id="{00000000-0008-0000-0600-0000E2020000}"/>
            </a:ext>
          </a:extLst>
        </xdr:cNvPr>
        <xdr:cNvSpPr/>
      </xdr:nvSpPr>
      <xdr:spPr>
        <a:xfrm>
          <a:off x="21272500" y="6677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108729</xdr:rowOff>
    </xdr:from>
    <xdr:ext cx="469744"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21088428" y="64523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8825</xdr:rowOff>
    </xdr:from>
    <xdr:to>
      <xdr:col>107</xdr:col>
      <xdr:colOff>101600</xdr:colOff>
      <xdr:row>39</xdr:row>
      <xdr:rowOff>110425</xdr:rowOff>
    </xdr:to>
    <xdr:sp macro="" textlink="">
      <xdr:nvSpPr>
        <xdr:cNvPr id="741" name="フローチャート: 判断 740">
          <a:extLst>
            <a:ext uri="{FF2B5EF4-FFF2-40B4-BE49-F238E27FC236}">
              <a16:creationId xmlns:a16="http://schemas.microsoft.com/office/drawing/2014/main" id="{00000000-0008-0000-0600-0000E5020000}"/>
            </a:ext>
          </a:extLst>
        </xdr:cNvPr>
        <xdr:cNvSpPr/>
      </xdr:nvSpPr>
      <xdr:spPr>
        <a:xfrm>
          <a:off x="20383500" y="6695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126952</xdr:rowOff>
    </xdr:from>
    <xdr:ext cx="469744"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20199428" y="64706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17087</xdr:rowOff>
    </xdr:from>
    <xdr:to>
      <xdr:col>102</xdr:col>
      <xdr:colOff>165100</xdr:colOff>
      <xdr:row>39</xdr:row>
      <xdr:rowOff>118687</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19494500" y="6703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135214</xdr:rowOff>
    </xdr:from>
    <xdr:ext cx="469744"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19310428" y="64788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19291</xdr:rowOff>
    </xdr:from>
    <xdr:to>
      <xdr:col>98</xdr:col>
      <xdr:colOff>38100</xdr:colOff>
      <xdr:row>39</xdr:row>
      <xdr:rowOff>120891</xdr:rowOff>
    </xdr:to>
    <xdr:sp macro="" textlink="">
      <xdr:nvSpPr>
        <xdr:cNvPr id="746" name="フローチャート: 判断 745">
          <a:extLst>
            <a:ext uri="{FF2B5EF4-FFF2-40B4-BE49-F238E27FC236}">
              <a16:creationId xmlns:a16="http://schemas.microsoft.com/office/drawing/2014/main" id="{00000000-0008-0000-0600-0000EA020000}"/>
            </a:ext>
          </a:extLst>
        </xdr:cNvPr>
        <xdr:cNvSpPr/>
      </xdr:nvSpPr>
      <xdr:spPr>
        <a:xfrm>
          <a:off x="18605500" y="6705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137418</xdr:rowOff>
    </xdr:from>
    <xdr:ext cx="469744"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18421428" y="64810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134455</xdr:rowOff>
    </xdr:from>
    <xdr:ext cx="249299" cy="259045"/>
    <xdr:sp macro="" textlink="">
      <xdr:nvSpPr>
        <xdr:cNvPr id="754" name="投資及び出資金該当値テキスト">
          <a:extLst>
            <a:ext uri="{FF2B5EF4-FFF2-40B4-BE49-F238E27FC236}">
              <a16:creationId xmlns:a16="http://schemas.microsoft.com/office/drawing/2014/main" id="{00000000-0008-0000-0600-0000F2020000}"/>
            </a:ext>
          </a:extLst>
        </xdr:cNvPr>
        <xdr:cNvSpPr txBox="1"/>
      </xdr:nvSpPr>
      <xdr:spPr>
        <a:xfrm>
          <a:off x="22212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25400</xdr:rowOff>
    </xdr:from>
    <xdr:to>
      <xdr:col>120</xdr:col>
      <xdr:colOff>114300</xdr:colOff>
      <xdr:row>58</xdr:row>
      <xdr:rowOff>25400</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54627</xdr:rowOff>
    </xdr:from>
    <xdr:ext cx="248786"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8039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82550</xdr:rowOff>
    </xdr:from>
    <xdr:to>
      <xdr:col>120</xdr:col>
      <xdr:colOff>114300</xdr:colOff>
      <xdr:row>51</xdr:row>
      <xdr:rowOff>82550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50</xdr:row>
      <xdr:rowOff>111777</xdr:rowOff>
    </xdr:from>
    <xdr:ext cx="53129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756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1" name="貸付金グラフ枠">
          <a:extLst>
            <a:ext uri="{FF2B5EF4-FFF2-40B4-BE49-F238E27FC236}">
              <a16:creationId xmlns:a16="http://schemas.microsoft.com/office/drawing/2014/main" id="{00000000-0008-0000-0600-00000D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103353</xdr:rowOff>
    </xdr:from>
    <xdr:to>
      <xdr:col>116</xdr:col>
      <xdr:colOff>62864</xdr:colOff>
      <xdr:row>58</xdr:row>
      <xdr:rowOff>25400</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flipV="1">
          <a:off x="22159595" y="8675853"/>
          <a:ext cx="1269" cy="12936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29227</xdr:rowOff>
    </xdr:from>
    <xdr:ext cx="249299" cy="259045"/>
    <xdr:sp macro="" textlink="">
      <xdr:nvSpPr>
        <xdr:cNvPr id="783" name="貸付金最小値テキスト">
          <a:extLst>
            <a:ext uri="{FF2B5EF4-FFF2-40B4-BE49-F238E27FC236}">
              <a16:creationId xmlns:a16="http://schemas.microsoft.com/office/drawing/2014/main" id="{00000000-0008-0000-0600-00000F030000}"/>
            </a:ext>
          </a:extLst>
        </xdr:cNvPr>
        <xdr:cNvSpPr txBox="1"/>
      </xdr:nvSpPr>
      <xdr:spPr>
        <a:xfrm>
          <a:off x="22212300" y="9973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25400</xdr:rowOff>
    </xdr:from>
    <xdr:to>
      <xdr:col>116</xdr:col>
      <xdr:colOff>152400</xdr:colOff>
      <xdr:row>58</xdr:row>
      <xdr:rowOff>25400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22072600" y="996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50030</xdr:rowOff>
    </xdr:from>
    <xdr:ext cx="534377" cy="259045"/>
    <xdr:sp macro="" textlink="">
      <xdr:nvSpPr>
        <xdr:cNvPr id="785" name="貸付金最大値テキスト">
          <a:extLst>
            <a:ext uri="{FF2B5EF4-FFF2-40B4-BE49-F238E27FC236}">
              <a16:creationId xmlns:a16="http://schemas.microsoft.com/office/drawing/2014/main" id="{00000000-0008-0000-0600-000011030000}"/>
            </a:ext>
          </a:extLst>
        </xdr:cNvPr>
        <xdr:cNvSpPr txBox="1"/>
      </xdr:nvSpPr>
      <xdr:spPr>
        <a:xfrm>
          <a:off x="22212300" y="8451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103353</xdr:rowOff>
    </xdr:from>
    <xdr:to>
      <xdr:col>116</xdr:col>
      <xdr:colOff>152400</xdr:colOff>
      <xdr:row>50</xdr:row>
      <xdr:rowOff>103353</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22072600" y="8675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25400</xdr:rowOff>
    </xdr:from>
    <xdr:to>
      <xdr:col>116</xdr:col>
      <xdr:colOff>63500</xdr:colOff>
      <xdr:row>58</xdr:row>
      <xdr:rowOff>25400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21323300" y="9969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61885</xdr:rowOff>
    </xdr:from>
    <xdr:ext cx="469744" cy="259045"/>
    <xdr:sp macro="" textlink="">
      <xdr:nvSpPr>
        <xdr:cNvPr id="788" name="貸付金平均値テキスト">
          <a:extLst>
            <a:ext uri="{FF2B5EF4-FFF2-40B4-BE49-F238E27FC236}">
              <a16:creationId xmlns:a16="http://schemas.microsoft.com/office/drawing/2014/main" id="{00000000-0008-0000-0600-000014030000}"/>
            </a:ext>
          </a:extLst>
        </xdr:cNvPr>
        <xdr:cNvSpPr txBox="1"/>
      </xdr:nvSpPr>
      <xdr:spPr>
        <a:xfrm>
          <a:off x="22212300" y="96630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39008</xdr:rowOff>
    </xdr:from>
    <xdr:to>
      <xdr:col>116</xdr:col>
      <xdr:colOff>114300</xdr:colOff>
      <xdr:row>57</xdr:row>
      <xdr:rowOff>140608</xdr:rowOff>
    </xdr:to>
    <xdr:sp macro="" textlink="">
      <xdr:nvSpPr>
        <xdr:cNvPr id="789" name="フローチャート: 判断 788">
          <a:extLst>
            <a:ext uri="{FF2B5EF4-FFF2-40B4-BE49-F238E27FC236}">
              <a16:creationId xmlns:a16="http://schemas.microsoft.com/office/drawing/2014/main" id="{00000000-0008-0000-0600-000015030000}"/>
            </a:ext>
          </a:extLst>
        </xdr:cNvPr>
        <xdr:cNvSpPr/>
      </xdr:nvSpPr>
      <xdr:spPr>
        <a:xfrm>
          <a:off x="22110700" y="9811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25400</xdr:rowOff>
    </xdr:from>
    <xdr:to>
      <xdr:col>111</xdr:col>
      <xdr:colOff>177800</xdr:colOff>
      <xdr:row>58</xdr:row>
      <xdr:rowOff>25400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20434300" y="9969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47981</xdr:rowOff>
    </xdr:from>
    <xdr:to>
      <xdr:col>112</xdr:col>
      <xdr:colOff>38100</xdr:colOff>
      <xdr:row>57</xdr:row>
      <xdr:rowOff>149581</xdr:rowOff>
    </xdr:to>
    <xdr:sp macro=""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1272500" y="9820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166108</xdr:rowOff>
    </xdr:from>
    <xdr:ext cx="469744"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21088428" y="9595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25400</xdr:rowOff>
    </xdr:from>
    <xdr:to>
      <xdr:col>107</xdr:col>
      <xdr:colOff>50800</xdr:colOff>
      <xdr:row>58</xdr:row>
      <xdr:rowOff>25400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9545300" y="9969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48209</xdr:rowOff>
    </xdr:from>
    <xdr:to>
      <xdr:col>107</xdr:col>
      <xdr:colOff>101600</xdr:colOff>
      <xdr:row>57</xdr:row>
      <xdr:rowOff>149809</xdr:rowOff>
    </xdr:to>
    <xdr:sp macro=""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20383500" y="9820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55</xdr:row>
      <xdr:rowOff>166336</xdr:rowOff>
    </xdr:from>
    <xdr:ext cx="469744"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20199428" y="9596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25400</xdr:rowOff>
    </xdr:from>
    <xdr:to>
      <xdr:col>102</xdr:col>
      <xdr:colOff>114300</xdr:colOff>
      <xdr:row>58</xdr:row>
      <xdr:rowOff>25400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18656300" y="9969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56</xdr:row>
      <xdr:rowOff>74726</xdr:rowOff>
    </xdr:from>
    <xdr:to>
      <xdr:col>102</xdr:col>
      <xdr:colOff>165100</xdr:colOff>
      <xdr:row>57</xdr:row>
      <xdr:rowOff>4876</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19494500" y="9675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55</xdr:row>
      <xdr:rowOff>21403</xdr:rowOff>
    </xdr:from>
    <xdr:ext cx="469744"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19310428" y="94511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112846</xdr:rowOff>
    </xdr:from>
    <xdr:to>
      <xdr:col>98</xdr:col>
      <xdr:colOff>38100</xdr:colOff>
      <xdr:row>57</xdr:row>
      <xdr:rowOff>42996</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18605500" y="9714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59523</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8421428" y="94892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146050</xdr:rowOff>
    </xdr:from>
    <xdr:to>
      <xdr:col>116</xdr:col>
      <xdr:colOff>114300</xdr:colOff>
      <xdr:row>58</xdr:row>
      <xdr:rowOff>76200</xdr:rowOff>
    </xdr:to>
    <xdr:sp macro="" textlink="">
      <xdr:nvSpPr>
        <xdr:cNvPr id="806" name="楕円 805">
          <a:extLst>
            <a:ext uri="{FF2B5EF4-FFF2-40B4-BE49-F238E27FC236}">
              <a16:creationId xmlns:a16="http://schemas.microsoft.com/office/drawing/2014/main" id="{00000000-0008-0000-0600-000026030000}"/>
            </a:ext>
          </a:extLst>
        </xdr:cNvPr>
        <xdr:cNvSpPr/>
      </xdr:nvSpPr>
      <xdr:spPr>
        <a:xfrm>
          <a:off x="221107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60977</xdr:rowOff>
    </xdr:from>
    <xdr:ext cx="249299" cy="259045"/>
    <xdr:sp macro="" textlink="">
      <xdr:nvSpPr>
        <xdr:cNvPr id="807" name="貸付金該当値テキスト">
          <a:extLst>
            <a:ext uri="{FF2B5EF4-FFF2-40B4-BE49-F238E27FC236}">
              <a16:creationId xmlns:a16="http://schemas.microsoft.com/office/drawing/2014/main" id="{00000000-0008-0000-0600-000027030000}"/>
            </a:ext>
          </a:extLst>
        </xdr:cNvPr>
        <xdr:cNvSpPr txBox="1"/>
      </xdr:nvSpPr>
      <xdr:spPr>
        <a:xfrm>
          <a:off x="22212300" y="9833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146050</xdr:rowOff>
    </xdr:from>
    <xdr:to>
      <xdr:col>112</xdr:col>
      <xdr:colOff>38100</xdr:colOff>
      <xdr:row>58</xdr:row>
      <xdr:rowOff>76200</xdr:rowOff>
    </xdr:to>
    <xdr:sp macro="" textlink="">
      <xdr:nvSpPr>
        <xdr:cNvPr id="808" name="楕円 807">
          <a:extLst>
            <a:ext uri="{FF2B5EF4-FFF2-40B4-BE49-F238E27FC236}">
              <a16:creationId xmlns:a16="http://schemas.microsoft.com/office/drawing/2014/main" id="{00000000-0008-0000-0600-000028030000}"/>
            </a:ext>
          </a:extLst>
        </xdr:cNvPr>
        <xdr:cNvSpPr/>
      </xdr:nvSpPr>
      <xdr:spPr>
        <a:xfrm>
          <a:off x="212725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58</xdr:row>
      <xdr:rowOff>67327</xdr:rowOff>
    </xdr:from>
    <xdr:ext cx="249299"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198650" y="10011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146050</xdr:rowOff>
    </xdr:from>
    <xdr:to>
      <xdr:col>107</xdr:col>
      <xdr:colOff>101600</xdr:colOff>
      <xdr:row>58</xdr:row>
      <xdr:rowOff>76200</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203835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58</xdr:row>
      <xdr:rowOff>67327</xdr:rowOff>
    </xdr:from>
    <xdr:ext cx="249299"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0309650" y="10011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146050</xdr:rowOff>
    </xdr:from>
    <xdr:to>
      <xdr:col>102</xdr:col>
      <xdr:colOff>165100</xdr:colOff>
      <xdr:row>58</xdr:row>
      <xdr:rowOff>76200</xdr:rowOff>
    </xdr:to>
    <xdr:sp macro="" textlink="">
      <xdr:nvSpPr>
        <xdr:cNvPr id="812" name="楕円 811">
          <a:extLst>
            <a:ext uri="{FF2B5EF4-FFF2-40B4-BE49-F238E27FC236}">
              <a16:creationId xmlns:a16="http://schemas.microsoft.com/office/drawing/2014/main" id="{00000000-0008-0000-0600-00002C030000}"/>
            </a:ext>
          </a:extLst>
        </xdr:cNvPr>
        <xdr:cNvSpPr/>
      </xdr:nvSpPr>
      <xdr:spPr>
        <a:xfrm>
          <a:off x="194945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58</xdr:row>
      <xdr:rowOff>67327</xdr:rowOff>
    </xdr:from>
    <xdr:ext cx="249299"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420650" y="10011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146050</xdr:rowOff>
    </xdr:from>
    <xdr:to>
      <xdr:col>98</xdr:col>
      <xdr:colOff>38100</xdr:colOff>
      <xdr:row>58</xdr:row>
      <xdr:rowOff>76200</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186055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58</xdr:row>
      <xdr:rowOff>67327</xdr:rowOff>
    </xdr:from>
    <xdr:ext cx="249299"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8531650" y="10011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5" name="直線コネクタ 824">
          <a:extLst>
            <a:ext uri="{FF2B5EF4-FFF2-40B4-BE49-F238E27FC236}">
              <a16:creationId xmlns:a16="http://schemas.microsoft.com/office/drawing/2014/main" id="{00000000-0008-0000-0600-000039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7" name="繰出金グラフ枠">
          <a:extLst>
            <a:ext uri="{FF2B5EF4-FFF2-40B4-BE49-F238E27FC236}">
              <a16:creationId xmlns:a16="http://schemas.microsoft.com/office/drawing/2014/main" id="{00000000-0008-0000-0600-000045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97729</xdr:rowOff>
    </xdr:from>
    <xdr:to>
      <xdr:col>116</xdr:col>
      <xdr:colOff>62864</xdr:colOff>
      <xdr:row>77</xdr:row>
      <xdr:rowOff>97867</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flipV="1">
          <a:off x="22159595" y="12099229"/>
          <a:ext cx="1269" cy="12002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101694</xdr:rowOff>
    </xdr:from>
    <xdr:ext cx="534377" cy="259045"/>
    <xdr:sp macro="" textlink="">
      <xdr:nvSpPr>
        <xdr:cNvPr id="839" name="繰出金最小値テキスト">
          <a:extLst>
            <a:ext uri="{FF2B5EF4-FFF2-40B4-BE49-F238E27FC236}">
              <a16:creationId xmlns:a16="http://schemas.microsoft.com/office/drawing/2014/main" id="{00000000-0008-0000-0600-000047030000}"/>
            </a:ext>
          </a:extLst>
        </xdr:cNvPr>
        <xdr:cNvSpPr txBox="1"/>
      </xdr:nvSpPr>
      <xdr:spPr>
        <a:xfrm>
          <a:off x="22212300" y="13303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29,330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97867</xdr:rowOff>
    </xdr:from>
    <xdr:to>
      <xdr:col>116</xdr:col>
      <xdr:colOff>152400</xdr:colOff>
      <xdr:row>77</xdr:row>
      <xdr:rowOff>97867</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22072600" y="13299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44406</xdr:rowOff>
    </xdr:from>
    <xdr:ext cx="534377" cy="259045"/>
    <xdr:sp macro="" textlink="">
      <xdr:nvSpPr>
        <xdr:cNvPr id="841" name="繰出金最大値テキスト">
          <a:extLst>
            <a:ext uri="{FF2B5EF4-FFF2-40B4-BE49-F238E27FC236}">
              <a16:creationId xmlns:a16="http://schemas.microsoft.com/office/drawing/2014/main" id="{00000000-0008-0000-0600-000049030000}"/>
            </a:ext>
          </a:extLst>
        </xdr:cNvPr>
        <xdr:cNvSpPr txBox="1"/>
      </xdr:nvSpPr>
      <xdr:spPr>
        <a:xfrm>
          <a:off x="22212300" y="11874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81,836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97729</xdr:rowOff>
    </xdr:from>
    <xdr:to>
      <xdr:col>116</xdr:col>
      <xdr:colOff>152400</xdr:colOff>
      <xdr:row>70</xdr:row>
      <xdr:rowOff>97729</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22072600" y="12099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57587</xdr:rowOff>
    </xdr:from>
    <xdr:to>
      <xdr:col>116</xdr:col>
      <xdr:colOff>63500</xdr:colOff>
      <xdr:row>76</xdr:row>
      <xdr:rowOff>8643</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21323300" y="12744887"/>
          <a:ext cx="838200" cy="293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156674</xdr:rowOff>
    </xdr:from>
    <xdr:ext cx="534377" cy="259045"/>
    <xdr:sp macro="" textlink="">
      <xdr:nvSpPr>
        <xdr:cNvPr id="844" name="繰出金平均値テキスト">
          <a:extLst>
            <a:ext uri="{FF2B5EF4-FFF2-40B4-BE49-F238E27FC236}">
              <a16:creationId xmlns:a16="http://schemas.microsoft.com/office/drawing/2014/main" id="{00000000-0008-0000-0600-00004C030000}"/>
            </a:ext>
          </a:extLst>
        </xdr:cNvPr>
        <xdr:cNvSpPr txBox="1"/>
      </xdr:nvSpPr>
      <xdr:spPr>
        <a:xfrm>
          <a:off x="22212300" y="126725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133797</xdr:rowOff>
    </xdr:from>
    <xdr:to>
      <xdr:col>116</xdr:col>
      <xdr:colOff>114300</xdr:colOff>
      <xdr:row>75</xdr:row>
      <xdr:rowOff>63947</xdr:rowOff>
    </xdr:to>
    <xdr:sp macro="" textlink="">
      <xdr:nvSpPr>
        <xdr:cNvPr id="845" name="フローチャート: 判断 844">
          <a:extLst>
            <a:ext uri="{FF2B5EF4-FFF2-40B4-BE49-F238E27FC236}">
              <a16:creationId xmlns:a16="http://schemas.microsoft.com/office/drawing/2014/main" id="{00000000-0008-0000-0600-00004D030000}"/>
            </a:ext>
          </a:extLst>
        </xdr:cNvPr>
        <xdr:cNvSpPr/>
      </xdr:nvSpPr>
      <xdr:spPr>
        <a:xfrm>
          <a:off x="22110700" y="12821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57587</xdr:rowOff>
    </xdr:from>
    <xdr:to>
      <xdr:col>111</xdr:col>
      <xdr:colOff>177800</xdr:colOff>
      <xdr:row>76</xdr:row>
      <xdr:rowOff>115239</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flipV="1">
          <a:off x="20434300" y="12744887"/>
          <a:ext cx="889000" cy="400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73</xdr:row>
      <xdr:rowOff>152816</xdr:rowOff>
    </xdr:from>
    <xdr:to>
      <xdr:col>112</xdr:col>
      <xdr:colOff>38100</xdr:colOff>
      <xdr:row>74</xdr:row>
      <xdr:rowOff>82966</xdr:rowOff>
    </xdr:to>
    <xdr:sp macro="" textlink="">
      <xdr:nvSpPr>
        <xdr:cNvPr id="847" name="フローチャート: 判断 846">
          <a:extLst>
            <a:ext uri="{FF2B5EF4-FFF2-40B4-BE49-F238E27FC236}">
              <a16:creationId xmlns:a16="http://schemas.microsoft.com/office/drawing/2014/main" id="{00000000-0008-0000-0600-00004F030000}"/>
            </a:ext>
          </a:extLst>
        </xdr:cNvPr>
        <xdr:cNvSpPr/>
      </xdr:nvSpPr>
      <xdr:spPr>
        <a:xfrm>
          <a:off x="21272500" y="12668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99493</xdr:rowOff>
    </xdr:from>
    <xdr:ext cx="534377"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21056111" y="12443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115239</xdr:rowOff>
    </xdr:from>
    <xdr:to>
      <xdr:col>107</xdr:col>
      <xdr:colOff>50800</xdr:colOff>
      <xdr:row>76</xdr:row>
      <xdr:rowOff>127561</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flipV="1">
          <a:off x="19545300" y="13145439"/>
          <a:ext cx="889000" cy="12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2832</xdr:rowOff>
    </xdr:from>
    <xdr:to>
      <xdr:col>107</xdr:col>
      <xdr:colOff>101600</xdr:colOff>
      <xdr:row>74</xdr:row>
      <xdr:rowOff>104432</xdr:rowOff>
    </xdr:to>
    <xdr:sp macro="" textlink="">
      <xdr:nvSpPr>
        <xdr:cNvPr id="850" name="フローチャート: 判断 849">
          <a:extLst>
            <a:ext uri="{FF2B5EF4-FFF2-40B4-BE49-F238E27FC236}">
              <a16:creationId xmlns:a16="http://schemas.microsoft.com/office/drawing/2014/main" id="{00000000-0008-0000-0600-000052030000}"/>
            </a:ext>
          </a:extLst>
        </xdr:cNvPr>
        <xdr:cNvSpPr/>
      </xdr:nvSpPr>
      <xdr:spPr>
        <a:xfrm>
          <a:off x="20383500" y="12690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120959</xdr:rowOff>
    </xdr:from>
    <xdr:ext cx="534377"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20167111" y="12465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84882</xdr:rowOff>
    </xdr:from>
    <xdr:to>
      <xdr:col>102</xdr:col>
      <xdr:colOff>114300</xdr:colOff>
      <xdr:row>76</xdr:row>
      <xdr:rowOff>127561</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8656300" y="13115082"/>
          <a:ext cx="889000" cy="42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11862</xdr:rowOff>
    </xdr:from>
    <xdr:to>
      <xdr:col>102</xdr:col>
      <xdr:colOff>165100</xdr:colOff>
      <xdr:row>74</xdr:row>
      <xdr:rowOff>113462</xdr:rowOff>
    </xdr:to>
    <xdr:sp macro="" textlink="">
      <xdr:nvSpPr>
        <xdr:cNvPr id="853" name="フローチャート: 判断 852">
          <a:extLst>
            <a:ext uri="{FF2B5EF4-FFF2-40B4-BE49-F238E27FC236}">
              <a16:creationId xmlns:a16="http://schemas.microsoft.com/office/drawing/2014/main" id="{00000000-0008-0000-0600-000055030000}"/>
            </a:ext>
          </a:extLst>
        </xdr:cNvPr>
        <xdr:cNvSpPr/>
      </xdr:nvSpPr>
      <xdr:spPr>
        <a:xfrm>
          <a:off x="19494500" y="12699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129989</xdr:rowOff>
    </xdr:from>
    <xdr:ext cx="534377"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19278111" y="12474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7313</xdr:rowOff>
    </xdr:from>
    <xdr:to>
      <xdr:col>98</xdr:col>
      <xdr:colOff>38100</xdr:colOff>
      <xdr:row>74</xdr:row>
      <xdr:rowOff>108913</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18605500" y="12694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125440</xdr:rowOff>
    </xdr:from>
    <xdr:ext cx="534377"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18389111" y="12469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129294</xdr:rowOff>
    </xdr:from>
    <xdr:to>
      <xdr:col>116</xdr:col>
      <xdr:colOff>114300</xdr:colOff>
      <xdr:row>76</xdr:row>
      <xdr:rowOff>59444</xdr:rowOff>
    </xdr:to>
    <xdr:sp macro="" textlink="">
      <xdr:nvSpPr>
        <xdr:cNvPr id="862" name="楕円 861">
          <a:extLst>
            <a:ext uri="{FF2B5EF4-FFF2-40B4-BE49-F238E27FC236}">
              <a16:creationId xmlns:a16="http://schemas.microsoft.com/office/drawing/2014/main" id="{00000000-0008-0000-0600-00005E030000}"/>
            </a:ext>
          </a:extLst>
        </xdr:cNvPr>
        <xdr:cNvSpPr/>
      </xdr:nvSpPr>
      <xdr:spPr>
        <a:xfrm>
          <a:off x="22110700" y="12988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75</xdr:row>
      <xdr:rowOff>107721</xdr:rowOff>
    </xdr:from>
    <xdr:ext cx="534377" cy="259045"/>
    <xdr:sp macro="" textlink="">
      <xdr:nvSpPr>
        <xdr:cNvPr id="863" name="繰出金該当値テキスト">
          <a:extLst>
            <a:ext uri="{FF2B5EF4-FFF2-40B4-BE49-F238E27FC236}">
              <a16:creationId xmlns:a16="http://schemas.microsoft.com/office/drawing/2014/main" id="{00000000-0008-0000-0600-00005F030000}"/>
            </a:ext>
          </a:extLst>
        </xdr:cNvPr>
        <xdr:cNvSpPr txBox="1"/>
      </xdr:nvSpPr>
      <xdr:spPr>
        <a:xfrm>
          <a:off x="22212300" y="12966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6787</xdr:rowOff>
    </xdr:from>
    <xdr:to>
      <xdr:col>112</xdr:col>
      <xdr:colOff>38100</xdr:colOff>
      <xdr:row>74</xdr:row>
      <xdr:rowOff>108387</xdr:rowOff>
    </xdr:to>
    <xdr:sp macro="" textlink="">
      <xdr:nvSpPr>
        <xdr:cNvPr id="864" name="楕円 863">
          <a:extLst>
            <a:ext uri="{FF2B5EF4-FFF2-40B4-BE49-F238E27FC236}">
              <a16:creationId xmlns:a16="http://schemas.microsoft.com/office/drawing/2014/main" id="{00000000-0008-0000-0600-000060030000}"/>
            </a:ext>
          </a:extLst>
        </xdr:cNvPr>
        <xdr:cNvSpPr/>
      </xdr:nvSpPr>
      <xdr:spPr>
        <a:xfrm>
          <a:off x="21272500" y="12694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99514</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1056111" y="12786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64439</xdr:rowOff>
    </xdr:from>
    <xdr:to>
      <xdr:col>107</xdr:col>
      <xdr:colOff>101600</xdr:colOff>
      <xdr:row>76</xdr:row>
      <xdr:rowOff>166039</xdr:rowOff>
    </xdr:to>
    <xdr:sp macro="" textlink="">
      <xdr:nvSpPr>
        <xdr:cNvPr id="866" name="楕円 865">
          <a:extLst>
            <a:ext uri="{FF2B5EF4-FFF2-40B4-BE49-F238E27FC236}">
              <a16:creationId xmlns:a16="http://schemas.microsoft.com/office/drawing/2014/main" id="{00000000-0008-0000-0600-000062030000}"/>
            </a:ext>
          </a:extLst>
        </xdr:cNvPr>
        <xdr:cNvSpPr/>
      </xdr:nvSpPr>
      <xdr:spPr>
        <a:xfrm>
          <a:off x="20383500" y="13094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157166</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0167111" y="13187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76761</xdr:rowOff>
    </xdr:from>
    <xdr:to>
      <xdr:col>102</xdr:col>
      <xdr:colOff>165100</xdr:colOff>
      <xdr:row>77</xdr:row>
      <xdr:rowOff>6911</xdr:rowOff>
    </xdr:to>
    <xdr:sp macro="" textlink="">
      <xdr:nvSpPr>
        <xdr:cNvPr id="868" name="楕円 867">
          <a:extLst>
            <a:ext uri="{FF2B5EF4-FFF2-40B4-BE49-F238E27FC236}">
              <a16:creationId xmlns:a16="http://schemas.microsoft.com/office/drawing/2014/main" id="{00000000-0008-0000-0600-000064030000}"/>
            </a:ext>
          </a:extLst>
        </xdr:cNvPr>
        <xdr:cNvSpPr/>
      </xdr:nvSpPr>
      <xdr:spPr>
        <a:xfrm>
          <a:off x="19494500" y="13106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169488</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9278111" y="13199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34082</xdr:rowOff>
    </xdr:from>
    <xdr:to>
      <xdr:col>98</xdr:col>
      <xdr:colOff>38100</xdr:colOff>
      <xdr:row>76</xdr:row>
      <xdr:rowOff>135682</xdr:rowOff>
    </xdr:to>
    <xdr:sp macro="" textlink="">
      <xdr:nvSpPr>
        <xdr:cNvPr id="870" name="楕円 869">
          <a:extLst>
            <a:ext uri="{FF2B5EF4-FFF2-40B4-BE49-F238E27FC236}">
              <a16:creationId xmlns:a16="http://schemas.microsoft.com/office/drawing/2014/main" id="{00000000-0008-0000-0600-000066030000}"/>
            </a:ext>
          </a:extLst>
        </xdr:cNvPr>
        <xdr:cNvSpPr/>
      </xdr:nvSpPr>
      <xdr:spPr>
        <a:xfrm>
          <a:off x="18605500" y="13064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126809</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8389111" y="13157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2" name="正方形/長方形 871">
          <a:extLst>
            <a:ext uri="{FF2B5EF4-FFF2-40B4-BE49-F238E27FC236}">
              <a16:creationId xmlns:a16="http://schemas.microsoft.com/office/drawing/2014/main" id="{00000000-0008-0000-0600-000068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3" name="正方形/長方形 872">
          <a:extLst>
            <a:ext uri="{FF2B5EF4-FFF2-40B4-BE49-F238E27FC236}">
              <a16:creationId xmlns:a16="http://schemas.microsoft.com/office/drawing/2014/main" id="{00000000-0008-0000-0600-000069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1" name="直線コネクタ 880">
          <a:extLst>
            <a:ext uri="{FF2B5EF4-FFF2-40B4-BE49-F238E27FC236}">
              <a16:creationId xmlns:a16="http://schemas.microsoft.com/office/drawing/2014/main" id="{00000000-0008-0000-0600-000071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2" name="直線コネクタ 881">
          <a:extLst>
            <a:ext uri="{FF2B5EF4-FFF2-40B4-BE49-F238E27FC236}">
              <a16:creationId xmlns:a16="http://schemas.microsoft.com/office/drawing/2014/main" id="{00000000-0008-0000-0600-000072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4" name="直線コネクタ 883">
          <a:extLst>
            <a:ext uri="{FF2B5EF4-FFF2-40B4-BE49-F238E27FC236}">
              <a16:creationId xmlns:a16="http://schemas.microsoft.com/office/drawing/2014/main" id="{00000000-0008-0000-0600-000074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6" name="前年度繰上充用金グラフ枠">
          <a:extLst>
            <a:ext uri="{FF2B5EF4-FFF2-40B4-BE49-F238E27FC236}">
              <a16:creationId xmlns:a16="http://schemas.microsoft.com/office/drawing/2014/main" id="{00000000-0008-0000-0600-000076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8" name="前年度繰上充用金最小値テキスト">
          <a:extLst>
            <a:ext uri="{FF2B5EF4-FFF2-40B4-BE49-F238E27FC236}">
              <a16:creationId xmlns:a16="http://schemas.microsoft.com/office/drawing/2014/main" id="{00000000-0008-0000-0600-000078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9" name="直線コネクタ 888">
          <a:extLst>
            <a:ext uri="{FF2B5EF4-FFF2-40B4-BE49-F238E27FC236}">
              <a16:creationId xmlns:a16="http://schemas.microsoft.com/office/drawing/2014/main" id="{00000000-0008-0000-0600-000079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0" name="前年度繰上充用金最大値テキスト">
          <a:extLst>
            <a:ext uri="{FF2B5EF4-FFF2-40B4-BE49-F238E27FC236}">
              <a16:creationId xmlns:a16="http://schemas.microsoft.com/office/drawing/2014/main" id="{00000000-0008-0000-0600-00007A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3" name="前年度繰上充用金平均値テキスト">
          <a:extLst>
            <a:ext uri="{FF2B5EF4-FFF2-40B4-BE49-F238E27FC236}">
              <a16:creationId xmlns:a16="http://schemas.microsoft.com/office/drawing/2014/main" id="{00000000-0008-0000-0600-00007D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4" name="フローチャート: 判断 893">
          <a:extLst>
            <a:ext uri="{FF2B5EF4-FFF2-40B4-BE49-F238E27FC236}">
              <a16:creationId xmlns:a16="http://schemas.microsoft.com/office/drawing/2014/main" id="{00000000-0008-0000-0600-00007E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6" name="フローチャート: 判断 895">
          <a:extLst>
            <a:ext uri="{FF2B5EF4-FFF2-40B4-BE49-F238E27FC236}">
              <a16:creationId xmlns:a16="http://schemas.microsoft.com/office/drawing/2014/main" id="{00000000-0008-0000-0600-000080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899" name="フローチャート: 判断 898">
          <a:extLst>
            <a:ext uri="{FF2B5EF4-FFF2-40B4-BE49-F238E27FC236}">
              <a16:creationId xmlns:a16="http://schemas.microsoft.com/office/drawing/2014/main" id="{00000000-0008-0000-0600-000083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2" name="フローチャート: 判断 901">
          <a:extLst>
            <a:ext uri="{FF2B5EF4-FFF2-40B4-BE49-F238E27FC236}">
              <a16:creationId xmlns:a16="http://schemas.microsoft.com/office/drawing/2014/main" id="{00000000-0008-0000-0600-000086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4" name="フローチャート: 判断 903">
          <a:extLst>
            <a:ext uri="{FF2B5EF4-FFF2-40B4-BE49-F238E27FC236}">
              <a16:creationId xmlns:a16="http://schemas.microsoft.com/office/drawing/2014/main" id="{00000000-0008-0000-0600-000088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1" name="楕円 910">
          <a:extLst>
            <a:ext uri="{FF2B5EF4-FFF2-40B4-BE49-F238E27FC236}">
              <a16:creationId xmlns:a16="http://schemas.microsoft.com/office/drawing/2014/main" id="{00000000-0008-0000-0600-00008F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2" name="前年度繰上充用金該当値テキスト">
          <a:extLst>
            <a:ext uri="{FF2B5EF4-FFF2-40B4-BE49-F238E27FC236}">
              <a16:creationId xmlns:a16="http://schemas.microsoft.com/office/drawing/2014/main" id="{00000000-0008-0000-0600-000090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3" name="楕円 912">
          <a:extLst>
            <a:ext uri="{FF2B5EF4-FFF2-40B4-BE49-F238E27FC236}">
              <a16:creationId xmlns:a16="http://schemas.microsoft.com/office/drawing/2014/main" id="{00000000-0008-0000-0600-000091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5" name="楕円 914">
          <a:extLst>
            <a:ext uri="{FF2B5EF4-FFF2-40B4-BE49-F238E27FC236}">
              <a16:creationId xmlns:a16="http://schemas.microsoft.com/office/drawing/2014/main" id="{00000000-0008-0000-0600-000093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7" name="楕円 916">
          <a:extLst>
            <a:ext uri="{FF2B5EF4-FFF2-40B4-BE49-F238E27FC236}">
              <a16:creationId xmlns:a16="http://schemas.microsoft.com/office/drawing/2014/main" id="{00000000-0008-0000-0600-000095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9" name="楕円 918">
          <a:extLst>
            <a:ext uri="{FF2B5EF4-FFF2-40B4-BE49-F238E27FC236}">
              <a16:creationId xmlns:a16="http://schemas.microsoft.com/office/drawing/2014/main" id="{00000000-0008-0000-0600-000097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1" name="正方形/長方形 920">
          <a:extLst>
            <a:ext uri="{FF2B5EF4-FFF2-40B4-BE49-F238E27FC236}">
              <a16:creationId xmlns:a16="http://schemas.microsoft.com/office/drawing/2014/main" id="{00000000-0008-0000-0600-000099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2" name="正方形/長方形 921">
          <a:extLst>
            <a:ext uri="{FF2B5EF4-FFF2-40B4-BE49-F238E27FC236}">
              <a16:creationId xmlns:a16="http://schemas.microsoft.com/office/drawing/2014/main" id="{00000000-0008-0000-0600-00009A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人件費は、住民一人あたり</a:t>
          </a:r>
          <a:r>
            <a:rPr kumimoji="1" lang="ja-JP" altLang="en-US" sz="1200">
              <a:solidFill>
                <a:schemeClr val="dk1"/>
              </a:solidFill>
              <a:effectLst/>
              <a:latin typeface="+mn-lt"/>
              <a:ea typeface="+mn-ea"/>
              <a:cs typeface="+mn-cs"/>
            </a:rPr>
            <a:t>９２</a:t>
          </a:r>
          <a:r>
            <a:rPr kumimoji="1" lang="ja-JP" altLang="ja-JP" sz="1200">
              <a:solidFill>
                <a:schemeClr val="dk1"/>
              </a:solidFill>
              <a:effectLst/>
              <a:latin typeface="+mn-lt"/>
              <a:ea typeface="+mn-ea"/>
              <a:cs typeface="+mn-cs"/>
            </a:rPr>
            <a:t>，１</a:t>
          </a:r>
          <a:r>
            <a:rPr kumimoji="1" lang="ja-JP" altLang="en-US" sz="1200">
              <a:solidFill>
                <a:schemeClr val="dk1"/>
              </a:solidFill>
              <a:effectLst/>
              <a:latin typeface="+mn-lt"/>
              <a:ea typeface="+mn-ea"/>
              <a:cs typeface="+mn-cs"/>
            </a:rPr>
            <a:t>６７</a:t>
          </a:r>
          <a:r>
            <a:rPr kumimoji="1" lang="ja-JP" altLang="ja-JP" sz="1200">
              <a:solidFill>
                <a:schemeClr val="dk1"/>
              </a:solidFill>
              <a:effectLst/>
              <a:latin typeface="+mn-lt"/>
              <a:ea typeface="+mn-ea"/>
              <a:cs typeface="+mn-cs"/>
            </a:rPr>
            <a:t>円で、類似団体平均値を下回っている。</a:t>
          </a:r>
          <a:endParaRPr lang="ja-JP" altLang="ja-JP" sz="1200">
            <a:effectLst/>
          </a:endParaRPr>
        </a:p>
        <a:p>
          <a:r>
            <a:rPr lang="ja-JP" altLang="ja-JP" sz="1200">
              <a:solidFill>
                <a:schemeClr val="dk1"/>
              </a:solidFill>
              <a:effectLst/>
              <a:latin typeface="+mn-lt"/>
              <a:ea typeface="+mn-ea"/>
              <a:cs typeface="+mn-cs"/>
            </a:rPr>
            <a:t>物件費は、</a:t>
          </a:r>
          <a:r>
            <a:rPr kumimoji="1" lang="ja-JP" altLang="en-US" sz="1200">
              <a:solidFill>
                <a:schemeClr val="dk1"/>
              </a:solidFill>
              <a:effectLst/>
              <a:latin typeface="+mn-lt"/>
              <a:ea typeface="+mn-ea"/>
              <a:cs typeface="+mn-cs"/>
            </a:rPr>
            <a:t>村道整備事業や文化財試掘調査の影響</a:t>
          </a:r>
          <a:r>
            <a:rPr kumimoji="1" lang="ja-JP" altLang="ja-JP" sz="1200">
              <a:solidFill>
                <a:schemeClr val="dk1"/>
              </a:solidFill>
              <a:effectLst/>
              <a:latin typeface="+mn-lt"/>
              <a:ea typeface="+mn-ea"/>
              <a:cs typeface="+mn-cs"/>
            </a:rPr>
            <a:t>により</a:t>
          </a:r>
          <a:r>
            <a:rPr lang="ja-JP" altLang="ja-JP" sz="1200">
              <a:solidFill>
                <a:schemeClr val="dk1"/>
              </a:solidFill>
              <a:effectLst/>
              <a:latin typeface="+mn-lt"/>
              <a:ea typeface="+mn-ea"/>
              <a:cs typeface="+mn-cs"/>
            </a:rPr>
            <a:t>昨年度より増となり、類似団体平均を上回った。次年度以降も当該業務が発生する見込みがある。</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扶助費は、認可保育所への負担金や障害福祉サービス諸費</a:t>
          </a:r>
          <a:r>
            <a:rPr kumimoji="1" lang="ja-JP" altLang="en-US" sz="1200">
              <a:solidFill>
                <a:schemeClr val="dk1"/>
              </a:solidFill>
              <a:effectLst/>
              <a:latin typeface="+mn-lt"/>
              <a:ea typeface="+mn-ea"/>
              <a:cs typeface="+mn-cs"/>
            </a:rPr>
            <a:t>等</a:t>
          </a:r>
          <a:r>
            <a:rPr kumimoji="1" lang="ja-JP" altLang="ja-JP" sz="1200">
              <a:solidFill>
                <a:schemeClr val="dk1"/>
              </a:solidFill>
              <a:effectLst/>
              <a:latin typeface="+mn-lt"/>
              <a:ea typeface="+mn-ea"/>
              <a:cs typeface="+mn-cs"/>
            </a:rPr>
            <a:t>の</a:t>
          </a:r>
          <a:r>
            <a:rPr kumimoji="1" lang="ja-JP" altLang="en-US" sz="1200">
              <a:solidFill>
                <a:schemeClr val="dk1"/>
              </a:solidFill>
              <a:effectLst/>
              <a:latin typeface="+mn-lt"/>
              <a:ea typeface="+mn-ea"/>
              <a:cs typeface="+mn-cs"/>
            </a:rPr>
            <a:t>社会保障経費の</a:t>
          </a:r>
          <a:r>
            <a:rPr kumimoji="1" lang="ja-JP" altLang="ja-JP" sz="1200">
              <a:solidFill>
                <a:schemeClr val="dk1"/>
              </a:solidFill>
              <a:effectLst/>
              <a:latin typeface="+mn-lt"/>
              <a:ea typeface="+mn-ea"/>
              <a:cs typeface="+mn-cs"/>
            </a:rPr>
            <a:t>増加</a:t>
          </a:r>
          <a:r>
            <a:rPr kumimoji="1" lang="ja-JP" altLang="en-US" sz="1200">
              <a:solidFill>
                <a:schemeClr val="dk1"/>
              </a:solidFill>
              <a:effectLst/>
              <a:latin typeface="+mn-lt"/>
              <a:ea typeface="+mn-ea"/>
              <a:cs typeface="+mn-cs"/>
            </a:rPr>
            <a:t>が</a:t>
          </a:r>
          <a:r>
            <a:rPr kumimoji="1" lang="ja-JP" altLang="ja-JP" sz="1200">
              <a:solidFill>
                <a:schemeClr val="dk1"/>
              </a:solidFill>
              <a:effectLst/>
              <a:latin typeface="+mn-lt"/>
              <a:ea typeface="+mn-ea"/>
              <a:cs typeface="+mn-cs"/>
            </a:rPr>
            <a:t>影響</a:t>
          </a:r>
          <a:r>
            <a:rPr kumimoji="1" lang="ja-JP" altLang="en-US" sz="1200">
              <a:solidFill>
                <a:schemeClr val="dk1"/>
              </a:solidFill>
              <a:effectLst/>
              <a:latin typeface="+mn-lt"/>
              <a:ea typeface="+mn-ea"/>
              <a:cs typeface="+mn-cs"/>
            </a:rPr>
            <a:t>しており、</a:t>
          </a:r>
          <a:r>
            <a:rPr kumimoji="1" lang="ja-JP" altLang="ja-JP" sz="1200">
              <a:solidFill>
                <a:schemeClr val="dk1"/>
              </a:solidFill>
              <a:effectLst/>
              <a:latin typeface="+mn-lt"/>
              <a:ea typeface="+mn-ea"/>
              <a:cs typeface="+mn-cs"/>
            </a:rPr>
            <a:t>類似団体平均との</a:t>
          </a:r>
          <a:r>
            <a:rPr kumimoji="1" lang="ja-JP" altLang="en-US" sz="1200">
              <a:solidFill>
                <a:schemeClr val="dk1"/>
              </a:solidFill>
              <a:effectLst/>
              <a:latin typeface="+mn-lt"/>
              <a:ea typeface="+mn-ea"/>
              <a:cs typeface="+mn-cs"/>
            </a:rPr>
            <a:t>間に大きな</a:t>
          </a:r>
          <a:r>
            <a:rPr kumimoji="1" lang="ja-JP" altLang="ja-JP" sz="1200">
              <a:solidFill>
                <a:schemeClr val="dk1"/>
              </a:solidFill>
              <a:effectLst/>
              <a:latin typeface="+mn-lt"/>
              <a:ea typeface="+mn-ea"/>
              <a:cs typeface="+mn-cs"/>
            </a:rPr>
            <a:t>開きが</a:t>
          </a:r>
          <a:r>
            <a:rPr kumimoji="1" lang="ja-JP" altLang="en-US" sz="1200">
              <a:solidFill>
                <a:schemeClr val="dk1"/>
              </a:solidFill>
              <a:effectLst/>
              <a:latin typeface="+mn-lt"/>
              <a:ea typeface="+mn-ea"/>
              <a:cs typeface="+mn-cs"/>
            </a:rPr>
            <a:t>ある</a:t>
          </a:r>
          <a:r>
            <a:rPr kumimoji="1" lang="ja-JP" altLang="ja-JP"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積立金は、</a:t>
          </a:r>
          <a:r>
            <a:rPr kumimoji="1" lang="ja-JP" altLang="en-US" sz="1200">
              <a:solidFill>
                <a:schemeClr val="dk1"/>
              </a:solidFill>
              <a:effectLst/>
              <a:latin typeface="+mn-lt"/>
              <a:ea typeface="+mn-ea"/>
              <a:cs typeface="+mn-cs"/>
            </a:rPr>
            <a:t>前</a:t>
          </a:r>
          <a:r>
            <a:rPr kumimoji="1" lang="ja-JP" altLang="ja-JP" sz="1200">
              <a:solidFill>
                <a:schemeClr val="dk1"/>
              </a:solidFill>
              <a:effectLst/>
              <a:latin typeface="+mn-lt"/>
              <a:ea typeface="+mn-ea"/>
              <a:cs typeface="+mn-cs"/>
            </a:rPr>
            <a:t>年度より減少したものの、特定目的基金の公共施設整備基金や廃棄物処理施設建設基金等への積立てをおこなった。</a:t>
          </a:r>
          <a:endParaRPr lang="ja-JP" altLang="ja-JP" sz="1200">
            <a:effectLst/>
          </a:endParaRPr>
        </a:p>
        <a:p>
          <a:r>
            <a:rPr kumimoji="1" lang="ja-JP" altLang="ja-JP" sz="1200">
              <a:solidFill>
                <a:schemeClr val="dk1"/>
              </a:solidFill>
              <a:effectLst/>
              <a:latin typeface="+mn-lt"/>
              <a:ea typeface="+mn-ea"/>
              <a:cs typeface="+mn-cs"/>
            </a:rPr>
            <a:t>繰出金は、</a:t>
          </a:r>
          <a:r>
            <a:rPr kumimoji="1" lang="ja-JP" altLang="en-US" sz="1200">
              <a:solidFill>
                <a:schemeClr val="dk1"/>
              </a:solidFill>
              <a:effectLst/>
              <a:latin typeface="+mn-lt"/>
              <a:ea typeface="+mn-ea"/>
              <a:cs typeface="+mn-cs"/>
            </a:rPr>
            <a:t>前年度より</a:t>
          </a:r>
          <a:r>
            <a:rPr kumimoji="1" lang="ja-JP" altLang="ja-JP" sz="1200">
              <a:solidFill>
                <a:schemeClr val="dk1"/>
              </a:solidFill>
              <a:effectLst/>
              <a:latin typeface="+mn-lt"/>
              <a:ea typeface="+mn-ea"/>
              <a:cs typeface="+mn-cs"/>
            </a:rPr>
            <a:t>国保特別会計への繰出</a:t>
          </a:r>
          <a:r>
            <a:rPr kumimoji="1" lang="ja-JP" altLang="en-US" sz="1200">
              <a:solidFill>
                <a:schemeClr val="dk1"/>
              </a:solidFill>
              <a:effectLst/>
              <a:latin typeface="+mn-lt"/>
              <a:ea typeface="+mn-ea"/>
              <a:cs typeface="+mn-cs"/>
            </a:rPr>
            <a:t>金は減少</a:t>
          </a:r>
          <a:r>
            <a:rPr kumimoji="1" lang="ja-JP" altLang="ja-JP" sz="1200">
              <a:solidFill>
                <a:schemeClr val="dk1"/>
              </a:solidFill>
              <a:effectLst/>
              <a:latin typeface="+mn-lt"/>
              <a:ea typeface="+mn-ea"/>
              <a:cs typeface="+mn-cs"/>
            </a:rPr>
            <a:t>となった</a:t>
          </a:r>
          <a:r>
            <a:rPr kumimoji="1" lang="ja-JP" altLang="en-US" sz="1200">
              <a:solidFill>
                <a:schemeClr val="dk1"/>
              </a:solidFill>
              <a:effectLst/>
              <a:latin typeface="+mn-lt"/>
              <a:ea typeface="+mn-ea"/>
              <a:cs typeface="+mn-cs"/>
            </a:rPr>
            <a:t>が、</a:t>
          </a:r>
          <a:r>
            <a:rPr kumimoji="1" lang="ja-JP" altLang="ja-JP" sz="1200">
              <a:solidFill>
                <a:schemeClr val="dk1"/>
              </a:solidFill>
              <a:effectLst/>
              <a:latin typeface="+mn-lt"/>
              <a:ea typeface="+mn-ea"/>
              <a:cs typeface="+mn-cs"/>
            </a:rPr>
            <a:t>国保特別会計の運営状況について厳しい状況が続いている。</a:t>
          </a:r>
          <a:endParaRPr lang="ja-JP" altLang="ja-JP" sz="12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沖縄県北中城村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17,951
17,516
11.54
9,793,182
9,498,748
235,583
4,925,489
4,423,899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5.5
46.5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168927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54627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168927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a:extLst>
            <a:ext uri="{FF2B5EF4-FFF2-40B4-BE49-F238E27FC236}">
              <a16:creationId xmlns:a16="http://schemas.microsoft.com/office/drawing/2014/main" id="{00000000-0008-0000-07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18999</xdr:rowOff>
    </xdr:from>
    <xdr:to>
      <xdr:col>24</xdr:col>
      <xdr:colOff>62865</xdr:colOff>
      <xdr:row>37</xdr:row>
      <xdr:rowOff>9398</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flipV="1">
          <a:off x="4633595" y="5162499"/>
          <a:ext cx="1270" cy="11905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13225</xdr:rowOff>
    </xdr:from>
    <xdr:ext cx="469744" cy="259045"/>
    <xdr:sp macro="" textlink="">
      <xdr:nvSpPr>
        <xdr:cNvPr id="55" name="議会費最小値テキスト">
          <a:extLst>
            <a:ext uri="{FF2B5EF4-FFF2-40B4-BE49-F238E27FC236}">
              <a16:creationId xmlns:a16="http://schemas.microsoft.com/office/drawing/2014/main" id="{00000000-0008-0000-0700-000037000000}"/>
            </a:ext>
          </a:extLst>
        </xdr:cNvPr>
        <xdr:cNvSpPr txBox="1"/>
      </xdr:nvSpPr>
      <xdr:spPr>
        <a:xfrm>
          <a:off x="4686300" y="63568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9398</xdr:rowOff>
    </xdr:from>
    <xdr:to>
      <xdr:col>24</xdr:col>
      <xdr:colOff>152400</xdr:colOff>
      <xdr:row>37</xdr:row>
      <xdr:rowOff>9398</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4546600" y="63530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137126</xdr:rowOff>
    </xdr:from>
    <xdr:ext cx="469744" cy="259045"/>
    <xdr:sp macro="" textlink="">
      <xdr:nvSpPr>
        <xdr:cNvPr id="57" name="議会費最大値テキスト">
          <a:extLst>
            <a:ext uri="{FF2B5EF4-FFF2-40B4-BE49-F238E27FC236}">
              <a16:creationId xmlns:a16="http://schemas.microsoft.com/office/drawing/2014/main" id="{00000000-0008-0000-0700-000039000000}"/>
            </a:ext>
          </a:extLst>
        </xdr:cNvPr>
        <xdr:cNvSpPr txBox="1"/>
      </xdr:nvSpPr>
      <xdr:spPr>
        <a:xfrm>
          <a:off x="4686300" y="49377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8,528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18999</xdr:rowOff>
    </xdr:from>
    <xdr:to>
      <xdr:col>24</xdr:col>
      <xdr:colOff>152400</xdr:colOff>
      <xdr:row>30</xdr:row>
      <xdr:rowOff>18999</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5162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41631</xdr:rowOff>
    </xdr:from>
    <xdr:to>
      <xdr:col>24</xdr:col>
      <xdr:colOff>63500</xdr:colOff>
      <xdr:row>34</xdr:row>
      <xdr:rowOff>43002</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3797300" y="5870931"/>
          <a:ext cx="838200" cy="1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86631</xdr:rowOff>
    </xdr:from>
    <xdr:ext cx="469744" cy="259045"/>
    <xdr:sp macro="" textlink="">
      <xdr:nvSpPr>
        <xdr:cNvPr id="60" name="議会費平均値テキスト">
          <a:extLst>
            <a:ext uri="{FF2B5EF4-FFF2-40B4-BE49-F238E27FC236}">
              <a16:creationId xmlns:a16="http://schemas.microsoft.com/office/drawing/2014/main" id="{00000000-0008-0000-0700-00003C000000}"/>
            </a:ext>
          </a:extLst>
        </xdr:cNvPr>
        <xdr:cNvSpPr txBox="1"/>
      </xdr:nvSpPr>
      <xdr:spPr>
        <a:xfrm>
          <a:off x="4686300" y="55730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63754</xdr:rowOff>
    </xdr:from>
    <xdr:to>
      <xdr:col>24</xdr:col>
      <xdr:colOff>114300</xdr:colOff>
      <xdr:row>33</xdr:row>
      <xdr:rowOff>165354</xdr:rowOff>
    </xdr:to>
    <xdr:sp macro="" textlink="">
      <xdr:nvSpPr>
        <xdr:cNvPr id="61" name="フローチャート: 判断 60">
          <a:extLst>
            <a:ext uri="{FF2B5EF4-FFF2-40B4-BE49-F238E27FC236}">
              <a16:creationId xmlns:a16="http://schemas.microsoft.com/office/drawing/2014/main" id="{00000000-0008-0000-0700-00003D000000}"/>
            </a:ext>
          </a:extLst>
        </xdr:cNvPr>
        <xdr:cNvSpPr/>
      </xdr:nvSpPr>
      <xdr:spPr>
        <a:xfrm>
          <a:off x="4584700" y="5721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43002</xdr:rowOff>
    </xdr:from>
    <xdr:to>
      <xdr:col>19</xdr:col>
      <xdr:colOff>177800</xdr:colOff>
      <xdr:row>34</xdr:row>
      <xdr:rowOff>123698</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flipV="1">
          <a:off x="2908300" y="5872302"/>
          <a:ext cx="889000" cy="80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33</xdr:row>
      <xdr:rowOff>82728</xdr:rowOff>
    </xdr:from>
    <xdr:to>
      <xdr:col>20</xdr:col>
      <xdr:colOff>38100</xdr:colOff>
      <xdr:row>34</xdr:row>
      <xdr:rowOff>12878</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3746500" y="574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32</xdr:row>
      <xdr:rowOff>29405</xdr:rowOff>
    </xdr:from>
    <xdr:ext cx="469744" cy="259045"/>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a:off x="3562428" y="5515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123698</xdr:rowOff>
    </xdr:from>
    <xdr:to>
      <xdr:col>15</xdr:col>
      <xdr:colOff>50800</xdr:colOff>
      <xdr:row>34</xdr:row>
      <xdr:rowOff>139929</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flipV="1">
          <a:off x="2019300" y="5952998"/>
          <a:ext cx="889000" cy="16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33</xdr:row>
      <xdr:rowOff>123418</xdr:rowOff>
    </xdr:from>
    <xdr:to>
      <xdr:col>15</xdr:col>
      <xdr:colOff>101600</xdr:colOff>
      <xdr:row>34</xdr:row>
      <xdr:rowOff>53568</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2857500" y="5781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32</xdr:row>
      <xdr:rowOff>70095</xdr:rowOff>
    </xdr:from>
    <xdr:ext cx="469744" cy="259045"/>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2673428" y="5556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90780</xdr:rowOff>
    </xdr:from>
    <xdr:to>
      <xdr:col>10</xdr:col>
      <xdr:colOff>114300</xdr:colOff>
      <xdr:row>34</xdr:row>
      <xdr:rowOff>139929</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a:off x="1130300" y="5920080"/>
          <a:ext cx="889000" cy="49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33</xdr:row>
      <xdr:rowOff>138963</xdr:rowOff>
    </xdr:from>
    <xdr:to>
      <xdr:col>10</xdr:col>
      <xdr:colOff>165100</xdr:colOff>
      <xdr:row>34</xdr:row>
      <xdr:rowOff>69113</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1968500" y="579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32</xdr:row>
      <xdr:rowOff>85640</xdr:rowOff>
    </xdr:from>
    <xdr:ext cx="469744"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1784428" y="55720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107874</xdr:rowOff>
    </xdr:from>
    <xdr:to>
      <xdr:col>6</xdr:col>
      <xdr:colOff>38100</xdr:colOff>
      <xdr:row>34</xdr:row>
      <xdr:rowOff>38024</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079500" y="5765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32</xdr:row>
      <xdr:rowOff>54551</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895428" y="55409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162281</xdr:rowOff>
    </xdr:from>
    <xdr:to>
      <xdr:col>24</xdr:col>
      <xdr:colOff>114300</xdr:colOff>
      <xdr:row>34</xdr:row>
      <xdr:rowOff>92431</xdr:rowOff>
    </xdr:to>
    <xdr:sp macro="" textlink="">
      <xdr:nvSpPr>
        <xdr:cNvPr id="78" name="楕円 77">
          <a:extLst>
            <a:ext uri="{FF2B5EF4-FFF2-40B4-BE49-F238E27FC236}">
              <a16:creationId xmlns:a16="http://schemas.microsoft.com/office/drawing/2014/main" id="{00000000-0008-0000-0700-00004E000000}"/>
            </a:ext>
          </a:extLst>
        </xdr:cNvPr>
        <xdr:cNvSpPr/>
      </xdr:nvSpPr>
      <xdr:spPr>
        <a:xfrm>
          <a:off x="4584700" y="5820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140708</xdr:rowOff>
    </xdr:from>
    <xdr:ext cx="469744" cy="259045"/>
    <xdr:sp macro="" textlink="">
      <xdr:nvSpPr>
        <xdr:cNvPr id="79" name="議会費該当値テキスト">
          <a:extLst>
            <a:ext uri="{FF2B5EF4-FFF2-40B4-BE49-F238E27FC236}">
              <a16:creationId xmlns:a16="http://schemas.microsoft.com/office/drawing/2014/main" id="{00000000-0008-0000-0700-00004F000000}"/>
            </a:ext>
          </a:extLst>
        </xdr:cNvPr>
        <xdr:cNvSpPr txBox="1"/>
      </xdr:nvSpPr>
      <xdr:spPr>
        <a:xfrm>
          <a:off x="4686300" y="57985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163652</xdr:rowOff>
    </xdr:from>
    <xdr:to>
      <xdr:col>20</xdr:col>
      <xdr:colOff>38100</xdr:colOff>
      <xdr:row>34</xdr:row>
      <xdr:rowOff>93802</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3746500" y="5821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84929</xdr:rowOff>
    </xdr:from>
    <xdr:ext cx="469744"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3562428" y="59142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72898</xdr:rowOff>
    </xdr:from>
    <xdr:to>
      <xdr:col>15</xdr:col>
      <xdr:colOff>101600</xdr:colOff>
      <xdr:row>35</xdr:row>
      <xdr:rowOff>3048</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2857500" y="5902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165625</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2673428" y="5994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89129</xdr:rowOff>
    </xdr:from>
    <xdr:to>
      <xdr:col>10</xdr:col>
      <xdr:colOff>165100</xdr:colOff>
      <xdr:row>35</xdr:row>
      <xdr:rowOff>19279</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1968500" y="5918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10406</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784428" y="60111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39980</xdr:rowOff>
    </xdr:from>
    <xdr:to>
      <xdr:col>6</xdr:col>
      <xdr:colOff>38100</xdr:colOff>
      <xdr:row>34</xdr:row>
      <xdr:rowOff>141580</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079500" y="586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132707</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895428" y="5962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100,056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7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a:extLst>
            <a:ext uri="{FF2B5EF4-FFF2-40B4-BE49-F238E27FC236}">
              <a16:creationId xmlns:a16="http://schemas.microsoft.com/office/drawing/2014/main" id="{00000000-0008-0000-0700-00006E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26208</xdr:rowOff>
    </xdr:from>
    <xdr:to>
      <xdr:col>24</xdr:col>
      <xdr:colOff>62865</xdr:colOff>
      <xdr:row>58</xdr:row>
      <xdr:rowOff>51388</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flipV="1">
          <a:off x="4633595" y="8770158"/>
          <a:ext cx="1270" cy="1225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55215</xdr:rowOff>
    </xdr:from>
    <xdr:ext cx="534377" cy="259045"/>
    <xdr:sp macro="" textlink="">
      <xdr:nvSpPr>
        <xdr:cNvPr id="112" name="総務費最小値テキスト">
          <a:extLst>
            <a:ext uri="{FF2B5EF4-FFF2-40B4-BE49-F238E27FC236}">
              <a16:creationId xmlns:a16="http://schemas.microsoft.com/office/drawing/2014/main" id="{00000000-0008-0000-0700-000070000000}"/>
            </a:ext>
          </a:extLst>
        </xdr:cNvPr>
        <xdr:cNvSpPr txBox="1"/>
      </xdr:nvSpPr>
      <xdr:spPr>
        <a:xfrm>
          <a:off x="4686300" y="9999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51388</xdr:rowOff>
    </xdr:from>
    <xdr:to>
      <xdr:col>24</xdr:col>
      <xdr:colOff>152400</xdr:colOff>
      <xdr:row>58</xdr:row>
      <xdr:rowOff>51388</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9995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144335</xdr:rowOff>
    </xdr:from>
    <xdr:ext cx="599010" cy="259045"/>
    <xdr:sp macro="" textlink="">
      <xdr:nvSpPr>
        <xdr:cNvPr id="114" name="総務費最大値テキスト">
          <a:extLst>
            <a:ext uri="{FF2B5EF4-FFF2-40B4-BE49-F238E27FC236}">
              <a16:creationId xmlns:a16="http://schemas.microsoft.com/office/drawing/2014/main" id="{00000000-0008-0000-0700-000072000000}"/>
            </a:ext>
          </a:extLst>
        </xdr:cNvPr>
        <xdr:cNvSpPr txBox="1"/>
      </xdr:nvSpPr>
      <xdr:spPr>
        <a:xfrm>
          <a:off x="4686300" y="85453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364,788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26208</xdr:rowOff>
    </xdr:from>
    <xdr:to>
      <xdr:col>24</xdr:col>
      <xdr:colOff>152400</xdr:colOff>
      <xdr:row>51</xdr:row>
      <xdr:rowOff>26208</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87701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13090</xdr:rowOff>
    </xdr:from>
    <xdr:to>
      <xdr:col>24</xdr:col>
      <xdr:colOff>63500</xdr:colOff>
      <xdr:row>57</xdr:row>
      <xdr:rowOff>31279</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3797300" y="9785740"/>
          <a:ext cx="838200" cy="18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165635</xdr:rowOff>
    </xdr:from>
    <xdr:ext cx="599010" cy="259045"/>
    <xdr:sp macro="" textlink="">
      <xdr:nvSpPr>
        <xdr:cNvPr id="117" name="総務費平均値テキスト">
          <a:extLst>
            <a:ext uri="{FF2B5EF4-FFF2-40B4-BE49-F238E27FC236}">
              <a16:creationId xmlns:a16="http://schemas.microsoft.com/office/drawing/2014/main" id="{00000000-0008-0000-0700-000075000000}"/>
            </a:ext>
          </a:extLst>
        </xdr:cNvPr>
        <xdr:cNvSpPr txBox="1"/>
      </xdr:nvSpPr>
      <xdr:spPr>
        <a:xfrm>
          <a:off x="4686300" y="942393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142758</xdr:rowOff>
    </xdr:from>
    <xdr:to>
      <xdr:col>24</xdr:col>
      <xdr:colOff>114300</xdr:colOff>
      <xdr:row>56</xdr:row>
      <xdr:rowOff>72908</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4584700" y="9572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147998</xdr:rowOff>
    </xdr:from>
    <xdr:to>
      <xdr:col>19</xdr:col>
      <xdr:colOff>177800</xdr:colOff>
      <xdr:row>57</xdr:row>
      <xdr:rowOff>13090</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2908300" y="9749198"/>
          <a:ext cx="889000" cy="36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17897</xdr:rowOff>
    </xdr:from>
    <xdr:to>
      <xdr:col>20</xdr:col>
      <xdr:colOff>38100</xdr:colOff>
      <xdr:row>56</xdr:row>
      <xdr:rowOff>119497</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3746500" y="9619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136024</xdr:rowOff>
    </xdr:from>
    <xdr:ext cx="599010" cy="259045"/>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3497795" y="93943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147998</xdr:rowOff>
    </xdr:from>
    <xdr:to>
      <xdr:col>15</xdr:col>
      <xdr:colOff>50800</xdr:colOff>
      <xdr:row>57</xdr:row>
      <xdr:rowOff>8202</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flipV="1">
          <a:off x="2019300" y="9749198"/>
          <a:ext cx="889000" cy="31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52903</xdr:rowOff>
    </xdr:from>
    <xdr:to>
      <xdr:col>15</xdr:col>
      <xdr:colOff>101600</xdr:colOff>
      <xdr:row>56</xdr:row>
      <xdr:rowOff>154503</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2857500" y="9654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54</xdr:row>
      <xdr:rowOff>171030</xdr:rowOff>
    </xdr:from>
    <xdr:ext cx="599010"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2608795" y="94293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32075</xdr:rowOff>
    </xdr:from>
    <xdr:to>
      <xdr:col>10</xdr:col>
      <xdr:colOff>114300</xdr:colOff>
      <xdr:row>57</xdr:row>
      <xdr:rowOff>8202</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a:off x="1130300" y="9290375"/>
          <a:ext cx="889000" cy="490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43294</xdr:rowOff>
    </xdr:from>
    <xdr:to>
      <xdr:col>10</xdr:col>
      <xdr:colOff>165100</xdr:colOff>
      <xdr:row>56</xdr:row>
      <xdr:rowOff>144894</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968500" y="9644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54</xdr:row>
      <xdr:rowOff>161421</xdr:rowOff>
    </xdr:from>
    <xdr:ext cx="599010"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1719795" y="94197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23402</xdr:rowOff>
    </xdr:from>
    <xdr:to>
      <xdr:col>6</xdr:col>
      <xdr:colOff>38100</xdr:colOff>
      <xdr:row>54</xdr:row>
      <xdr:rowOff>125002</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079500" y="9281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116129</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830795" y="93744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151929</xdr:rowOff>
    </xdr:from>
    <xdr:to>
      <xdr:col>24</xdr:col>
      <xdr:colOff>114300</xdr:colOff>
      <xdr:row>57</xdr:row>
      <xdr:rowOff>82079</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4584700" y="9753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130356</xdr:rowOff>
    </xdr:from>
    <xdr:ext cx="534377" cy="259045"/>
    <xdr:sp macro="" textlink="">
      <xdr:nvSpPr>
        <xdr:cNvPr id="136" name="総務費該当値テキスト">
          <a:extLst>
            <a:ext uri="{FF2B5EF4-FFF2-40B4-BE49-F238E27FC236}">
              <a16:creationId xmlns:a16="http://schemas.microsoft.com/office/drawing/2014/main" id="{00000000-0008-0000-0700-000088000000}"/>
            </a:ext>
          </a:extLst>
        </xdr:cNvPr>
        <xdr:cNvSpPr txBox="1"/>
      </xdr:nvSpPr>
      <xdr:spPr>
        <a:xfrm>
          <a:off x="4686300" y="97315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133740</xdr:rowOff>
    </xdr:from>
    <xdr:to>
      <xdr:col>20</xdr:col>
      <xdr:colOff>38100</xdr:colOff>
      <xdr:row>57</xdr:row>
      <xdr:rowOff>63890</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3746500" y="973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55017</xdr:rowOff>
    </xdr:from>
    <xdr:ext cx="534377"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530111" y="9827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97198</xdr:rowOff>
    </xdr:from>
    <xdr:to>
      <xdr:col>15</xdr:col>
      <xdr:colOff>101600</xdr:colOff>
      <xdr:row>57</xdr:row>
      <xdr:rowOff>27348</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2857500" y="9698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18475</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2608795" y="97911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128852</xdr:rowOff>
    </xdr:from>
    <xdr:to>
      <xdr:col>10</xdr:col>
      <xdr:colOff>165100</xdr:colOff>
      <xdr:row>57</xdr:row>
      <xdr:rowOff>59002</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968500" y="9730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50129</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1752111" y="9822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53</xdr:row>
      <xdr:rowOff>152725</xdr:rowOff>
    </xdr:from>
    <xdr:to>
      <xdr:col>6</xdr:col>
      <xdr:colOff>38100</xdr:colOff>
      <xdr:row>54</xdr:row>
      <xdr:rowOff>82875</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079500" y="9239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52</xdr:row>
      <xdr:rowOff>99402</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830795" y="90148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288,338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民生費グラフ枠">
          <a:extLst>
            <a:ext uri="{FF2B5EF4-FFF2-40B4-BE49-F238E27FC236}">
              <a16:creationId xmlns:a16="http://schemas.microsoft.com/office/drawing/2014/main" id="{00000000-0008-0000-07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129573</xdr:rowOff>
    </xdr:from>
    <xdr:to>
      <xdr:col>24</xdr:col>
      <xdr:colOff>62865</xdr:colOff>
      <xdr:row>78</xdr:row>
      <xdr:rowOff>84599</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flipV="1">
          <a:off x="4633595" y="12131073"/>
          <a:ext cx="1270" cy="13266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88426</xdr:rowOff>
    </xdr:from>
    <xdr:ext cx="599010" cy="259045"/>
    <xdr:sp macro="" textlink="">
      <xdr:nvSpPr>
        <xdr:cNvPr id="170" name="民生費最小値テキスト">
          <a:extLst>
            <a:ext uri="{FF2B5EF4-FFF2-40B4-BE49-F238E27FC236}">
              <a16:creationId xmlns:a16="http://schemas.microsoft.com/office/drawing/2014/main" id="{00000000-0008-0000-0700-0000AA000000}"/>
            </a:ext>
          </a:extLst>
        </xdr:cNvPr>
        <xdr:cNvSpPr txBox="1"/>
      </xdr:nvSpPr>
      <xdr:spPr>
        <a:xfrm>
          <a:off x="4686300" y="13461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134,462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84599</xdr:rowOff>
    </xdr:from>
    <xdr:to>
      <xdr:col>24</xdr:col>
      <xdr:colOff>152400</xdr:colOff>
      <xdr:row>78</xdr:row>
      <xdr:rowOff>84599</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546600" y="134576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76250</xdr:rowOff>
    </xdr:from>
    <xdr:ext cx="599010" cy="259045"/>
    <xdr:sp macro="" textlink="">
      <xdr:nvSpPr>
        <xdr:cNvPr id="172" name="民生費最大値テキスト">
          <a:extLst>
            <a:ext uri="{FF2B5EF4-FFF2-40B4-BE49-F238E27FC236}">
              <a16:creationId xmlns:a16="http://schemas.microsoft.com/office/drawing/2014/main" id="{00000000-0008-0000-0700-0000AC000000}"/>
            </a:ext>
          </a:extLst>
        </xdr:cNvPr>
        <xdr:cNvSpPr txBox="1"/>
      </xdr:nvSpPr>
      <xdr:spPr>
        <a:xfrm>
          <a:off x="4686300" y="119063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482,658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129573</xdr:rowOff>
    </xdr:from>
    <xdr:to>
      <xdr:col>24</xdr:col>
      <xdr:colOff>152400</xdr:colOff>
      <xdr:row>70</xdr:row>
      <xdr:rowOff>129573</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2131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60189</xdr:rowOff>
    </xdr:from>
    <xdr:to>
      <xdr:col>24</xdr:col>
      <xdr:colOff>63500</xdr:colOff>
      <xdr:row>76</xdr:row>
      <xdr:rowOff>71699</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flipV="1">
          <a:off x="3797300" y="13090389"/>
          <a:ext cx="838200" cy="11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114464</xdr:rowOff>
    </xdr:from>
    <xdr:ext cx="599010" cy="259045"/>
    <xdr:sp macro="" textlink="">
      <xdr:nvSpPr>
        <xdr:cNvPr id="175" name="民生費平均値テキスト">
          <a:extLst>
            <a:ext uri="{FF2B5EF4-FFF2-40B4-BE49-F238E27FC236}">
              <a16:creationId xmlns:a16="http://schemas.microsoft.com/office/drawing/2014/main" id="{00000000-0008-0000-0700-0000AF000000}"/>
            </a:ext>
          </a:extLst>
        </xdr:cNvPr>
        <xdr:cNvSpPr txBox="1"/>
      </xdr:nvSpPr>
      <xdr:spPr>
        <a:xfrm>
          <a:off x="4686300" y="1314466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197,628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136037</xdr:rowOff>
    </xdr:from>
    <xdr:to>
      <xdr:col>24</xdr:col>
      <xdr:colOff>114300</xdr:colOff>
      <xdr:row>77</xdr:row>
      <xdr:rowOff>66187</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4584700" y="13166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71699</xdr:rowOff>
    </xdr:from>
    <xdr:to>
      <xdr:col>19</xdr:col>
      <xdr:colOff>177800</xdr:colOff>
      <xdr:row>77</xdr:row>
      <xdr:rowOff>50459</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flipV="1">
          <a:off x="2908300" y="13101899"/>
          <a:ext cx="889000" cy="150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18064</xdr:rowOff>
    </xdr:from>
    <xdr:to>
      <xdr:col>20</xdr:col>
      <xdr:colOff>38100</xdr:colOff>
      <xdr:row>77</xdr:row>
      <xdr:rowOff>119664</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3746500" y="13219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110791</xdr:rowOff>
    </xdr:from>
    <xdr:ext cx="599010" cy="259045"/>
    <xdr:sp macro="" textlink="">
      <xdr:nvSpPr>
        <xdr:cNvPr id="179" name="テキスト ボックス 178">
          <a:extLst>
            <a:ext uri="{FF2B5EF4-FFF2-40B4-BE49-F238E27FC236}">
              <a16:creationId xmlns:a16="http://schemas.microsoft.com/office/drawing/2014/main" id="{00000000-0008-0000-0700-0000B3000000}"/>
            </a:ext>
          </a:extLst>
        </xdr:cNvPr>
        <xdr:cNvSpPr txBox="1"/>
      </xdr:nvSpPr>
      <xdr:spPr>
        <a:xfrm>
          <a:off x="3497795" y="133124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164221</xdr:rowOff>
    </xdr:from>
    <xdr:to>
      <xdr:col>15</xdr:col>
      <xdr:colOff>50800</xdr:colOff>
      <xdr:row>77</xdr:row>
      <xdr:rowOff>50459</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a:off x="2019300" y="13194421"/>
          <a:ext cx="889000" cy="57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69839</xdr:rowOff>
    </xdr:from>
    <xdr:to>
      <xdr:col>15</xdr:col>
      <xdr:colOff>101600</xdr:colOff>
      <xdr:row>77</xdr:row>
      <xdr:rowOff>171439</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2857500" y="13271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162566</xdr:rowOff>
    </xdr:from>
    <xdr:ext cx="599010" cy="25904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2608795" y="133642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164221</xdr:rowOff>
    </xdr:from>
    <xdr:to>
      <xdr:col>10</xdr:col>
      <xdr:colOff>114300</xdr:colOff>
      <xdr:row>77</xdr:row>
      <xdr:rowOff>61835</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flipV="1">
          <a:off x="1130300" y="13194421"/>
          <a:ext cx="889000" cy="69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41785</xdr:rowOff>
    </xdr:from>
    <xdr:to>
      <xdr:col>10</xdr:col>
      <xdr:colOff>165100</xdr:colOff>
      <xdr:row>77</xdr:row>
      <xdr:rowOff>143385</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968500" y="13243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134512</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1719795" y="133361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132090</xdr:rowOff>
    </xdr:from>
    <xdr:to>
      <xdr:col>6</xdr:col>
      <xdr:colOff>38100</xdr:colOff>
      <xdr:row>78</xdr:row>
      <xdr:rowOff>62240</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079500" y="13333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53367</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830795" y="134264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9389</xdr:rowOff>
    </xdr:from>
    <xdr:to>
      <xdr:col>24</xdr:col>
      <xdr:colOff>114300</xdr:colOff>
      <xdr:row>76</xdr:row>
      <xdr:rowOff>110989</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4584700" y="13039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32266</xdr:rowOff>
    </xdr:from>
    <xdr:ext cx="599010" cy="259045"/>
    <xdr:sp macro="" textlink="">
      <xdr:nvSpPr>
        <xdr:cNvPr id="194" name="民生費該当値テキスト">
          <a:extLst>
            <a:ext uri="{FF2B5EF4-FFF2-40B4-BE49-F238E27FC236}">
              <a16:creationId xmlns:a16="http://schemas.microsoft.com/office/drawing/2014/main" id="{00000000-0008-0000-0700-0000C2000000}"/>
            </a:ext>
          </a:extLst>
        </xdr:cNvPr>
        <xdr:cNvSpPr txBox="1"/>
      </xdr:nvSpPr>
      <xdr:spPr>
        <a:xfrm>
          <a:off x="4686300" y="12891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230,869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20899</xdr:rowOff>
    </xdr:from>
    <xdr:to>
      <xdr:col>20</xdr:col>
      <xdr:colOff>38100</xdr:colOff>
      <xdr:row>76</xdr:row>
      <xdr:rowOff>122499</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3746500" y="13051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139026</xdr:rowOff>
    </xdr:from>
    <xdr:ext cx="59901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3497795" y="128263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171109</xdr:rowOff>
    </xdr:from>
    <xdr:to>
      <xdr:col>15</xdr:col>
      <xdr:colOff>101600</xdr:colOff>
      <xdr:row>77</xdr:row>
      <xdr:rowOff>101259</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2857500" y="13201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117786</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2608795" y="129765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113421</xdr:rowOff>
    </xdr:from>
    <xdr:to>
      <xdr:col>10</xdr:col>
      <xdr:colOff>165100</xdr:colOff>
      <xdr:row>77</xdr:row>
      <xdr:rowOff>43571</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968500" y="13143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60098</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1719795" y="12918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11035</xdr:rowOff>
    </xdr:from>
    <xdr:to>
      <xdr:col>6</xdr:col>
      <xdr:colOff>38100</xdr:colOff>
      <xdr:row>77</xdr:row>
      <xdr:rowOff>112635</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079500" y="13212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129162</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830795" y="129879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89</xdr:row>
      <xdr:rowOff>92727</xdr:rowOff>
    </xdr:from>
    <xdr:ext cx="685572"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76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衛生費グラフ枠">
          <a:extLst>
            <a:ext uri="{FF2B5EF4-FFF2-40B4-BE49-F238E27FC236}">
              <a16:creationId xmlns:a16="http://schemas.microsoft.com/office/drawing/2014/main" id="{00000000-0008-0000-07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134400</xdr:rowOff>
    </xdr:from>
    <xdr:to>
      <xdr:col>24</xdr:col>
      <xdr:colOff>62865</xdr:colOff>
      <xdr:row>99</xdr:row>
      <xdr:rowOff>10054</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flipV="1">
          <a:off x="4633595" y="15564900"/>
          <a:ext cx="1270" cy="14187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13881</xdr:rowOff>
    </xdr:from>
    <xdr:ext cx="534377" cy="259045"/>
    <xdr:sp macro="" textlink="">
      <xdr:nvSpPr>
        <xdr:cNvPr id="227" name="衛生費最小値テキスト">
          <a:extLst>
            <a:ext uri="{FF2B5EF4-FFF2-40B4-BE49-F238E27FC236}">
              <a16:creationId xmlns:a16="http://schemas.microsoft.com/office/drawing/2014/main" id="{00000000-0008-0000-0700-0000E3000000}"/>
            </a:ext>
          </a:extLst>
        </xdr:cNvPr>
        <xdr:cNvSpPr txBox="1"/>
      </xdr:nvSpPr>
      <xdr:spPr>
        <a:xfrm>
          <a:off x="4686300" y="16987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27,084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10054</xdr:rowOff>
    </xdr:from>
    <xdr:to>
      <xdr:col>24</xdr:col>
      <xdr:colOff>152400</xdr:colOff>
      <xdr:row>99</xdr:row>
      <xdr:rowOff>10054</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69836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81077</xdr:rowOff>
    </xdr:from>
    <xdr:ext cx="690189" cy="259045"/>
    <xdr:sp macro="" textlink="">
      <xdr:nvSpPr>
        <xdr:cNvPr id="229" name="衛生費最大値テキスト">
          <a:extLst>
            <a:ext uri="{FF2B5EF4-FFF2-40B4-BE49-F238E27FC236}">
              <a16:creationId xmlns:a16="http://schemas.microsoft.com/office/drawing/2014/main" id="{00000000-0008-0000-0700-0000E5000000}"/>
            </a:ext>
          </a:extLst>
        </xdr:cNvPr>
        <xdr:cNvSpPr txBox="1"/>
      </xdr:nvSpPr>
      <xdr:spPr>
        <a:xfrm>
          <a:off x="4686300" y="1534012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1,144,173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134400</xdr:rowOff>
    </xdr:from>
    <xdr:to>
      <xdr:col>24</xdr:col>
      <xdr:colOff>152400</xdr:colOff>
      <xdr:row>90</xdr:row>
      <xdr:rowOff>134400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556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158859</xdr:rowOff>
    </xdr:from>
    <xdr:to>
      <xdr:col>24</xdr:col>
      <xdr:colOff>63500</xdr:colOff>
      <xdr:row>98</xdr:row>
      <xdr:rowOff>163494</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3797300" y="16960959"/>
          <a:ext cx="838200" cy="4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92408</xdr:rowOff>
    </xdr:from>
    <xdr:ext cx="534377" cy="259045"/>
    <xdr:sp macro="" textlink="">
      <xdr:nvSpPr>
        <xdr:cNvPr id="232" name="衛生費平均値テキスト">
          <a:extLst>
            <a:ext uri="{FF2B5EF4-FFF2-40B4-BE49-F238E27FC236}">
              <a16:creationId xmlns:a16="http://schemas.microsoft.com/office/drawing/2014/main" id="{00000000-0008-0000-0700-0000E8000000}"/>
            </a:ext>
          </a:extLst>
        </xdr:cNvPr>
        <xdr:cNvSpPr txBox="1"/>
      </xdr:nvSpPr>
      <xdr:spPr>
        <a:xfrm>
          <a:off x="4686300" y="167230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69531</xdr:rowOff>
    </xdr:from>
    <xdr:to>
      <xdr:col>24</xdr:col>
      <xdr:colOff>114300</xdr:colOff>
      <xdr:row>98</xdr:row>
      <xdr:rowOff>171131</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4584700" y="16871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158859</xdr:rowOff>
    </xdr:from>
    <xdr:to>
      <xdr:col>19</xdr:col>
      <xdr:colOff>177800</xdr:colOff>
      <xdr:row>98</xdr:row>
      <xdr:rowOff>162296</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flipV="1">
          <a:off x="2908300" y="16960959"/>
          <a:ext cx="889000" cy="3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91940</xdr:rowOff>
    </xdr:from>
    <xdr:to>
      <xdr:col>20</xdr:col>
      <xdr:colOff>38100</xdr:colOff>
      <xdr:row>99</xdr:row>
      <xdr:rowOff>22090</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3746500" y="1689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38617</xdr:rowOff>
    </xdr:from>
    <xdr:ext cx="534377" cy="259045"/>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3530111" y="16669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146335</xdr:rowOff>
    </xdr:from>
    <xdr:to>
      <xdr:col>15</xdr:col>
      <xdr:colOff>50800</xdr:colOff>
      <xdr:row>98</xdr:row>
      <xdr:rowOff>162296</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2019300" y="16948435"/>
          <a:ext cx="889000" cy="1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98</xdr:row>
      <xdr:rowOff>90270</xdr:rowOff>
    </xdr:from>
    <xdr:to>
      <xdr:col>15</xdr:col>
      <xdr:colOff>101600</xdr:colOff>
      <xdr:row>99</xdr:row>
      <xdr:rowOff>20420</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2857500" y="16892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36947</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2641111" y="16667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146335</xdr:rowOff>
    </xdr:from>
    <xdr:to>
      <xdr:col>10</xdr:col>
      <xdr:colOff>114300</xdr:colOff>
      <xdr:row>98</xdr:row>
      <xdr:rowOff>149423</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1130300" y="16948435"/>
          <a:ext cx="889000" cy="3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98</xdr:row>
      <xdr:rowOff>89373</xdr:rowOff>
    </xdr:from>
    <xdr:to>
      <xdr:col>10</xdr:col>
      <xdr:colOff>165100</xdr:colOff>
      <xdr:row>99</xdr:row>
      <xdr:rowOff>19523</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968500" y="16891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36050</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752111" y="16666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99682</xdr:rowOff>
    </xdr:from>
    <xdr:to>
      <xdr:col>6</xdr:col>
      <xdr:colOff>38100</xdr:colOff>
      <xdr:row>99</xdr:row>
      <xdr:rowOff>29832</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079500" y="16901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20959</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863111" y="16994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112694</xdr:rowOff>
    </xdr:from>
    <xdr:to>
      <xdr:col>24</xdr:col>
      <xdr:colOff>114300</xdr:colOff>
      <xdr:row>99</xdr:row>
      <xdr:rowOff>42844</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4584700" y="16914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98</xdr:row>
      <xdr:rowOff>47958</xdr:rowOff>
    </xdr:from>
    <xdr:ext cx="534377" cy="259045"/>
    <xdr:sp macro="" textlink="">
      <xdr:nvSpPr>
        <xdr:cNvPr id="251" name="衛生費該当値テキスト">
          <a:extLst>
            <a:ext uri="{FF2B5EF4-FFF2-40B4-BE49-F238E27FC236}">
              <a16:creationId xmlns:a16="http://schemas.microsoft.com/office/drawing/2014/main" id="{00000000-0008-0000-0700-0000FB000000}"/>
            </a:ext>
          </a:extLst>
        </xdr:cNvPr>
        <xdr:cNvSpPr txBox="1"/>
      </xdr:nvSpPr>
      <xdr:spPr>
        <a:xfrm>
          <a:off x="4686300" y="16850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108059</xdr:rowOff>
    </xdr:from>
    <xdr:to>
      <xdr:col>20</xdr:col>
      <xdr:colOff>38100</xdr:colOff>
      <xdr:row>99</xdr:row>
      <xdr:rowOff>38209</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3746500" y="16910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99</xdr:row>
      <xdr:rowOff>29336</xdr:rowOff>
    </xdr:from>
    <xdr:ext cx="534377"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530111" y="17002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111496</xdr:rowOff>
    </xdr:from>
    <xdr:to>
      <xdr:col>15</xdr:col>
      <xdr:colOff>101600</xdr:colOff>
      <xdr:row>99</xdr:row>
      <xdr:rowOff>41646</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2857500" y="1691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32773</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641111" y="17006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95535</xdr:rowOff>
    </xdr:from>
    <xdr:to>
      <xdr:col>10</xdr:col>
      <xdr:colOff>165100</xdr:colOff>
      <xdr:row>99</xdr:row>
      <xdr:rowOff>25685</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968500" y="16897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16812</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1752111" y="16990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98623</xdr:rowOff>
    </xdr:from>
    <xdr:to>
      <xdr:col>6</xdr:col>
      <xdr:colOff>38100</xdr:colOff>
      <xdr:row>99</xdr:row>
      <xdr:rowOff>28773</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079500" y="16900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45300</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863111" y="16675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7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労働費グラフ枠">
          <a:extLst>
            <a:ext uri="{FF2B5EF4-FFF2-40B4-BE49-F238E27FC236}">
              <a16:creationId xmlns:a16="http://schemas.microsoft.com/office/drawing/2014/main" id="{00000000-0008-0000-07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93980</xdr:rowOff>
    </xdr:from>
    <xdr:to>
      <xdr:col>54</xdr:col>
      <xdr:colOff>189865</xdr:colOff>
      <xdr:row>39</xdr:row>
      <xdr:rowOff>98878</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flipV="1">
          <a:off x="10475595" y="5237480"/>
          <a:ext cx="1270" cy="15479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6" name="労働費最小値テキスト">
          <a:extLst>
            <a:ext uri="{FF2B5EF4-FFF2-40B4-BE49-F238E27FC236}">
              <a16:creationId xmlns:a16="http://schemas.microsoft.com/office/drawing/2014/main" id="{00000000-0008-0000-0700-00001E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40657</xdr:rowOff>
    </xdr:from>
    <xdr:ext cx="469744" cy="259045"/>
    <xdr:sp macro="" textlink="">
      <xdr:nvSpPr>
        <xdr:cNvPr id="288" name="労働費最大値テキスト">
          <a:extLst>
            <a:ext uri="{FF2B5EF4-FFF2-40B4-BE49-F238E27FC236}">
              <a16:creationId xmlns:a16="http://schemas.microsoft.com/office/drawing/2014/main" id="{00000000-0008-0000-0700-000020010000}"/>
            </a:ext>
          </a:extLst>
        </xdr:cNvPr>
        <xdr:cNvSpPr txBox="1"/>
      </xdr:nvSpPr>
      <xdr:spPr>
        <a:xfrm>
          <a:off x="10528300" y="5012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4,740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93980</xdr:rowOff>
    </xdr:from>
    <xdr:to>
      <xdr:col>55</xdr:col>
      <xdr:colOff>88900</xdr:colOff>
      <xdr:row>30</xdr:row>
      <xdr:rowOff>93980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10388600" y="5237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98878</xdr:rowOff>
    </xdr:from>
    <xdr:to>
      <xdr:col>55</xdr:col>
      <xdr:colOff>0</xdr:colOff>
      <xdr:row>39</xdr:row>
      <xdr:rowOff>98878</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9639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47769</xdr:rowOff>
    </xdr:from>
    <xdr:ext cx="378565" cy="259045"/>
    <xdr:sp macro="" textlink="">
      <xdr:nvSpPr>
        <xdr:cNvPr id="291" name="労働費平均値テキスト">
          <a:extLst>
            <a:ext uri="{FF2B5EF4-FFF2-40B4-BE49-F238E27FC236}">
              <a16:creationId xmlns:a16="http://schemas.microsoft.com/office/drawing/2014/main" id="{00000000-0008-0000-0700-000023010000}"/>
            </a:ext>
          </a:extLst>
        </xdr:cNvPr>
        <xdr:cNvSpPr txBox="1"/>
      </xdr:nvSpPr>
      <xdr:spPr>
        <a:xfrm>
          <a:off x="10528300" y="639141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24892</xdr:rowOff>
    </xdr:from>
    <xdr:to>
      <xdr:col>55</xdr:col>
      <xdr:colOff>50800</xdr:colOff>
      <xdr:row>38</xdr:row>
      <xdr:rowOff>126492</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10426700" y="6539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98878</xdr:rowOff>
    </xdr:from>
    <xdr:to>
      <xdr:col>50</xdr:col>
      <xdr:colOff>114300</xdr:colOff>
      <xdr:row>39</xdr:row>
      <xdr:rowOff>98878</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8750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43507</xdr:rowOff>
    </xdr:from>
    <xdr:to>
      <xdr:col>50</xdr:col>
      <xdr:colOff>165100</xdr:colOff>
      <xdr:row>38</xdr:row>
      <xdr:rowOff>145107</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9588500" y="6558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161634</xdr:rowOff>
    </xdr:from>
    <xdr:ext cx="378565" cy="259045"/>
    <xdr:sp macro="" textlink="">
      <xdr:nvSpPr>
        <xdr:cNvPr id="295" name="テキスト ボックス 294">
          <a:extLst>
            <a:ext uri="{FF2B5EF4-FFF2-40B4-BE49-F238E27FC236}">
              <a16:creationId xmlns:a16="http://schemas.microsoft.com/office/drawing/2014/main" id="{00000000-0008-0000-0700-000027010000}"/>
            </a:ext>
          </a:extLst>
        </xdr:cNvPr>
        <xdr:cNvSpPr txBox="1"/>
      </xdr:nvSpPr>
      <xdr:spPr>
        <a:xfrm>
          <a:off x="9450017" y="63338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98878</xdr:rowOff>
    </xdr:from>
    <xdr:to>
      <xdr:col>45</xdr:col>
      <xdr:colOff>177800</xdr:colOff>
      <xdr:row>39</xdr:row>
      <xdr:rowOff>98878</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7861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44160</xdr:rowOff>
    </xdr:from>
    <xdr:to>
      <xdr:col>46</xdr:col>
      <xdr:colOff>38100</xdr:colOff>
      <xdr:row>38</xdr:row>
      <xdr:rowOff>145760</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8699500" y="6559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162287</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8561017" y="63344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98878</xdr:rowOff>
    </xdr:from>
    <xdr:to>
      <xdr:col>41</xdr:col>
      <xdr:colOff>50800</xdr:colOff>
      <xdr:row>39</xdr:row>
      <xdr:rowOff>98878</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6972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34362</xdr:rowOff>
    </xdr:from>
    <xdr:to>
      <xdr:col>41</xdr:col>
      <xdr:colOff>101600</xdr:colOff>
      <xdr:row>38</xdr:row>
      <xdr:rowOff>135962</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7810500" y="6549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152490</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7672017" y="63246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17054</xdr:rowOff>
    </xdr:from>
    <xdr:to>
      <xdr:col>36</xdr:col>
      <xdr:colOff>165100</xdr:colOff>
      <xdr:row>38</xdr:row>
      <xdr:rowOff>118654</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6921500" y="6532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135181</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6783017" y="63073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48078</xdr:rowOff>
    </xdr:from>
    <xdr:to>
      <xdr:col>55</xdr:col>
      <xdr:colOff>50800</xdr:colOff>
      <xdr:row>39</xdr:row>
      <xdr:rowOff>149678</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10426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134455</xdr:rowOff>
    </xdr:from>
    <xdr:ext cx="249299" cy="259045"/>
    <xdr:sp macro="" textlink="">
      <xdr:nvSpPr>
        <xdr:cNvPr id="310" name="労働費該当値テキスト">
          <a:extLst>
            <a:ext uri="{FF2B5EF4-FFF2-40B4-BE49-F238E27FC236}">
              <a16:creationId xmlns:a16="http://schemas.microsoft.com/office/drawing/2014/main" id="{00000000-0008-0000-0700-000036010000}"/>
            </a:ext>
          </a:extLst>
        </xdr:cNvPr>
        <xdr:cNvSpPr txBox="1"/>
      </xdr:nvSpPr>
      <xdr:spPr>
        <a:xfrm>
          <a:off x="10528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48078</xdr:rowOff>
    </xdr:from>
    <xdr:to>
      <xdr:col>50</xdr:col>
      <xdr:colOff>165100</xdr:colOff>
      <xdr:row>39</xdr:row>
      <xdr:rowOff>149678</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9588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140805</xdr:rowOff>
    </xdr:from>
    <xdr:ext cx="249299"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9514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48078</xdr:rowOff>
    </xdr:from>
    <xdr:to>
      <xdr:col>46</xdr:col>
      <xdr:colOff>38100</xdr:colOff>
      <xdr:row>39</xdr:row>
      <xdr:rowOff>149678</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8699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140805</xdr:rowOff>
    </xdr:from>
    <xdr:ext cx="249299"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8625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48078</xdr:rowOff>
    </xdr:from>
    <xdr:to>
      <xdr:col>41</xdr:col>
      <xdr:colOff>101600</xdr:colOff>
      <xdr:row>39</xdr:row>
      <xdr:rowOff>149678</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781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140805</xdr:rowOff>
    </xdr:from>
    <xdr:ext cx="249299"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7736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39</xdr:row>
      <xdr:rowOff>48078</xdr:rowOff>
    </xdr:from>
    <xdr:to>
      <xdr:col>36</xdr:col>
      <xdr:colOff>165100</xdr:colOff>
      <xdr:row>39</xdr:row>
      <xdr:rowOff>149678</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692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140805</xdr:rowOff>
    </xdr:from>
    <xdr:ext cx="249299"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684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7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2" name="テキスト ボックス 341">
          <a:extLst>
            <a:ext uri="{FF2B5EF4-FFF2-40B4-BE49-F238E27FC236}">
              <a16:creationId xmlns:a16="http://schemas.microsoft.com/office/drawing/2014/main" id="{00000000-0008-0000-0700-000056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3" name="農林水産業費グラフ枠">
          <a:extLst>
            <a:ext uri="{FF2B5EF4-FFF2-40B4-BE49-F238E27FC236}">
              <a16:creationId xmlns:a16="http://schemas.microsoft.com/office/drawing/2014/main" id="{00000000-0008-0000-0700-000057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12381</xdr:rowOff>
    </xdr:from>
    <xdr:to>
      <xdr:col>54</xdr:col>
      <xdr:colOff>189865</xdr:colOff>
      <xdr:row>59</xdr:row>
      <xdr:rowOff>88591</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flipV="1">
          <a:off x="10475595" y="8584881"/>
          <a:ext cx="1270" cy="1619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92418</xdr:rowOff>
    </xdr:from>
    <xdr:ext cx="378565" cy="259045"/>
    <xdr:sp macro="" textlink="">
      <xdr:nvSpPr>
        <xdr:cNvPr id="345" name="農林水産業費最小値テキスト">
          <a:extLst>
            <a:ext uri="{FF2B5EF4-FFF2-40B4-BE49-F238E27FC236}">
              <a16:creationId xmlns:a16="http://schemas.microsoft.com/office/drawing/2014/main" id="{00000000-0008-0000-0700-000059010000}"/>
            </a:ext>
          </a:extLst>
        </xdr:cNvPr>
        <xdr:cNvSpPr txBox="1"/>
      </xdr:nvSpPr>
      <xdr:spPr>
        <a:xfrm>
          <a:off x="10528300" y="102079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88591</xdr:rowOff>
    </xdr:from>
    <xdr:to>
      <xdr:col>55</xdr:col>
      <xdr:colOff>88900</xdr:colOff>
      <xdr:row>59</xdr:row>
      <xdr:rowOff>88591</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10388600" y="10204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130508</xdr:rowOff>
    </xdr:from>
    <xdr:ext cx="599010" cy="259045"/>
    <xdr:sp macro="" textlink="">
      <xdr:nvSpPr>
        <xdr:cNvPr id="347" name="農林水産業費最大値テキスト">
          <a:extLst>
            <a:ext uri="{FF2B5EF4-FFF2-40B4-BE49-F238E27FC236}">
              <a16:creationId xmlns:a16="http://schemas.microsoft.com/office/drawing/2014/main" id="{00000000-0008-0000-0700-00005B010000}"/>
            </a:ext>
          </a:extLst>
        </xdr:cNvPr>
        <xdr:cNvSpPr txBox="1"/>
      </xdr:nvSpPr>
      <xdr:spPr>
        <a:xfrm>
          <a:off x="10528300" y="83601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149,696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12381</xdr:rowOff>
    </xdr:from>
    <xdr:to>
      <xdr:col>55</xdr:col>
      <xdr:colOff>88900</xdr:colOff>
      <xdr:row>50</xdr:row>
      <xdr:rowOff>12381</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10388600" y="8584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59</xdr:row>
      <xdr:rowOff>15102</xdr:rowOff>
    </xdr:from>
    <xdr:to>
      <xdr:col>55</xdr:col>
      <xdr:colOff>0</xdr:colOff>
      <xdr:row>59</xdr:row>
      <xdr:rowOff>21916</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9639300" y="10130652"/>
          <a:ext cx="838200" cy="6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134964</xdr:rowOff>
    </xdr:from>
    <xdr:ext cx="534377" cy="259045"/>
    <xdr:sp macro="" textlink="">
      <xdr:nvSpPr>
        <xdr:cNvPr id="350" name="農林水産業費平均値テキスト">
          <a:extLst>
            <a:ext uri="{FF2B5EF4-FFF2-40B4-BE49-F238E27FC236}">
              <a16:creationId xmlns:a16="http://schemas.microsoft.com/office/drawing/2014/main" id="{00000000-0008-0000-0700-00005E010000}"/>
            </a:ext>
          </a:extLst>
        </xdr:cNvPr>
        <xdr:cNvSpPr txBox="1"/>
      </xdr:nvSpPr>
      <xdr:spPr>
        <a:xfrm>
          <a:off x="10528300" y="97361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112087</xdr:rowOff>
    </xdr:from>
    <xdr:to>
      <xdr:col>55</xdr:col>
      <xdr:colOff>50800</xdr:colOff>
      <xdr:row>58</xdr:row>
      <xdr:rowOff>42237</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10426700" y="9884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108414</xdr:rowOff>
    </xdr:from>
    <xdr:to>
      <xdr:col>50</xdr:col>
      <xdr:colOff>114300</xdr:colOff>
      <xdr:row>59</xdr:row>
      <xdr:rowOff>15102</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8750300" y="10052514"/>
          <a:ext cx="889000" cy="78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103258</xdr:rowOff>
    </xdr:from>
    <xdr:to>
      <xdr:col>50</xdr:col>
      <xdr:colOff>165100</xdr:colOff>
      <xdr:row>58</xdr:row>
      <xdr:rowOff>33408</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9588500" y="9875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49935</xdr:rowOff>
    </xdr:from>
    <xdr:ext cx="534377"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9372111" y="9651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108414</xdr:rowOff>
    </xdr:from>
    <xdr:to>
      <xdr:col>45</xdr:col>
      <xdr:colOff>177800</xdr:colOff>
      <xdr:row>58</xdr:row>
      <xdr:rowOff>153067</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flipV="1">
          <a:off x="7861300" y="10052514"/>
          <a:ext cx="889000" cy="44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132672</xdr:rowOff>
    </xdr:from>
    <xdr:to>
      <xdr:col>46</xdr:col>
      <xdr:colOff>38100</xdr:colOff>
      <xdr:row>58</xdr:row>
      <xdr:rowOff>62822</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8699500" y="9905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79349</xdr:rowOff>
    </xdr:from>
    <xdr:ext cx="534377"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8483111" y="9680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81331</xdr:rowOff>
    </xdr:from>
    <xdr:to>
      <xdr:col>41</xdr:col>
      <xdr:colOff>50800</xdr:colOff>
      <xdr:row>58</xdr:row>
      <xdr:rowOff>153067</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a:off x="6972300" y="10025431"/>
          <a:ext cx="889000" cy="71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160909</xdr:rowOff>
    </xdr:from>
    <xdr:to>
      <xdr:col>41</xdr:col>
      <xdr:colOff>101600</xdr:colOff>
      <xdr:row>58</xdr:row>
      <xdr:rowOff>91059</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7810500" y="9933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107586</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7594111" y="9708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164958</xdr:rowOff>
    </xdr:from>
    <xdr:to>
      <xdr:col>36</xdr:col>
      <xdr:colOff>165100</xdr:colOff>
      <xdr:row>58</xdr:row>
      <xdr:rowOff>95108</xdr:rowOff>
    </xdr:to>
    <xdr:sp macro="" textlink="">
      <xdr:nvSpPr>
        <xdr:cNvPr id="361" name="フローチャート: 判断 360">
          <a:extLst>
            <a:ext uri="{FF2B5EF4-FFF2-40B4-BE49-F238E27FC236}">
              <a16:creationId xmlns:a16="http://schemas.microsoft.com/office/drawing/2014/main" id="{00000000-0008-0000-0700-000069010000}"/>
            </a:ext>
          </a:extLst>
        </xdr:cNvPr>
        <xdr:cNvSpPr/>
      </xdr:nvSpPr>
      <xdr:spPr>
        <a:xfrm>
          <a:off x="6921500" y="9937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111635</xdr:rowOff>
    </xdr:from>
    <xdr:ext cx="534377"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6705111" y="9712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142566</xdr:rowOff>
    </xdr:from>
    <xdr:to>
      <xdr:col>55</xdr:col>
      <xdr:colOff>50800</xdr:colOff>
      <xdr:row>59</xdr:row>
      <xdr:rowOff>72716</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10426700" y="10086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57493</xdr:rowOff>
    </xdr:from>
    <xdr:ext cx="469744" cy="259045"/>
    <xdr:sp macro="" textlink="">
      <xdr:nvSpPr>
        <xdr:cNvPr id="369" name="農林水産業費該当値テキスト">
          <a:extLst>
            <a:ext uri="{FF2B5EF4-FFF2-40B4-BE49-F238E27FC236}">
              <a16:creationId xmlns:a16="http://schemas.microsoft.com/office/drawing/2014/main" id="{00000000-0008-0000-0700-000071010000}"/>
            </a:ext>
          </a:extLst>
        </xdr:cNvPr>
        <xdr:cNvSpPr txBox="1"/>
      </xdr:nvSpPr>
      <xdr:spPr>
        <a:xfrm>
          <a:off x="10528300" y="100015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135752</xdr:rowOff>
    </xdr:from>
    <xdr:to>
      <xdr:col>50</xdr:col>
      <xdr:colOff>165100</xdr:colOff>
      <xdr:row>59</xdr:row>
      <xdr:rowOff>65902</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9588500" y="10079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59</xdr:row>
      <xdr:rowOff>57029</xdr:rowOff>
    </xdr:from>
    <xdr:ext cx="469744"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9404428" y="101725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57614</xdr:rowOff>
    </xdr:from>
    <xdr:to>
      <xdr:col>46</xdr:col>
      <xdr:colOff>38100</xdr:colOff>
      <xdr:row>58</xdr:row>
      <xdr:rowOff>159214</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8699500" y="10001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150341</xdr:rowOff>
    </xdr:from>
    <xdr:ext cx="534377"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8483111" y="10094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102267</xdr:rowOff>
    </xdr:from>
    <xdr:to>
      <xdr:col>41</xdr:col>
      <xdr:colOff>101600</xdr:colOff>
      <xdr:row>59</xdr:row>
      <xdr:rowOff>32417</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7810500" y="1004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59</xdr:row>
      <xdr:rowOff>23544</xdr:rowOff>
    </xdr:from>
    <xdr:ext cx="534377"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7594111" y="10139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30531</xdr:rowOff>
    </xdr:from>
    <xdr:to>
      <xdr:col>36</xdr:col>
      <xdr:colOff>165100</xdr:colOff>
      <xdr:row>58</xdr:row>
      <xdr:rowOff>132131</xdr:rowOff>
    </xdr:to>
    <xdr:sp macro="" textlink="">
      <xdr:nvSpPr>
        <xdr:cNvPr id="376" name="楕円 375">
          <a:extLst>
            <a:ext uri="{FF2B5EF4-FFF2-40B4-BE49-F238E27FC236}">
              <a16:creationId xmlns:a16="http://schemas.microsoft.com/office/drawing/2014/main" id="{00000000-0008-0000-0700-000078010000}"/>
            </a:ext>
          </a:extLst>
        </xdr:cNvPr>
        <xdr:cNvSpPr/>
      </xdr:nvSpPr>
      <xdr:spPr>
        <a:xfrm>
          <a:off x="6921500" y="9974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123258</xdr:rowOff>
    </xdr:from>
    <xdr:ext cx="534377" cy="259045"/>
    <xdr:sp macro="" textlink="">
      <xdr:nvSpPr>
        <xdr:cNvPr id="377" name="テキスト ボックス 376">
          <a:extLst>
            <a:ext uri="{FF2B5EF4-FFF2-40B4-BE49-F238E27FC236}">
              <a16:creationId xmlns:a16="http://schemas.microsoft.com/office/drawing/2014/main" id="{00000000-0008-0000-0700-000079010000}"/>
            </a:ext>
          </a:extLst>
        </xdr:cNvPr>
        <xdr:cNvSpPr txBox="1"/>
      </xdr:nvSpPr>
      <xdr:spPr>
        <a:xfrm>
          <a:off x="6705111" y="10067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9" name="テキスト ボックス 398">
          <a:extLst>
            <a:ext uri="{FF2B5EF4-FFF2-40B4-BE49-F238E27FC236}">
              <a16:creationId xmlns:a16="http://schemas.microsoft.com/office/drawing/2014/main" id="{00000000-0008-0000-0700-00008F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1" name="テキスト ボックス 400">
          <a:extLst>
            <a:ext uri="{FF2B5EF4-FFF2-40B4-BE49-F238E27FC236}">
              <a16:creationId xmlns:a16="http://schemas.microsoft.com/office/drawing/2014/main" id="{00000000-0008-0000-0700-000091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2" name="商工費グラフ枠">
          <a:extLst>
            <a:ext uri="{FF2B5EF4-FFF2-40B4-BE49-F238E27FC236}">
              <a16:creationId xmlns:a16="http://schemas.microsoft.com/office/drawing/2014/main" id="{00000000-0008-0000-0700-000092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18052</xdr:rowOff>
    </xdr:from>
    <xdr:to>
      <xdr:col>54</xdr:col>
      <xdr:colOff>189865</xdr:colOff>
      <xdr:row>79</xdr:row>
      <xdr:rowOff>88297</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flipV="1">
          <a:off x="10475595" y="12191002"/>
          <a:ext cx="1270" cy="14418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92124</xdr:rowOff>
    </xdr:from>
    <xdr:ext cx="378565" cy="259045"/>
    <xdr:sp macro="" textlink="">
      <xdr:nvSpPr>
        <xdr:cNvPr id="404" name="商工費最小値テキスト">
          <a:extLst>
            <a:ext uri="{FF2B5EF4-FFF2-40B4-BE49-F238E27FC236}">
              <a16:creationId xmlns:a16="http://schemas.microsoft.com/office/drawing/2014/main" id="{00000000-0008-0000-0700-000094010000}"/>
            </a:ext>
          </a:extLst>
        </xdr:cNvPr>
        <xdr:cNvSpPr txBox="1"/>
      </xdr:nvSpPr>
      <xdr:spPr>
        <a:xfrm>
          <a:off x="10528300" y="136366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88297</xdr:rowOff>
    </xdr:from>
    <xdr:to>
      <xdr:col>55</xdr:col>
      <xdr:colOff>88900</xdr:colOff>
      <xdr:row>79</xdr:row>
      <xdr:rowOff>88297</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10388600" y="13632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136179</xdr:rowOff>
    </xdr:from>
    <xdr:ext cx="534377" cy="259045"/>
    <xdr:sp macro="" textlink="">
      <xdr:nvSpPr>
        <xdr:cNvPr id="406" name="商工費最大値テキスト">
          <a:extLst>
            <a:ext uri="{FF2B5EF4-FFF2-40B4-BE49-F238E27FC236}">
              <a16:creationId xmlns:a16="http://schemas.microsoft.com/office/drawing/2014/main" id="{00000000-0008-0000-0700-000096010000}"/>
            </a:ext>
          </a:extLst>
        </xdr:cNvPr>
        <xdr:cNvSpPr txBox="1"/>
      </xdr:nvSpPr>
      <xdr:spPr>
        <a:xfrm>
          <a:off x="10528300" y="11966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88,950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18052</xdr:rowOff>
    </xdr:from>
    <xdr:to>
      <xdr:col>55</xdr:col>
      <xdr:colOff>88900</xdr:colOff>
      <xdr:row>71</xdr:row>
      <xdr:rowOff>18052</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10388600" y="12191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98275</xdr:rowOff>
    </xdr:from>
    <xdr:to>
      <xdr:col>55</xdr:col>
      <xdr:colOff>0</xdr:colOff>
      <xdr:row>78</xdr:row>
      <xdr:rowOff>131944</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9639300" y="13471375"/>
          <a:ext cx="838200" cy="33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114554</xdr:rowOff>
    </xdr:from>
    <xdr:ext cx="534377" cy="259045"/>
    <xdr:sp macro="" textlink="">
      <xdr:nvSpPr>
        <xdr:cNvPr id="409" name="商工費平均値テキスト">
          <a:extLst>
            <a:ext uri="{FF2B5EF4-FFF2-40B4-BE49-F238E27FC236}">
              <a16:creationId xmlns:a16="http://schemas.microsoft.com/office/drawing/2014/main" id="{00000000-0008-0000-0700-000099010000}"/>
            </a:ext>
          </a:extLst>
        </xdr:cNvPr>
        <xdr:cNvSpPr txBox="1"/>
      </xdr:nvSpPr>
      <xdr:spPr>
        <a:xfrm>
          <a:off x="10528300" y="1314475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91677</xdr:rowOff>
    </xdr:from>
    <xdr:to>
      <xdr:col>55</xdr:col>
      <xdr:colOff>50800</xdr:colOff>
      <xdr:row>78</xdr:row>
      <xdr:rowOff>21827</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10426700" y="1329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98275</xdr:rowOff>
    </xdr:from>
    <xdr:to>
      <xdr:col>50</xdr:col>
      <xdr:colOff>114300</xdr:colOff>
      <xdr:row>78</xdr:row>
      <xdr:rowOff>113819</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8750300" y="13471375"/>
          <a:ext cx="889000" cy="15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96493</xdr:rowOff>
    </xdr:from>
    <xdr:to>
      <xdr:col>50</xdr:col>
      <xdr:colOff>165100</xdr:colOff>
      <xdr:row>78</xdr:row>
      <xdr:rowOff>26643</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9588500" y="1329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43170</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9372111" y="13073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78223</xdr:rowOff>
    </xdr:from>
    <xdr:to>
      <xdr:col>45</xdr:col>
      <xdr:colOff>177800</xdr:colOff>
      <xdr:row>78</xdr:row>
      <xdr:rowOff>113819</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a:off x="7861300" y="13451323"/>
          <a:ext cx="889000" cy="35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41939</xdr:rowOff>
    </xdr:from>
    <xdr:to>
      <xdr:col>46</xdr:col>
      <xdr:colOff>38100</xdr:colOff>
      <xdr:row>77</xdr:row>
      <xdr:rowOff>143539</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8699500" y="13243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160066</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8483111" y="13018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29532</xdr:rowOff>
    </xdr:from>
    <xdr:to>
      <xdr:col>41</xdr:col>
      <xdr:colOff>50800</xdr:colOff>
      <xdr:row>78</xdr:row>
      <xdr:rowOff>78223</xdr:rowOff>
    </xdr:to>
    <xdr:cxnSp macro="">
      <xdr:nvCxnSpPr>
        <xdr:cNvPr id="417" name="直線コネクタ 416">
          <a:extLst>
            <a:ext uri="{FF2B5EF4-FFF2-40B4-BE49-F238E27FC236}">
              <a16:creationId xmlns:a16="http://schemas.microsoft.com/office/drawing/2014/main" id="{00000000-0008-0000-0700-0000A1010000}"/>
            </a:ext>
          </a:extLst>
        </xdr:cNvPr>
        <xdr:cNvCxnSpPr/>
      </xdr:nvCxnSpPr>
      <xdr:spPr>
        <a:xfrm>
          <a:off x="6972300" y="13402632"/>
          <a:ext cx="889000" cy="48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73665</xdr:rowOff>
    </xdr:from>
    <xdr:to>
      <xdr:col>41</xdr:col>
      <xdr:colOff>101600</xdr:colOff>
      <xdr:row>78</xdr:row>
      <xdr:rowOff>3815</xdr:rowOff>
    </xdr:to>
    <xdr:sp macro="" textlink="">
      <xdr:nvSpPr>
        <xdr:cNvPr id="418" name="フローチャート: 判断 417">
          <a:extLst>
            <a:ext uri="{FF2B5EF4-FFF2-40B4-BE49-F238E27FC236}">
              <a16:creationId xmlns:a16="http://schemas.microsoft.com/office/drawing/2014/main" id="{00000000-0008-0000-0700-0000A2010000}"/>
            </a:ext>
          </a:extLst>
        </xdr:cNvPr>
        <xdr:cNvSpPr/>
      </xdr:nvSpPr>
      <xdr:spPr>
        <a:xfrm>
          <a:off x="7810500" y="13275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20342</xdr:rowOff>
    </xdr:from>
    <xdr:ext cx="534377"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594111" y="130505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16990</xdr:rowOff>
    </xdr:from>
    <xdr:to>
      <xdr:col>36</xdr:col>
      <xdr:colOff>165100</xdr:colOff>
      <xdr:row>77</xdr:row>
      <xdr:rowOff>118590</xdr:rowOff>
    </xdr:to>
    <xdr:sp macro="" textlink="">
      <xdr:nvSpPr>
        <xdr:cNvPr id="420" name="フローチャート: 判断 419">
          <a:extLst>
            <a:ext uri="{FF2B5EF4-FFF2-40B4-BE49-F238E27FC236}">
              <a16:creationId xmlns:a16="http://schemas.microsoft.com/office/drawing/2014/main" id="{00000000-0008-0000-0700-0000A4010000}"/>
            </a:ext>
          </a:extLst>
        </xdr:cNvPr>
        <xdr:cNvSpPr/>
      </xdr:nvSpPr>
      <xdr:spPr>
        <a:xfrm>
          <a:off x="6921500" y="13218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135117</xdr:rowOff>
    </xdr:from>
    <xdr:ext cx="534377"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05111" y="12993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81144</xdr:rowOff>
    </xdr:from>
    <xdr:to>
      <xdr:col>55</xdr:col>
      <xdr:colOff>50800</xdr:colOff>
      <xdr:row>79</xdr:row>
      <xdr:rowOff>11294</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10426700" y="13454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59571</xdr:rowOff>
    </xdr:from>
    <xdr:ext cx="469744" cy="259045"/>
    <xdr:sp macro="" textlink="">
      <xdr:nvSpPr>
        <xdr:cNvPr id="428" name="商工費該当値テキスト">
          <a:extLst>
            <a:ext uri="{FF2B5EF4-FFF2-40B4-BE49-F238E27FC236}">
              <a16:creationId xmlns:a16="http://schemas.microsoft.com/office/drawing/2014/main" id="{00000000-0008-0000-0700-0000AC010000}"/>
            </a:ext>
          </a:extLst>
        </xdr:cNvPr>
        <xdr:cNvSpPr txBox="1"/>
      </xdr:nvSpPr>
      <xdr:spPr>
        <a:xfrm>
          <a:off x="10528300" y="13432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47475</xdr:rowOff>
    </xdr:from>
    <xdr:to>
      <xdr:col>50</xdr:col>
      <xdr:colOff>165100</xdr:colOff>
      <xdr:row>78</xdr:row>
      <xdr:rowOff>149075</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9588500" y="13420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140202</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9372111" y="13513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63019</xdr:rowOff>
    </xdr:from>
    <xdr:to>
      <xdr:col>46</xdr:col>
      <xdr:colOff>38100</xdr:colOff>
      <xdr:row>78</xdr:row>
      <xdr:rowOff>164619</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8699500" y="13436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155746</xdr:rowOff>
    </xdr:from>
    <xdr:ext cx="469744"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8515428" y="135288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27423</xdr:rowOff>
    </xdr:from>
    <xdr:to>
      <xdr:col>41</xdr:col>
      <xdr:colOff>101600</xdr:colOff>
      <xdr:row>78</xdr:row>
      <xdr:rowOff>129023</xdr:rowOff>
    </xdr:to>
    <xdr:sp macro="" textlink="">
      <xdr:nvSpPr>
        <xdr:cNvPr id="433" name="楕円 432">
          <a:extLst>
            <a:ext uri="{FF2B5EF4-FFF2-40B4-BE49-F238E27FC236}">
              <a16:creationId xmlns:a16="http://schemas.microsoft.com/office/drawing/2014/main" id="{00000000-0008-0000-0700-0000B1010000}"/>
            </a:ext>
          </a:extLst>
        </xdr:cNvPr>
        <xdr:cNvSpPr/>
      </xdr:nvSpPr>
      <xdr:spPr>
        <a:xfrm>
          <a:off x="7810500" y="13400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120150</xdr:rowOff>
    </xdr:from>
    <xdr:ext cx="534377" cy="259045"/>
    <xdr:sp macro="" textlink="">
      <xdr:nvSpPr>
        <xdr:cNvPr id="434" name="テキスト ボックス 433">
          <a:extLst>
            <a:ext uri="{FF2B5EF4-FFF2-40B4-BE49-F238E27FC236}">
              <a16:creationId xmlns:a16="http://schemas.microsoft.com/office/drawing/2014/main" id="{00000000-0008-0000-0700-0000B2010000}"/>
            </a:ext>
          </a:extLst>
        </xdr:cNvPr>
        <xdr:cNvSpPr txBox="1"/>
      </xdr:nvSpPr>
      <xdr:spPr>
        <a:xfrm>
          <a:off x="7594111" y="134932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150182</xdr:rowOff>
    </xdr:from>
    <xdr:to>
      <xdr:col>36</xdr:col>
      <xdr:colOff>165100</xdr:colOff>
      <xdr:row>78</xdr:row>
      <xdr:rowOff>80332</xdr:rowOff>
    </xdr:to>
    <xdr:sp macro="" textlink="">
      <xdr:nvSpPr>
        <xdr:cNvPr id="435" name="楕円 434">
          <a:extLst>
            <a:ext uri="{FF2B5EF4-FFF2-40B4-BE49-F238E27FC236}">
              <a16:creationId xmlns:a16="http://schemas.microsoft.com/office/drawing/2014/main" id="{00000000-0008-0000-0700-0000B3010000}"/>
            </a:ext>
          </a:extLst>
        </xdr:cNvPr>
        <xdr:cNvSpPr/>
      </xdr:nvSpPr>
      <xdr:spPr>
        <a:xfrm>
          <a:off x="6921500" y="13351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71459</xdr:rowOff>
    </xdr:from>
    <xdr:ext cx="534377" cy="259045"/>
    <xdr:sp macro="" textlink="">
      <xdr:nvSpPr>
        <xdr:cNvPr id="436" name="テキスト ボックス 435">
          <a:extLst>
            <a:ext uri="{FF2B5EF4-FFF2-40B4-BE49-F238E27FC236}">
              <a16:creationId xmlns:a16="http://schemas.microsoft.com/office/drawing/2014/main" id="{00000000-0008-0000-0700-0000B4010000}"/>
            </a:ext>
          </a:extLst>
        </xdr:cNvPr>
        <xdr:cNvSpPr txBox="1"/>
      </xdr:nvSpPr>
      <xdr:spPr>
        <a:xfrm>
          <a:off x="6705111" y="13444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1" name="土木費グラフ枠">
          <a:extLst>
            <a:ext uri="{FF2B5EF4-FFF2-40B4-BE49-F238E27FC236}">
              <a16:creationId xmlns:a16="http://schemas.microsoft.com/office/drawing/2014/main" id="{00000000-0008-0000-0700-0000CD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131656</xdr:rowOff>
    </xdr:from>
    <xdr:to>
      <xdr:col>54</xdr:col>
      <xdr:colOff>189865</xdr:colOff>
      <xdr:row>98</xdr:row>
      <xdr:rowOff>28710</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flipV="1">
          <a:off x="10475595" y="15562156"/>
          <a:ext cx="1270" cy="12686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32537</xdr:rowOff>
    </xdr:from>
    <xdr:ext cx="534377" cy="259045"/>
    <xdr:sp macro="" textlink="">
      <xdr:nvSpPr>
        <xdr:cNvPr id="463" name="土木費最小値テキスト">
          <a:extLst>
            <a:ext uri="{FF2B5EF4-FFF2-40B4-BE49-F238E27FC236}">
              <a16:creationId xmlns:a16="http://schemas.microsoft.com/office/drawing/2014/main" id="{00000000-0008-0000-0700-0000CF010000}"/>
            </a:ext>
          </a:extLst>
        </xdr:cNvPr>
        <xdr:cNvSpPr txBox="1"/>
      </xdr:nvSpPr>
      <xdr:spPr>
        <a:xfrm>
          <a:off x="10528300" y="168346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28710</xdr:rowOff>
    </xdr:from>
    <xdr:to>
      <xdr:col>55</xdr:col>
      <xdr:colOff>88900</xdr:colOff>
      <xdr:row>98</xdr:row>
      <xdr:rowOff>28710</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10388600" y="16830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78333</xdr:rowOff>
    </xdr:from>
    <xdr:ext cx="599010" cy="259045"/>
    <xdr:sp macro="" textlink="">
      <xdr:nvSpPr>
        <xdr:cNvPr id="465" name="土木費最大値テキスト">
          <a:extLst>
            <a:ext uri="{FF2B5EF4-FFF2-40B4-BE49-F238E27FC236}">
              <a16:creationId xmlns:a16="http://schemas.microsoft.com/office/drawing/2014/main" id="{00000000-0008-0000-0700-0000D1010000}"/>
            </a:ext>
          </a:extLst>
        </xdr:cNvPr>
        <xdr:cNvSpPr txBox="1"/>
      </xdr:nvSpPr>
      <xdr:spPr>
        <a:xfrm>
          <a:off x="10528300" y="153373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138,739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131656</xdr:rowOff>
    </xdr:from>
    <xdr:to>
      <xdr:col>55</xdr:col>
      <xdr:colOff>88900</xdr:colOff>
      <xdr:row>90</xdr:row>
      <xdr:rowOff>131656</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10388600" y="15562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67920</xdr:rowOff>
    </xdr:from>
    <xdr:to>
      <xdr:col>55</xdr:col>
      <xdr:colOff>0</xdr:colOff>
      <xdr:row>97</xdr:row>
      <xdr:rowOff>139494</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flipV="1">
          <a:off x="9639300" y="16698570"/>
          <a:ext cx="838200" cy="71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73482</xdr:rowOff>
    </xdr:from>
    <xdr:ext cx="534377" cy="259045"/>
    <xdr:sp macro="" textlink="">
      <xdr:nvSpPr>
        <xdr:cNvPr id="468" name="土木費平均値テキスト">
          <a:extLst>
            <a:ext uri="{FF2B5EF4-FFF2-40B4-BE49-F238E27FC236}">
              <a16:creationId xmlns:a16="http://schemas.microsoft.com/office/drawing/2014/main" id="{00000000-0008-0000-0700-0000D4010000}"/>
            </a:ext>
          </a:extLst>
        </xdr:cNvPr>
        <xdr:cNvSpPr txBox="1"/>
      </xdr:nvSpPr>
      <xdr:spPr>
        <a:xfrm>
          <a:off x="10528300" y="161897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50605</xdr:rowOff>
    </xdr:from>
    <xdr:to>
      <xdr:col>55</xdr:col>
      <xdr:colOff>50800</xdr:colOff>
      <xdr:row>95</xdr:row>
      <xdr:rowOff>152205</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10426700" y="16338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139494</xdr:rowOff>
    </xdr:from>
    <xdr:to>
      <xdr:col>50</xdr:col>
      <xdr:colOff>114300</xdr:colOff>
      <xdr:row>97</xdr:row>
      <xdr:rowOff>147788</xdr:rowOff>
    </xdr:to>
    <xdr:cxnSp macro="">
      <xdr:nvCxnSpPr>
        <xdr:cNvPr id="470" name="直線コネクタ 469">
          <a:extLst>
            <a:ext uri="{FF2B5EF4-FFF2-40B4-BE49-F238E27FC236}">
              <a16:creationId xmlns:a16="http://schemas.microsoft.com/office/drawing/2014/main" id="{00000000-0008-0000-0700-0000D6010000}"/>
            </a:ext>
          </a:extLst>
        </xdr:cNvPr>
        <xdr:cNvCxnSpPr/>
      </xdr:nvCxnSpPr>
      <xdr:spPr>
        <a:xfrm flipV="1">
          <a:off x="8750300" y="16770144"/>
          <a:ext cx="889000" cy="8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67552</xdr:rowOff>
    </xdr:from>
    <xdr:to>
      <xdr:col>50</xdr:col>
      <xdr:colOff>165100</xdr:colOff>
      <xdr:row>95</xdr:row>
      <xdr:rowOff>169152</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9588500" y="16355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14229</xdr:rowOff>
    </xdr:from>
    <xdr:ext cx="534377"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9372111" y="16130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147788</xdr:rowOff>
    </xdr:from>
    <xdr:to>
      <xdr:col>45</xdr:col>
      <xdr:colOff>177800</xdr:colOff>
      <xdr:row>98</xdr:row>
      <xdr:rowOff>17748</xdr:rowOff>
    </xdr:to>
    <xdr:cxnSp macro="">
      <xdr:nvCxnSpPr>
        <xdr:cNvPr id="473" name="直線コネクタ 472">
          <a:extLst>
            <a:ext uri="{FF2B5EF4-FFF2-40B4-BE49-F238E27FC236}">
              <a16:creationId xmlns:a16="http://schemas.microsoft.com/office/drawing/2014/main" id="{00000000-0008-0000-0700-0000D9010000}"/>
            </a:ext>
          </a:extLst>
        </xdr:cNvPr>
        <xdr:cNvCxnSpPr/>
      </xdr:nvCxnSpPr>
      <xdr:spPr>
        <a:xfrm flipV="1">
          <a:off x="7861300" y="16778438"/>
          <a:ext cx="889000" cy="41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94614</xdr:rowOff>
    </xdr:from>
    <xdr:to>
      <xdr:col>46</xdr:col>
      <xdr:colOff>38100</xdr:colOff>
      <xdr:row>96</xdr:row>
      <xdr:rowOff>24764</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8699500" y="16382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41291</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8483111" y="16157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8026</xdr:rowOff>
    </xdr:from>
    <xdr:to>
      <xdr:col>41</xdr:col>
      <xdr:colOff>50800</xdr:colOff>
      <xdr:row>98</xdr:row>
      <xdr:rowOff>17748</xdr:rowOff>
    </xdr:to>
    <xdr:cxnSp macro="">
      <xdr:nvCxnSpPr>
        <xdr:cNvPr id="476" name="直線コネクタ 475">
          <a:extLst>
            <a:ext uri="{FF2B5EF4-FFF2-40B4-BE49-F238E27FC236}">
              <a16:creationId xmlns:a16="http://schemas.microsoft.com/office/drawing/2014/main" id="{00000000-0008-0000-0700-0000DC010000}"/>
            </a:ext>
          </a:extLst>
        </xdr:cNvPr>
        <xdr:cNvCxnSpPr/>
      </xdr:nvCxnSpPr>
      <xdr:spPr>
        <a:xfrm>
          <a:off x="6972300" y="16810126"/>
          <a:ext cx="889000" cy="9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81215</xdr:rowOff>
    </xdr:from>
    <xdr:to>
      <xdr:col>41</xdr:col>
      <xdr:colOff>101600</xdr:colOff>
      <xdr:row>96</xdr:row>
      <xdr:rowOff>11365</xdr:rowOff>
    </xdr:to>
    <xdr:sp macro="" textlink="">
      <xdr:nvSpPr>
        <xdr:cNvPr id="477" name="フローチャート: 判断 476">
          <a:extLst>
            <a:ext uri="{FF2B5EF4-FFF2-40B4-BE49-F238E27FC236}">
              <a16:creationId xmlns:a16="http://schemas.microsoft.com/office/drawing/2014/main" id="{00000000-0008-0000-0700-0000DD010000}"/>
            </a:ext>
          </a:extLst>
        </xdr:cNvPr>
        <xdr:cNvSpPr/>
      </xdr:nvSpPr>
      <xdr:spPr>
        <a:xfrm>
          <a:off x="7810500" y="16368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27892</xdr:rowOff>
    </xdr:from>
    <xdr:ext cx="534377"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7594111" y="16144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65714</xdr:rowOff>
    </xdr:from>
    <xdr:to>
      <xdr:col>36</xdr:col>
      <xdr:colOff>165100</xdr:colOff>
      <xdr:row>95</xdr:row>
      <xdr:rowOff>167314</xdr:rowOff>
    </xdr:to>
    <xdr:sp macro="" textlink="">
      <xdr:nvSpPr>
        <xdr:cNvPr id="479" name="フローチャート: 判断 478">
          <a:extLst>
            <a:ext uri="{FF2B5EF4-FFF2-40B4-BE49-F238E27FC236}">
              <a16:creationId xmlns:a16="http://schemas.microsoft.com/office/drawing/2014/main" id="{00000000-0008-0000-0700-0000DF010000}"/>
            </a:ext>
          </a:extLst>
        </xdr:cNvPr>
        <xdr:cNvSpPr/>
      </xdr:nvSpPr>
      <xdr:spPr>
        <a:xfrm>
          <a:off x="6921500" y="16353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12391</xdr:rowOff>
    </xdr:from>
    <xdr:ext cx="534377"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05111" y="161286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17120</xdr:rowOff>
    </xdr:from>
    <xdr:to>
      <xdr:col>55</xdr:col>
      <xdr:colOff>50800</xdr:colOff>
      <xdr:row>97</xdr:row>
      <xdr:rowOff>118720</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10426700" y="16647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166997</xdr:rowOff>
    </xdr:from>
    <xdr:ext cx="534377" cy="259045"/>
    <xdr:sp macro="" textlink="">
      <xdr:nvSpPr>
        <xdr:cNvPr id="487" name="土木費該当値テキスト">
          <a:extLst>
            <a:ext uri="{FF2B5EF4-FFF2-40B4-BE49-F238E27FC236}">
              <a16:creationId xmlns:a16="http://schemas.microsoft.com/office/drawing/2014/main" id="{00000000-0008-0000-0700-0000E7010000}"/>
            </a:ext>
          </a:extLst>
        </xdr:cNvPr>
        <xdr:cNvSpPr txBox="1"/>
      </xdr:nvSpPr>
      <xdr:spPr>
        <a:xfrm>
          <a:off x="10528300" y="16626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88694</xdr:rowOff>
    </xdr:from>
    <xdr:to>
      <xdr:col>50</xdr:col>
      <xdr:colOff>165100</xdr:colOff>
      <xdr:row>98</xdr:row>
      <xdr:rowOff>18844</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9588500" y="16719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9971</xdr:rowOff>
    </xdr:from>
    <xdr:ext cx="534377"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9372111" y="16812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96988</xdr:rowOff>
    </xdr:from>
    <xdr:to>
      <xdr:col>46</xdr:col>
      <xdr:colOff>38100</xdr:colOff>
      <xdr:row>98</xdr:row>
      <xdr:rowOff>27138</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8699500" y="16727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18265</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8483111" y="16820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138398</xdr:rowOff>
    </xdr:from>
    <xdr:to>
      <xdr:col>41</xdr:col>
      <xdr:colOff>101600</xdr:colOff>
      <xdr:row>98</xdr:row>
      <xdr:rowOff>68548</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7810500" y="16769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59675</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7594111" y="16861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128676</xdr:rowOff>
    </xdr:from>
    <xdr:to>
      <xdr:col>36</xdr:col>
      <xdr:colOff>165100</xdr:colOff>
      <xdr:row>98</xdr:row>
      <xdr:rowOff>58826</xdr:rowOff>
    </xdr:to>
    <xdr:sp macro="" textlink="">
      <xdr:nvSpPr>
        <xdr:cNvPr id="494" name="楕円 493">
          <a:extLst>
            <a:ext uri="{FF2B5EF4-FFF2-40B4-BE49-F238E27FC236}">
              <a16:creationId xmlns:a16="http://schemas.microsoft.com/office/drawing/2014/main" id="{00000000-0008-0000-0700-0000EE010000}"/>
            </a:ext>
          </a:extLst>
        </xdr:cNvPr>
        <xdr:cNvSpPr/>
      </xdr:nvSpPr>
      <xdr:spPr>
        <a:xfrm>
          <a:off x="6921500" y="16759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49953</xdr:rowOff>
    </xdr:from>
    <xdr:ext cx="534377"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6705111" y="16852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3" name="正方形/長方形 502">
          <a:extLst>
            <a:ext uri="{FF2B5EF4-FFF2-40B4-BE49-F238E27FC236}">
              <a16:creationId xmlns:a16="http://schemas.microsoft.com/office/drawing/2014/main" id="{00000000-0008-0000-0700-0000F7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9" name="テキスト ボックス 518">
          <a:extLst>
            <a:ext uri="{FF2B5EF4-FFF2-40B4-BE49-F238E27FC236}">
              <a16:creationId xmlns:a16="http://schemas.microsoft.com/office/drawing/2014/main" id="{00000000-0008-0000-0700-000007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0" name="消防費グラフ枠">
          <a:extLst>
            <a:ext uri="{FF2B5EF4-FFF2-40B4-BE49-F238E27FC236}">
              <a16:creationId xmlns:a16="http://schemas.microsoft.com/office/drawing/2014/main" id="{00000000-0008-0000-0700-000008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29</xdr:row>
      <xdr:rowOff>141839</xdr:rowOff>
    </xdr:from>
    <xdr:to>
      <xdr:col>85</xdr:col>
      <xdr:colOff>126364</xdr:colOff>
      <xdr:row>38</xdr:row>
      <xdr:rowOff>83905</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flipV="1">
          <a:off x="16317595" y="5113889"/>
          <a:ext cx="1269" cy="14851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87732</xdr:rowOff>
    </xdr:from>
    <xdr:ext cx="534377" cy="259045"/>
    <xdr:sp macro="" textlink="">
      <xdr:nvSpPr>
        <xdr:cNvPr id="522" name="消防費最小値テキスト">
          <a:extLst>
            <a:ext uri="{FF2B5EF4-FFF2-40B4-BE49-F238E27FC236}">
              <a16:creationId xmlns:a16="http://schemas.microsoft.com/office/drawing/2014/main" id="{00000000-0008-0000-0700-00000A020000}"/>
            </a:ext>
          </a:extLst>
        </xdr:cNvPr>
        <xdr:cNvSpPr txBox="1"/>
      </xdr:nvSpPr>
      <xdr:spPr>
        <a:xfrm>
          <a:off x="16370300" y="66028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83905</xdr:rowOff>
    </xdr:from>
    <xdr:to>
      <xdr:col>86</xdr:col>
      <xdr:colOff>25400</xdr:colOff>
      <xdr:row>38</xdr:row>
      <xdr:rowOff>83905</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6230600" y="65990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88516</xdr:rowOff>
    </xdr:from>
    <xdr:ext cx="599010" cy="259045"/>
    <xdr:sp macro="" textlink="">
      <xdr:nvSpPr>
        <xdr:cNvPr id="524" name="消防費最大値テキスト">
          <a:extLst>
            <a:ext uri="{FF2B5EF4-FFF2-40B4-BE49-F238E27FC236}">
              <a16:creationId xmlns:a16="http://schemas.microsoft.com/office/drawing/2014/main" id="{00000000-0008-0000-0700-00000C020000}"/>
            </a:ext>
          </a:extLst>
        </xdr:cNvPr>
        <xdr:cNvSpPr txBox="1"/>
      </xdr:nvSpPr>
      <xdr:spPr>
        <a:xfrm>
          <a:off x="16370300" y="48891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102,369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29</xdr:row>
      <xdr:rowOff>141839</xdr:rowOff>
    </xdr:from>
    <xdr:to>
      <xdr:col>86</xdr:col>
      <xdr:colOff>25400</xdr:colOff>
      <xdr:row>29</xdr:row>
      <xdr:rowOff>141839</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6230600" y="5113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13758</xdr:rowOff>
    </xdr:from>
    <xdr:to>
      <xdr:col>85</xdr:col>
      <xdr:colOff>127000</xdr:colOff>
      <xdr:row>38</xdr:row>
      <xdr:rowOff>22918</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flipV="1">
          <a:off x="15481300" y="6528858"/>
          <a:ext cx="838200" cy="9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157726</xdr:rowOff>
    </xdr:from>
    <xdr:ext cx="534377" cy="259045"/>
    <xdr:sp macro="" textlink="">
      <xdr:nvSpPr>
        <xdr:cNvPr id="527" name="消防費平均値テキスト">
          <a:extLst>
            <a:ext uri="{FF2B5EF4-FFF2-40B4-BE49-F238E27FC236}">
              <a16:creationId xmlns:a16="http://schemas.microsoft.com/office/drawing/2014/main" id="{00000000-0008-0000-0700-00000F020000}"/>
            </a:ext>
          </a:extLst>
        </xdr:cNvPr>
        <xdr:cNvSpPr txBox="1"/>
      </xdr:nvSpPr>
      <xdr:spPr>
        <a:xfrm>
          <a:off x="16370300" y="615847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134849</xdr:rowOff>
    </xdr:from>
    <xdr:to>
      <xdr:col>85</xdr:col>
      <xdr:colOff>177800</xdr:colOff>
      <xdr:row>37</xdr:row>
      <xdr:rowOff>64999</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6268700" y="6307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22918</xdr:rowOff>
    </xdr:from>
    <xdr:to>
      <xdr:col>81</xdr:col>
      <xdr:colOff>50800</xdr:colOff>
      <xdr:row>38</xdr:row>
      <xdr:rowOff>29221</xdr:rowOff>
    </xdr:to>
    <xdr:cxnSp macro="">
      <xdr:nvCxnSpPr>
        <xdr:cNvPr id="529" name="直線コネクタ 528">
          <a:extLst>
            <a:ext uri="{FF2B5EF4-FFF2-40B4-BE49-F238E27FC236}">
              <a16:creationId xmlns:a16="http://schemas.microsoft.com/office/drawing/2014/main" id="{00000000-0008-0000-0700-000011020000}"/>
            </a:ext>
          </a:extLst>
        </xdr:cNvPr>
        <xdr:cNvCxnSpPr/>
      </xdr:nvCxnSpPr>
      <xdr:spPr>
        <a:xfrm flipV="1">
          <a:off x="14592300" y="6538018"/>
          <a:ext cx="889000" cy="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169726</xdr:rowOff>
    </xdr:from>
    <xdr:to>
      <xdr:col>81</xdr:col>
      <xdr:colOff>101600</xdr:colOff>
      <xdr:row>37</xdr:row>
      <xdr:rowOff>99876</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5430500" y="6341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116403</xdr:rowOff>
    </xdr:from>
    <xdr:ext cx="534377"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5214111" y="6117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29221</xdr:rowOff>
    </xdr:from>
    <xdr:to>
      <xdr:col>76</xdr:col>
      <xdr:colOff>114300</xdr:colOff>
      <xdr:row>38</xdr:row>
      <xdr:rowOff>30838</xdr:rowOff>
    </xdr:to>
    <xdr:cxnSp macro="">
      <xdr:nvCxnSpPr>
        <xdr:cNvPr id="532" name="直線コネクタ 531">
          <a:extLst>
            <a:ext uri="{FF2B5EF4-FFF2-40B4-BE49-F238E27FC236}">
              <a16:creationId xmlns:a16="http://schemas.microsoft.com/office/drawing/2014/main" id="{00000000-0008-0000-0700-000014020000}"/>
            </a:ext>
          </a:extLst>
        </xdr:cNvPr>
        <xdr:cNvCxnSpPr/>
      </xdr:nvCxnSpPr>
      <xdr:spPr>
        <a:xfrm flipV="1">
          <a:off x="13703300" y="6544321"/>
          <a:ext cx="889000" cy="1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19585</xdr:rowOff>
    </xdr:from>
    <xdr:to>
      <xdr:col>76</xdr:col>
      <xdr:colOff>165100</xdr:colOff>
      <xdr:row>37</xdr:row>
      <xdr:rowOff>121185</xdr:rowOff>
    </xdr:to>
    <xdr:sp macro="" textlink="">
      <xdr:nvSpPr>
        <xdr:cNvPr id="533" name="フローチャート: 判断 532">
          <a:extLst>
            <a:ext uri="{FF2B5EF4-FFF2-40B4-BE49-F238E27FC236}">
              <a16:creationId xmlns:a16="http://schemas.microsoft.com/office/drawing/2014/main" id="{00000000-0008-0000-0700-000015020000}"/>
            </a:ext>
          </a:extLst>
        </xdr:cNvPr>
        <xdr:cNvSpPr/>
      </xdr:nvSpPr>
      <xdr:spPr>
        <a:xfrm>
          <a:off x="14541500" y="6363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137712</xdr:rowOff>
    </xdr:from>
    <xdr:ext cx="534377"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4325111" y="6138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30838</xdr:rowOff>
    </xdr:from>
    <xdr:to>
      <xdr:col>71</xdr:col>
      <xdr:colOff>177800</xdr:colOff>
      <xdr:row>38</xdr:row>
      <xdr:rowOff>37320</xdr:rowOff>
    </xdr:to>
    <xdr:cxnSp macro="">
      <xdr:nvCxnSpPr>
        <xdr:cNvPr id="535" name="直線コネクタ 534">
          <a:extLst>
            <a:ext uri="{FF2B5EF4-FFF2-40B4-BE49-F238E27FC236}">
              <a16:creationId xmlns:a16="http://schemas.microsoft.com/office/drawing/2014/main" id="{00000000-0008-0000-0700-000017020000}"/>
            </a:ext>
          </a:extLst>
        </xdr:cNvPr>
        <xdr:cNvCxnSpPr/>
      </xdr:nvCxnSpPr>
      <xdr:spPr>
        <a:xfrm flipV="1">
          <a:off x="12814300" y="6545938"/>
          <a:ext cx="889000" cy="6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158427</xdr:rowOff>
    </xdr:from>
    <xdr:to>
      <xdr:col>72</xdr:col>
      <xdr:colOff>38100</xdr:colOff>
      <xdr:row>37</xdr:row>
      <xdr:rowOff>88577</xdr:rowOff>
    </xdr:to>
    <xdr:sp macro="" textlink="">
      <xdr:nvSpPr>
        <xdr:cNvPr id="536" name="フローチャート: 判断 535">
          <a:extLst>
            <a:ext uri="{FF2B5EF4-FFF2-40B4-BE49-F238E27FC236}">
              <a16:creationId xmlns:a16="http://schemas.microsoft.com/office/drawing/2014/main" id="{00000000-0008-0000-0700-000018020000}"/>
            </a:ext>
          </a:extLst>
        </xdr:cNvPr>
        <xdr:cNvSpPr/>
      </xdr:nvSpPr>
      <xdr:spPr>
        <a:xfrm>
          <a:off x="13652500" y="6330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105104</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3436111" y="6105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117818</xdr:rowOff>
    </xdr:from>
    <xdr:to>
      <xdr:col>67</xdr:col>
      <xdr:colOff>101600</xdr:colOff>
      <xdr:row>37</xdr:row>
      <xdr:rowOff>47968</xdr:rowOff>
    </xdr:to>
    <xdr:sp macro="" textlink="">
      <xdr:nvSpPr>
        <xdr:cNvPr id="538" name="フローチャート: 判断 537">
          <a:extLst>
            <a:ext uri="{FF2B5EF4-FFF2-40B4-BE49-F238E27FC236}">
              <a16:creationId xmlns:a16="http://schemas.microsoft.com/office/drawing/2014/main" id="{00000000-0008-0000-0700-00001A020000}"/>
            </a:ext>
          </a:extLst>
        </xdr:cNvPr>
        <xdr:cNvSpPr/>
      </xdr:nvSpPr>
      <xdr:spPr>
        <a:xfrm>
          <a:off x="12763500" y="6290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64495</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2547111" y="6065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134408</xdr:rowOff>
    </xdr:from>
    <xdr:to>
      <xdr:col>85</xdr:col>
      <xdr:colOff>177800</xdr:colOff>
      <xdr:row>38</xdr:row>
      <xdr:rowOff>64557</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6268700" y="6478058"/>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49335</xdr:rowOff>
    </xdr:from>
    <xdr:ext cx="534377" cy="259045"/>
    <xdr:sp macro="" textlink="">
      <xdr:nvSpPr>
        <xdr:cNvPr id="546" name="消防費該当値テキスト">
          <a:extLst>
            <a:ext uri="{FF2B5EF4-FFF2-40B4-BE49-F238E27FC236}">
              <a16:creationId xmlns:a16="http://schemas.microsoft.com/office/drawing/2014/main" id="{00000000-0008-0000-0700-000022020000}"/>
            </a:ext>
          </a:extLst>
        </xdr:cNvPr>
        <xdr:cNvSpPr txBox="1"/>
      </xdr:nvSpPr>
      <xdr:spPr>
        <a:xfrm>
          <a:off x="16370300" y="6392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143568</xdr:rowOff>
    </xdr:from>
    <xdr:to>
      <xdr:col>81</xdr:col>
      <xdr:colOff>101600</xdr:colOff>
      <xdr:row>38</xdr:row>
      <xdr:rowOff>73718</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5430500" y="6487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64845</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5214111" y="6579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149871</xdr:rowOff>
    </xdr:from>
    <xdr:to>
      <xdr:col>76</xdr:col>
      <xdr:colOff>165100</xdr:colOff>
      <xdr:row>38</xdr:row>
      <xdr:rowOff>80021</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4541500" y="6493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71148</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4325111" y="6586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151487</xdr:rowOff>
    </xdr:from>
    <xdr:to>
      <xdr:col>72</xdr:col>
      <xdr:colOff>38100</xdr:colOff>
      <xdr:row>38</xdr:row>
      <xdr:rowOff>81637</xdr:rowOff>
    </xdr:to>
    <xdr:sp macro="" textlink="">
      <xdr:nvSpPr>
        <xdr:cNvPr id="551" name="楕円 550">
          <a:extLst>
            <a:ext uri="{FF2B5EF4-FFF2-40B4-BE49-F238E27FC236}">
              <a16:creationId xmlns:a16="http://schemas.microsoft.com/office/drawing/2014/main" id="{00000000-0008-0000-0700-000027020000}"/>
            </a:ext>
          </a:extLst>
        </xdr:cNvPr>
        <xdr:cNvSpPr/>
      </xdr:nvSpPr>
      <xdr:spPr>
        <a:xfrm>
          <a:off x="13652500" y="6495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72765</xdr:rowOff>
    </xdr:from>
    <xdr:ext cx="534377"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3436111" y="6587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157970</xdr:rowOff>
    </xdr:from>
    <xdr:to>
      <xdr:col>67</xdr:col>
      <xdr:colOff>101600</xdr:colOff>
      <xdr:row>38</xdr:row>
      <xdr:rowOff>88120</xdr:rowOff>
    </xdr:to>
    <xdr:sp macro="" textlink="">
      <xdr:nvSpPr>
        <xdr:cNvPr id="553" name="楕円 552">
          <a:extLst>
            <a:ext uri="{FF2B5EF4-FFF2-40B4-BE49-F238E27FC236}">
              <a16:creationId xmlns:a16="http://schemas.microsoft.com/office/drawing/2014/main" id="{00000000-0008-0000-0700-000029020000}"/>
            </a:ext>
          </a:extLst>
        </xdr:cNvPr>
        <xdr:cNvSpPr/>
      </xdr:nvSpPr>
      <xdr:spPr>
        <a:xfrm>
          <a:off x="12763500" y="650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79247</xdr:rowOff>
    </xdr:from>
    <xdr:ext cx="534377"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547111" y="6594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70,347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2" name="正方形/長方形 561">
          <a:extLst>
            <a:ext uri="{FF2B5EF4-FFF2-40B4-BE49-F238E27FC236}">
              <a16:creationId xmlns:a16="http://schemas.microsoft.com/office/drawing/2014/main" id="{00000000-0008-0000-0700-000032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75" name="テキスト ボックス 574">
          <a:extLst>
            <a:ext uri="{FF2B5EF4-FFF2-40B4-BE49-F238E27FC236}">
              <a16:creationId xmlns:a16="http://schemas.microsoft.com/office/drawing/2014/main" id="{00000000-0008-0000-0700-00003F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77" name="テキスト ボックス 576">
          <a:extLst>
            <a:ext uri="{FF2B5EF4-FFF2-40B4-BE49-F238E27FC236}">
              <a16:creationId xmlns:a16="http://schemas.microsoft.com/office/drawing/2014/main" id="{00000000-0008-0000-0700-000041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80" name="教育費グラフ枠">
          <a:extLst>
            <a:ext uri="{FF2B5EF4-FFF2-40B4-BE49-F238E27FC236}">
              <a16:creationId xmlns:a16="http://schemas.microsoft.com/office/drawing/2014/main" id="{00000000-0008-0000-0700-000044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49</xdr:row>
      <xdr:rowOff>113052</xdr:rowOff>
    </xdr:from>
    <xdr:to>
      <xdr:col>85</xdr:col>
      <xdr:colOff>126364</xdr:colOff>
      <xdr:row>59</xdr:row>
      <xdr:rowOff>30766</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6317595" y="8514102"/>
          <a:ext cx="1269" cy="16322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34593</xdr:rowOff>
    </xdr:from>
    <xdr:ext cx="534377" cy="259045"/>
    <xdr:sp macro="" textlink="">
      <xdr:nvSpPr>
        <xdr:cNvPr id="582" name="教育費最小値テキスト">
          <a:extLst>
            <a:ext uri="{FF2B5EF4-FFF2-40B4-BE49-F238E27FC236}">
              <a16:creationId xmlns:a16="http://schemas.microsoft.com/office/drawing/2014/main" id="{00000000-0008-0000-0700-000046020000}"/>
            </a:ext>
          </a:extLst>
        </xdr:cNvPr>
        <xdr:cNvSpPr txBox="1"/>
      </xdr:nvSpPr>
      <xdr:spPr>
        <a:xfrm>
          <a:off x="16370300" y="10150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36,257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30766</xdr:rowOff>
    </xdr:from>
    <xdr:to>
      <xdr:col>86</xdr:col>
      <xdr:colOff>25400</xdr:colOff>
      <xdr:row>59</xdr:row>
      <xdr:rowOff>30766</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a:off x="16230600" y="10146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59729</xdr:rowOff>
    </xdr:from>
    <xdr:ext cx="599010" cy="259045"/>
    <xdr:sp macro="" textlink="">
      <xdr:nvSpPr>
        <xdr:cNvPr id="584" name="教育費最大値テキスト">
          <a:extLst>
            <a:ext uri="{FF2B5EF4-FFF2-40B4-BE49-F238E27FC236}">
              <a16:creationId xmlns:a16="http://schemas.microsoft.com/office/drawing/2014/main" id="{00000000-0008-0000-0700-000048020000}"/>
            </a:ext>
          </a:extLst>
        </xdr:cNvPr>
        <xdr:cNvSpPr txBox="1"/>
      </xdr:nvSpPr>
      <xdr:spPr>
        <a:xfrm>
          <a:off x="16370300" y="82893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186,198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49</xdr:row>
      <xdr:rowOff>113052</xdr:rowOff>
    </xdr:from>
    <xdr:to>
      <xdr:col>86</xdr:col>
      <xdr:colOff>25400</xdr:colOff>
      <xdr:row>49</xdr:row>
      <xdr:rowOff>113052</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a:off x="16230600" y="8514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166533</xdr:rowOff>
    </xdr:from>
    <xdr:to>
      <xdr:col>85</xdr:col>
      <xdr:colOff>127000</xdr:colOff>
      <xdr:row>57</xdr:row>
      <xdr:rowOff>25977</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a:off x="15481300" y="9767733"/>
          <a:ext cx="838200" cy="30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142888</xdr:rowOff>
    </xdr:from>
    <xdr:ext cx="534377" cy="259045"/>
    <xdr:sp macro="" textlink="">
      <xdr:nvSpPr>
        <xdr:cNvPr id="587" name="教育費平均値テキスト">
          <a:extLst>
            <a:ext uri="{FF2B5EF4-FFF2-40B4-BE49-F238E27FC236}">
              <a16:creationId xmlns:a16="http://schemas.microsoft.com/office/drawing/2014/main" id="{00000000-0008-0000-0700-00004B020000}"/>
            </a:ext>
          </a:extLst>
        </xdr:cNvPr>
        <xdr:cNvSpPr txBox="1"/>
      </xdr:nvSpPr>
      <xdr:spPr>
        <a:xfrm>
          <a:off x="16370300" y="95726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120011</xdr:rowOff>
    </xdr:from>
    <xdr:to>
      <xdr:col>85</xdr:col>
      <xdr:colOff>177800</xdr:colOff>
      <xdr:row>57</xdr:row>
      <xdr:rowOff>50161</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6268700" y="972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166533</xdr:rowOff>
    </xdr:from>
    <xdr:to>
      <xdr:col>81</xdr:col>
      <xdr:colOff>50800</xdr:colOff>
      <xdr:row>57</xdr:row>
      <xdr:rowOff>144142</xdr:rowOff>
    </xdr:to>
    <xdr:cxnSp macro="">
      <xdr:nvCxnSpPr>
        <xdr:cNvPr id="589" name="直線コネクタ 588">
          <a:extLst>
            <a:ext uri="{FF2B5EF4-FFF2-40B4-BE49-F238E27FC236}">
              <a16:creationId xmlns:a16="http://schemas.microsoft.com/office/drawing/2014/main" id="{00000000-0008-0000-0700-00004D020000}"/>
            </a:ext>
          </a:extLst>
        </xdr:cNvPr>
        <xdr:cNvCxnSpPr/>
      </xdr:nvCxnSpPr>
      <xdr:spPr>
        <a:xfrm flipV="1">
          <a:off x="14592300" y="9767733"/>
          <a:ext cx="889000" cy="149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27189</xdr:rowOff>
    </xdr:from>
    <xdr:to>
      <xdr:col>81</xdr:col>
      <xdr:colOff>101600</xdr:colOff>
      <xdr:row>57</xdr:row>
      <xdr:rowOff>128789</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5430500" y="979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119916</xdr:rowOff>
    </xdr:from>
    <xdr:ext cx="534377"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5214111" y="9892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129685</xdr:rowOff>
    </xdr:from>
    <xdr:to>
      <xdr:col>76</xdr:col>
      <xdr:colOff>114300</xdr:colOff>
      <xdr:row>57</xdr:row>
      <xdr:rowOff>144142</xdr:rowOff>
    </xdr:to>
    <xdr:cxnSp macro="">
      <xdr:nvCxnSpPr>
        <xdr:cNvPr id="592" name="直線コネクタ 591">
          <a:extLst>
            <a:ext uri="{FF2B5EF4-FFF2-40B4-BE49-F238E27FC236}">
              <a16:creationId xmlns:a16="http://schemas.microsoft.com/office/drawing/2014/main" id="{00000000-0008-0000-0700-000050020000}"/>
            </a:ext>
          </a:extLst>
        </xdr:cNvPr>
        <xdr:cNvCxnSpPr/>
      </xdr:nvCxnSpPr>
      <xdr:spPr>
        <a:xfrm>
          <a:off x="13703300" y="9730885"/>
          <a:ext cx="889000" cy="185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23716</xdr:rowOff>
    </xdr:from>
    <xdr:to>
      <xdr:col>76</xdr:col>
      <xdr:colOff>165100</xdr:colOff>
      <xdr:row>57</xdr:row>
      <xdr:rowOff>125316</xdr:rowOff>
    </xdr:to>
    <xdr:sp macro="" textlink="">
      <xdr:nvSpPr>
        <xdr:cNvPr id="593" name="フローチャート: 判断 592">
          <a:extLst>
            <a:ext uri="{FF2B5EF4-FFF2-40B4-BE49-F238E27FC236}">
              <a16:creationId xmlns:a16="http://schemas.microsoft.com/office/drawing/2014/main" id="{00000000-0008-0000-0700-000051020000}"/>
            </a:ext>
          </a:extLst>
        </xdr:cNvPr>
        <xdr:cNvSpPr/>
      </xdr:nvSpPr>
      <xdr:spPr>
        <a:xfrm>
          <a:off x="14541500" y="9796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141843</xdr:rowOff>
    </xdr:from>
    <xdr:ext cx="534377"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4325111" y="9571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68453</xdr:rowOff>
    </xdr:from>
    <xdr:to>
      <xdr:col>71</xdr:col>
      <xdr:colOff>177800</xdr:colOff>
      <xdr:row>56</xdr:row>
      <xdr:rowOff>129685</xdr:rowOff>
    </xdr:to>
    <xdr:cxnSp macro="">
      <xdr:nvCxnSpPr>
        <xdr:cNvPr id="595" name="直線コネクタ 594">
          <a:extLst>
            <a:ext uri="{FF2B5EF4-FFF2-40B4-BE49-F238E27FC236}">
              <a16:creationId xmlns:a16="http://schemas.microsoft.com/office/drawing/2014/main" id="{00000000-0008-0000-0700-000053020000}"/>
            </a:ext>
          </a:extLst>
        </xdr:cNvPr>
        <xdr:cNvCxnSpPr/>
      </xdr:nvCxnSpPr>
      <xdr:spPr>
        <a:xfrm>
          <a:off x="12814300" y="9669653"/>
          <a:ext cx="889000" cy="61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18894</xdr:rowOff>
    </xdr:from>
    <xdr:to>
      <xdr:col>72</xdr:col>
      <xdr:colOff>38100</xdr:colOff>
      <xdr:row>57</xdr:row>
      <xdr:rowOff>120494</xdr:rowOff>
    </xdr:to>
    <xdr:sp macro="" textlink="">
      <xdr:nvSpPr>
        <xdr:cNvPr id="596" name="フローチャート: 判断 595">
          <a:extLst>
            <a:ext uri="{FF2B5EF4-FFF2-40B4-BE49-F238E27FC236}">
              <a16:creationId xmlns:a16="http://schemas.microsoft.com/office/drawing/2014/main" id="{00000000-0008-0000-0700-000054020000}"/>
            </a:ext>
          </a:extLst>
        </xdr:cNvPr>
        <xdr:cNvSpPr/>
      </xdr:nvSpPr>
      <xdr:spPr>
        <a:xfrm>
          <a:off x="13652500" y="9791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111621</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3436111" y="9884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119402</xdr:rowOff>
    </xdr:from>
    <xdr:to>
      <xdr:col>67</xdr:col>
      <xdr:colOff>101600</xdr:colOff>
      <xdr:row>57</xdr:row>
      <xdr:rowOff>49552</xdr:rowOff>
    </xdr:to>
    <xdr:sp macro="" textlink="">
      <xdr:nvSpPr>
        <xdr:cNvPr id="598" name="フローチャート: 判断 597">
          <a:extLst>
            <a:ext uri="{FF2B5EF4-FFF2-40B4-BE49-F238E27FC236}">
              <a16:creationId xmlns:a16="http://schemas.microsoft.com/office/drawing/2014/main" id="{00000000-0008-0000-0700-000056020000}"/>
            </a:ext>
          </a:extLst>
        </xdr:cNvPr>
        <xdr:cNvSpPr/>
      </xdr:nvSpPr>
      <xdr:spPr>
        <a:xfrm>
          <a:off x="12763500" y="9720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40679</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2547111" y="9813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146627</xdr:rowOff>
    </xdr:from>
    <xdr:to>
      <xdr:col>85</xdr:col>
      <xdr:colOff>177800</xdr:colOff>
      <xdr:row>57</xdr:row>
      <xdr:rowOff>76777</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6268700" y="9747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125054</xdr:rowOff>
    </xdr:from>
    <xdr:ext cx="534377" cy="259045"/>
    <xdr:sp macro="" textlink="">
      <xdr:nvSpPr>
        <xdr:cNvPr id="606" name="教育費該当値テキスト">
          <a:extLst>
            <a:ext uri="{FF2B5EF4-FFF2-40B4-BE49-F238E27FC236}">
              <a16:creationId xmlns:a16="http://schemas.microsoft.com/office/drawing/2014/main" id="{00000000-0008-0000-0700-00005E020000}"/>
            </a:ext>
          </a:extLst>
        </xdr:cNvPr>
        <xdr:cNvSpPr txBox="1"/>
      </xdr:nvSpPr>
      <xdr:spPr>
        <a:xfrm>
          <a:off x="16370300" y="9726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115733</xdr:rowOff>
    </xdr:from>
    <xdr:to>
      <xdr:col>81</xdr:col>
      <xdr:colOff>101600</xdr:colOff>
      <xdr:row>57</xdr:row>
      <xdr:rowOff>45883</xdr:rowOff>
    </xdr:to>
    <xdr:sp macro="" textlink="">
      <xdr:nvSpPr>
        <xdr:cNvPr id="607" name="楕円 606">
          <a:extLst>
            <a:ext uri="{FF2B5EF4-FFF2-40B4-BE49-F238E27FC236}">
              <a16:creationId xmlns:a16="http://schemas.microsoft.com/office/drawing/2014/main" id="{00000000-0008-0000-0700-00005F020000}"/>
            </a:ext>
          </a:extLst>
        </xdr:cNvPr>
        <xdr:cNvSpPr/>
      </xdr:nvSpPr>
      <xdr:spPr>
        <a:xfrm>
          <a:off x="15430500" y="9716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62410</xdr:rowOff>
    </xdr:from>
    <xdr:ext cx="534377" cy="259045"/>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5214111" y="9492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93342</xdr:rowOff>
    </xdr:from>
    <xdr:to>
      <xdr:col>76</xdr:col>
      <xdr:colOff>165100</xdr:colOff>
      <xdr:row>58</xdr:row>
      <xdr:rowOff>23492</xdr:rowOff>
    </xdr:to>
    <xdr:sp macro="" textlink="">
      <xdr:nvSpPr>
        <xdr:cNvPr id="609" name="楕円 608">
          <a:extLst>
            <a:ext uri="{FF2B5EF4-FFF2-40B4-BE49-F238E27FC236}">
              <a16:creationId xmlns:a16="http://schemas.microsoft.com/office/drawing/2014/main" id="{00000000-0008-0000-0700-000061020000}"/>
            </a:ext>
          </a:extLst>
        </xdr:cNvPr>
        <xdr:cNvSpPr/>
      </xdr:nvSpPr>
      <xdr:spPr>
        <a:xfrm>
          <a:off x="14541500" y="9865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14619</xdr:rowOff>
    </xdr:from>
    <xdr:ext cx="534377" cy="259045"/>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4325111" y="9958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78885</xdr:rowOff>
    </xdr:from>
    <xdr:to>
      <xdr:col>72</xdr:col>
      <xdr:colOff>38100</xdr:colOff>
      <xdr:row>57</xdr:row>
      <xdr:rowOff>9035</xdr:rowOff>
    </xdr:to>
    <xdr:sp macro="" textlink="">
      <xdr:nvSpPr>
        <xdr:cNvPr id="611" name="楕円 610">
          <a:extLst>
            <a:ext uri="{FF2B5EF4-FFF2-40B4-BE49-F238E27FC236}">
              <a16:creationId xmlns:a16="http://schemas.microsoft.com/office/drawing/2014/main" id="{00000000-0008-0000-0700-000063020000}"/>
            </a:ext>
          </a:extLst>
        </xdr:cNvPr>
        <xdr:cNvSpPr/>
      </xdr:nvSpPr>
      <xdr:spPr>
        <a:xfrm>
          <a:off x="13652500" y="9680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25562</xdr:rowOff>
    </xdr:from>
    <xdr:ext cx="534377" cy="259045"/>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3436111" y="9455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17653</xdr:rowOff>
    </xdr:from>
    <xdr:to>
      <xdr:col>67</xdr:col>
      <xdr:colOff>101600</xdr:colOff>
      <xdr:row>56</xdr:row>
      <xdr:rowOff>119253</xdr:rowOff>
    </xdr:to>
    <xdr:sp macro="" textlink="">
      <xdr:nvSpPr>
        <xdr:cNvPr id="613" name="楕円 612">
          <a:extLst>
            <a:ext uri="{FF2B5EF4-FFF2-40B4-BE49-F238E27FC236}">
              <a16:creationId xmlns:a16="http://schemas.microsoft.com/office/drawing/2014/main" id="{00000000-0008-0000-0700-000065020000}"/>
            </a:ext>
          </a:extLst>
        </xdr:cNvPr>
        <xdr:cNvSpPr/>
      </xdr:nvSpPr>
      <xdr:spPr>
        <a:xfrm>
          <a:off x="12763500" y="9618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135780</xdr:rowOff>
    </xdr:from>
    <xdr:ext cx="534377"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547111" y="9394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20" name="正方形/長方形 619">
          <a:extLst>
            <a:ext uri="{FF2B5EF4-FFF2-40B4-BE49-F238E27FC236}">
              <a16:creationId xmlns:a16="http://schemas.microsoft.com/office/drawing/2014/main" id="{00000000-0008-0000-0700-00006C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1" name="正方形/長方形 620">
          <a:extLst>
            <a:ext uri="{FF2B5EF4-FFF2-40B4-BE49-F238E27FC236}">
              <a16:creationId xmlns:a16="http://schemas.microsoft.com/office/drawing/2014/main" id="{00000000-0008-0000-0700-00006D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2" name="正方形/長方形 621">
          <a:extLst>
            <a:ext uri="{FF2B5EF4-FFF2-40B4-BE49-F238E27FC236}">
              <a16:creationId xmlns:a16="http://schemas.microsoft.com/office/drawing/2014/main" id="{00000000-0008-0000-0700-00006E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30" name="テキスト ボックス 629">
          <a:extLst>
            <a:ext uri="{FF2B5EF4-FFF2-40B4-BE49-F238E27FC236}">
              <a16:creationId xmlns:a16="http://schemas.microsoft.com/office/drawing/2014/main" id="{00000000-0008-0000-0700-000076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32" name="テキスト ボックス 631">
          <a:extLst>
            <a:ext uri="{FF2B5EF4-FFF2-40B4-BE49-F238E27FC236}">
              <a16:creationId xmlns:a16="http://schemas.microsoft.com/office/drawing/2014/main" id="{00000000-0008-0000-0700-000078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7" name="災害復旧費グラフ枠">
          <a:extLst>
            <a:ext uri="{FF2B5EF4-FFF2-40B4-BE49-F238E27FC236}">
              <a16:creationId xmlns:a16="http://schemas.microsoft.com/office/drawing/2014/main" id="{00000000-0008-0000-0700-00007D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163833</xdr:rowOff>
    </xdr:from>
    <xdr:to>
      <xdr:col>85</xdr:col>
      <xdr:colOff>126364</xdr:colOff>
      <xdr:row>79</xdr:row>
      <xdr:rowOff>44450</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flipV="1">
          <a:off x="16317595" y="12165333"/>
          <a:ext cx="1269" cy="14236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59796</xdr:rowOff>
    </xdr:from>
    <xdr:ext cx="249299" cy="259045"/>
    <xdr:sp macro="" textlink="">
      <xdr:nvSpPr>
        <xdr:cNvPr id="639" name="災害復旧費最小値テキスト">
          <a:extLst>
            <a:ext uri="{FF2B5EF4-FFF2-40B4-BE49-F238E27FC236}">
              <a16:creationId xmlns:a16="http://schemas.microsoft.com/office/drawing/2014/main" id="{00000000-0008-0000-0700-00007F020000}"/>
            </a:ext>
          </a:extLst>
        </xdr:cNvPr>
        <xdr:cNvSpPr txBox="1"/>
      </xdr:nvSpPr>
      <xdr:spPr>
        <a:xfrm>
          <a:off x="16370300" y="1360434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110510</xdr:rowOff>
    </xdr:from>
    <xdr:ext cx="599010" cy="259045"/>
    <xdr:sp macro="" textlink="">
      <xdr:nvSpPr>
        <xdr:cNvPr id="641" name="災害復旧費最大値テキスト">
          <a:extLst>
            <a:ext uri="{FF2B5EF4-FFF2-40B4-BE49-F238E27FC236}">
              <a16:creationId xmlns:a16="http://schemas.microsoft.com/office/drawing/2014/main" id="{00000000-0008-0000-0700-000081020000}"/>
            </a:ext>
          </a:extLst>
        </xdr:cNvPr>
        <xdr:cNvSpPr txBox="1"/>
      </xdr:nvSpPr>
      <xdr:spPr>
        <a:xfrm>
          <a:off x="16370300" y="119405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373,666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163833</xdr:rowOff>
    </xdr:from>
    <xdr:to>
      <xdr:col>86</xdr:col>
      <xdr:colOff>25400</xdr:colOff>
      <xdr:row>70</xdr:row>
      <xdr:rowOff>163833</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6230600" y="12165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43917</xdr:rowOff>
    </xdr:from>
    <xdr:to>
      <xdr:col>85</xdr:col>
      <xdr:colOff>127000</xdr:colOff>
      <xdr:row>79</xdr:row>
      <xdr:rowOff>44450</xdr:rowOff>
    </xdr:to>
    <xdr:cxnSp macro="">
      <xdr:nvCxnSpPr>
        <xdr:cNvPr id="643" name="直線コネクタ 642">
          <a:extLst>
            <a:ext uri="{FF2B5EF4-FFF2-40B4-BE49-F238E27FC236}">
              <a16:creationId xmlns:a16="http://schemas.microsoft.com/office/drawing/2014/main" id="{00000000-0008-0000-0700-000083020000}"/>
            </a:ext>
          </a:extLst>
        </xdr:cNvPr>
        <xdr:cNvCxnSpPr/>
      </xdr:nvCxnSpPr>
      <xdr:spPr>
        <a:xfrm flipV="1">
          <a:off x="15481300" y="13588467"/>
          <a:ext cx="838200" cy="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148696</xdr:rowOff>
    </xdr:from>
    <xdr:ext cx="534377" cy="259045"/>
    <xdr:sp macro="" textlink="">
      <xdr:nvSpPr>
        <xdr:cNvPr id="644" name="災害復旧費平均値テキスト">
          <a:extLst>
            <a:ext uri="{FF2B5EF4-FFF2-40B4-BE49-F238E27FC236}">
              <a16:creationId xmlns:a16="http://schemas.microsoft.com/office/drawing/2014/main" id="{00000000-0008-0000-0700-000084020000}"/>
            </a:ext>
          </a:extLst>
        </xdr:cNvPr>
        <xdr:cNvSpPr txBox="1"/>
      </xdr:nvSpPr>
      <xdr:spPr>
        <a:xfrm>
          <a:off x="16370300" y="133503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125819</xdr:rowOff>
    </xdr:from>
    <xdr:to>
      <xdr:col>85</xdr:col>
      <xdr:colOff>177800</xdr:colOff>
      <xdr:row>79</xdr:row>
      <xdr:rowOff>55969</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6268700" y="13498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44450</xdr:rowOff>
    </xdr:from>
    <xdr:to>
      <xdr:col>81</xdr:col>
      <xdr:colOff>50800</xdr:colOff>
      <xdr:row>79</xdr:row>
      <xdr:rowOff>44450</xdr:rowOff>
    </xdr:to>
    <xdr:cxnSp macro="">
      <xdr:nvCxnSpPr>
        <xdr:cNvPr id="646" name="直線コネクタ 645">
          <a:extLst>
            <a:ext uri="{FF2B5EF4-FFF2-40B4-BE49-F238E27FC236}">
              <a16:creationId xmlns:a16="http://schemas.microsoft.com/office/drawing/2014/main" id="{00000000-0008-0000-0700-000086020000}"/>
            </a:ext>
          </a:extLst>
        </xdr:cNvPr>
        <xdr:cNvCxnSpPr/>
      </xdr:nvCxnSpPr>
      <xdr:spPr>
        <a:xfrm>
          <a:off x="14592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144469</xdr:rowOff>
    </xdr:from>
    <xdr:to>
      <xdr:col>81</xdr:col>
      <xdr:colOff>101600</xdr:colOff>
      <xdr:row>79</xdr:row>
      <xdr:rowOff>74619</xdr:rowOff>
    </xdr:to>
    <xdr:sp macro="" textlink="">
      <xdr:nvSpPr>
        <xdr:cNvPr id="647" name="フローチャート: 判断 646">
          <a:extLst>
            <a:ext uri="{FF2B5EF4-FFF2-40B4-BE49-F238E27FC236}">
              <a16:creationId xmlns:a16="http://schemas.microsoft.com/office/drawing/2014/main" id="{00000000-0008-0000-0700-000087020000}"/>
            </a:ext>
          </a:extLst>
        </xdr:cNvPr>
        <xdr:cNvSpPr/>
      </xdr:nvSpPr>
      <xdr:spPr>
        <a:xfrm>
          <a:off x="15430500" y="13517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91146</xdr:rowOff>
    </xdr:from>
    <xdr:ext cx="469744"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5246428" y="132927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40320</xdr:rowOff>
    </xdr:from>
    <xdr:to>
      <xdr:col>76</xdr:col>
      <xdr:colOff>114300</xdr:colOff>
      <xdr:row>79</xdr:row>
      <xdr:rowOff>44450</xdr:rowOff>
    </xdr:to>
    <xdr:cxnSp macro="">
      <xdr:nvCxnSpPr>
        <xdr:cNvPr id="649" name="直線コネクタ 648">
          <a:extLst>
            <a:ext uri="{FF2B5EF4-FFF2-40B4-BE49-F238E27FC236}">
              <a16:creationId xmlns:a16="http://schemas.microsoft.com/office/drawing/2014/main" id="{00000000-0008-0000-0700-000089020000}"/>
            </a:ext>
          </a:extLst>
        </xdr:cNvPr>
        <xdr:cNvCxnSpPr/>
      </xdr:nvCxnSpPr>
      <xdr:spPr>
        <a:xfrm>
          <a:off x="13703300" y="13584870"/>
          <a:ext cx="889000" cy="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148196</xdr:rowOff>
    </xdr:from>
    <xdr:to>
      <xdr:col>76</xdr:col>
      <xdr:colOff>165100</xdr:colOff>
      <xdr:row>79</xdr:row>
      <xdr:rowOff>78346</xdr:rowOff>
    </xdr:to>
    <xdr:sp macro="" textlink="">
      <xdr:nvSpPr>
        <xdr:cNvPr id="650" name="フローチャート: 判断 649">
          <a:extLst>
            <a:ext uri="{FF2B5EF4-FFF2-40B4-BE49-F238E27FC236}">
              <a16:creationId xmlns:a16="http://schemas.microsoft.com/office/drawing/2014/main" id="{00000000-0008-0000-0700-00008A020000}"/>
            </a:ext>
          </a:extLst>
        </xdr:cNvPr>
        <xdr:cNvSpPr/>
      </xdr:nvSpPr>
      <xdr:spPr>
        <a:xfrm>
          <a:off x="14541500" y="13521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94873</xdr:rowOff>
    </xdr:from>
    <xdr:ext cx="469744"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4357428" y="13296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40320</xdr:rowOff>
    </xdr:from>
    <xdr:to>
      <xdr:col>71</xdr:col>
      <xdr:colOff>177800</xdr:colOff>
      <xdr:row>79</xdr:row>
      <xdr:rowOff>44450</xdr:rowOff>
    </xdr:to>
    <xdr:cxnSp macro="">
      <xdr:nvCxnSpPr>
        <xdr:cNvPr id="652" name="直線コネクタ 651">
          <a:extLst>
            <a:ext uri="{FF2B5EF4-FFF2-40B4-BE49-F238E27FC236}">
              <a16:creationId xmlns:a16="http://schemas.microsoft.com/office/drawing/2014/main" id="{00000000-0008-0000-0700-00008C020000}"/>
            </a:ext>
          </a:extLst>
        </xdr:cNvPr>
        <xdr:cNvCxnSpPr/>
      </xdr:nvCxnSpPr>
      <xdr:spPr>
        <a:xfrm flipV="1">
          <a:off x="12814300" y="13584870"/>
          <a:ext cx="889000" cy="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151772</xdr:rowOff>
    </xdr:from>
    <xdr:to>
      <xdr:col>72</xdr:col>
      <xdr:colOff>38100</xdr:colOff>
      <xdr:row>79</xdr:row>
      <xdr:rowOff>81922</xdr:rowOff>
    </xdr:to>
    <xdr:sp macro="" textlink="">
      <xdr:nvSpPr>
        <xdr:cNvPr id="653" name="フローチャート: 判断 652">
          <a:extLst>
            <a:ext uri="{FF2B5EF4-FFF2-40B4-BE49-F238E27FC236}">
              <a16:creationId xmlns:a16="http://schemas.microsoft.com/office/drawing/2014/main" id="{00000000-0008-0000-0700-00008D020000}"/>
            </a:ext>
          </a:extLst>
        </xdr:cNvPr>
        <xdr:cNvSpPr/>
      </xdr:nvSpPr>
      <xdr:spPr>
        <a:xfrm>
          <a:off x="13652500" y="13524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98449</xdr:rowOff>
    </xdr:from>
    <xdr:ext cx="469744"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3468428" y="13300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146568</xdr:rowOff>
    </xdr:from>
    <xdr:to>
      <xdr:col>67</xdr:col>
      <xdr:colOff>101600</xdr:colOff>
      <xdr:row>79</xdr:row>
      <xdr:rowOff>76718</xdr:rowOff>
    </xdr:to>
    <xdr:sp macro="" textlink="">
      <xdr:nvSpPr>
        <xdr:cNvPr id="655" name="フローチャート: 判断 654">
          <a:extLst>
            <a:ext uri="{FF2B5EF4-FFF2-40B4-BE49-F238E27FC236}">
              <a16:creationId xmlns:a16="http://schemas.microsoft.com/office/drawing/2014/main" id="{00000000-0008-0000-0700-00008F020000}"/>
            </a:ext>
          </a:extLst>
        </xdr:cNvPr>
        <xdr:cNvSpPr/>
      </xdr:nvSpPr>
      <xdr:spPr>
        <a:xfrm>
          <a:off x="12763500" y="13519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93245</xdr:rowOff>
    </xdr:from>
    <xdr:ext cx="469744"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2579428" y="13294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164567</xdr:rowOff>
    </xdr:from>
    <xdr:to>
      <xdr:col>85</xdr:col>
      <xdr:colOff>177800</xdr:colOff>
      <xdr:row>79</xdr:row>
      <xdr:rowOff>94717</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6268700" y="1353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104246</xdr:rowOff>
    </xdr:from>
    <xdr:ext cx="378565" cy="259045"/>
    <xdr:sp macro="" textlink="">
      <xdr:nvSpPr>
        <xdr:cNvPr id="663" name="災害復旧費該当値テキスト">
          <a:extLst>
            <a:ext uri="{FF2B5EF4-FFF2-40B4-BE49-F238E27FC236}">
              <a16:creationId xmlns:a16="http://schemas.microsoft.com/office/drawing/2014/main" id="{00000000-0008-0000-0700-000097020000}"/>
            </a:ext>
          </a:extLst>
        </xdr:cNvPr>
        <xdr:cNvSpPr txBox="1"/>
      </xdr:nvSpPr>
      <xdr:spPr>
        <a:xfrm>
          <a:off x="16370300" y="134773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165100</xdr:rowOff>
    </xdr:from>
    <xdr:to>
      <xdr:col>81</xdr:col>
      <xdr:colOff>101600</xdr:colOff>
      <xdr:row>79</xdr:row>
      <xdr:rowOff>95250</xdr:rowOff>
    </xdr:to>
    <xdr:sp macro="" textlink="">
      <xdr:nvSpPr>
        <xdr:cNvPr id="664" name="楕円 663">
          <a:extLst>
            <a:ext uri="{FF2B5EF4-FFF2-40B4-BE49-F238E27FC236}">
              <a16:creationId xmlns:a16="http://schemas.microsoft.com/office/drawing/2014/main" id="{00000000-0008-0000-0700-000098020000}"/>
            </a:ext>
          </a:extLst>
        </xdr:cNvPr>
        <xdr:cNvSpPr/>
      </xdr:nvSpPr>
      <xdr:spPr>
        <a:xfrm>
          <a:off x="1543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86377</xdr:rowOff>
    </xdr:from>
    <xdr:ext cx="249299" cy="259045"/>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5356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165100</xdr:rowOff>
    </xdr:from>
    <xdr:to>
      <xdr:col>76</xdr:col>
      <xdr:colOff>165100</xdr:colOff>
      <xdr:row>79</xdr:row>
      <xdr:rowOff>95250</xdr:rowOff>
    </xdr:to>
    <xdr:sp macro="" textlink="">
      <xdr:nvSpPr>
        <xdr:cNvPr id="666" name="楕円 665">
          <a:extLst>
            <a:ext uri="{FF2B5EF4-FFF2-40B4-BE49-F238E27FC236}">
              <a16:creationId xmlns:a16="http://schemas.microsoft.com/office/drawing/2014/main" id="{00000000-0008-0000-0700-00009A020000}"/>
            </a:ext>
          </a:extLst>
        </xdr:cNvPr>
        <xdr:cNvSpPr/>
      </xdr:nvSpPr>
      <xdr:spPr>
        <a:xfrm>
          <a:off x="1454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86377</xdr:rowOff>
    </xdr:from>
    <xdr:ext cx="249299" cy="259045"/>
    <xdr:sp macro="" textlink="">
      <xdr:nvSpPr>
        <xdr:cNvPr id="667" name="テキスト ボックス 666">
          <a:extLst>
            <a:ext uri="{FF2B5EF4-FFF2-40B4-BE49-F238E27FC236}">
              <a16:creationId xmlns:a16="http://schemas.microsoft.com/office/drawing/2014/main" id="{00000000-0008-0000-0700-00009B020000}"/>
            </a:ext>
          </a:extLst>
        </xdr:cNvPr>
        <xdr:cNvSpPr txBox="1"/>
      </xdr:nvSpPr>
      <xdr:spPr>
        <a:xfrm>
          <a:off x="14467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160970</xdr:rowOff>
    </xdr:from>
    <xdr:to>
      <xdr:col>72</xdr:col>
      <xdr:colOff>38100</xdr:colOff>
      <xdr:row>79</xdr:row>
      <xdr:rowOff>91120</xdr:rowOff>
    </xdr:to>
    <xdr:sp macro="" textlink="">
      <xdr:nvSpPr>
        <xdr:cNvPr id="668" name="楕円 667">
          <a:extLst>
            <a:ext uri="{FF2B5EF4-FFF2-40B4-BE49-F238E27FC236}">
              <a16:creationId xmlns:a16="http://schemas.microsoft.com/office/drawing/2014/main" id="{00000000-0008-0000-0700-00009C020000}"/>
            </a:ext>
          </a:extLst>
        </xdr:cNvPr>
        <xdr:cNvSpPr/>
      </xdr:nvSpPr>
      <xdr:spPr>
        <a:xfrm>
          <a:off x="13652500" y="13534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82247</xdr:rowOff>
    </xdr:from>
    <xdr:ext cx="469744" cy="259045"/>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3468428" y="13626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165100</xdr:rowOff>
    </xdr:from>
    <xdr:to>
      <xdr:col>67</xdr:col>
      <xdr:colOff>101600</xdr:colOff>
      <xdr:row>79</xdr:row>
      <xdr:rowOff>95250</xdr:rowOff>
    </xdr:to>
    <xdr:sp macro="" textlink="">
      <xdr:nvSpPr>
        <xdr:cNvPr id="670" name="楕円 669">
          <a:extLst>
            <a:ext uri="{FF2B5EF4-FFF2-40B4-BE49-F238E27FC236}">
              <a16:creationId xmlns:a16="http://schemas.microsoft.com/office/drawing/2014/main" id="{00000000-0008-0000-0700-00009E020000}"/>
            </a:ext>
          </a:extLst>
        </xdr:cNvPr>
        <xdr:cNvSpPr/>
      </xdr:nvSpPr>
      <xdr:spPr>
        <a:xfrm>
          <a:off x="12763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86377</xdr:rowOff>
    </xdr:from>
    <xdr:ext cx="249299"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2689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9" name="正方形/長方形 678">
          <a:extLst>
            <a:ext uri="{FF2B5EF4-FFF2-40B4-BE49-F238E27FC236}">
              <a16:creationId xmlns:a16="http://schemas.microsoft.com/office/drawing/2014/main" id="{00000000-0008-0000-0700-0000A7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2" name="公債費グラフ枠">
          <a:extLst>
            <a:ext uri="{FF2B5EF4-FFF2-40B4-BE49-F238E27FC236}">
              <a16:creationId xmlns:a16="http://schemas.microsoft.com/office/drawing/2014/main" id="{00000000-0008-0000-0700-0000B4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3153</xdr:rowOff>
    </xdr:from>
    <xdr:to>
      <xdr:col>85</xdr:col>
      <xdr:colOff>126364</xdr:colOff>
      <xdr:row>98</xdr:row>
      <xdr:rowOff>54470</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flipV="1">
          <a:off x="16317595" y="15433653"/>
          <a:ext cx="1269" cy="14229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58297</xdr:rowOff>
    </xdr:from>
    <xdr:ext cx="469744" cy="259045"/>
    <xdr:sp macro="" textlink="">
      <xdr:nvSpPr>
        <xdr:cNvPr id="694" name="公債費最小値テキスト">
          <a:extLst>
            <a:ext uri="{FF2B5EF4-FFF2-40B4-BE49-F238E27FC236}">
              <a16:creationId xmlns:a16="http://schemas.microsoft.com/office/drawing/2014/main" id="{00000000-0008-0000-0700-0000B6020000}"/>
            </a:ext>
          </a:extLst>
        </xdr:cNvPr>
        <xdr:cNvSpPr txBox="1"/>
      </xdr:nvSpPr>
      <xdr:spPr>
        <a:xfrm>
          <a:off x="16370300" y="16860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54470</xdr:rowOff>
    </xdr:from>
    <xdr:to>
      <xdr:col>86</xdr:col>
      <xdr:colOff>25400</xdr:colOff>
      <xdr:row>98</xdr:row>
      <xdr:rowOff>54470</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a:off x="16230600" y="16856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121280</xdr:rowOff>
    </xdr:from>
    <xdr:ext cx="599010" cy="259045"/>
    <xdr:sp macro="" textlink="">
      <xdr:nvSpPr>
        <xdr:cNvPr id="696" name="公債費最大値テキスト">
          <a:extLst>
            <a:ext uri="{FF2B5EF4-FFF2-40B4-BE49-F238E27FC236}">
              <a16:creationId xmlns:a16="http://schemas.microsoft.com/office/drawing/2014/main" id="{00000000-0008-0000-0700-0000B8020000}"/>
            </a:ext>
          </a:extLst>
        </xdr:cNvPr>
        <xdr:cNvSpPr txBox="1"/>
      </xdr:nvSpPr>
      <xdr:spPr>
        <a:xfrm>
          <a:off x="16370300" y="152088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164,933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3153</xdr:rowOff>
    </xdr:from>
    <xdr:to>
      <xdr:col>86</xdr:col>
      <xdr:colOff>25400</xdr:colOff>
      <xdr:row>90</xdr:row>
      <xdr:rowOff>3153</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6230600" y="154336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89948</xdr:rowOff>
    </xdr:from>
    <xdr:to>
      <xdr:col>85</xdr:col>
      <xdr:colOff>127000</xdr:colOff>
      <xdr:row>97</xdr:row>
      <xdr:rowOff>90222</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flipV="1">
          <a:off x="15481300" y="16720598"/>
          <a:ext cx="838200" cy="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146268</xdr:rowOff>
    </xdr:from>
    <xdr:ext cx="534377" cy="259045"/>
    <xdr:sp macro="" textlink="">
      <xdr:nvSpPr>
        <xdr:cNvPr id="699" name="公債費平均値テキスト">
          <a:extLst>
            <a:ext uri="{FF2B5EF4-FFF2-40B4-BE49-F238E27FC236}">
              <a16:creationId xmlns:a16="http://schemas.microsoft.com/office/drawing/2014/main" id="{00000000-0008-0000-0700-0000BB020000}"/>
            </a:ext>
          </a:extLst>
        </xdr:cNvPr>
        <xdr:cNvSpPr txBox="1"/>
      </xdr:nvSpPr>
      <xdr:spPr>
        <a:xfrm>
          <a:off x="16370300" y="162625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123391</xdr:rowOff>
    </xdr:from>
    <xdr:to>
      <xdr:col>85</xdr:col>
      <xdr:colOff>177800</xdr:colOff>
      <xdr:row>96</xdr:row>
      <xdr:rowOff>53541</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6268700" y="16411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85916</xdr:rowOff>
    </xdr:from>
    <xdr:to>
      <xdr:col>81</xdr:col>
      <xdr:colOff>50800</xdr:colOff>
      <xdr:row>97</xdr:row>
      <xdr:rowOff>90222</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a:off x="14592300" y="16716566"/>
          <a:ext cx="889000" cy="4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119945</xdr:rowOff>
    </xdr:from>
    <xdr:to>
      <xdr:col>81</xdr:col>
      <xdr:colOff>101600</xdr:colOff>
      <xdr:row>96</xdr:row>
      <xdr:rowOff>50095</xdr:rowOff>
    </xdr:to>
    <xdr:sp macro="" textlink="">
      <xdr:nvSpPr>
        <xdr:cNvPr id="702" name="フローチャート: 判断 701">
          <a:extLst>
            <a:ext uri="{FF2B5EF4-FFF2-40B4-BE49-F238E27FC236}">
              <a16:creationId xmlns:a16="http://schemas.microsoft.com/office/drawing/2014/main" id="{00000000-0008-0000-0700-0000BE020000}"/>
            </a:ext>
          </a:extLst>
        </xdr:cNvPr>
        <xdr:cNvSpPr/>
      </xdr:nvSpPr>
      <xdr:spPr>
        <a:xfrm>
          <a:off x="15430500" y="16407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66622</xdr:rowOff>
    </xdr:from>
    <xdr:ext cx="534377"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5214111" y="16182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81316</xdr:rowOff>
    </xdr:from>
    <xdr:to>
      <xdr:col>76</xdr:col>
      <xdr:colOff>114300</xdr:colOff>
      <xdr:row>97</xdr:row>
      <xdr:rowOff>85916</xdr:rowOff>
    </xdr:to>
    <xdr:cxnSp macro="">
      <xdr:nvCxnSpPr>
        <xdr:cNvPr id="704" name="直線コネクタ 703">
          <a:extLst>
            <a:ext uri="{FF2B5EF4-FFF2-40B4-BE49-F238E27FC236}">
              <a16:creationId xmlns:a16="http://schemas.microsoft.com/office/drawing/2014/main" id="{00000000-0008-0000-0700-0000C0020000}"/>
            </a:ext>
          </a:extLst>
        </xdr:cNvPr>
        <xdr:cNvCxnSpPr/>
      </xdr:nvCxnSpPr>
      <xdr:spPr>
        <a:xfrm>
          <a:off x="13703300" y="16711966"/>
          <a:ext cx="889000" cy="4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83514</xdr:rowOff>
    </xdr:from>
    <xdr:to>
      <xdr:col>76</xdr:col>
      <xdr:colOff>165100</xdr:colOff>
      <xdr:row>96</xdr:row>
      <xdr:rowOff>13664</xdr:rowOff>
    </xdr:to>
    <xdr:sp macro="" textlink="">
      <xdr:nvSpPr>
        <xdr:cNvPr id="705" name="フローチャート: 判断 704">
          <a:extLst>
            <a:ext uri="{FF2B5EF4-FFF2-40B4-BE49-F238E27FC236}">
              <a16:creationId xmlns:a16="http://schemas.microsoft.com/office/drawing/2014/main" id="{00000000-0008-0000-0700-0000C1020000}"/>
            </a:ext>
          </a:extLst>
        </xdr:cNvPr>
        <xdr:cNvSpPr/>
      </xdr:nvSpPr>
      <xdr:spPr>
        <a:xfrm>
          <a:off x="14541500" y="16371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30191</xdr:rowOff>
    </xdr:from>
    <xdr:ext cx="534377"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4325111" y="16146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81316</xdr:rowOff>
    </xdr:from>
    <xdr:to>
      <xdr:col>71</xdr:col>
      <xdr:colOff>177800</xdr:colOff>
      <xdr:row>97</xdr:row>
      <xdr:rowOff>86948</xdr:rowOff>
    </xdr:to>
    <xdr:cxnSp macro="">
      <xdr:nvCxnSpPr>
        <xdr:cNvPr id="707" name="直線コネクタ 706">
          <a:extLst>
            <a:ext uri="{FF2B5EF4-FFF2-40B4-BE49-F238E27FC236}">
              <a16:creationId xmlns:a16="http://schemas.microsoft.com/office/drawing/2014/main" id="{00000000-0008-0000-0700-0000C3020000}"/>
            </a:ext>
          </a:extLst>
        </xdr:cNvPr>
        <xdr:cNvCxnSpPr/>
      </xdr:nvCxnSpPr>
      <xdr:spPr>
        <a:xfrm flipV="1">
          <a:off x="12814300" y="16711966"/>
          <a:ext cx="889000" cy="5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104170</xdr:rowOff>
    </xdr:from>
    <xdr:to>
      <xdr:col>72</xdr:col>
      <xdr:colOff>38100</xdr:colOff>
      <xdr:row>96</xdr:row>
      <xdr:rowOff>34320</xdr:rowOff>
    </xdr:to>
    <xdr:sp macro="" textlink="">
      <xdr:nvSpPr>
        <xdr:cNvPr id="708" name="フローチャート: 判断 707">
          <a:extLst>
            <a:ext uri="{FF2B5EF4-FFF2-40B4-BE49-F238E27FC236}">
              <a16:creationId xmlns:a16="http://schemas.microsoft.com/office/drawing/2014/main" id="{00000000-0008-0000-0700-0000C4020000}"/>
            </a:ext>
          </a:extLst>
        </xdr:cNvPr>
        <xdr:cNvSpPr/>
      </xdr:nvSpPr>
      <xdr:spPr>
        <a:xfrm>
          <a:off x="13652500" y="1639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50847</xdr:rowOff>
    </xdr:from>
    <xdr:ext cx="534377"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3436111" y="16167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126902</xdr:rowOff>
    </xdr:from>
    <xdr:to>
      <xdr:col>67</xdr:col>
      <xdr:colOff>101600</xdr:colOff>
      <xdr:row>96</xdr:row>
      <xdr:rowOff>57052</xdr:rowOff>
    </xdr:to>
    <xdr:sp macro="" textlink="">
      <xdr:nvSpPr>
        <xdr:cNvPr id="710" name="フローチャート: 判断 709">
          <a:extLst>
            <a:ext uri="{FF2B5EF4-FFF2-40B4-BE49-F238E27FC236}">
              <a16:creationId xmlns:a16="http://schemas.microsoft.com/office/drawing/2014/main" id="{00000000-0008-0000-0700-0000C6020000}"/>
            </a:ext>
          </a:extLst>
        </xdr:cNvPr>
        <xdr:cNvSpPr/>
      </xdr:nvSpPr>
      <xdr:spPr>
        <a:xfrm>
          <a:off x="12763500" y="16414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73579</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2547111" y="16189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39148</xdr:rowOff>
    </xdr:from>
    <xdr:to>
      <xdr:col>85</xdr:col>
      <xdr:colOff>177800</xdr:colOff>
      <xdr:row>97</xdr:row>
      <xdr:rowOff>140748</xdr:rowOff>
    </xdr:to>
    <xdr:sp macro="" textlink="">
      <xdr:nvSpPr>
        <xdr:cNvPr id="717" name="楕円 716">
          <a:extLst>
            <a:ext uri="{FF2B5EF4-FFF2-40B4-BE49-F238E27FC236}">
              <a16:creationId xmlns:a16="http://schemas.microsoft.com/office/drawing/2014/main" id="{00000000-0008-0000-0700-0000CD020000}"/>
            </a:ext>
          </a:extLst>
        </xdr:cNvPr>
        <xdr:cNvSpPr/>
      </xdr:nvSpPr>
      <xdr:spPr>
        <a:xfrm>
          <a:off x="16268700" y="16669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17575</xdr:rowOff>
    </xdr:from>
    <xdr:ext cx="534377" cy="259045"/>
    <xdr:sp macro="" textlink="">
      <xdr:nvSpPr>
        <xdr:cNvPr id="718" name="公債費該当値テキスト">
          <a:extLst>
            <a:ext uri="{FF2B5EF4-FFF2-40B4-BE49-F238E27FC236}">
              <a16:creationId xmlns:a16="http://schemas.microsoft.com/office/drawing/2014/main" id="{00000000-0008-0000-0700-0000CE020000}"/>
            </a:ext>
          </a:extLst>
        </xdr:cNvPr>
        <xdr:cNvSpPr txBox="1"/>
      </xdr:nvSpPr>
      <xdr:spPr>
        <a:xfrm>
          <a:off x="16370300" y="16648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39422</xdr:rowOff>
    </xdr:from>
    <xdr:to>
      <xdr:col>81</xdr:col>
      <xdr:colOff>101600</xdr:colOff>
      <xdr:row>97</xdr:row>
      <xdr:rowOff>141022</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5430500" y="16670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132149</xdr:rowOff>
    </xdr:from>
    <xdr:ext cx="534377"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5214111" y="16762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35116</xdr:rowOff>
    </xdr:from>
    <xdr:to>
      <xdr:col>76</xdr:col>
      <xdr:colOff>165100</xdr:colOff>
      <xdr:row>97</xdr:row>
      <xdr:rowOff>136716</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4541500" y="16665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127843</xdr:rowOff>
    </xdr:from>
    <xdr:ext cx="534377" cy="259045"/>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4325111" y="16758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30516</xdr:rowOff>
    </xdr:from>
    <xdr:to>
      <xdr:col>72</xdr:col>
      <xdr:colOff>38100</xdr:colOff>
      <xdr:row>97</xdr:row>
      <xdr:rowOff>132116</xdr:rowOff>
    </xdr:to>
    <xdr:sp macro="" textlink="">
      <xdr:nvSpPr>
        <xdr:cNvPr id="723" name="楕円 722">
          <a:extLst>
            <a:ext uri="{FF2B5EF4-FFF2-40B4-BE49-F238E27FC236}">
              <a16:creationId xmlns:a16="http://schemas.microsoft.com/office/drawing/2014/main" id="{00000000-0008-0000-0700-0000D3020000}"/>
            </a:ext>
          </a:extLst>
        </xdr:cNvPr>
        <xdr:cNvSpPr/>
      </xdr:nvSpPr>
      <xdr:spPr>
        <a:xfrm>
          <a:off x="13652500" y="16661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123243</xdr:rowOff>
    </xdr:from>
    <xdr:ext cx="534377"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3436111" y="16753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36148</xdr:rowOff>
    </xdr:from>
    <xdr:to>
      <xdr:col>67</xdr:col>
      <xdr:colOff>101600</xdr:colOff>
      <xdr:row>97</xdr:row>
      <xdr:rowOff>137748</xdr:rowOff>
    </xdr:to>
    <xdr:sp macro="" textlink="">
      <xdr:nvSpPr>
        <xdr:cNvPr id="725" name="楕円 724">
          <a:extLst>
            <a:ext uri="{FF2B5EF4-FFF2-40B4-BE49-F238E27FC236}">
              <a16:creationId xmlns:a16="http://schemas.microsoft.com/office/drawing/2014/main" id="{00000000-0008-0000-0700-0000D5020000}"/>
            </a:ext>
          </a:extLst>
        </xdr:cNvPr>
        <xdr:cNvSpPr/>
      </xdr:nvSpPr>
      <xdr:spPr>
        <a:xfrm>
          <a:off x="12763500" y="16666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128875</xdr:rowOff>
    </xdr:from>
    <xdr:ext cx="534377"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2547111" y="16759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36</xdr:row>
      <xdr:rowOff>35577</xdr:rowOff>
    </xdr:from>
    <xdr:ext cx="377026" cy="25904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7910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9" name="諸支出金グラフ枠">
          <a:extLst>
            <a:ext uri="{FF2B5EF4-FFF2-40B4-BE49-F238E27FC236}">
              <a16:creationId xmlns:a16="http://schemas.microsoft.com/office/drawing/2014/main" id="{00000000-0008-0000-0700-0000ED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6350</xdr:rowOff>
    </xdr:from>
    <xdr:to>
      <xdr:col>116</xdr:col>
      <xdr:colOff>62864</xdr:colOff>
      <xdr:row>39</xdr:row>
      <xdr:rowOff>44450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flipV="1">
          <a:off x="22159595" y="5321300"/>
          <a:ext cx="1269"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70121</xdr:rowOff>
    </xdr:from>
    <xdr:ext cx="249299" cy="259045"/>
    <xdr:sp macro="" textlink="">
      <xdr:nvSpPr>
        <xdr:cNvPr id="751" name="諸支出金最小値テキスト">
          <a:extLst>
            <a:ext uri="{FF2B5EF4-FFF2-40B4-BE49-F238E27FC236}">
              <a16:creationId xmlns:a16="http://schemas.microsoft.com/office/drawing/2014/main" id="{00000000-0008-0000-0700-0000EF020000}"/>
            </a:ext>
          </a:extLst>
        </xdr:cNvPr>
        <xdr:cNvSpPr txBox="1"/>
      </xdr:nvSpPr>
      <xdr:spPr>
        <a:xfrm>
          <a:off x="22212300" y="675667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124477</xdr:rowOff>
    </xdr:from>
    <xdr:ext cx="469744" cy="259045"/>
    <xdr:sp macro="" textlink="">
      <xdr:nvSpPr>
        <xdr:cNvPr id="753" name="諸支出金最大値テキスト">
          <a:extLst>
            <a:ext uri="{FF2B5EF4-FFF2-40B4-BE49-F238E27FC236}">
              <a16:creationId xmlns:a16="http://schemas.microsoft.com/office/drawing/2014/main" id="{00000000-0008-0000-0700-0000F1020000}"/>
            </a:ext>
          </a:extLst>
        </xdr:cNvPr>
        <xdr:cNvSpPr txBox="1"/>
      </xdr:nvSpPr>
      <xdr:spPr>
        <a:xfrm>
          <a:off x="22212300" y="5096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1,850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6350</xdr:rowOff>
    </xdr:from>
    <xdr:to>
      <xdr:col>116</xdr:col>
      <xdr:colOff>152400</xdr:colOff>
      <xdr:row>31</xdr:row>
      <xdr:rowOff>6350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2072600" y="5321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159021</xdr:rowOff>
    </xdr:from>
    <xdr:ext cx="313932" cy="259045"/>
    <xdr:sp macro="" textlink="">
      <xdr:nvSpPr>
        <xdr:cNvPr id="756" name="諸支出金平均値テキスト">
          <a:extLst>
            <a:ext uri="{FF2B5EF4-FFF2-40B4-BE49-F238E27FC236}">
              <a16:creationId xmlns:a16="http://schemas.microsoft.com/office/drawing/2014/main" id="{00000000-0008-0000-0700-0000F4020000}"/>
            </a:ext>
          </a:extLst>
        </xdr:cNvPr>
        <xdr:cNvSpPr txBox="1"/>
      </xdr:nvSpPr>
      <xdr:spPr>
        <a:xfrm>
          <a:off x="22212300" y="6502671"/>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136144</xdr:rowOff>
    </xdr:from>
    <xdr:to>
      <xdr:col>116</xdr:col>
      <xdr:colOff>114300</xdr:colOff>
      <xdr:row>39</xdr:row>
      <xdr:rowOff>66294</xdr:rowOff>
    </xdr:to>
    <xdr:sp macro="" textlink="">
      <xdr:nvSpPr>
        <xdr:cNvPr id="757" name="フローチャート: 判断 756">
          <a:extLst>
            <a:ext uri="{FF2B5EF4-FFF2-40B4-BE49-F238E27FC236}">
              <a16:creationId xmlns:a16="http://schemas.microsoft.com/office/drawing/2014/main" id="{00000000-0008-0000-0700-0000F5020000}"/>
            </a:ext>
          </a:extLst>
        </xdr:cNvPr>
        <xdr:cNvSpPr/>
      </xdr:nvSpPr>
      <xdr:spPr>
        <a:xfrm>
          <a:off x="22110700" y="6651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152146</xdr:rowOff>
    </xdr:from>
    <xdr:to>
      <xdr:col>112</xdr:col>
      <xdr:colOff>38100</xdr:colOff>
      <xdr:row>39</xdr:row>
      <xdr:rowOff>82296</xdr:rowOff>
    </xdr:to>
    <xdr:sp macro="" textlink="">
      <xdr:nvSpPr>
        <xdr:cNvPr id="759" name="フローチャート: 判断 758">
          <a:extLst>
            <a:ext uri="{FF2B5EF4-FFF2-40B4-BE49-F238E27FC236}">
              <a16:creationId xmlns:a16="http://schemas.microsoft.com/office/drawing/2014/main" id="{00000000-0008-0000-0700-0000F7020000}"/>
            </a:ext>
          </a:extLst>
        </xdr:cNvPr>
        <xdr:cNvSpPr/>
      </xdr:nvSpPr>
      <xdr:spPr>
        <a:xfrm>
          <a:off x="21272500" y="6667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98823</xdr:rowOff>
    </xdr:from>
    <xdr:ext cx="313932"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166333" y="644247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61" name="直線コネクタ 760">
          <a:extLst>
            <a:ext uri="{FF2B5EF4-FFF2-40B4-BE49-F238E27FC236}">
              <a16:creationId xmlns:a16="http://schemas.microsoft.com/office/drawing/2014/main" id="{00000000-0008-0000-0700-0000F9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114046</xdr:rowOff>
    </xdr:from>
    <xdr:to>
      <xdr:col>107</xdr:col>
      <xdr:colOff>101600</xdr:colOff>
      <xdr:row>39</xdr:row>
      <xdr:rowOff>44196</xdr:rowOff>
    </xdr:to>
    <xdr:sp macro="" textlink="">
      <xdr:nvSpPr>
        <xdr:cNvPr id="762" name="フローチャート: 判断 761">
          <a:extLst>
            <a:ext uri="{FF2B5EF4-FFF2-40B4-BE49-F238E27FC236}">
              <a16:creationId xmlns:a16="http://schemas.microsoft.com/office/drawing/2014/main" id="{00000000-0008-0000-0700-0000FA020000}"/>
            </a:ext>
          </a:extLst>
        </xdr:cNvPr>
        <xdr:cNvSpPr/>
      </xdr:nvSpPr>
      <xdr:spPr>
        <a:xfrm>
          <a:off x="20383500" y="6629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60723</xdr:rowOff>
    </xdr:from>
    <xdr:ext cx="313932"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0277333" y="640437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64" name="直線コネクタ 763">
          <a:extLst>
            <a:ext uri="{FF2B5EF4-FFF2-40B4-BE49-F238E27FC236}">
              <a16:creationId xmlns:a16="http://schemas.microsoft.com/office/drawing/2014/main" id="{00000000-0008-0000-0700-0000FC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152908</xdr:rowOff>
    </xdr:from>
    <xdr:to>
      <xdr:col>102</xdr:col>
      <xdr:colOff>165100</xdr:colOff>
      <xdr:row>39</xdr:row>
      <xdr:rowOff>83058</xdr:rowOff>
    </xdr:to>
    <xdr:sp macro="" textlink="">
      <xdr:nvSpPr>
        <xdr:cNvPr id="765" name="フローチャート: 判断 764">
          <a:extLst>
            <a:ext uri="{FF2B5EF4-FFF2-40B4-BE49-F238E27FC236}">
              <a16:creationId xmlns:a16="http://schemas.microsoft.com/office/drawing/2014/main" id="{00000000-0008-0000-0700-0000FD020000}"/>
            </a:ext>
          </a:extLst>
        </xdr:cNvPr>
        <xdr:cNvSpPr/>
      </xdr:nvSpPr>
      <xdr:spPr>
        <a:xfrm>
          <a:off x="19494500" y="6668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99585</xdr:rowOff>
    </xdr:from>
    <xdr:ext cx="313932"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9388333" y="644323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67" name="フローチャート: 判断 766">
          <a:extLst>
            <a:ext uri="{FF2B5EF4-FFF2-40B4-BE49-F238E27FC236}">
              <a16:creationId xmlns:a16="http://schemas.microsoft.com/office/drawing/2014/main" id="{00000000-0008-0000-0700-0000FF020000}"/>
            </a:ext>
          </a:extLst>
        </xdr:cNvPr>
        <xdr:cNvSpPr/>
      </xdr:nvSpPr>
      <xdr:spPr>
        <a:xfrm>
          <a:off x="186055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114571</xdr:rowOff>
    </xdr:from>
    <xdr:ext cx="249299" cy="259045"/>
    <xdr:sp macro="" textlink="">
      <xdr:nvSpPr>
        <xdr:cNvPr id="775" name="諸支出金該当値テキスト">
          <a:extLst>
            <a:ext uri="{FF2B5EF4-FFF2-40B4-BE49-F238E27FC236}">
              <a16:creationId xmlns:a16="http://schemas.microsoft.com/office/drawing/2014/main" id="{00000000-0008-0000-0700-000007030000}"/>
            </a:ext>
          </a:extLst>
        </xdr:cNvPr>
        <xdr:cNvSpPr txBox="1"/>
      </xdr:nvSpPr>
      <xdr:spPr>
        <a:xfrm>
          <a:off x="22212300" y="662967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80" name="楕円 779">
          <a:extLst>
            <a:ext uri="{FF2B5EF4-FFF2-40B4-BE49-F238E27FC236}">
              <a16:creationId xmlns:a16="http://schemas.microsoft.com/office/drawing/2014/main" id="{00000000-0008-0000-0700-00000C03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82" name="楕円 781">
          <a:extLst>
            <a:ext uri="{FF2B5EF4-FFF2-40B4-BE49-F238E27FC236}">
              <a16:creationId xmlns:a16="http://schemas.microsoft.com/office/drawing/2014/main" id="{00000000-0008-0000-0700-00000E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37</xdr:row>
      <xdr:rowOff>111777</xdr:rowOff>
    </xdr:from>
    <xdr:ext cx="249299"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531650" y="6455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2" name="テキスト ボックス 791">
          <a:extLst>
            <a:ext uri="{FF2B5EF4-FFF2-40B4-BE49-F238E27FC236}">
              <a16:creationId xmlns:a16="http://schemas.microsoft.com/office/drawing/2014/main" id="{00000000-0008-0000-0700-000018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8" name="前年度繰上充用金グラフ枠">
          <a:extLst>
            <a:ext uri="{FF2B5EF4-FFF2-40B4-BE49-F238E27FC236}">
              <a16:creationId xmlns:a16="http://schemas.microsoft.com/office/drawing/2014/main" id="{00000000-0008-0000-0700-00001E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0" name="前年度繰上充用金最小値テキスト">
          <a:extLst>
            <a:ext uri="{FF2B5EF4-FFF2-40B4-BE49-F238E27FC236}">
              <a16:creationId xmlns:a16="http://schemas.microsoft.com/office/drawing/2014/main" id="{00000000-0008-0000-0700-000020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2" name="前年度繰上充用金最大値テキスト">
          <a:extLst>
            <a:ext uri="{FF2B5EF4-FFF2-40B4-BE49-F238E27FC236}">
              <a16:creationId xmlns:a16="http://schemas.microsoft.com/office/drawing/2014/main" id="{00000000-0008-0000-0700-000022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5" name="前年度繰上充用金平均値テキスト">
          <a:extLst>
            <a:ext uri="{FF2B5EF4-FFF2-40B4-BE49-F238E27FC236}">
              <a16:creationId xmlns:a16="http://schemas.microsoft.com/office/drawing/2014/main" id="{00000000-0008-0000-0700-000025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6" name="フローチャート: 判断 805">
          <a:extLst>
            <a:ext uri="{FF2B5EF4-FFF2-40B4-BE49-F238E27FC236}">
              <a16:creationId xmlns:a16="http://schemas.microsoft.com/office/drawing/2014/main" id="{00000000-0008-0000-0700-000026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1" name="フローチャート: 判断 810">
          <a:extLst>
            <a:ext uri="{FF2B5EF4-FFF2-40B4-BE49-F238E27FC236}">
              <a16:creationId xmlns:a16="http://schemas.microsoft.com/office/drawing/2014/main" id="{00000000-0008-0000-0700-00002B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3" name="直線コネクタ 812">
          <a:extLst>
            <a:ext uri="{FF2B5EF4-FFF2-40B4-BE49-F238E27FC236}">
              <a16:creationId xmlns:a16="http://schemas.microsoft.com/office/drawing/2014/main" id="{00000000-0008-0000-0700-00002D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4" name="フローチャート: 判断 813">
          <a:extLst>
            <a:ext uri="{FF2B5EF4-FFF2-40B4-BE49-F238E27FC236}">
              <a16:creationId xmlns:a16="http://schemas.microsoft.com/office/drawing/2014/main" id="{00000000-0008-0000-0700-00002E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6" name="フローチャート: 判断 815">
          <a:extLst>
            <a:ext uri="{FF2B5EF4-FFF2-40B4-BE49-F238E27FC236}">
              <a16:creationId xmlns:a16="http://schemas.microsoft.com/office/drawing/2014/main" id="{00000000-0008-0000-0700-000030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4" name="前年度繰上充用金該当値テキスト">
          <a:extLst>
            <a:ext uri="{FF2B5EF4-FFF2-40B4-BE49-F238E27FC236}">
              <a16:creationId xmlns:a16="http://schemas.microsoft.com/office/drawing/2014/main" id="{00000000-0008-0000-0700-000038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9" name="楕円 828">
          <a:extLst>
            <a:ext uri="{FF2B5EF4-FFF2-40B4-BE49-F238E27FC236}">
              <a16:creationId xmlns:a16="http://schemas.microsoft.com/office/drawing/2014/main" id="{00000000-0008-0000-0700-00003D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1" name="楕円 830">
          <a:extLst>
            <a:ext uri="{FF2B5EF4-FFF2-40B4-BE49-F238E27FC236}">
              <a16:creationId xmlns:a16="http://schemas.microsoft.com/office/drawing/2014/main" id="{00000000-0008-0000-0700-00003F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3" name="正方形/長方形 832">
          <a:extLst>
            <a:ext uri="{FF2B5EF4-FFF2-40B4-BE49-F238E27FC236}">
              <a16:creationId xmlns:a16="http://schemas.microsoft.com/office/drawing/2014/main" id="{00000000-0008-0000-0700-000041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4" name="正方形/長方形 833">
          <a:extLst>
            <a:ext uri="{FF2B5EF4-FFF2-40B4-BE49-F238E27FC236}">
              <a16:creationId xmlns:a16="http://schemas.microsoft.com/office/drawing/2014/main" id="{00000000-0008-0000-0700-000042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5" name="テキスト ボックス 834">
          <a:extLst>
            <a:ext uri="{FF2B5EF4-FFF2-40B4-BE49-F238E27FC236}">
              <a16:creationId xmlns:a16="http://schemas.microsoft.com/office/drawing/2014/main" id="{00000000-0008-0000-0700-000043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200">
              <a:solidFill>
                <a:schemeClr val="dk1"/>
              </a:solidFill>
              <a:effectLst/>
              <a:latin typeface="+mn-lt"/>
              <a:ea typeface="+mn-ea"/>
              <a:cs typeface="+mn-cs"/>
            </a:rPr>
            <a:t>総務費は、類似団体平均と比較して低い状況にあり、前年度より減となっている。</a:t>
          </a:r>
          <a:r>
            <a:rPr kumimoji="1" lang="ja-JP" altLang="en-US" sz="1200">
              <a:solidFill>
                <a:schemeClr val="dk1"/>
              </a:solidFill>
              <a:effectLst/>
              <a:latin typeface="+mn-lt"/>
              <a:ea typeface="+mn-ea"/>
              <a:cs typeface="+mn-cs"/>
            </a:rPr>
            <a:t>主な要因として、</a:t>
          </a:r>
          <a:r>
            <a:rPr kumimoji="1" lang="ja-JP" altLang="ja-JP" sz="1200">
              <a:solidFill>
                <a:schemeClr val="dk1"/>
              </a:solidFill>
              <a:effectLst/>
              <a:latin typeface="+mn-lt"/>
              <a:ea typeface="+mn-ea"/>
              <a:cs typeface="+mn-cs"/>
            </a:rPr>
            <a:t>目的基金への積立が</a:t>
          </a:r>
          <a:r>
            <a:rPr kumimoji="1" lang="ja-JP" altLang="en-US" sz="1200">
              <a:solidFill>
                <a:schemeClr val="dk1"/>
              </a:solidFill>
              <a:effectLst/>
              <a:latin typeface="+mn-lt"/>
              <a:ea typeface="+mn-ea"/>
              <a:cs typeface="+mn-cs"/>
            </a:rPr>
            <a:t>前年度と比較し</a:t>
          </a:r>
          <a:r>
            <a:rPr kumimoji="1" lang="ja-JP" altLang="ja-JP" sz="1200">
              <a:solidFill>
                <a:schemeClr val="dk1"/>
              </a:solidFill>
              <a:effectLst/>
              <a:latin typeface="+mn-lt"/>
              <a:ea typeface="+mn-ea"/>
              <a:cs typeface="+mn-cs"/>
            </a:rPr>
            <a:t>減少したこ</a:t>
          </a:r>
          <a:r>
            <a:rPr kumimoji="1" lang="ja-JP" altLang="en-US" sz="1200">
              <a:solidFill>
                <a:schemeClr val="dk1"/>
              </a:solidFill>
              <a:effectLst/>
              <a:latin typeface="+mn-lt"/>
              <a:ea typeface="+mn-ea"/>
              <a:cs typeface="+mn-cs"/>
            </a:rPr>
            <a:t>とが影響している。</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民生費は、類似団体平均と比較して高い状況にあ</a:t>
          </a:r>
          <a:r>
            <a:rPr kumimoji="1" lang="ja-JP" altLang="en-US" sz="1200">
              <a:solidFill>
                <a:schemeClr val="dk1"/>
              </a:solidFill>
              <a:effectLst/>
              <a:latin typeface="+mn-lt"/>
              <a:ea typeface="+mn-ea"/>
              <a:cs typeface="+mn-cs"/>
            </a:rPr>
            <a:t>り、前年度より増となっている。</a:t>
          </a:r>
          <a:r>
            <a:rPr kumimoji="1" lang="ja-JP" altLang="ja-JP" sz="1200">
              <a:solidFill>
                <a:schemeClr val="dk1"/>
              </a:solidFill>
              <a:effectLst/>
              <a:latin typeface="+mn-lt"/>
              <a:ea typeface="+mn-ea"/>
              <a:cs typeface="+mn-cs"/>
            </a:rPr>
            <a:t>主な要因として、</a:t>
          </a:r>
          <a:r>
            <a:rPr kumimoji="1" lang="ja-JP" altLang="en-US" sz="1200">
              <a:solidFill>
                <a:schemeClr val="dk1"/>
              </a:solidFill>
              <a:effectLst/>
              <a:latin typeface="+mn-lt"/>
              <a:ea typeface="+mn-ea"/>
              <a:cs typeface="+mn-cs"/>
            </a:rPr>
            <a:t>物価高騰支援給付金や</a:t>
          </a:r>
          <a:r>
            <a:rPr kumimoji="1" lang="ja-JP" altLang="ja-JP" sz="1200">
              <a:solidFill>
                <a:schemeClr val="dk1"/>
              </a:solidFill>
              <a:effectLst/>
              <a:latin typeface="+mn-lt"/>
              <a:ea typeface="+mn-ea"/>
              <a:cs typeface="+mn-cs"/>
            </a:rPr>
            <a:t>認可保育所等運営負担金</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障害者福祉サービス費等</a:t>
          </a:r>
          <a:r>
            <a:rPr kumimoji="1" lang="ja-JP" altLang="en-US" sz="1200">
              <a:solidFill>
                <a:schemeClr val="dk1"/>
              </a:solidFill>
              <a:effectLst/>
              <a:latin typeface="+mn-lt"/>
              <a:ea typeface="+mn-ea"/>
              <a:cs typeface="+mn-cs"/>
            </a:rPr>
            <a:t>が前年度比較し増加したことが影響している。</a:t>
          </a:r>
          <a:endParaRPr lang="ja-JP" altLang="ja-JP" sz="1200">
            <a:effectLst/>
          </a:endParaRPr>
        </a:p>
        <a:p>
          <a:pPr eaLnBrk="1" fontAlgn="auto" latinLnBrk="0" hangingPunct="1"/>
          <a:r>
            <a:rPr kumimoji="1" lang="ja-JP" altLang="en-US" sz="1200">
              <a:solidFill>
                <a:schemeClr val="dk1"/>
              </a:solidFill>
              <a:effectLst/>
              <a:latin typeface="+mn-lt"/>
              <a:ea typeface="+mn-ea"/>
              <a:cs typeface="+mn-cs"/>
            </a:rPr>
            <a:t>衛生</a:t>
          </a:r>
          <a:r>
            <a:rPr kumimoji="1" lang="ja-JP" altLang="ja-JP" sz="1200">
              <a:solidFill>
                <a:schemeClr val="dk1"/>
              </a:solidFill>
              <a:effectLst/>
              <a:latin typeface="+mn-lt"/>
              <a:ea typeface="+mn-ea"/>
              <a:cs typeface="+mn-cs"/>
            </a:rPr>
            <a:t>費は</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類似団体平均と比較して低い状況にあり</a:t>
          </a:r>
          <a:r>
            <a:rPr kumimoji="1" lang="ja-JP" altLang="en-US" sz="1200">
              <a:solidFill>
                <a:schemeClr val="dk1"/>
              </a:solidFill>
              <a:effectLst/>
              <a:latin typeface="+mn-lt"/>
              <a:ea typeface="+mn-ea"/>
              <a:cs typeface="+mn-cs"/>
            </a:rPr>
            <a:t>、前</a:t>
          </a:r>
          <a:r>
            <a:rPr kumimoji="1" lang="ja-JP" altLang="ja-JP" sz="1200">
              <a:solidFill>
                <a:schemeClr val="dk1"/>
              </a:solidFill>
              <a:effectLst/>
              <a:latin typeface="+mn-lt"/>
              <a:ea typeface="+mn-ea"/>
              <a:cs typeface="+mn-cs"/>
            </a:rPr>
            <a:t>年度</a:t>
          </a:r>
          <a:r>
            <a:rPr kumimoji="1" lang="ja-JP" altLang="en-US" sz="1200">
              <a:solidFill>
                <a:schemeClr val="dk1"/>
              </a:solidFill>
              <a:effectLst/>
              <a:latin typeface="+mn-lt"/>
              <a:ea typeface="+mn-ea"/>
              <a:cs typeface="+mn-cs"/>
            </a:rPr>
            <a:t>より</a:t>
          </a:r>
          <a:r>
            <a:rPr kumimoji="1" lang="ja-JP" altLang="ja-JP" sz="1200">
              <a:solidFill>
                <a:schemeClr val="dk1"/>
              </a:solidFill>
              <a:effectLst/>
              <a:latin typeface="+mn-lt"/>
              <a:ea typeface="+mn-ea"/>
              <a:cs typeface="+mn-cs"/>
            </a:rPr>
            <a:t>減となっている。</a:t>
          </a:r>
          <a:r>
            <a:rPr kumimoji="1" lang="ja-JP" altLang="en-US" sz="1200">
              <a:solidFill>
                <a:schemeClr val="dk1"/>
              </a:solidFill>
              <a:effectLst/>
              <a:latin typeface="+mn-lt"/>
              <a:ea typeface="+mn-ea"/>
              <a:cs typeface="+mn-cs"/>
            </a:rPr>
            <a:t>主な要因として、新型コロナワクチン予防接種業務が前年度と比較し減少したことが影響している。</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土木費は、</a:t>
          </a:r>
          <a:r>
            <a:rPr kumimoji="1" lang="ja-JP" altLang="en-US" sz="1200">
              <a:solidFill>
                <a:schemeClr val="dk1"/>
              </a:solidFill>
              <a:effectLst/>
              <a:latin typeface="+mn-lt"/>
              <a:ea typeface="+mn-ea"/>
              <a:cs typeface="+mn-cs"/>
            </a:rPr>
            <a:t>前年度より増となっている。主な要因として、</a:t>
          </a:r>
          <a:r>
            <a:rPr kumimoji="1" lang="ja-JP" altLang="ja-JP" sz="1200">
              <a:solidFill>
                <a:schemeClr val="dk1"/>
              </a:solidFill>
              <a:effectLst/>
              <a:latin typeface="+mn-lt"/>
              <a:ea typeface="+mn-ea"/>
              <a:cs typeface="+mn-cs"/>
            </a:rPr>
            <a:t>主要村道の</a:t>
          </a:r>
          <a:r>
            <a:rPr kumimoji="1" lang="ja-JP" altLang="en-US" sz="1200">
              <a:solidFill>
                <a:schemeClr val="dk1"/>
              </a:solidFill>
              <a:effectLst/>
              <a:latin typeface="+mn-lt"/>
              <a:ea typeface="+mn-ea"/>
              <a:cs typeface="+mn-cs"/>
            </a:rPr>
            <a:t>長寿命化や修繕整備が前年度と比較し増加したことが影響している</a:t>
          </a:r>
          <a:r>
            <a:rPr kumimoji="1" lang="ja-JP" altLang="ja-JP" sz="1200">
              <a:solidFill>
                <a:schemeClr val="dk1"/>
              </a:solidFill>
              <a:effectLst/>
              <a:latin typeface="+mn-lt"/>
              <a:ea typeface="+mn-ea"/>
              <a:cs typeface="+mn-cs"/>
            </a:rPr>
            <a:t>。</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教育費は、類似団体平均と比較して</a:t>
          </a:r>
          <a:r>
            <a:rPr kumimoji="1" lang="ja-JP" altLang="en-US" sz="1200">
              <a:solidFill>
                <a:schemeClr val="dk1"/>
              </a:solidFill>
              <a:effectLst/>
              <a:latin typeface="+mn-lt"/>
              <a:ea typeface="+mn-ea"/>
              <a:cs typeface="+mn-cs"/>
            </a:rPr>
            <a:t>低い</a:t>
          </a:r>
          <a:r>
            <a:rPr kumimoji="1" lang="ja-JP" altLang="ja-JP" sz="1200">
              <a:solidFill>
                <a:schemeClr val="dk1"/>
              </a:solidFill>
              <a:effectLst/>
              <a:latin typeface="+mn-lt"/>
              <a:ea typeface="+mn-ea"/>
              <a:cs typeface="+mn-cs"/>
            </a:rPr>
            <a:t>状況に</a:t>
          </a:r>
          <a:r>
            <a:rPr kumimoji="1" lang="ja-JP" altLang="en-US" sz="1200">
              <a:solidFill>
                <a:schemeClr val="dk1"/>
              </a:solidFill>
              <a:effectLst/>
              <a:latin typeface="+mn-lt"/>
              <a:ea typeface="+mn-ea"/>
              <a:cs typeface="+mn-cs"/>
            </a:rPr>
            <a:t>あり、前年度より減となっている。主な要因として、</a:t>
          </a:r>
          <a:r>
            <a:rPr kumimoji="1" lang="ja-JP" altLang="ja-JP" sz="1200">
              <a:solidFill>
                <a:schemeClr val="dk1"/>
              </a:solidFill>
              <a:effectLst/>
              <a:latin typeface="+mn-lt"/>
              <a:ea typeface="+mn-ea"/>
              <a:cs typeface="+mn-cs"/>
            </a:rPr>
            <a:t>小学校校トイレ改修工事</a:t>
          </a:r>
          <a:r>
            <a:rPr kumimoji="1" lang="ja-JP" altLang="en-US" sz="1200">
              <a:solidFill>
                <a:schemeClr val="dk1"/>
              </a:solidFill>
              <a:effectLst/>
              <a:latin typeface="+mn-lt"/>
              <a:ea typeface="+mn-ea"/>
              <a:cs typeface="+mn-cs"/>
            </a:rPr>
            <a:t>等が前年度と比較し減少したことが</a:t>
          </a:r>
          <a:r>
            <a:rPr kumimoji="1" lang="ja-JP" altLang="ja-JP" sz="1200">
              <a:solidFill>
                <a:schemeClr val="dk1"/>
              </a:solidFill>
              <a:effectLst/>
              <a:latin typeface="+mn-lt"/>
              <a:ea typeface="+mn-ea"/>
              <a:cs typeface="+mn-cs"/>
            </a:rPr>
            <a:t>影響</a:t>
          </a:r>
          <a:r>
            <a:rPr kumimoji="1" lang="ja-JP" altLang="en-US" sz="1200">
              <a:solidFill>
                <a:schemeClr val="dk1"/>
              </a:solidFill>
              <a:effectLst/>
              <a:latin typeface="+mn-lt"/>
              <a:ea typeface="+mn-ea"/>
              <a:cs typeface="+mn-cs"/>
            </a:rPr>
            <a:t>している。</a:t>
          </a:r>
          <a:endParaRPr lang="ja-JP" altLang="ja-JP" sz="12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沖縄県北中城村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財政調整基金残高は、目的基金への積立と国保会計への操出金の影響により減少となった。実質収支額は標準財政規模と比較し３％～５％が望ましいとされているところ、補助事業の歳入と支出の見込み値と実績の差額により、前年度に比べ減少したものの</a:t>
          </a:r>
          <a:r>
            <a:rPr kumimoji="1" lang="ja-JP" altLang="en-US" sz="1200">
              <a:solidFill>
                <a:schemeClr val="dk1"/>
              </a:solidFill>
              <a:effectLst/>
              <a:latin typeface="+mn-lt"/>
              <a:ea typeface="+mn-ea"/>
              <a:cs typeface="+mn-cs"/>
            </a:rPr>
            <a:t>４</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７８</a:t>
          </a:r>
          <a:r>
            <a:rPr kumimoji="1" lang="ja-JP" altLang="ja-JP" sz="1200">
              <a:solidFill>
                <a:schemeClr val="dk1"/>
              </a:solidFill>
              <a:effectLst/>
              <a:latin typeface="+mn-lt"/>
              <a:ea typeface="+mn-ea"/>
              <a:cs typeface="+mn-cs"/>
            </a:rPr>
            <a:t>％となった。</a:t>
          </a:r>
          <a:endParaRPr lang="ja-JP" altLang="ja-JP" sz="1200">
            <a:effectLst/>
          </a:endParaRPr>
        </a:p>
        <a:p>
          <a:r>
            <a:rPr kumimoji="1" lang="ja-JP" altLang="ja-JP" sz="1200">
              <a:solidFill>
                <a:schemeClr val="dk1"/>
              </a:solidFill>
              <a:effectLst/>
              <a:latin typeface="+mn-lt"/>
              <a:ea typeface="+mn-ea"/>
              <a:cs typeface="+mn-cs"/>
            </a:rPr>
            <a:t>　実質単年度収支は、操出金</a:t>
          </a:r>
          <a:r>
            <a:rPr kumimoji="1" lang="ja-JP" altLang="en-US" sz="1200">
              <a:solidFill>
                <a:schemeClr val="dk1"/>
              </a:solidFill>
              <a:effectLst/>
              <a:latin typeface="+mn-lt"/>
              <a:ea typeface="+mn-ea"/>
              <a:cs typeface="+mn-cs"/>
            </a:rPr>
            <a:t>等の影響</a:t>
          </a:r>
          <a:r>
            <a:rPr kumimoji="1" lang="ja-JP" altLang="ja-JP" sz="1200">
              <a:solidFill>
                <a:schemeClr val="dk1"/>
              </a:solidFill>
              <a:effectLst/>
              <a:latin typeface="+mn-lt"/>
              <a:ea typeface="+mn-ea"/>
              <a:cs typeface="+mn-cs"/>
            </a:rPr>
            <a:t>によりマイナスとなっている。</a:t>
          </a:r>
          <a:endParaRPr lang="ja-JP" altLang="ja-JP" sz="12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沖縄県北中城村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令和</a:t>
          </a:r>
          <a:r>
            <a:rPr kumimoji="1" lang="ja-JP" altLang="en-US" sz="1200">
              <a:solidFill>
                <a:schemeClr val="dk1"/>
              </a:solidFill>
              <a:effectLst/>
              <a:latin typeface="+mn-lt"/>
              <a:ea typeface="+mn-ea"/>
              <a:cs typeface="+mn-cs"/>
            </a:rPr>
            <a:t>６</a:t>
          </a:r>
          <a:r>
            <a:rPr kumimoji="1" lang="ja-JP" altLang="ja-JP" sz="1200">
              <a:solidFill>
                <a:schemeClr val="dk1"/>
              </a:solidFill>
              <a:effectLst/>
              <a:latin typeface="+mn-lt"/>
              <a:ea typeface="+mn-ea"/>
              <a:cs typeface="+mn-cs"/>
            </a:rPr>
            <a:t>度の連結実質収支額の標準財政規模に対する割合は</a:t>
          </a:r>
          <a:r>
            <a:rPr kumimoji="1" lang="ja-JP" altLang="en-US" sz="1200">
              <a:solidFill>
                <a:schemeClr val="dk1"/>
              </a:solidFill>
              <a:effectLst/>
              <a:latin typeface="+mn-lt"/>
              <a:ea typeface="+mn-ea"/>
              <a:cs typeface="+mn-cs"/>
            </a:rPr>
            <a:t>３８</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９６</a:t>
          </a:r>
          <a:r>
            <a:rPr kumimoji="1" lang="ja-JP" altLang="ja-JP" sz="1200">
              <a:solidFill>
                <a:schemeClr val="dk1"/>
              </a:solidFill>
              <a:effectLst/>
              <a:latin typeface="+mn-lt"/>
              <a:ea typeface="+mn-ea"/>
              <a:cs typeface="+mn-cs"/>
            </a:rPr>
            <a:t>％となった。</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　連結実質赤字比率については、経年的に黒字であり、水道事業会計のが３</a:t>
          </a:r>
          <a:r>
            <a:rPr kumimoji="1" lang="ja-JP" altLang="en-US" sz="1200">
              <a:solidFill>
                <a:schemeClr val="dk1"/>
              </a:solidFill>
              <a:effectLst/>
              <a:latin typeface="+mn-lt"/>
              <a:ea typeface="+mn-ea"/>
              <a:cs typeface="+mn-cs"/>
            </a:rPr>
            <a:t>０</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６４</a:t>
          </a:r>
          <a:r>
            <a:rPr kumimoji="1" lang="ja-JP" altLang="ja-JP" sz="1200">
              <a:solidFill>
                <a:schemeClr val="dk1"/>
              </a:solidFill>
              <a:effectLst/>
              <a:latin typeface="+mn-lt"/>
              <a:ea typeface="+mn-ea"/>
              <a:cs typeface="+mn-cs"/>
            </a:rPr>
            <a:t>％と高い比率となっている。</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　国民健康保険特別会計については、財源確保のため、一般会計より</a:t>
          </a:r>
          <a:r>
            <a:rPr kumimoji="1" lang="ja-JP" altLang="en-US" sz="1200">
              <a:solidFill>
                <a:schemeClr val="dk1"/>
              </a:solidFill>
              <a:effectLst/>
              <a:latin typeface="+mn-lt"/>
              <a:ea typeface="+mn-ea"/>
              <a:cs typeface="+mn-cs"/>
            </a:rPr>
            <a:t>１</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１</a:t>
          </a:r>
          <a:r>
            <a:rPr kumimoji="1" lang="ja-JP" altLang="ja-JP" sz="1200">
              <a:solidFill>
                <a:schemeClr val="dk1"/>
              </a:solidFill>
              <a:effectLst/>
              <a:latin typeface="+mn-lt"/>
              <a:ea typeface="+mn-ea"/>
              <a:cs typeface="+mn-cs"/>
            </a:rPr>
            <a:t>億円の法定外繰入を行っており、今後も、政策的な操出金がみこまれることから、安定的な財政運営を図ってく必要がある。</a:t>
          </a:r>
          <a:endParaRPr lang="ja-JP" altLang="ja-JP" sz="12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a:extLst>
            <a:ext uri="{FF2B5EF4-FFF2-40B4-BE49-F238E27FC236}">
              <a16:creationId xmlns:a16="http://schemas.microsoft.com/office/drawing/2014/main" id="{00000000-0008-0000-0900-000011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a:extLst>
            <a:ext uri="{FF2B5EF4-FFF2-40B4-BE49-F238E27FC236}">
              <a16:creationId xmlns:a16="http://schemas.microsoft.com/office/drawing/2014/main" id="{00000000-0008-0000-0900-000012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topLeftCell="U1"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366" t="s">
        <v>77</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75" thickBot="1" x14ac:dyDescent="0.2">
      <c r="B2" s="164" t="s">
        <v>78</v>
      </c>
      <c r="C2" s="164"/>
      <c r="D2" s="165"/>
    </row>
    <row r="3" spans="1:119" ht="18.75" customHeight="1" thickBot="1" x14ac:dyDescent="0.2">
      <c r="A3" s="163"/>
      <c r="B3" s="367" t="s">
        <v>79</v>
      </c>
      <c r="C3" s="368"/>
      <c r="D3" s="368"/>
      <c r="E3" s="369"/>
      <c r="F3" s="369"/>
      <c r="G3" s="369"/>
      <c r="H3" s="369"/>
      <c r="I3" s="369"/>
      <c r="J3" s="369"/>
      <c r="K3" s="369"/>
      <c r="L3" s="369" t="s">
        <v>80</v>
      </c>
      <c r="M3" s="369"/>
      <c r="N3" s="369"/>
      <c r="O3" s="369"/>
      <c r="P3" s="369"/>
      <c r="Q3" s="369"/>
      <c r="R3" s="376"/>
      <c r="S3" s="376"/>
      <c r="T3" s="376"/>
      <c r="U3" s="376"/>
      <c r="V3" s="377"/>
      <c r="W3" s="351" t="s">
        <v>81</v>
      </c>
      <c r="X3" s="352"/>
      <c r="Y3" s="352"/>
      <c r="Z3" s="352"/>
      <c r="AA3" s="352"/>
      <c r="AB3" s="368"/>
      <c r="AC3" s="376" t="s">
        <v>82</v>
      </c>
      <c r="AD3" s="352"/>
      <c r="AE3" s="352"/>
      <c r="AF3" s="352"/>
      <c r="AG3" s="352"/>
      <c r="AH3" s="352"/>
      <c r="AI3" s="352"/>
      <c r="AJ3" s="352"/>
      <c r="AK3" s="352"/>
      <c r="AL3" s="353"/>
      <c r="AM3" s="351" t="s">
        <v>83</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84</v>
      </c>
      <c r="BO3" s="352"/>
      <c r="BP3" s="352"/>
      <c r="BQ3" s="352"/>
      <c r="BR3" s="352"/>
      <c r="BS3" s="352"/>
      <c r="BT3" s="352"/>
      <c r="BU3" s="353"/>
      <c r="BV3" s="351" t="s">
        <v>85</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86</v>
      </c>
      <c r="CU3" s="352"/>
      <c r="CV3" s="352"/>
      <c r="CW3" s="352"/>
      <c r="CX3" s="352"/>
      <c r="CY3" s="352"/>
      <c r="CZ3" s="352"/>
      <c r="DA3" s="353"/>
      <c r="DB3" s="351" t="s">
        <v>87</v>
      </c>
      <c r="DC3" s="352"/>
      <c r="DD3" s="352"/>
      <c r="DE3" s="352"/>
      <c r="DF3" s="352"/>
      <c r="DG3" s="352"/>
      <c r="DH3" s="352"/>
      <c r="DI3" s="353"/>
    </row>
    <row r="4" spans="1:119" ht="18.75" customHeight="1" x14ac:dyDescent="0.15">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88</v>
      </c>
      <c r="AZ4" s="355"/>
      <c r="BA4" s="355"/>
      <c r="BB4" s="355"/>
      <c r="BC4" s="355"/>
      <c r="BD4" s="355"/>
      <c r="BE4" s="355"/>
      <c r="BF4" s="355"/>
      <c r="BG4" s="355"/>
      <c r="BH4" s="355"/>
      <c r="BI4" s="355"/>
      <c r="BJ4" s="355"/>
      <c r="BK4" s="355"/>
      <c r="BL4" s="355"/>
      <c r="BM4" s="356"/>
      <c r="BN4" s="357">
        <v>9793182</v>
      </c>
      <c r="BO4" s="358"/>
      <c r="BP4" s="358"/>
      <c r="BQ4" s="358"/>
      <c r="BR4" s="358"/>
      <c r="BS4" s="358"/>
      <c r="BT4" s="358"/>
      <c r="BU4" s="359"/>
      <c r="BV4" s="357">
        <v>9886749</v>
      </c>
      <c r="BW4" s="358"/>
      <c r="BX4" s="358"/>
      <c r="BY4" s="358"/>
      <c r="BZ4" s="358"/>
      <c r="CA4" s="358"/>
      <c r="CB4" s="358"/>
      <c r="CC4" s="359"/>
      <c r="CD4" s="360" t="s">
        <v>89</v>
      </c>
      <c r="CE4" s="361"/>
      <c r="CF4" s="361"/>
      <c r="CG4" s="361"/>
      <c r="CH4" s="361"/>
      <c r="CI4" s="361"/>
      <c r="CJ4" s="361"/>
      <c r="CK4" s="361"/>
      <c r="CL4" s="361"/>
      <c r="CM4" s="361"/>
      <c r="CN4" s="361"/>
      <c r="CO4" s="361"/>
      <c r="CP4" s="361"/>
      <c r="CQ4" s="361"/>
      <c r="CR4" s="361"/>
      <c r="CS4" s="362"/>
      <c r="CT4" s="363">
        <v>4.8</v>
      </c>
      <c r="CU4" s="364"/>
      <c r="CV4" s="364"/>
      <c r="CW4" s="364"/>
      <c r="CX4" s="364"/>
      <c r="CY4" s="364"/>
      <c r="CZ4" s="364"/>
      <c r="DA4" s="365"/>
      <c r="DB4" s="363">
        <v>5.9</v>
      </c>
      <c r="DC4" s="364"/>
      <c r="DD4" s="364"/>
      <c r="DE4" s="364"/>
      <c r="DF4" s="364"/>
      <c r="DG4" s="364"/>
      <c r="DH4" s="364"/>
      <c r="DI4" s="365"/>
    </row>
    <row r="5" spans="1:119" ht="18.75" customHeight="1" x14ac:dyDescent="0.15">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90</v>
      </c>
      <c r="AN5" s="424"/>
      <c r="AO5" s="424"/>
      <c r="AP5" s="424"/>
      <c r="AQ5" s="424"/>
      <c r="AR5" s="424"/>
      <c r="AS5" s="424"/>
      <c r="AT5" s="425"/>
      <c r="AU5" s="426" t="s">
        <v>91</v>
      </c>
      <c r="AV5" s="427"/>
      <c r="AW5" s="427"/>
      <c r="AX5" s="427"/>
      <c r="AY5" s="428" t="s">
        <v>92</v>
      </c>
      <c r="AZ5" s="429"/>
      <c r="BA5" s="429"/>
      <c r="BB5" s="429"/>
      <c r="BC5" s="429"/>
      <c r="BD5" s="429"/>
      <c r="BE5" s="429"/>
      <c r="BF5" s="429"/>
      <c r="BG5" s="429"/>
      <c r="BH5" s="429"/>
      <c r="BI5" s="429"/>
      <c r="BJ5" s="429"/>
      <c r="BK5" s="429"/>
      <c r="BL5" s="429"/>
      <c r="BM5" s="430"/>
      <c r="BN5" s="394">
        <v>9498748</v>
      </c>
      <c r="BO5" s="395"/>
      <c r="BP5" s="395"/>
      <c r="BQ5" s="395"/>
      <c r="BR5" s="395"/>
      <c r="BS5" s="395"/>
      <c r="BT5" s="395"/>
      <c r="BU5" s="396"/>
      <c r="BV5" s="394">
        <v>9554112</v>
      </c>
      <c r="BW5" s="395"/>
      <c r="BX5" s="395"/>
      <c r="BY5" s="395"/>
      <c r="BZ5" s="395"/>
      <c r="CA5" s="395"/>
      <c r="CB5" s="395"/>
      <c r="CC5" s="396"/>
      <c r="CD5" s="397" t="s">
        <v>93</v>
      </c>
      <c r="CE5" s="398"/>
      <c r="CF5" s="398"/>
      <c r="CG5" s="398"/>
      <c r="CH5" s="398"/>
      <c r="CI5" s="398"/>
      <c r="CJ5" s="398"/>
      <c r="CK5" s="398"/>
      <c r="CL5" s="398"/>
      <c r="CM5" s="398"/>
      <c r="CN5" s="398"/>
      <c r="CO5" s="398"/>
      <c r="CP5" s="398"/>
      <c r="CQ5" s="398"/>
      <c r="CR5" s="398"/>
      <c r="CS5" s="399"/>
      <c r="CT5" s="391">
        <v>85.8</v>
      </c>
      <c r="CU5" s="392"/>
      <c r="CV5" s="392"/>
      <c r="CW5" s="392"/>
      <c r="CX5" s="392"/>
      <c r="CY5" s="392"/>
      <c r="CZ5" s="392"/>
      <c r="DA5" s="393"/>
      <c r="DB5" s="391">
        <v>82.9</v>
      </c>
      <c r="DC5" s="392"/>
      <c r="DD5" s="392"/>
      <c r="DE5" s="392"/>
      <c r="DF5" s="392"/>
      <c r="DG5" s="392"/>
      <c r="DH5" s="392"/>
      <c r="DI5" s="393"/>
    </row>
    <row r="6" spans="1:119" ht="18.75" customHeight="1" x14ac:dyDescent="0.15">
      <c r="A6" s="163"/>
      <c r="B6" s="400" t="s">
        <v>94</v>
      </c>
      <c r="C6" s="401"/>
      <c r="D6" s="401"/>
      <c r="E6" s="402"/>
      <c r="F6" s="402"/>
      <c r="G6" s="402"/>
      <c r="H6" s="402"/>
      <c r="I6" s="402"/>
      <c r="J6" s="402"/>
      <c r="K6" s="402"/>
      <c r="L6" s="402" t="s">
        <v>95</v>
      </c>
      <c r="M6" s="402"/>
      <c r="N6" s="402"/>
      <c r="O6" s="402"/>
      <c r="P6" s="402"/>
      <c r="Q6" s="402"/>
      <c r="R6" s="406"/>
      <c r="S6" s="406"/>
      <c r="T6" s="406"/>
      <c r="U6" s="406"/>
      <c r="V6" s="407"/>
      <c r="W6" s="410" t="s">
        <v>96</v>
      </c>
      <c r="X6" s="411"/>
      <c r="Y6" s="411"/>
      <c r="Z6" s="411"/>
      <c r="AA6" s="411"/>
      <c r="AB6" s="401"/>
      <c r="AC6" s="414" t="s">
        <v>97</v>
      </c>
      <c r="AD6" s="415"/>
      <c r="AE6" s="415"/>
      <c r="AF6" s="415"/>
      <c r="AG6" s="415"/>
      <c r="AH6" s="415"/>
      <c r="AI6" s="415"/>
      <c r="AJ6" s="415"/>
      <c r="AK6" s="415"/>
      <c r="AL6" s="416"/>
      <c r="AM6" s="423" t="s">
        <v>98</v>
      </c>
      <c r="AN6" s="424"/>
      <c r="AO6" s="424"/>
      <c r="AP6" s="424"/>
      <c r="AQ6" s="424"/>
      <c r="AR6" s="424"/>
      <c r="AS6" s="424"/>
      <c r="AT6" s="425"/>
      <c r="AU6" s="426" t="s">
        <v>91</v>
      </c>
      <c r="AV6" s="427"/>
      <c r="AW6" s="427"/>
      <c r="AX6" s="427"/>
      <c r="AY6" s="428" t="s">
        <v>99</v>
      </c>
      <c r="AZ6" s="429"/>
      <c r="BA6" s="429"/>
      <c r="BB6" s="429"/>
      <c r="BC6" s="429"/>
      <c r="BD6" s="429"/>
      <c r="BE6" s="429"/>
      <c r="BF6" s="429"/>
      <c r="BG6" s="429"/>
      <c r="BH6" s="429"/>
      <c r="BI6" s="429"/>
      <c r="BJ6" s="429"/>
      <c r="BK6" s="429"/>
      <c r="BL6" s="429"/>
      <c r="BM6" s="430"/>
      <c r="BN6" s="394">
        <v>294434</v>
      </c>
      <c r="BO6" s="395"/>
      <c r="BP6" s="395"/>
      <c r="BQ6" s="395"/>
      <c r="BR6" s="395"/>
      <c r="BS6" s="395"/>
      <c r="BT6" s="395"/>
      <c r="BU6" s="396"/>
      <c r="BV6" s="394">
        <v>332637</v>
      </c>
      <c r="BW6" s="395"/>
      <c r="BX6" s="395"/>
      <c r="BY6" s="395"/>
      <c r="BZ6" s="395"/>
      <c r="CA6" s="395"/>
      <c r="CB6" s="395"/>
      <c r="CC6" s="396"/>
      <c r="CD6" s="397" t="s">
        <v>100</v>
      </c>
      <c r="CE6" s="398"/>
      <c r="CF6" s="398"/>
      <c r="CG6" s="398"/>
      <c r="CH6" s="398"/>
      <c r="CI6" s="398"/>
      <c r="CJ6" s="398"/>
      <c r="CK6" s="398"/>
      <c r="CL6" s="398"/>
      <c r="CM6" s="398"/>
      <c r="CN6" s="398"/>
      <c r="CO6" s="398"/>
      <c r="CP6" s="398"/>
      <c r="CQ6" s="398"/>
      <c r="CR6" s="398"/>
      <c r="CS6" s="399"/>
      <c r="CT6" s="431">
        <v>86.2</v>
      </c>
      <c r="CU6" s="432"/>
      <c r="CV6" s="432"/>
      <c r="CW6" s="432"/>
      <c r="CX6" s="432"/>
      <c r="CY6" s="432"/>
      <c r="CZ6" s="432"/>
      <c r="DA6" s="433"/>
      <c r="DB6" s="431">
        <v>83.7</v>
      </c>
      <c r="DC6" s="432"/>
      <c r="DD6" s="432"/>
      <c r="DE6" s="432"/>
      <c r="DF6" s="432"/>
      <c r="DG6" s="432"/>
      <c r="DH6" s="432"/>
      <c r="DI6" s="433"/>
    </row>
    <row r="7" spans="1:119" ht="18.75" customHeight="1" x14ac:dyDescent="0.15">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101</v>
      </c>
      <c r="AN7" s="424"/>
      <c r="AO7" s="424"/>
      <c r="AP7" s="424"/>
      <c r="AQ7" s="424"/>
      <c r="AR7" s="424"/>
      <c r="AS7" s="424"/>
      <c r="AT7" s="425"/>
      <c r="AU7" s="426" t="s">
        <v>91</v>
      </c>
      <c r="AV7" s="427"/>
      <c r="AW7" s="427"/>
      <c r="AX7" s="427"/>
      <c r="AY7" s="428" t="s">
        <v>102</v>
      </c>
      <c r="AZ7" s="429"/>
      <c r="BA7" s="429"/>
      <c r="BB7" s="429"/>
      <c r="BC7" s="429"/>
      <c r="BD7" s="429"/>
      <c r="BE7" s="429"/>
      <c r="BF7" s="429"/>
      <c r="BG7" s="429"/>
      <c r="BH7" s="429"/>
      <c r="BI7" s="429"/>
      <c r="BJ7" s="429"/>
      <c r="BK7" s="429"/>
      <c r="BL7" s="429"/>
      <c r="BM7" s="430"/>
      <c r="BN7" s="394">
        <v>58851</v>
      </c>
      <c r="BO7" s="395"/>
      <c r="BP7" s="395"/>
      <c r="BQ7" s="395"/>
      <c r="BR7" s="395"/>
      <c r="BS7" s="395"/>
      <c r="BT7" s="395"/>
      <c r="BU7" s="396"/>
      <c r="BV7" s="394">
        <v>47753</v>
      </c>
      <c r="BW7" s="395"/>
      <c r="BX7" s="395"/>
      <c r="BY7" s="395"/>
      <c r="BZ7" s="395"/>
      <c r="CA7" s="395"/>
      <c r="CB7" s="395"/>
      <c r="CC7" s="396"/>
      <c r="CD7" s="397" t="s">
        <v>103</v>
      </c>
      <c r="CE7" s="398"/>
      <c r="CF7" s="398"/>
      <c r="CG7" s="398"/>
      <c r="CH7" s="398"/>
      <c r="CI7" s="398"/>
      <c r="CJ7" s="398"/>
      <c r="CK7" s="398"/>
      <c r="CL7" s="398"/>
      <c r="CM7" s="398"/>
      <c r="CN7" s="398"/>
      <c r="CO7" s="398"/>
      <c r="CP7" s="398"/>
      <c r="CQ7" s="398"/>
      <c r="CR7" s="398"/>
      <c r="CS7" s="399"/>
      <c r="CT7" s="394">
        <v>4925489</v>
      </c>
      <c r="CU7" s="395"/>
      <c r="CV7" s="395"/>
      <c r="CW7" s="395"/>
      <c r="CX7" s="395"/>
      <c r="CY7" s="395"/>
      <c r="CZ7" s="395"/>
      <c r="DA7" s="396"/>
      <c r="DB7" s="394">
        <v>4819622</v>
      </c>
      <c r="DC7" s="395"/>
      <c r="DD7" s="395"/>
      <c r="DE7" s="395"/>
      <c r="DF7" s="395"/>
      <c r="DG7" s="395"/>
      <c r="DH7" s="395"/>
      <c r="DI7" s="396"/>
    </row>
    <row r="8" spans="1:119" ht="18.75" customHeight="1" thickBot="1" x14ac:dyDescent="0.2">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104</v>
      </c>
      <c r="AN8" s="424"/>
      <c r="AO8" s="424"/>
      <c r="AP8" s="424"/>
      <c r="AQ8" s="424"/>
      <c r="AR8" s="424"/>
      <c r="AS8" s="424"/>
      <c r="AT8" s="425"/>
      <c r="AU8" s="426" t="s">
        <v>91</v>
      </c>
      <c r="AV8" s="427"/>
      <c r="AW8" s="427"/>
      <c r="AX8" s="427"/>
      <c r="AY8" s="428" t="s">
        <v>105</v>
      </c>
      <c r="AZ8" s="429"/>
      <c r="BA8" s="429"/>
      <c r="BB8" s="429"/>
      <c r="BC8" s="429"/>
      <c r="BD8" s="429"/>
      <c r="BE8" s="429"/>
      <c r="BF8" s="429"/>
      <c r="BG8" s="429"/>
      <c r="BH8" s="429"/>
      <c r="BI8" s="429"/>
      <c r="BJ8" s="429"/>
      <c r="BK8" s="429"/>
      <c r="BL8" s="429"/>
      <c r="BM8" s="430"/>
      <c r="BN8" s="394">
        <v>235583</v>
      </c>
      <c r="BO8" s="395"/>
      <c r="BP8" s="395"/>
      <c r="BQ8" s="395"/>
      <c r="BR8" s="395"/>
      <c r="BS8" s="395"/>
      <c r="BT8" s="395"/>
      <c r="BU8" s="396"/>
      <c r="BV8" s="394">
        <v>284884</v>
      </c>
      <c r="BW8" s="395"/>
      <c r="BX8" s="395"/>
      <c r="BY8" s="395"/>
      <c r="BZ8" s="395"/>
      <c r="CA8" s="395"/>
      <c r="CB8" s="395"/>
      <c r="CC8" s="396"/>
      <c r="CD8" s="397" t="s">
        <v>106</v>
      </c>
      <c r="CE8" s="398"/>
      <c r="CF8" s="398"/>
      <c r="CG8" s="398"/>
      <c r="CH8" s="398"/>
      <c r="CI8" s="398"/>
      <c r="CJ8" s="398"/>
      <c r="CK8" s="398"/>
      <c r="CL8" s="398"/>
      <c r="CM8" s="398"/>
      <c r="CN8" s="398"/>
      <c r="CO8" s="398"/>
      <c r="CP8" s="398"/>
      <c r="CQ8" s="398"/>
      <c r="CR8" s="398"/>
      <c r="CS8" s="399"/>
      <c r="CT8" s="434">
        <v>0.63</v>
      </c>
      <c r="CU8" s="435"/>
      <c r="CV8" s="435"/>
      <c r="CW8" s="435"/>
      <c r="CX8" s="435"/>
      <c r="CY8" s="435"/>
      <c r="CZ8" s="435"/>
      <c r="DA8" s="436"/>
      <c r="DB8" s="434">
        <v>0.63</v>
      </c>
      <c r="DC8" s="435"/>
      <c r="DD8" s="435"/>
      <c r="DE8" s="435"/>
      <c r="DF8" s="435"/>
      <c r="DG8" s="435"/>
      <c r="DH8" s="435"/>
      <c r="DI8" s="436"/>
    </row>
    <row r="9" spans="1:119" ht="18.75" customHeight="1" thickBot="1" x14ac:dyDescent="0.2">
      <c r="A9" s="163"/>
      <c r="B9" s="388" t="s">
        <v>107</v>
      </c>
      <c r="C9" s="389"/>
      <c r="D9" s="389"/>
      <c r="E9" s="389"/>
      <c r="F9" s="389"/>
      <c r="G9" s="389"/>
      <c r="H9" s="389"/>
      <c r="I9" s="389"/>
      <c r="J9" s="389"/>
      <c r="K9" s="437"/>
      <c r="L9" s="438" t="s">
        <v>108</v>
      </c>
      <c r="M9" s="439"/>
      <c r="N9" s="439"/>
      <c r="O9" s="439"/>
      <c r="P9" s="439"/>
      <c r="Q9" s="440"/>
      <c r="R9" s="441">
        <v>17969</v>
      </c>
      <c r="S9" s="442"/>
      <c r="T9" s="442"/>
      <c r="U9" s="442"/>
      <c r="V9" s="443"/>
      <c r="W9" s="351" t="s">
        <v>109</v>
      </c>
      <c r="X9" s="352"/>
      <c r="Y9" s="352"/>
      <c r="Z9" s="352"/>
      <c r="AA9" s="352"/>
      <c r="AB9" s="352"/>
      <c r="AC9" s="352"/>
      <c r="AD9" s="352"/>
      <c r="AE9" s="352"/>
      <c r="AF9" s="352"/>
      <c r="AG9" s="352"/>
      <c r="AH9" s="352"/>
      <c r="AI9" s="352"/>
      <c r="AJ9" s="352"/>
      <c r="AK9" s="352"/>
      <c r="AL9" s="353"/>
      <c r="AM9" s="423" t="s">
        <v>110</v>
      </c>
      <c r="AN9" s="424"/>
      <c r="AO9" s="424"/>
      <c r="AP9" s="424"/>
      <c r="AQ9" s="424"/>
      <c r="AR9" s="424"/>
      <c r="AS9" s="424"/>
      <c r="AT9" s="425"/>
      <c r="AU9" s="426" t="s">
        <v>91</v>
      </c>
      <c r="AV9" s="427"/>
      <c r="AW9" s="427"/>
      <c r="AX9" s="427"/>
      <c r="AY9" s="428" t="s">
        <v>111</v>
      </c>
      <c r="AZ9" s="429"/>
      <c r="BA9" s="429"/>
      <c r="BB9" s="429"/>
      <c r="BC9" s="429"/>
      <c r="BD9" s="429"/>
      <c r="BE9" s="429"/>
      <c r="BF9" s="429"/>
      <c r="BG9" s="429"/>
      <c r="BH9" s="429"/>
      <c r="BI9" s="429"/>
      <c r="BJ9" s="429"/>
      <c r="BK9" s="429"/>
      <c r="BL9" s="429"/>
      <c r="BM9" s="430"/>
      <c r="BN9" s="394">
        <v>-49301</v>
      </c>
      <c r="BO9" s="395"/>
      <c r="BP9" s="395"/>
      <c r="BQ9" s="395"/>
      <c r="BR9" s="395"/>
      <c r="BS9" s="395"/>
      <c r="BT9" s="395"/>
      <c r="BU9" s="396"/>
      <c r="BV9" s="394">
        <v>-132872</v>
      </c>
      <c r="BW9" s="395"/>
      <c r="BX9" s="395"/>
      <c r="BY9" s="395"/>
      <c r="BZ9" s="395"/>
      <c r="CA9" s="395"/>
      <c r="CB9" s="395"/>
      <c r="CC9" s="396"/>
      <c r="CD9" s="397" t="s">
        <v>112</v>
      </c>
      <c r="CE9" s="398"/>
      <c r="CF9" s="398"/>
      <c r="CG9" s="398"/>
      <c r="CH9" s="398"/>
      <c r="CI9" s="398"/>
      <c r="CJ9" s="398"/>
      <c r="CK9" s="398"/>
      <c r="CL9" s="398"/>
      <c r="CM9" s="398"/>
      <c r="CN9" s="398"/>
      <c r="CO9" s="398"/>
      <c r="CP9" s="398"/>
      <c r="CQ9" s="398"/>
      <c r="CR9" s="398"/>
      <c r="CS9" s="399"/>
      <c r="CT9" s="391">
        <v>6.7</v>
      </c>
      <c r="CU9" s="392"/>
      <c r="CV9" s="392"/>
      <c r="CW9" s="392"/>
      <c r="CX9" s="392"/>
      <c r="CY9" s="392"/>
      <c r="CZ9" s="392"/>
      <c r="DA9" s="393"/>
      <c r="DB9" s="391">
        <v>6.6</v>
      </c>
      <c r="DC9" s="392"/>
      <c r="DD9" s="392"/>
      <c r="DE9" s="392"/>
      <c r="DF9" s="392"/>
      <c r="DG9" s="392"/>
      <c r="DH9" s="392"/>
      <c r="DI9" s="393"/>
    </row>
    <row r="10" spans="1:119" ht="18.75" customHeight="1" thickBot="1" x14ac:dyDescent="0.2">
      <c r="A10" s="163"/>
      <c r="B10" s="388"/>
      <c r="C10" s="389"/>
      <c r="D10" s="389"/>
      <c r="E10" s="389"/>
      <c r="F10" s="389"/>
      <c r="G10" s="389"/>
      <c r="H10" s="389"/>
      <c r="I10" s="389"/>
      <c r="J10" s="389"/>
      <c r="K10" s="437"/>
      <c r="L10" s="444" t="s">
        <v>113</v>
      </c>
      <c r="M10" s="424"/>
      <c r="N10" s="424"/>
      <c r="O10" s="424"/>
      <c r="P10" s="424"/>
      <c r="Q10" s="425"/>
      <c r="R10" s="445">
        <v>16148</v>
      </c>
      <c r="S10" s="446"/>
      <c r="T10" s="446"/>
      <c r="U10" s="446"/>
      <c r="V10" s="447"/>
      <c r="W10" s="382"/>
      <c r="X10" s="383"/>
      <c r="Y10" s="383"/>
      <c r="Z10" s="383"/>
      <c r="AA10" s="383"/>
      <c r="AB10" s="383"/>
      <c r="AC10" s="383"/>
      <c r="AD10" s="383"/>
      <c r="AE10" s="383"/>
      <c r="AF10" s="383"/>
      <c r="AG10" s="383"/>
      <c r="AH10" s="383"/>
      <c r="AI10" s="383"/>
      <c r="AJ10" s="383"/>
      <c r="AK10" s="383"/>
      <c r="AL10" s="386"/>
      <c r="AM10" s="423" t="s">
        <v>114</v>
      </c>
      <c r="AN10" s="424"/>
      <c r="AO10" s="424"/>
      <c r="AP10" s="424"/>
      <c r="AQ10" s="424"/>
      <c r="AR10" s="424"/>
      <c r="AS10" s="424"/>
      <c r="AT10" s="425"/>
      <c r="AU10" s="426" t="s">
        <v>91</v>
      </c>
      <c r="AV10" s="427"/>
      <c r="AW10" s="427"/>
      <c r="AX10" s="427"/>
      <c r="AY10" s="428" t="s">
        <v>115</v>
      </c>
      <c r="AZ10" s="429"/>
      <c r="BA10" s="429"/>
      <c r="BB10" s="429"/>
      <c r="BC10" s="429"/>
      <c r="BD10" s="429"/>
      <c r="BE10" s="429"/>
      <c r="BF10" s="429"/>
      <c r="BG10" s="429"/>
      <c r="BH10" s="429"/>
      <c r="BI10" s="429"/>
      <c r="BJ10" s="429"/>
      <c r="BK10" s="429"/>
      <c r="BL10" s="429"/>
      <c r="BM10" s="430"/>
      <c r="BN10" s="394">
        <v>152442</v>
      </c>
      <c r="BO10" s="395"/>
      <c r="BP10" s="395"/>
      <c r="BQ10" s="395"/>
      <c r="BR10" s="395"/>
      <c r="BS10" s="395"/>
      <c r="BT10" s="395"/>
      <c r="BU10" s="396"/>
      <c r="BV10" s="394">
        <v>205319</v>
      </c>
      <c r="BW10" s="395"/>
      <c r="BX10" s="395"/>
      <c r="BY10" s="395"/>
      <c r="BZ10" s="395"/>
      <c r="CA10" s="395"/>
      <c r="CB10" s="395"/>
      <c r="CC10" s="396"/>
      <c r="CD10" s="169" t="s">
        <v>116</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3"/>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91</v>
      </c>
      <c r="AV11" s="427"/>
      <c r="AW11" s="427"/>
      <c r="AX11" s="427"/>
      <c r="AY11" s="428" t="s">
        <v>120</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0</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x14ac:dyDescent="0.15">
      <c r="A12" s="163"/>
      <c r="B12" s="454" t="s">
        <v>123</v>
      </c>
      <c r="C12" s="455"/>
      <c r="D12" s="455"/>
      <c r="E12" s="455"/>
      <c r="F12" s="455"/>
      <c r="G12" s="455"/>
      <c r="H12" s="455"/>
      <c r="I12" s="455"/>
      <c r="J12" s="455"/>
      <c r="K12" s="456"/>
      <c r="L12" s="463" t="s">
        <v>124</v>
      </c>
      <c r="M12" s="464"/>
      <c r="N12" s="464"/>
      <c r="O12" s="464"/>
      <c r="P12" s="464"/>
      <c r="Q12" s="465"/>
      <c r="R12" s="466">
        <v>17951</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91</v>
      </c>
      <c r="AV12" s="427"/>
      <c r="AW12" s="427"/>
      <c r="AX12" s="427"/>
      <c r="AY12" s="428" t="s">
        <v>128</v>
      </c>
      <c r="AZ12" s="429"/>
      <c r="BA12" s="429"/>
      <c r="BB12" s="429"/>
      <c r="BC12" s="429"/>
      <c r="BD12" s="429"/>
      <c r="BE12" s="429"/>
      <c r="BF12" s="429"/>
      <c r="BG12" s="429"/>
      <c r="BH12" s="429"/>
      <c r="BI12" s="429"/>
      <c r="BJ12" s="429"/>
      <c r="BK12" s="429"/>
      <c r="BL12" s="429"/>
      <c r="BM12" s="430"/>
      <c r="BN12" s="394">
        <v>171103</v>
      </c>
      <c r="BO12" s="395"/>
      <c r="BP12" s="395"/>
      <c r="BQ12" s="395"/>
      <c r="BR12" s="395"/>
      <c r="BS12" s="395"/>
      <c r="BT12" s="395"/>
      <c r="BU12" s="396"/>
      <c r="BV12" s="394">
        <v>540013</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x14ac:dyDescent="0.15">
      <c r="A13" s="163"/>
      <c r="B13" s="457"/>
      <c r="C13" s="458"/>
      <c r="D13" s="458"/>
      <c r="E13" s="458"/>
      <c r="F13" s="458"/>
      <c r="G13" s="458"/>
      <c r="H13" s="458"/>
      <c r="I13" s="458"/>
      <c r="J13" s="458"/>
      <c r="K13" s="459"/>
      <c r="L13" s="178"/>
      <c r="M13" s="485" t="s">
        <v>130</v>
      </c>
      <c r="N13" s="486"/>
      <c r="O13" s="486"/>
      <c r="P13" s="486"/>
      <c r="Q13" s="487"/>
      <c r="R13" s="478">
        <v>17516</v>
      </c>
      <c r="S13" s="479"/>
      <c r="T13" s="479"/>
      <c r="U13" s="479"/>
      <c r="V13" s="480"/>
      <c r="W13" s="410" t="s">
        <v>131</v>
      </c>
      <c r="X13" s="411"/>
      <c r="Y13" s="411"/>
      <c r="Z13" s="411"/>
      <c r="AA13" s="411"/>
      <c r="AB13" s="401"/>
      <c r="AC13" s="445">
        <v>68</v>
      </c>
      <c r="AD13" s="446"/>
      <c r="AE13" s="446"/>
      <c r="AF13" s="446"/>
      <c r="AG13" s="488"/>
      <c r="AH13" s="445">
        <v>100</v>
      </c>
      <c r="AI13" s="446"/>
      <c r="AJ13" s="446"/>
      <c r="AK13" s="446"/>
      <c r="AL13" s="447"/>
      <c r="AM13" s="423" t="s">
        <v>132</v>
      </c>
      <c r="AN13" s="424"/>
      <c r="AO13" s="424"/>
      <c r="AP13" s="424"/>
      <c r="AQ13" s="424"/>
      <c r="AR13" s="424"/>
      <c r="AS13" s="424"/>
      <c r="AT13" s="425"/>
      <c r="AU13" s="426" t="s">
        <v>133</v>
      </c>
      <c r="AV13" s="427"/>
      <c r="AW13" s="427"/>
      <c r="AX13" s="427"/>
      <c r="AY13" s="428" t="s">
        <v>134</v>
      </c>
      <c r="AZ13" s="429"/>
      <c r="BA13" s="429"/>
      <c r="BB13" s="429"/>
      <c r="BC13" s="429"/>
      <c r="BD13" s="429"/>
      <c r="BE13" s="429"/>
      <c r="BF13" s="429"/>
      <c r="BG13" s="429"/>
      <c r="BH13" s="429"/>
      <c r="BI13" s="429"/>
      <c r="BJ13" s="429"/>
      <c r="BK13" s="429"/>
      <c r="BL13" s="429"/>
      <c r="BM13" s="430"/>
      <c r="BN13" s="394">
        <v>-67962</v>
      </c>
      <c r="BO13" s="395"/>
      <c r="BP13" s="395"/>
      <c r="BQ13" s="395"/>
      <c r="BR13" s="395"/>
      <c r="BS13" s="395"/>
      <c r="BT13" s="395"/>
      <c r="BU13" s="396"/>
      <c r="BV13" s="394">
        <v>-467566</v>
      </c>
      <c r="BW13" s="395"/>
      <c r="BX13" s="395"/>
      <c r="BY13" s="395"/>
      <c r="BZ13" s="395"/>
      <c r="CA13" s="395"/>
      <c r="CB13" s="395"/>
      <c r="CC13" s="396"/>
      <c r="CD13" s="397" t="s">
        <v>135</v>
      </c>
      <c r="CE13" s="398"/>
      <c r="CF13" s="398"/>
      <c r="CG13" s="398"/>
      <c r="CH13" s="398"/>
      <c r="CI13" s="398"/>
      <c r="CJ13" s="398"/>
      <c r="CK13" s="398"/>
      <c r="CL13" s="398"/>
      <c r="CM13" s="398"/>
      <c r="CN13" s="398"/>
      <c r="CO13" s="398"/>
      <c r="CP13" s="398"/>
      <c r="CQ13" s="398"/>
      <c r="CR13" s="398"/>
      <c r="CS13" s="399"/>
      <c r="CT13" s="391">
        <v>5.5</v>
      </c>
      <c r="CU13" s="392"/>
      <c r="CV13" s="392"/>
      <c r="CW13" s="392"/>
      <c r="CX13" s="392"/>
      <c r="CY13" s="392"/>
      <c r="CZ13" s="392"/>
      <c r="DA13" s="393"/>
      <c r="DB13" s="391">
        <v>5.5</v>
      </c>
      <c r="DC13" s="392"/>
      <c r="DD13" s="392"/>
      <c r="DE13" s="392"/>
      <c r="DF13" s="392"/>
      <c r="DG13" s="392"/>
      <c r="DH13" s="392"/>
      <c r="DI13" s="393"/>
    </row>
    <row r="14" spans="1:119" ht="18.75" customHeight="1" thickBot="1" x14ac:dyDescent="0.2">
      <c r="A14" s="163"/>
      <c r="B14" s="457"/>
      <c r="C14" s="458"/>
      <c r="D14" s="458"/>
      <c r="E14" s="458"/>
      <c r="F14" s="458"/>
      <c r="G14" s="458"/>
      <c r="H14" s="458"/>
      <c r="I14" s="458"/>
      <c r="J14" s="458"/>
      <c r="K14" s="459"/>
      <c r="L14" s="475" t="s">
        <v>136</v>
      </c>
      <c r="M14" s="476"/>
      <c r="N14" s="476"/>
      <c r="O14" s="476"/>
      <c r="P14" s="476"/>
      <c r="Q14" s="477"/>
      <c r="R14" s="478">
        <v>17933</v>
      </c>
      <c r="S14" s="479"/>
      <c r="T14" s="479"/>
      <c r="U14" s="479"/>
      <c r="V14" s="480"/>
      <c r="W14" s="384"/>
      <c r="X14" s="385"/>
      <c r="Y14" s="385"/>
      <c r="Z14" s="385"/>
      <c r="AA14" s="385"/>
      <c r="AB14" s="374"/>
      <c r="AC14" s="481">
        <v>1.1000000000000001</v>
      </c>
      <c r="AD14" s="482"/>
      <c r="AE14" s="482"/>
      <c r="AF14" s="482"/>
      <c r="AG14" s="483"/>
      <c r="AH14" s="481">
        <v>1.7</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137</v>
      </c>
      <c r="CE14" s="490"/>
      <c r="CF14" s="490"/>
      <c r="CG14" s="490"/>
      <c r="CH14" s="490"/>
      <c r="CI14" s="490"/>
      <c r="CJ14" s="490"/>
      <c r="CK14" s="490"/>
      <c r="CL14" s="490"/>
      <c r="CM14" s="490"/>
      <c r="CN14" s="490"/>
      <c r="CO14" s="490"/>
      <c r="CP14" s="490"/>
      <c r="CQ14" s="490"/>
      <c r="CR14" s="490"/>
      <c r="CS14" s="491"/>
      <c r="CT14" s="492">
        <v>46.5</v>
      </c>
      <c r="CU14" s="493"/>
      <c r="CV14" s="493"/>
      <c r="CW14" s="493"/>
      <c r="CX14" s="493"/>
      <c r="CY14" s="493"/>
      <c r="CZ14" s="493"/>
      <c r="DA14" s="494"/>
      <c r="DB14" s="492">
        <v>39.6</v>
      </c>
      <c r="DC14" s="493"/>
      <c r="DD14" s="493"/>
      <c r="DE14" s="493"/>
      <c r="DF14" s="493"/>
      <c r="DG14" s="493"/>
      <c r="DH14" s="493"/>
      <c r="DI14" s="494"/>
    </row>
    <row r="15" spans="1:119" ht="18.75" customHeight="1" x14ac:dyDescent="0.15">
      <c r="A15" s="163"/>
      <c r="B15" s="457"/>
      <c r="C15" s="458"/>
      <c r="D15" s="458"/>
      <c r="E15" s="458"/>
      <c r="F15" s="458"/>
      <c r="G15" s="458"/>
      <c r="H15" s="458"/>
      <c r="I15" s="458"/>
      <c r="J15" s="458"/>
      <c r="K15" s="459"/>
      <c r="L15" s="178"/>
      <c r="M15" s="485" t="s">
        <v>130</v>
      </c>
      <c r="N15" s="486"/>
      <c r="O15" s="486"/>
      <c r="P15" s="486"/>
      <c r="Q15" s="487"/>
      <c r="R15" s="478">
        <v>17517</v>
      </c>
      <c r="S15" s="479"/>
      <c r="T15" s="479"/>
      <c r="U15" s="479"/>
      <c r="V15" s="480"/>
      <c r="W15" s="410" t="s">
        <v>138</v>
      </c>
      <c r="X15" s="411"/>
      <c r="Y15" s="411"/>
      <c r="Z15" s="411"/>
      <c r="AA15" s="411"/>
      <c r="AB15" s="401"/>
      <c r="AC15" s="445">
        <v>921</v>
      </c>
      <c r="AD15" s="446"/>
      <c r="AE15" s="446"/>
      <c r="AF15" s="446"/>
      <c r="AG15" s="488"/>
      <c r="AH15" s="445">
        <v>950</v>
      </c>
      <c r="AI15" s="446"/>
      <c r="AJ15" s="446"/>
      <c r="AK15" s="446"/>
      <c r="AL15" s="447"/>
      <c r="AM15" s="423"/>
      <c r="AN15" s="424"/>
      <c r="AO15" s="424"/>
      <c r="AP15" s="424"/>
      <c r="AQ15" s="424"/>
      <c r="AR15" s="424"/>
      <c r="AS15" s="424"/>
      <c r="AT15" s="425"/>
      <c r="AU15" s="426"/>
      <c r="AV15" s="427"/>
      <c r="AW15" s="427"/>
      <c r="AX15" s="427"/>
      <c r="AY15" s="354" t="s">
        <v>139</v>
      </c>
      <c r="AZ15" s="355"/>
      <c r="BA15" s="355"/>
      <c r="BB15" s="355"/>
      <c r="BC15" s="355"/>
      <c r="BD15" s="355"/>
      <c r="BE15" s="355"/>
      <c r="BF15" s="355"/>
      <c r="BG15" s="355"/>
      <c r="BH15" s="355"/>
      <c r="BI15" s="355"/>
      <c r="BJ15" s="355"/>
      <c r="BK15" s="355"/>
      <c r="BL15" s="355"/>
      <c r="BM15" s="356"/>
      <c r="BN15" s="357">
        <v>2641477</v>
      </c>
      <c r="BO15" s="358"/>
      <c r="BP15" s="358"/>
      <c r="BQ15" s="358"/>
      <c r="BR15" s="358"/>
      <c r="BS15" s="358"/>
      <c r="BT15" s="358"/>
      <c r="BU15" s="359"/>
      <c r="BV15" s="357">
        <v>2535128</v>
      </c>
      <c r="BW15" s="358"/>
      <c r="BX15" s="358"/>
      <c r="BY15" s="358"/>
      <c r="BZ15" s="358"/>
      <c r="CA15" s="358"/>
      <c r="CB15" s="358"/>
      <c r="CC15" s="359"/>
      <c r="CD15" s="495" t="s">
        <v>140</v>
      </c>
      <c r="CE15" s="496"/>
      <c r="CF15" s="496"/>
      <c r="CG15" s="496"/>
      <c r="CH15" s="496"/>
      <c r="CI15" s="496"/>
      <c r="CJ15" s="496"/>
      <c r="CK15" s="496"/>
      <c r="CL15" s="496"/>
      <c r="CM15" s="496"/>
      <c r="CN15" s="496"/>
      <c r="CO15" s="496"/>
      <c r="CP15" s="496"/>
      <c r="CQ15" s="496"/>
      <c r="CR15" s="496"/>
      <c r="CS15" s="497"/>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3"/>
      <c r="B16" s="457"/>
      <c r="C16" s="458"/>
      <c r="D16" s="458"/>
      <c r="E16" s="458"/>
      <c r="F16" s="458"/>
      <c r="G16" s="458"/>
      <c r="H16" s="458"/>
      <c r="I16" s="458"/>
      <c r="J16" s="458"/>
      <c r="K16" s="459"/>
      <c r="L16" s="475" t="s">
        <v>141</v>
      </c>
      <c r="M16" s="498"/>
      <c r="N16" s="498"/>
      <c r="O16" s="498"/>
      <c r="P16" s="498"/>
      <c r="Q16" s="499"/>
      <c r="R16" s="500" t="s">
        <v>142</v>
      </c>
      <c r="S16" s="501"/>
      <c r="T16" s="501"/>
      <c r="U16" s="501"/>
      <c r="V16" s="502"/>
      <c r="W16" s="384"/>
      <c r="X16" s="385"/>
      <c r="Y16" s="385"/>
      <c r="Z16" s="385"/>
      <c r="AA16" s="385"/>
      <c r="AB16" s="374"/>
      <c r="AC16" s="481">
        <v>15.5</v>
      </c>
      <c r="AD16" s="482"/>
      <c r="AE16" s="482"/>
      <c r="AF16" s="482"/>
      <c r="AG16" s="483"/>
      <c r="AH16" s="481">
        <v>16.399999999999999</v>
      </c>
      <c r="AI16" s="482"/>
      <c r="AJ16" s="482"/>
      <c r="AK16" s="482"/>
      <c r="AL16" s="484"/>
      <c r="AM16" s="423"/>
      <c r="AN16" s="424"/>
      <c r="AO16" s="424"/>
      <c r="AP16" s="424"/>
      <c r="AQ16" s="424"/>
      <c r="AR16" s="424"/>
      <c r="AS16" s="424"/>
      <c r="AT16" s="425"/>
      <c r="AU16" s="426"/>
      <c r="AV16" s="427"/>
      <c r="AW16" s="427"/>
      <c r="AX16" s="427"/>
      <c r="AY16" s="428" t="s">
        <v>143</v>
      </c>
      <c r="AZ16" s="429"/>
      <c r="BA16" s="429"/>
      <c r="BB16" s="429"/>
      <c r="BC16" s="429"/>
      <c r="BD16" s="429"/>
      <c r="BE16" s="429"/>
      <c r="BF16" s="429"/>
      <c r="BG16" s="429"/>
      <c r="BH16" s="429"/>
      <c r="BI16" s="429"/>
      <c r="BJ16" s="429"/>
      <c r="BK16" s="429"/>
      <c r="BL16" s="429"/>
      <c r="BM16" s="430"/>
      <c r="BN16" s="394">
        <v>4153710</v>
      </c>
      <c r="BO16" s="395"/>
      <c r="BP16" s="395"/>
      <c r="BQ16" s="395"/>
      <c r="BR16" s="395"/>
      <c r="BS16" s="395"/>
      <c r="BT16" s="395"/>
      <c r="BU16" s="396"/>
      <c r="BV16" s="394">
        <v>4050953</v>
      </c>
      <c r="BW16" s="395"/>
      <c r="BX16" s="395"/>
      <c r="BY16" s="395"/>
      <c r="BZ16" s="395"/>
      <c r="CA16" s="395"/>
      <c r="CB16" s="395"/>
      <c r="CC16" s="396"/>
      <c r="CD16" s="172"/>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
      <c r="A17" s="163"/>
      <c r="B17" s="460"/>
      <c r="C17" s="461"/>
      <c r="D17" s="461"/>
      <c r="E17" s="461"/>
      <c r="F17" s="461"/>
      <c r="G17" s="461"/>
      <c r="H17" s="461"/>
      <c r="I17" s="461"/>
      <c r="J17" s="461"/>
      <c r="K17" s="462"/>
      <c r="L17" s="182"/>
      <c r="M17" s="505" t="s">
        <v>144</v>
      </c>
      <c r="N17" s="506"/>
      <c r="O17" s="506"/>
      <c r="P17" s="506"/>
      <c r="Q17" s="507"/>
      <c r="R17" s="500" t="s">
        <v>145</v>
      </c>
      <c r="S17" s="501"/>
      <c r="T17" s="501"/>
      <c r="U17" s="501"/>
      <c r="V17" s="502"/>
      <c r="W17" s="410" t="s">
        <v>146</v>
      </c>
      <c r="X17" s="411"/>
      <c r="Y17" s="411"/>
      <c r="Z17" s="411"/>
      <c r="AA17" s="411"/>
      <c r="AB17" s="401"/>
      <c r="AC17" s="445">
        <v>4956</v>
      </c>
      <c r="AD17" s="446"/>
      <c r="AE17" s="446"/>
      <c r="AF17" s="446"/>
      <c r="AG17" s="488"/>
      <c r="AH17" s="445">
        <v>4740</v>
      </c>
      <c r="AI17" s="446"/>
      <c r="AJ17" s="446"/>
      <c r="AK17" s="446"/>
      <c r="AL17" s="447"/>
      <c r="AM17" s="423"/>
      <c r="AN17" s="424"/>
      <c r="AO17" s="424"/>
      <c r="AP17" s="424"/>
      <c r="AQ17" s="424"/>
      <c r="AR17" s="424"/>
      <c r="AS17" s="424"/>
      <c r="AT17" s="425"/>
      <c r="AU17" s="426"/>
      <c r="AV17" s="427"/>
      <c r="AW17" s="427"/>
      <c r="AX17" s="427"/>
      <c r="AY17" s="428" t="s">
        <v>147</v>
      </c>
      <c r="AZ17" s="429"/>
      <c r="BA17" s="429"/>
      <c r="BB17" s="429"/>
      <c r="BC17" s="429"/>
      <c r="BD17" s="429"/>
      <c r="BE17" s="429"/>
      <c r="BF17" s="429"/>
      <c r="BG17" s="429"/>
      <c r="BH17" s="429"/>
      <c r="BI17" s="429"/>
      <c r="BJ17" s="429"/>
      <c r="BK17" s="429"/>
      <c r="BL17" s="429"/>
      <c r="BM17" s="430"/>
      <c r="BN17" s="394">
        <v>3396032</v>
      </c>
      <c r="BO17" s="395"/>
      <c r="BP17" s="395"/>
      <c r="BQ17" s="395"/>
      <c r="BR17" s="395"/>
      <c r="BS17" s="395"/>
      <c r="BT17" s="395"/>
      <c r="BU17" s="396"/>
      <c r="BV17" s="394">
        <v>3255468</v>
      </c>
      <c r="BW17" s="395"/>
      <c r="BX17" s="395"/>
      <c r="BY17" s="395"/>
      <c r="BZ17" s="395"/>
      <c r="CA17" s="395"/>
      <c r="CB17" s="395"/>
      <c r="CC17" s="396"/>
      <c r="CD17" s="172"/>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
      <c r="A18" s="163"/>
      <c r="B18" s="519" t="s">
        <v>148</v>
      </c>
      <c r="C18" s="437"/>
      <c r="D18" s="437"/>
      <c r="E18" s="520"/>
      <c r="F18" s="520"/>
      <c r="G18" s="520"/>
      <c r="H18" s="520"/>
      <c r="I18" s="520"/>
      <c r="J18" s="520"/>
      <c r="K18" s="520"/>
      <c r="L18" s="521">
        <v>11.54</v>
      </c>
      <c r="M18" s="521"/>
      <c r="N18" s="521"/>
      <c r="O18" s="521"/>
      <c r="P18" s="521"/>
      <c r="Q18" s="521"/>
      <c r="R18" s="522"/>
      <c r="S18" s="522"/>
      <c r="T18" s="522"/>
      <c r="U18" s="522"/>
      <c r="V18" s="523"/>
      <c r="W18" s="412"/>
      <c r="X18" s="413"/>
      <c r="Y18" s="413"/>
      <c r="Z18" s="413"/>
      <c r="AA18" s="413"/>
      <c r="AB18" s="404"/>
      <c r="AC18" s="524">
        <v>83.4</v>
      </c>
      <c r="AD18" s="525"/>
      <c r="AE18" s="525"/>
      <c r="AF18" s="525"/>
      <c r="AG18" s="526"/>
      <c r="AH18" s="524">
        <v>81.900000000000006</v>
      </c>
      <c r="AI18" s="525"/>
      <c r="AJ18" s="525"/>
      <c r="AK18" s="525"/>
      <c r="AL18" s="527"/>
      <c r="AM18" s="423"/>
      <c r="AN18" s="424"/>
      <c r="AO18" s="424"/>
      <c r="AP18" s="424"/>
      <c r="AQ18" s="424"/>
      <c r="AR18" s="424"/>
      <c r="AS18" s="424"/>
      <c r="AT18" s="425"/>
      <c r="AU18" s="426"/>
      <c r="AV18" s="427"/>
      <c r="AW18" s="427"/>
      <c r="AX18" s="427"/>
      <c r="AY18" s="428" t="s">
        <v>149</v>
      </c>
      <c r="AZ18" s="429"/>
      <c r="BA18" s="429"/>
      <c r="BB18" s="429"/>
      <c r="BC18" s="429"/>
      <c r="BD18" s="429"/>
      <c r="BE18" s="429"/>
      <c r="BF18" s="429"/>
      <c r="BG18" s="429"/>
      <c r="BH18" s="429"/>
      <c r="BI18" s="429"/>
      <c r="BJ18" s="429"/>
      <c r="BK18" s="429"/>
      <c r="BL18" s="429"/>
      <c r="BM18" s="430"/>
      <c r="BN18" s="394">
        <v>4571765</v>
      </c>
      <c r="BO18" s="395"/>
      <c r="BP18" s="395"/>
      <c r="BQ18" s="395"/>
      <c r="BR18" s="395"/>
      <c r="BS18" s="395"/>
      <c r="BT18" s="395"/>
      <c r="BU18" s="396"/>
      <c r="BV18" s="394">
        <v>4296973</v>
      </c>
      <c r="BW18" s="395"/>
      <c r="BX18" s="395"/>
      <c r="BY18" s="395"/>
      <c r="BZ18" s="395"/>
      <c r="CA18" s="395"/>
      <c r="CB18" s="395"/>
      <c r="CC18" s="396"/>
      <c r="CD18" s="172"/>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
      <c r="A19" s="163"/>
      <c r="B19" s="519" t="s">
        <v>150</v>
      </c>
      <c r="C19" s="437"/>
      <c r="D19" s="437"/>
      <c r="E19" s="520"/>
      <c r="F19" s="520"/>
      <c r="G19" s="520"/>
      <c r="H19" s="520"/>
      <c r="I19" s="520"/>
      <c r="J19" s="520"/>
      <c r="K19" s="520"/>
      <c r="L19" s="528">
        <v>1557</v>
      </c>
      <c r="M19" s="528"/>
      <c r="N19" s="528"/>
      <c r="O19" s="528"/>
      <c r="P19" s="528"/>
      <c r="Q19" s="528"/>
      <c r="R19" s="529"/>
      <c r="S19" s="529"/>
      <c r="T19" s="529"/>
      <c r="U19" s="529"/>
      <c r="V19" s="530"/>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151</v>
      </c>
      <c r="AZ19" s="429"/>
      <c r="BA19" s="429"/>
      <c r="BB19" s="429"/>
      <c r="BC19" s="429"/>
      <c r="BD19" s="429"/>
      <c r="BE19" s="429"/>
      <c r="BF19" s="429"/>
      <c r="BG19" s="429"/>
      <c r="BH19" s="429"/>
      <c r="BI19" s="429"/>
      <c r="BJ19" s="429"/>
      <c r="BK19" s="429"/>
      <c r="BL19" s="429"/>
      <c r="BM19" s="430"/>
      <c r="BN19" s="394">
        <v>6491194</v>
      </c>
      <c r="BO19" s="395"/>
      <c r="BP19" s="395"/>
      <c r="BQ19" s="395"/>
      <c r="BR19" s="395"/>
      <c r="BS19" s="395"/>
      <c r="BT19" s="395"/>
      <c r="BU19" s="396"/>
      <c r="BV19" s="394">
        <v>6547141</v>
      </c>
      <c r="BW19" s="395"/>
      <c r="BX19" s="395"/>
      <c r="BY19" s="395"/>
      <c r="BZ19" s="395"/>
      <c r="CA19" s="395"/>
      <c r="CB19" s="395"/>
      <c r="CC19" s="396"/>
      <c r="CD19" s="172"/>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
      <c r="A20" s="163"/>
      <c r="B20" s="519" t="s">
        <v>152</v>
      </c>
      <c r="C20" s="437"/>
      <c r="D20" s="437"/>
      <c r="E20" s="520"/>
      <c r="F20" s="520"/>
      <c r="G20" s="520"/>
      <c r="H20" s="520"/>
      <c r="I20" s="520"/>
      <c r="J20" s="520"/>
      <c r="K20" s="520"/>
      <c r="L20" s="528">
        <v>6558</v>
      </c>
      <c r="M20" s="528"/>
      <c r="N20" s="528"/>
      <c r="O20" s="528"/>
      <c r="P20" s="528"/>
      <c r="Q20" s="528"/>
      <c r="R20" s="529"/>
      <c r="S20" s="529"/>
      <c r="T20" s="529"/>
      <c r="U20" s="529"/>
      <c r="V20" s="530"/>
      <c r="W20" s="412"/>
      <c r="X20" s="413"/>
      <c r="Y20" s="413"/>
      <c r="Z20" s="413"/>
      <c r="AA20" s="413"/>
      <c r="AB20" s="413"/>
      <c r="AC20" s="531"/>
      <c r="AD20" s="531"/>
      <c r="AE20" s="531"/>
      <c r="AF20" s="531"/>
      <c r="AG20" s="531"/>
      <c r="AH20" s="531"/>
      <c r="AI20" s="531"/>
      <c r="AJ20" s="531"/>
      <c r="AK20" s="531"/>
      <c r="AL20" s="532"/>
      <c r="AM20" s="533"/>
      <c r="AN20" s="449"/>
      <c r="AO20" s="449"/>
      <c r="AP20" s="449"/>
      <c r="AQ20" s="449"/>
      <c r="AR20" s="449"/>
      <c r="AS20" s="449"/>
      <c r="AT20" s="450"/>
      <c r="AU20" s="534"/>
      <c r="AV20" s="535"/>
      <c r="AW20" s="535"/>
      <c r="AX20" s="536"/>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2"/>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
      <c r="A21" s="163"/>
      <c r="B21" s="510" t="s">
        <v>153</v>
      </c>
      <c r="C21" s="511"/>
      <c r="D21" s="511"/>
      <c r="E21" s="511"/>
      <c r="F21" s="511"/>
      <c r="G21" s="511"/>
      <c r="H21" s="511"/>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1"/>
      <c r="AG21" s="511"/>
      <c r="AH21" s="511"/>
      <c r="AI21" s="511"/>
      <c r="AJ21" s="511"/>
      <c r="AK21" s="511"/>
      <c r="AL21" s="511"/>
      <c r="AM21" s="511"/>
      <c r="AN21" s="511"/>
      <c r="AO21" s="511"/>
      <c r="AP21" s="511"/>
      <c r="AQ21" s="511"/>
      <c r="AR21" s="511"/>
      <c r="AS21" s="511"/>
      <c r="AT21" s="511"/>
      <c r="AU21" s="511"/>
      <c r="AV21" s="511"/>
      <c r="AW21" s="511"/>
      <c r="AX21" s="512"/>
      <c r="AY21" s="513"/>
      <c r="AZ21" s="514"/>
      <c r="BA21" s="514"/>
      <c r="BB21" s="514"/>
      <c r="BC21" s="514"/>
      <c r="BD21" s="514"/>
      <c r="BE21" s="514"/>
      <c r="BF21" s="514"/>
      <c r="BG21" s="514"/>
      <c r="BH21" s="514"/>
      <c r="BI21" s="514"/>
      <c r="BJ21" s="514"/>
      <c r="BK21" s="514"/>
      <c r="BL21" s="514"/>
      <c r="BM21" s="515"/>
      <c r="BN21" s="516"/>
      <c r="BO21" s="517"/>
      <c r="BP21" s="517"/>
      <c r="BQ21" s="517"/>
      <c r="BR21" s="517"/>
      <c r="BS21" s="517"/>
      <c r="BT21" s="517"/>
      <c r="BU21" s="518"/>
      <c r="BV21" s="516"/>
      <c r="BW21" s="517"/>
      <c r="BX21" s="517"/>
      <c r="BY21" s="517"/>
      <c r="BZ21" s="517"/>
      <c r="CA21" s="517"/>
      <c r="CB21" s="517"/>
      <c r="CC21" s="518"/>
      <c r="CD21" s="172"/>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15">
      <c r="A22" s="163"/>
      <c r="B22" s="564" t="s">
        <v>154</v>
      </c>
      <c r="C22" s="538"/>
      <c r="D22" s="539"/>
      <c r="E22" s="406" t="s">
        <v>1</v>
      </c>
      <c r="F22" s="411"/>
      <c r="G22" s="411"/>
      <c r="H22" s="411"/>
      <c r="I22" s="411"/>
      <c r="J22" s="411"/>
      <c r="K22" s="401"/>
      <c r="L22" s="406" t="s">
        <v>155</v>
      </c>
      <c r="M22" s="411"/>
      <c r="N22" s="411"/>
      <c r="O22" s="411"/>
      <c r="P22" s="401"/>
      <c r="Q22" s="569" t="s">
        <v>156</v>
      </c>
      <c r="R22" s="570"/>
      <c r="S22" s="570"/>
      <c r="T22" s="570"/>
      <c r="U22" s="570"/>
      <c r="V22" s="571"/>
      <c r="W22" s="537" t="s">
        <v>157</v>
      </c>
      <c r="X22" s="538"/>
      <c r="Y22" s="539"/>
      <c r="Z22" s="406" t="s">
        <v>1</v>
      </c>
      <c r="AA22" s="411"/>
      <c r="AB22" s="411"/>
      <c r="AC22" s="411"/>
      <c r="AD22" s="411"/>
      <c r="AE22" s="411"/>
      <c r="AF22" s="411"/>
      <c r="AG22" s="401"/>
      <c r="AH22" s="575" t="s">
        <v>158</v>
      </c>
      <c r="AI22" s="411"/>
      <c r="AJ22" s="411"/>
      <c r="AK22" s="411"/>
      <c r="AL22" s="401"/>
      <c r="AM22" s="575" t="s">
        <v>159</v>
      </c>
      <c r="AN22" s="576"/>
      <c r="AO22" s="576"/>
      <c r="AP22" s="576"/>
      <c r="AQ22" s="576"/>
      <c r="AR22" s="577"/>
      <c r="AS22" s="569" t="s">
        <v>156</v>
      </c>
      <c r="AT22" s="570"/>
      <c r="AU22" s="570"/>
      <c r="AV22" s="570"/>
      <c r="AW22" s="570"/>
      <c r="AX22" s="581"/>
      <c r="AY22" s="354" t="s">
        <v>160</v>
      </c>
      <c r="AZ22" s="355"/>
      <c r="BA22" s="355"/>
      <c r="BB22" s="355"/>
      <c r="BC22" s="355"/>
      <c r="BD22" s="355"/>
      <c r="BE22" s="355"/>
      <c r="BF22" s="355"/>
      <c r="BG22" s="355"/>
      <c r="BH22" s="355"/>
      <c r="BI22" s="355"/>
      <c r="BJ22" s="355"/>
      <c r="BK22" s="355"/>
      <c r="BL22" s="355"/>
      <c r="BM22" s="356"/>
      <c r="BN22" s="357">
        <v>4423899</v>
      </c>
      <c r="BO22" s="358"/>
      <c r="BP22" s="358"/>
      <c r="BQ22" s="358"/>
      <c r="BR22" s="358"/>
      <c r="BS22" s="358"/>
      <c r="BT22" s="358"/>
      <c r="BU22" s="359"/>
      <c r="BV22" s="357">
        <v>4694130</v>
      </c>
      <c r="BW22" s="358"/>
      <c r="BX22" s="358"/>
      <c r="BY22" s="358"/>
      <c r="BZ22" s="358"/>
      <c r="CA22" s="358"/>
      <c r="CB22" s="358"/>
      <c r="CC22" s="359"/>
      <c r="CD22" s="172"/>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15">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161</v>
      </c>
      <c r="AZ23" s="429"/>
      <c r="BA23" s="429"/>
      <c r="BB23" s="429"/>
      <c r="BC23" s="429"/>
      <c r="BD23" s="429"/>
      <c r="BE23" s="429"/>
      <c r="BF23" s="429"/>
      <c r="BG23" s="429"/>
      <c r="BH23" s="429"/>
      <c r="BI23" s="429"/>
      <c r="BJ23" s="429"/>
      <c r="BK23" s="429"/>
      <c r="BL23" s="429"/>
      <c r="BM23" s="430"/>
      <c r="BN23" s="394">
        <v>4208251</v>
      </c>
      <c r="BO23" s="395"/>
      <c r="BP23" s="395"/>
      <c r="BQ23" s="395"/>
      <c r="BR23" s="395"/>
      <c r="BS23" s="395"/>
      <c r="BT23" s="395"/>
      <c r="BU23" s="396"/>
      <c r="BV23" s="394">
        <v>4431403</v>
      </c>
      <c r="BW23" s="395"/>
      <c r="BX23" s="395"/>
      <c r="BY23" s="395"/>
      <c r="BZ23" s="395"/>
      <c r="CA23" s="395"/>
      <c r="CB23" s="395"/>
      <c r="CC23" s="396"/>
      <c r="CD23" s="172"/>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
      <c r="A24" s="163"/>
      <c r="B24" s="565"/>
      <c r="C24" s="541"/>
      <c r="D24" s="542"/>
      <c r="E24" s="444" t="s">
        <v>162</v>
      </c>
      <c r="F24" s="424"/>
      <c r="G24" s="424"/>
      <c r="H24" s="424"/>
      <c r="I24" s="424"/>
      <c r="J24" s="424"/>
      <c r="K24" s="425"/>
      <c r="L24" s="445">
        <v>1</v>
      </c>
      <c r="M24" s="446"/>
      <c r="N24" s="446"/>
      <c r="O24" s="446"/>
      <c r="P24" s="488"/>
      <c r="Q24" s="445">
        <v>6860</v>
      </c>
      <c r="R24" s="446"/>
      <c r="S24" s="446"/>
      <c r="T24" s="446"/>
      <c r="U24" s="446"/>
      <c r="V24" s="488"/>
      <c r="W24" s="540"/>
      <c r="X24" s="541"/>
      <c r="Y24" s="542"/>
      <c r="Z24" s="444" t="s">
        <v>163</v>
      </c>
      <c r="AA24" s="424"/>
      <c r="AB24" s="424"/>
      <c r="AC24" s="424"/>
      <c r="AD24" s="424"/>
      <c r="AE24" s="424"/>
      <c r="AF24" s="424"/>
      <c r="AG24" s="425"/>
      <c r="AH24" s="445">
        <v>119</v>
      </c>
      <c r="AI24" s="446"/>
      <c r="AJ24" s="446"/>
      <c r="AK24" s="446"/>
      <c r="AL24" s="488"/>
      <c r="AM24" s="445">
        <v>374374</v>
      </c>
      <c r="AN24" s="446"/>
      <c r="AO24" s="446"/>
      <c r="AP24" s="446"/>
      <c r="AQ24" s="446"/>
      <c r="AR24" s="488"/>
      <c r="AS24" s="445">
        <v>3146</v>
      </c>
      <c r="AT24" s="446"/>
      <c r="AU24" s="446"/>
      <c r="AV24" s="446"/>
      <c r="AW24" s="446"/>
      <c r="AX24" s="447"/>
      <c r="AY24" s="513" t="s">
        <v>164</v>
      </c>
      <c r="AZ24" s="514"/>
      <c r="BA24" s="514"/>
      <c r="BB24" s="514"/>
      <c r="BC24" s="514"/>
      <c r="BD24" s="514"/>
      <c r="BE24" s="514"/>
      <c r="BF24" s="514"/>
      <c r="BG24" s="514"/>
      <c r="BH24" s="514"/>
      <c r="BI24" s="514"/>
      <c r="BJ24" s="514"/>
      <c r="BK24" s="514"/>
      <c r="BL24" s="514"/>
      <c r="BM24" s="515"/>
      <c r="BN24" s="394">
        <v>2218085</v>
      </c>
      <c r="BO24" s="395"/>
      <c r="BP24" s="395"/>
      <c r="BQ24" s="395"/>
      <c r="BR24" s="395"/>
      <c r="BS24" s="395"/>
      <c r="BT24" s="395"/>
      <c r="BU24" s="396"/>
      <c r="BV24" s="394">
        <v>2262768</v>
      </c>
      <c r="BW24" s="395"/>
      <c r="BX24" s="395"/>
      <c r="BY24" s="395"/>
      <c r="BZ24" s="395"/>
      <c r="CA24" s="395"/>
      <c r="CB24" s="395"/>
      <c r="CC24" s="396"/>
      <c r="CD24" s="172"/>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15">
      <c r="A25" s="163"/>
      <c r="B25" s="565"/>
      <c r="C25" s="541"/>
      <c r="D25" s="542"/>
      <c r="E25" s="444" t="s">
        <v>165</v>
      </c>
      <c r="F25" s="424"/>
      <c r="G25" s="424"/>
      <c r="H25" s="424"/>
      <c r="I25" s="424"/>
      <c r="J25" s="424"/>
      <c r="K25" s="425"/>
      <c r="L25" s="445">
        <v>1</v>
      </c>
      <c r="M25" s="446"/>
      <c r="N25" s="446"/>
      <c r="O25" s="446"/>
      <c r="P25" s="488"/>
      <c r="Q25" s="445">
        <v>5580</v>
      </c>
      <c r="R25" s="446"/>
      <c r="S25" s="446"/>
      <c r="T25" s="446"/>
      <c r="U25" s="446"/>
      <c r="V25" s="488"/>
      <c r="W25" s="540"/>
      <c r="X25" s="541"/>
      <c r="Y25" s="542"/>
      <c r="Z25" s="444" t="s">
        <v>166</v>
      </c>
      <c r="AA25" s="424"/>
      <c r="AB25" s="424"/>
      <c r="AC25" s="424"/>
      <c r="AD25" s="424"/>
      <c r="AE25" s="424"/>
      <c r="AF25" s="424"/>
      <c r="AG25" s="425"/>
      <c r="AH25" s="445" t="s">
        <v>122</v>
      </c>
      <c r="AI25" s="446"/>
      <c r="AJ25" s="446"/>
      <c r="AK25" s="446"/>
      <c r="AL25" s="488"/>
      <c r="AM25" s="445" t="s">
        <v>122</v>
      </c>
      <c r="AN25" s="446"/>
      <c r="AO25" s="446"/>
      <c r="AP25" s="446"/>
      <c r="AQ25" s="446"/>
      <c r="AR25" s="488"/>
      <c r="AS25" s="445" t="s">
        <v>122</v>
      </c>
      <c r="AT25" s="446"/>
      <c r="AU25" s="446"/>
      <c r="AV25" s="446"/>
      <c r="AW25" s="446"/>
      <c r="AX25" s="447"/>
      <c r="AY25" s="354" t="s">
        <v>167</v>
      </c>
      <c r="AZ25" s="355"/>
      <c r="BA25" s="355"/>
      <c r="BB25" s="355"/>
      <c r="BC25" s="355"/>
      <c r="BD25" s="355"/>
      <c r="BE25" s="355"/>
      <c r="BF25" s="355"/>
      <c r="BG25" s="355"/>
      <c r="BH25" s="355"/>
      <c r="BI25" s="355"/>
      <c r="BJ25" s="355"/>
      <c r="BK25" s="355"/>
      <c r="BL25" s="355"/>
      <c r="BM25" s="356"/>
      <c r="BN25" s="357">
        <v>8322434</v>
      </c>
      <c r="BO25" s="358"/>
      <c r="BP25" s="358"/>
      <c r="BQ25" s="358"/>
      <c r="BR25" s="358"/>
      <c r="BS25" s="358"/>
      <c r="BT25" s="358"/>
      <c r="BU25" s="359"/>
      <c r="BV25" s="357">
        <v>2196598</v>
      </c>
      <c r="BW25" s="358"/>
      <c r="BX25" s="358"/>
      <c r="BY25" s="358"/>
      <c r="BZ25" s="358"/>
      <c r="CA25" s="358"/>
      <c r="CB25" s="358"/>
      <c r="CC25" s="359"/>
      <c r="CD25" s="172"/>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15">
      <c r="A26" s="163"/>
      <c r="B26" s="565"/>
      <c r="C26" s="541"/>
      <c r="D26" s="542"/>
      <c r="E26" s="444" t="s">
        <v>168</v>
      </c>
      <c r="F26" s="424"/>
      <c r="G26" s="424"/>
      <c r="H26" s="424"/>
      <c r="I26" s="424"/>
      <c r="J26" s="424"/>
      <c r="K26" s="425"/>
      <c r="L26" s="445">
        <v>1</v>
      </c>
      <c r="M26" s="446"/>
      <c r="N26" s="446"/>
      <c r="O26" s="446"/>
      <c r="P26" s="488"/>
      <c r="Q26" s="445">
        <v>5250</v>
      </c>
      <c r="R26" s="446"/>
      <c r="S26" s="446"/>
      <c r="T26" s="446"/>
      <c r="U26" s="446"/>
      <c r="V26" s="488"/>
      <c r="W26" s="540"/>
      <c r="X26" s="541"/>
      <c r="Y26" s="542"/>
      <c r="Z26" s="444" t="s">
        <v>169</v>
      </c>
      <c r="AA26" s="546"/>
      <c r="AB26" s="546"/>
      <c r="AC26" s="546"/>
      <c r="AD26" s="546"/>
      <c r="AE26" s="546"/>
      <c r="AF26" s="546"/>
      <c r="AG26" s="547"/>
      <c r="AH26" s="445">
        <v>8</v>
      </c>
      <c r="AI26" s="446"/>
      <c r="AJ26" s="446"/>
      <c r="AK26" s="446"/>
      <c r="AL26" s="488"/>
      <c r="AM26" s="445">
        <v>22336</v>
      </c>
      <c r="AN26" s="446"/>
      <c r="AO26" s="446"/>
      <c r="AP26" s="446"/>
      <c r="AQ26" s="446"/>
      <c r="AR26" s="488"/>
      <c r="AS26" s="445">
        <v>2792</v>
      </c>
      <c r="AT26" s="446"/>
      <c r="AU26" s="446"/>
      <c r="AV26" s="446"/>
      <c r="AW26" s="446"/>
      <c r="AX26" s="447"/>
      <c r="AY26" s="397" t="s">
        <v>170</v>
      </c>
      <c r="AZ26" s="398"/>
      <c r="BA26" s="398"/>
      <c r="BB26" s="398"/>
      <c r="BC26" s="398"/>
      <c r="BD26" s="398"/>
      <c r="BE26" s="398"/>
      <c r="BF26" s="398"/>
      <c r="BG26" s="398"/>
      <c r="BH26" s="398"/>
      <c r="BI26" s="398"/>
      <c r="BJ26" s="398"/>
      <c r="BK26" s="398"/>
      <c r="BL26" s="398"/>
      <c r="BM26" s="399"/>
      <c r="BN26" s="394" t="s">
        <v>122</v>
      </c>
      <c r="BO26" s="395"/>
      <c r="BP26" s="395"/>
      <c r="BQ26" s="395"/>
      <c r="BR26" s="395"/>
      <c r="BS26" s="395"/>
      <c r="BT26" s="395"/>
      <c r="BU26" s="396"/>
      <c r="BV26" s="394" t="s">
        <v>122</v>
      </c>
      <c r="BW26" s="395"/>
      <c r="BX26" s="395"/>
      <c r="BY26" s="395"/>
      <c r="BZ26" s="395"/>
      <c r="CA26" s="395"/>
      <c r="CB26" s="395"/>
      <c r="CC26" s="396"/>
      <c r="CD26" s="172"/>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
      <c r="A27" s="163"/>
      <c r="B27" s="565"/>
      <c r="C27" s="541"/>
      <c r="D27" s="542"/>
      <c r="E27" s="444" t="s">
        <v>171</v>
      </c>
      <c r="F27" s="424"/>
      <c r="G27" s="424"/>
      <c r="H27" s="424"/>
      <c r="I27" s="424"/>
      <c r="J27" s="424"/>
      <c r="K27" s="425"/>
      <c r="L27" s="445">
        <v>1</v>
      </c>
      <c r="M27" s="446"/>
      <c r="N27" s="446"/>
      <c r="O27" s="446"/>
      <c r="P27" s="488"/>
      <c r="Q27" s="445">
        <v>3000</v>
      </c>
      <c r="R27" s="446"/>
      <c r="S27" s="446"/>
      <c r="T27" s="446"/>
      <c r="U27" s="446"/>
      <c r="V27" s="488"/>
      <c r="W27" s="540"/>
      <c r="X27" s="541"/>
      <c r="Y27" s="542"/>
      <c r="Z27" s="444" t="s">
        <v>172</v>
      </c>
      <c r="AA27" s="424"/>
      <c r="AB27" s="424"/>
      <c r="AC27" s="424"/>
      <c r="AD27" s="424"/>
      <c r="AE27" s="424"/>
      <c r="AF27" s="424"/>
      <c r="AG27" s="425"/>
      <c r="AH27" s="445">
        <v>8</v>
      </c>
      <c r="AI27" s="446"/>
      <c r="AJ27" s="446"/>
      <c r="AK27" s="446"/>
      <c r="AL27" s="488"/>
      <c r="AM27" s="445">
        <v>26418</v>
      </c>
      <c r="AN27" s="446"/>
      <c r="AO27" s="446"/>
      <c r="AP27" s="446"/>
      <c r="AQ27" s="446"/>
      <c r="AR27" s="488"/>
      <c r="AS27" s="445">
        <v>3302</v>
      </c>
      <c r="AT27" s="446"/>
      <c r="AU27" s="446"/>
      <c r="AV27" s="446"/>
      <c r="AW27" s="446"/>
      <c r="AX27" s="447"/>
      <c r="AY27" s="489" t="s">
        <v>173</v>
      </c>
      <c r="AZ27" s="490"/>
      <c r="BA27" s="490"/>
      <c r="BB27" s="490"/>
      <c r="BC27" s="490"/>
      <c r="BD27" s="490"/>
      <c r="BE27" s="490"/>
      <c r="BF27" s="490"/>
      <c r="BG27" s="490"/>
      <c r="BH27" s="490"/>
      <c r="BI27" s="490"/>
      <c r="BJ27" s="490"/>
      <c r="BK27" s="490"/>
      <c r="BL27" s="490"/>
      <c r="BM27" s="491"/>
      <c r="BN27" s="516">
        <v>32000</v>
      </c>
      <c r="BO27" s="517"/>
      <c r="BP27" s="517"/>
      <c r="BQ27" s="517"/>
      <c r="BR27" s="517"/>
      <c r="BS27" s="517"/>
      <c r="BT27" s="517"/>
      <c r="BU27" s="518"/>
      <c r="BV27" s="516">
        <v>32000</v>
      </c>
      <c r="BW27" s="517"/>
      <c r="BX27" s="517"/>
      <c r="BY27" s="517"/>
      <c r="BZ27" s="517"/>
      <c r="CA27" s="517"/>
      <c r="CB27" s="517"/>
      <c r="CC27" s="518"/>
      <c r="CD27" s="166"/>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15">
      <c r="A28" s="163"/>
      <c r="B28" s="565"/>
      <c r="C28" s="541"/>
      <c r="D28" s="542"/>
      <c r="E28" s="444" t="s">
        <v>174</v>
      </c>
      <c r="F28" s="424"/>
      <c r="G28" s="424"/>
      <c r="H28" s="424"/>
      <c r="I28" s="424"/>
      <c r="J28" s="424"/>
      <c r="K28" s="425"/>
      <c r="L28" s="445">
        <v>1</v>
      </c>
      <c r="M28" s="446"/>
      <c r="N28" s="446"/>
      <c r="O28" s="446"/>
      <c r="P28" s="488"/>
      <c r="Q28" s="445">
        <v>2550</v>
      </c>
      <c r="R28" s="446"/>
      <c r="S28" s="446"/>
      <c r="T28" s="446"/>
      <c r="U28" s="446"/>
      <c r="V28" s="488"/>
      <c r="W28" s="540"/>
      <c r="X28" s="541"/>
      <c r="Y28" s="542"/>
      <c r="Z28" s="444" t="s">
        <v>175</v>
      </c>
      <c r="AA28" s="424"/>
      <c r="AB28" s="424"/>
      <c r="AC28" s="424"/>
      <c r="AD28" s="424"/>
      <c r="AE28" s="424"/>
      <c r="AF28" s="424"/>
      <c r="AG28" s="425"/>
      <c r="AH28" s="445" t="s">
        <v>122</v>
      </c>
      <c r="AI28" s="446"/>
      <c r="AJ28" s="446"/>
      <c r="AK28" s="446"/>
      <c r="AL28" s="488"/>
      <c r="AM28" s="445" t="s">
        <v>122</v>
      </c>
      <c r="AN28" s="446"/>
      <c r="AO28" s="446"/>
      <c r="AP28" s="446"/>
      <c r="AQ28" s="446"/>
      <c r="AR28" s="488"/>
      <c r="AS28" s="445" t="s">
        <v>122</v>
      </c>
      <c r="AT28" s="446"/>
      <c r="AU28" s="446"/>
      <c r="AV28" s="446"/>
      <c r="AW28" s="446"/>
      <c r="AX28" s="447"/>
      <c r="AY28" s="548" t="s">
        <v>176</v>
      </c>
      <c r="AZ28" s="549"/>
      <c r="BA28" s="549"/>
      <c r="BB28" s="550"/>
      <c r="BC28" s="354" t="s">
        <v>46</v>
      </c>
      <c r="BD28" s="355"/>
      <c r="BE28" s="355"/>
      <c r="BF28" s="355"/>
      <c r="BG28" s="355"/>
      <c r="BH28" s="355"/>
      <c r="BI28" s="355"/>
      <c r="BJ28" s="355"/>
      <c r="BK28" s="355"/>
      <c r="BL28" s="355"/>
      <c r="BM28" s="356"/>
      <c r="BN28" s="357">
        <v>349517</v>
      </c>
      <c r="BO28" s="358"/>
      <c r="BP28" s="358"/>
      <c r="BQ28" s="358"/>
      <c r="BR28" s="358"/>
      <c r="BS28" s="358"/>
      <c r="BT28" s="358"/>
      <c r="BU28" s="359"/>
      <c r="BV28" s="357">
        <v>368178</v>
      </c>
      <c r="BW28" s="358"/>
      <c r="BX28" s="358"/>
      <c r="BY28" s="358"/>
      <c r="BZ28" s="358"/>
      <c r="CA28" s="358"/>
      <c r="CB28" s="358"/>
      <c r="CC28" s="359"/>
      <c r="CD28" s="172"/>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15">
      <c r="A29" s="163"/>
      <c r="B29" s="565"/>
      <c r="C29" s="541"/>
      <c r="D29" s="542"/>
      <c r="E29" s="444" t="s">
        <v>177</v>
      </c>
      <c r="F29" s="424"/>
      <c r="G29" s="424"/>
      <c r="H29" s="424"/>
      <c r="I29" s="424"/>
      <c r="J29" s="424"/>
      <c r="K29" s="425"/>
      <c r="L29" s="445">
        <v>12</v>
      </c>
      <c r="M29" s="446"/>
      <c r="N29" s="446"/>
      <c r="O29" s="446"/>
      <c r="P29" s="488"/>
      <c r="Q29" s="445">
        <v>2350</v>
      </c>
      <c r="R29" s="446"/>
      <c r="S29" s="446"/>
      <c r="T29" s="446"/>
      <c r="U29" s="446"/>
      <c r="V29" s="488"/>
      <c r="W29" s="543"/>
      <c r="X29" s="544"/>
      <c r="Y29" s="545"/>
      <c r="Z29" s="444" t="s">
        <v>178</v>
      </c>
      <c r="AA29" s="424"/>
      <c r="AB29" s="424"/>
      <c r="AC29" s="424"/>
      <c r="AD29" s="424"/>
      <c r="AE29" s="424"/>
      <c r="AF29" s="424"/>
      <c r="AG29" s="425"/>
      <c r="AH29" s="445">
        <v>127</v>
      </c>
      <c r="AI29" s="446"/>
      <c r="AJ29" s="446"/>
      <c r="AK29" s="446"/>
      <c r="AL29" s="488"/>
      <c r="AM29" s="445">
        <v>400792</v>
      </c>
      <c r="AN29" s="446"/>
      <c r="AO29" s="446"/>
      <c r="AP29" s="446"/>
      <c r="AQ29" s="446"/>
      <c r="AR29" s="488"/>
      <c r="AS29" s="445">
        <v>3156</v>
      </c>
      <c r="AT29" s="446"/>
      <c r="AU29" s="446"/>
      <c r="AV29" s="446"/>
      <c r="AW29" s="446"/>
      <c r="AX29" s="447"/>
      <c r="AY29" s="551"/>
      <c r="AZ29" s="552"/>
      <c r="BA29" s="552"/>
      <c r="BB29" s="553"/>
      <c r="BC29" s="428" t="s">
        <v>179</v>
      </c>
      <c r="BD29" s="429"/>
      <c r="BE29" s="429"/>
      <c r="BF29" s="429"/>
      <c r="BG29" s="429"/>
      <c r="BH29" s="429"/>
      <c r="BI29" s="429"/>
      <c r="BJ29" s="429"/>
      <c r="BK29" s="429"/>
      <c r="BL29" s="429"/>
      <c r="BM29" s="430"/>
      <c r="BN29" s="394">
        <v>29924</v>
      </c>
      <c r="BO29" s="395"/>
      <c r="BP29" s="395"/>
      <c r="BQ29" s="395"/>
      <c r="BR29" s="395"/>
      <c r="BS29" s="395"/>
      <c r="BT29" s="395"/>
      <c r="BU29" s="396"/>
      <c r="BV29" s="394">
        <v>156486</v>
      </c>
      <c r="BW29" s="395"/>
      <c r="BX29" s="395"/>
      <c r="BY29" s="395"/>
      <c r="BZ29" s="395"/>
      <c r="CA29" s="395"/>
      <c r="CB29" s="395"/>
      <c r="CC29" s="396"/>
      <c r="CD29" s="166"/>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180</v>
      </c>
      <c r="X30" s="562"/>
      <c r="Y30" s="562"/>
      <c r="Z30" s="562"/>
      <c r="AA30" s="562"/>
      <c r="AB30" s="562"/>
      <c r="AC30" s="562"/>
      <c r="AD30" s="562"/>
      <c r="AE30" s="562"/>
      <c r="AF30" s="562"/>
      <c r="AG30" s="563"/>
      <c r="AH30" s="524">
        <v>97.7</v>
      </c>
      <c r="AI30" s="525"/>
      <c r="AJ30" s="525"/>
      <c r="AK30" s="525"/>
      <c r="AL30" s="525"/>
      <c r="AM30" s="525"/>
      <c r="AN30" s="525"/>
      <c r="AO30" s="525"/>
      <c r="AP30" s="525"/>
      <c r="AQ30" s="525"/>
      <c r="AR30" s="525"/>
      <c r="AS30" s="525"/>
      <c r="AT30" s="525"/>
      <c r="AU30" s="525"/>
      <c r="AV30" s="525"/>
      <c r="AW30" s="525"/>
      <c r="AX30" s="527"/>
      <c r="AY30" s="554"/>
      <c r="AZ30" s="555"/>
      <c r="BA30" s="555"/>
      <c r="BB30" s="556"/>
      <c r="BC30" s="513" t="s">
        <v>48</v>
      </c>
      <c r="BD30" s="514"/>
      <c r="BE30" s="514"/>
      <c r="BF30" s="514"/>
      <c r="BG30" s="514"/>
      <c r="BH30" s="514"/>
      <c r="BI30" s="514"/>
      <c r="BJ30" s="514"/>
      <c r="BK30" s="514"/>
      <c r="BL30" s="514"/>
      <c r="BM30" s="515"/>
      <c r="BN30" s="516">
        <v>1432484</v>
      </c>
      <c r="BO30" s="517"/>
      <c r="BP30" s="517"/>
      <c r="BQ30" s="517"/>
      <c r="BR30" s="517"/>
      <c r="BS30" s="517"/>
      <c r="BT30" s="517"/>
      <c r="BU30" s="518"/>
      <c r="BV30" s="516">
        <v>1223006</v>
      </c>
      <c r="BW30" s="517"/>
      <c r="BX30" s="517"/>
      <c r="BY30" s="517"/>
      <c r="BZ30" s="517"/>
      <c r="CA30" s="517"/>
      <c r="CB30" s="517"/>
      <c r="CC30" s="518"/>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15">
      <c r="A31" s="163"/>
      <c r="B31" s="188"/>
      <c r="DI31" s="189"/>
    </row>
    <row r="32" spans="1:113" ht="13.5" customHeight="1" x14ac:dyDescent="0.15">
      <c r="A32" s="163"/>
      <c r="B32" s="190"/>
      <c r="C32" s="557" t="s">
        <v>181</v>
      </c>
      <c r="D32" s="557"/>
      <c r="E32" s="557"/>
      <c r="F32" s="557"/>
      <c r="G32" s="557"/>
      <c r="H32" s="557"/>
      <c r="I32" s="557"/>
      <c r="J32" s="557"/>
      <c r="K32" s="557"/>
      <c r="L32" s="557"/>
      <c r="M32" s="557"/>
      <c r="N32" s="557"/>
      <c r="O32" s="557"/>
      <c r="P32" s="557"/>
      <c r="Q32" s="557"/>
      <c r="R32" s="557"/>
      <c r="S32" s="557"/>
      <c r="U32" s="398" t="s">
        <v>182</v>
      </c>
      <c r="V32" s="398"/>
      <c r="W32" s="398"/>
      <c r="X32" s="398"/>
      <c r="Y32" s="398"/>
      <c r="Z32" s="398"/>
      <c r="AA32" s="398"/>
      <c r="AB32" s="398"/>
      <c r="AC32" s="398"/>
      <c r="AD32" s="398"/>
      <c r="AE32" s="398"/>
      <c r="AF32" s="398"/>
      <c r="AG32" s="398"/>
      <c r="AH32" s="398"/>
      <c r="AI32" s="398"/>
      <c r="AJ32" s="398"/>
      <c r="AK32" s="398"/>
      <c r="AM32" s="398" t="s">
        <v>183</v>
      </c>
      <c r="AN32" s="398"/>
      <c r="AO32" s="398"/>
      <c r="AP32" s="398"/>
      <c r="AQ32" s="398"/>
      <c r="AR32" s="398"/>
      <c r="AS32" s="398"/>
      <c r="AT32" s="398"/>
      <c r="AU32" s="398"/>
      <c r="AV32" s="398"/>
      <c r="AW32" s="398"/>
      <c r="AX32" s="398"/>
      <c r="AY32" s="398"/>
      <c r="AZ32" s="398"/>
      <c r="BA32" s="398"/>
      <c r="BB32" s="398"/>
      <c r="BC32" s="398"/>
      <c r="BE32" s="398" t="s">
        <v>184</v>
      </c>
      <c r="BF32" s="398"/>
      <c r="BG32" s="398"/>
      <c r="BH32" s="398"/>
      <c r="BI32" s="398"/>
      <c r="BJ32" s="398"/>
      <c r="BK32" s="398"/>
      <c r="BL32" s="398"/>
      <c r="BM32" s="398"/>
      <c r="BN32" s="398"/>
      <c r="BO32" s="398"/>
      <c r="BP32" s="398"/>
      <c r="BQ32" s="398"/>
      <c r="BR32" s="398"/>
      <c r="BS32" s="398"/>
      <c r="BT32" s="398"/>
      <c r="BU32" s="398"/>
      <c r="BW32" s="398" t="s">
        <v>185</v>
      </c>
      <c r="BX32" s="398"/>
      <c r="BY32" s="398"/>
      <c r="BZ32" s="398"/>
      <c r="CA32" s="398"/>
      <c r="CB32" s="398"/>
      <c r="CC32" s="398"/>
      <c r="CD32" s="398"/>
      <c r="CE32" s="398"/>
      <c r="CF32" s="398"/>
      <c r="CG32" s="398"/>
      <c r="CH32" s="398"/>
      <c r="CI32" s="398"/>
      <c r="CJ32" s="398"/>
      <c r="CK32" s="398"/>
      <c r="CL32" s="398"/>
      <c r="CM32" s="398"/>
      <c r="CO32" s="398" t="s">
        <v>186</v>
      </c>
      <c r="CP32" s="398"/>
      <c r="CQ32" s="398"/>
      <c r="CR32" s="398"/>
      <c r="CS32" s="398"/>
      <c r="CT32" s="398"/>
      <c r="CU32" s="398"/>
      <c r="CV32" s="398"/>
      <c r="CW32" s="398"/>
      <c r="CX32" s="398"/>
      <c r="CY32" s="398"/>
      <c r="CZ32" s="398"/>
      <c r="DA32" s="398"/>
      <c r="DB32" s="398"/>
      <c r="DC32" s="398"/>
      <c r="DD32" s="398"/>
      <c r="DE32" s="398"/>
      <c r="DI32" s="189"/>
    </row>
    <row r="33" spans="1:113" ht="13.5" customHeight="1" x14ac:dyDescent="0.15">
      <c r="A33" s="163"/>
      <c r="B33" s="190"/>
      <c r="C33" s="418" t="s">
        <v>187</v>
      </c>
      <c r="D33" s="418"/>
      <c r="E33" s="383" t="s">
        <v>188</v>
      </c>
      <c r="F33" s="383"/>
      <c r="G33" s="383"/>
      <c r="H33" s="383"/>
      <c r="I33" s="383"/>
      <c r="J33" s="383"/>
      <c r="K33" s="383"/>
      <c r="L33" s="383"/>
      <c r="M33" s="383"/>
      <c r="N33" s="383"/>
      <c r="O33" s="383"/>
      <c r="P33" s="383"/>
      <c r="Q33" s="383"/>
      <c r="R33" s="383"/>
      <c r="S33" s="383"/>
      <c r="T33" s="167"/>
      <c r="U33" s="418" t="s">
        <v>187</v>
      </c>
      <c r="V33" s="418"/>
      <c r="W33" s="383" t="s">
        <v>188</v>
      </c>
      <c r="X33" s="383"/>
      <c r="Y33" s="383"/>
      <c r="Z33" s="383"/>
      <c r="AA33" s="383"/>
      <c r="AB33" s="383"/>
      <c r="AC33" s="383"/>
      <c r="AD33" s="383"/>
      <c r="AE33" s="383"/>
      <c r="AF33" s="383"/>
      <c r="AG33" s="383"/>
      <c r="AH33" s="383"/>
      <c r="AI33" s="383"/>
      <c r="AJ33" s="383"/>
      <c r="AK33" s="383"/>
      <c r="AL33" s="167"/>
      <c r="AM33" s="418" t="s">
        <v>187</v>
      </c>
      <c r="AN33" s="418"/>
      <c r="AO33" s="383" t="s">
        <v>188</v>
      </c>
      <c r="AP33" s="383"/>
      <c r="AQ33" s="383"/>
      <c r="AR33" s="383"/>
      <c r="AS33" s="383"/>
      <c r="AT33" s="383"/>
      <c r="AU33" s="383"/>
      <c r="AV33" s="383"/>
      <c r="AW33" s="383"/>
      <c r="AX33" s="383"/>
      <c r="AY33" s="383"/>
      <c r="AZ33" s="383"/>
      <c r="BA33" s="383"/>
      <c r="BB33" s="383"/>
      <c r="BC33" s="383"/>
      <c r="BD33" s="173"/>
      <c r="BE33" s="383" t="s">
        <v>189</v>
      </c>
      <c r="BF33" s="383"/>
      <c r="BG33" s="383" t="s">
        <v>190</v>
      </c>
      <c r="BH33" s="383"/>
      <c r="BI33" s="383"/>
      <c r="BJ33" s="383"/>
      <c r="BK33" s="383"/>
      <c r="BL33" s="383"/>
      <c r="BM33" s="383"/>
      <c r="BN33" s="383"/>
      <c r="BO33" s="383"/>
      <c r="BP33" s="383"/>
      <c r="BQ33" s="383"/>
      <c r="BR33" s="383"/>
      <c r="BS33" s="383"/>
      <c r="BT33" s="383"/>
      <c r="BU33" s="383"/>
      <c r="BV33" s="173"/>
      <c r="BW33" s="418" t="s">
        <v>189</v>
      </c>
      <c r="BX33" s="418"/>
      <c r="BY33" s="383" t="s">
        <v>191</v>
      </c>
      <c r="BZ33" s="383"/>
      <c r="CA33" s="383"/>
      <c r="CB33" s="383"/>
      <c r="CC33" s="383"/>
      <c r="CD33" s="383"/>
      <c r="CE33" s="383"/>
      <c r="CF33" s="383"/>
      <c r="CG33" s="383"/>
      <c r="CH33" s="383"/>
      <c r="CI33" s="383"/>
      <c r="CJ33" s="383"/>
      <c r="CK33" s="383"/>
      <c r="CL33" s="383"/>
      <c r="CM33" s="383"/>
      <c r="CN33" s="167"/>
      <c r="CO33" s="418" t="s">
        <v>187</v>
      </c>
      <c r="CP33" s="418"/>
      <c r="CQ33" s="383" t="s">
        <v>192</v>
      </c>
      <c r="CR33" s="383"/>
      <c r="CS33" s="383"/>
      <c r="CT33" s="383"/>
      <c r="CU33" s="383"/>
      <c r="CV33" s="383"/>
      <c r="CW33" s="383"/>
      <c r="CX33" s="383"/>
      <c r="CY33" s="383"/>
      <c r="CZ33" s="383"/>
      <c r="DA33" s="383"/>
      <c r="DB33" s="383"/>
      <c r="DC33" s="383"/>
      <c r="DD33" s="383"/>
      <c r="DE33" s="383"/>
      <c r="DF33" s="167"/>
      <c r="DG33" s="583" t="s">
        <v>193</v>
      </c>
      <c r="DH33" s="583"/>
      <c r="DI33" s="168"/>
    </row>
    <row r="34" spans="1:113" ht="32.25" customHeight="1" x14ac:dyDescent="0.15">
      <c r="A34" s="163"/>
      <c r="B34" s="190"/>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2</v>
      </c>
      <c r="V34" s="584"/>
      <c r="W34" s="585" t="str">
        <f>IF('各会計、関係団体の財政状況及び健全化判断比率'!B28="","",'各会計、関係団体の財政状況及び健全化判断比率'!B28)</f>
        <v>国民健康保険特別会計</v>
      </c>
      <c r="X34" s="585"/>
      <c r="Y34" s="585"/>
      <c r="Z34" s="585"/>
      <c r="AA34" s="585"/>
      <c r="AB34" s="585"/>
      <c r="AC34" s="585"/>
      <c r="AD34" s="585"/>
      <c r="AE34" s="585"/>
      <c r="AF34" s="585"/>
      <c r="AG34" s="585"/>
      <c r="AH34" s="585"/>
      <c r="AI34" s="585"/>
      <c r="AJ34" s="585"/>
      <c r="AK34" s="585"/>
      <c r="AL34" s="163"/>
      <c r="AM34" s="584">
        <f>IF(AO34="","",MAX(C34:D43,U34:V43)+1)</f>
        <v>4</v>
      </c>
      <c r="AN34" s="584"/>
      <c r="AO34" s="585" t="str">
        <f>IF('各会計、関係団体の財政状況及び健全化判断比率'!B30="","",'各会計、関係団体の財政状況及び健全化判断比率'!B30)</f>
        <v>水道事業会計</v>
      </c>
      <c r="AP34" s="585"/>
      <c r="AQ34" s="585"/>
      <c r="AR34" s="585"/>
      <c r="AS34" s="585"/>
      <c r="AT34" s="585"/>
      <c r="AU34" s="585"/>
      <c r="AV34" s="585"/>
      <c r="AW34" s="585"/>
      <c r="AX34" s="585"/>
      <c r="AY34" s="585"/>
      <c r="AZ34" s="585"/>
      <c r="BA34" s="585"/>
      <c r="BB34" s="585"/>
      <c r="BC34" s="585"/>
      <c r="BD34" s="163"/>
      <c r="BE34" s="584" t="str">
        <f>IF(BG34="","",MAX(C34:D43,U34:V43,AM34:AN43)+1)</f>
        <v/>
      </c>
      <c r="BF34" s="584"/>
      <c r="BG34" s="585"/>
      <c r="BH34" s="585"/>
      <c r="BI34" s="585"/>
      <c r="BJ34" s="585"/>
      <c r="BK34" s="585"/>
      <c r="BL34" s="585"/>
      <c r="BM34" s="585"/>
      <c r="BN34" s="585"/>
      <c r="BO34" s="585"/>
      <c r="BP34" s="585"/>
      <c r="BQ34" s="585"/>
      <c r="BR34" s="585"/>
      <c r="BS34" s="585"/>
      <c r="BT34" s="585"/>
      <c r="BU34" s="585"/>
      <c r="BV34" s="163"/>
      <c r="BW34" s="584">
        <f>IF(BY34="","",MAX(C34:D43,U34:V43,AM34:AN43,BE34:BF43)+1)</f>
        <v>6</v>
      </c>
      <c r="BX34" s="584"/>
      <c r="BY34" s="585" t="str">
        <f>IF('各会計、関係団体の財政状況及び健全化判断比率'!B68="","",'各会計、関係団体の財政状況及び健全化判断比率'!B68)</f>
        <v>沖縄県市町村自治会館管理組合</v>
      </c>
      <c r="BZ34" s="585"/>
      <c r="CA34" s="585"/>
      <c r="CB34" s="585"/>
      <c r="CC34" s="585"/>
      <c r="CD34" s="585"/>
      <c r="CE34" s="585"/>
      <c r="CF34" s="585"/>
      <c r="CG34" s="585"/>
      <c r="CH34" s="585"/>
      <c r="CI34" s="585"/>
      <c r="CJ34" s="585"/>
      <c r="CK34" s="585"/>
      <c r="CL34" s="585"/>
      <c r="CM34" s="585"/>
      <c r="CN34" s="163"/>
      <c r="CO34" s="584" t="str">
        <f>IF(CQ34="","",MAX(C34:D43,U34:V43,AM34:AN43,BE34:BF43,BW34:BX43)+1)</f>
        <v/>
      </c>
      <c r="CP34" s="584"/>
      <c r="CQ34" s="585" t="str">
        <f>IF('各会計、関係団体の財政状況及び健全化判断比率'!BS7="","",'各会計、関係団体の財政状況及び健全化判断比率'!BS7)</f>
        <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
      </c>
      <c r="DH34" s="586"/>
      <c r="DI34" s="168"/>
    </row>
    <row r="35" spans="1:113" ht="32.25" customHeight="1" x14ac:dyDescent="0.15">
      <c r="A35" s="163"/>
      <c r="B35" s="190"/>
      <c r="C35" s="584" t="str">
        <f>IF(E35="","",C34+1)</f>
        <v/>
      </c>
      <c r="D35" s="584"/>
      <c r="E35" s="585" t="str">
        <f>IF('各会計、関係団体の財政状況及び健全化判断比率'!B8="","",'各会計、関係団体の財政状況及び健全化判断比率'!B8)</f>
        <v/>
      </c>
      <c r="F35" s="585"/>
      <c r="G35" s="585"/>
      <c r="H35" s="585"/>
      <c r="I35" s="585"/>
      <c r="J35" s="585"/>
      <c r="K35" s="585"/>
      <c r="L35" s="585"/>
      <c r="M35" s="585"/>
      <c r="N35" s="585"/>
      <c r="O35" s="585"/>
      <c r="P35" s="585"/>
      <c r="Q35" s="585"/>
      <c r="R35" s="585"/>
      <c r="S35" s="585"/>
      <c r="T35" s="163"/>
      <c r="U35" s="584">
        <f>IF(W35="","",U34+1)</f>
        <v>3</v>
      </c>
      <c r="V35" s="584"/>
      <c r="W35" s="585" t="str">
        <f>IF('各会計、関係団体の財政状況及び健全化判断比率'!B29="","",'各会計、関係団体の財政状況及び健全化判断比率'!B29)</f>
        <v>後期高齢者医療特別会計</v>
      </c>
      <c r="X35" s="585"/>
      <c r="Y35" s="585"/>
      <c r="Z35" s="585"/>
      <c r="AA35" s="585"/>
      <c r="AB35" s="585"/>
      <c r="AC35" s="585"/>
      <c r="AD35" s="585"/>
      <c r="AE35" s="585"/>
      <c r="AF35" s="585"/>
      <c r="AG35" s="585"/>
      <c r="AH35" s="585"/>
      <c r="AI35" s="585"/>
      <c r="AJ35" s="585"/>
      <c r="AK35" s="585"/>
      <c r="AL35" s="163"/>
      <c r="AM35" s="584">
        <f t="shared" ref="AM35:AM43" si="0">IF(AO35="","",AM34+1)</f>
        <v>5</v>
      </c>
      <c r="AN35" s="584"/>
      <c r="AO35" s="585" t="str">
        <f>IF('各会計、関係団体の財政状況及び健全化判断比率'!B31="","",'各会計、関係団体の財政状況及び健全化判断比率'!B31)</f>
        <v>下水道事業会計</v>
      </c>
      <c r="AP35" s="585"/>
      <c r="AQ35" s="585"/>
      <c r="AR35" s="585"/>
      <c r="AS35" s="585"/>
      <c r="AT35" s="585"/>
      <c r="AU35" s="585"/>
      <c r="AV35" s="585"/>
      <c r="AW35" s="585"/>
      <c r="AX35" s="585"/>
      <c r="AY35" s="585"/>
      <c r="AZ35" s="585"/>
      <c r="BA35" s="585"/>
      <c r="BB35" s="585"/>
      <c r="BC35" s="585"/>
      <c r="BD35" s="163"/>
      <c r="BE35" s="584" t="str">
        <f t="shared" ref="BE35:BE43" si="1">IF(BG35="","",BE34+1)</f>
        <v/>
      </c>
      <c r="BF35" s="584"/>
      <c r="BG35" s="585"/>
      <c r="BH35" s="585"/>
      <c r="BI35" s="585"/>
      <c r="BJ35" s="585"/>
      <c r="BK35" s="585"/>
      <c r="BL35" s="585"/>
      <c r="BM35" s="585"/>
      <c r="BN35" s="585"/>
      <c r="BO35" s="585"/>
      <c r="BP35" s="585"/>
      <c r="BQ35" s="585"/>
      <c r="BR35" s="585"/>
      <c r="BS35" s="585"/>
      <c r="BT35" s="585"/>
      <c r="BU35" s="585"/>
      <c r="BV35" s="163"/>
      <c r="BW35" s="584">
        <f t="shared" ref="BW35:BW43" si="2">IF(BY35="","",BW34+1)</f>
        <v>7</v>
      </c>
      <c r="BX35" s="584"/>
      <c r="BY35" s="585" t="str">
        <f>IF('各会計、関係団体の財政状況及び健全化判断比率'!B69="","",'各会計、関係団体の財政状況及び健全化判断比率'!B69)</f>
        <v>沖縄県市町村総合事務組合</v>
      </c>
      <c r="BZ35" s="585"/>
      <c r="CA35" s="585"/>
      <c r="CB35" s="585"/>
      <c r="CC35" s="585"/>
      <c r="CD35" s="585"/>
      <c r="CE35" s="585"/>
      <c r="CF35" s="585"/>
      <c r="CG35" s="585"/>
      <c r="CH35" s="585"/>
      <c r="CI35" s="585"/>
      <c r="CJ35" s="585"/>
      <c r="CK35" s="585"/>
      <c r="CL35" s="585"/>
      <c r="CM35" s="585"/>
      <c r="CN35" s="163"/>
      <c r="CO35" s="584" t="str">
        <f t="shared" ref="CO35:CO43" si="3">IF(CQ35="","",CO34+1)</f>
        <v/>
      </c>
      <c r="CP35" s="584"/>
      <c r="CQ35" s="585" t="str">
        <f>IF('各会計、関係団体の財政状況及び健全化判断比率'!BS8="","",'各会計、関係団体の財政状況及び健全化判断比率'!BS8)</f>
        <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68"/>
    </row>
    <row r="36" spans="1:113" ht="32.25" customHeight="1" x14ac:dyDescent="0.15">
      <c r="A36" s="163"/>
      <c r="B36" s="190"/>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63"/>
      <c r="U36" s="584" t="str">
        <f t="shared" ref="U36:U43" si="4">IF(W36="","",U35+1)</f>
        <v/>
      </c>
      <c r="V36" s="584"/>
      <c r="W36" s="585"/>
      <c r="X36" s="585"/>
      <c r="Y36" s="585"/>
      <c r="Z36" s="585"/>
      <c r="AA36" s="585"/>
      <c r="AB36" s="585"/>
      <c r="AC36" s="585"/>
      <c r="AD36" s="585"/>
      <c r="AE36" s="585"/>
      <c r="AF36" s="585"/>
      <c r="AG36" s="585"/>
      <c r="AH36" s="585"/>
      <c r="AI36" s="585"/>
      <c r="AJ36" s="585"/>
      <c r="AK36" s="585"/>
      <c r="AL36" s="163"/>
      <c r="AM36" s="584" t="str">
        <f t="shared" si="0"/>
        <v/>
      </c>
      <c r="AN36" s="584"/>
      <c r="AO36" s="585"/>
      <c r="AP36" s="585"/>
      <c r="AQ36" s="585"/>
      <c r="AR36" s="585"/>
      <c r="AS36" s="585"/>
      <c r="AT36" s="585"/>
      <c r="AU36" s="585"/>
      <c r="AV36" s="585"/>
      <c r="AW36" s="585"/>
      <c r="AX36" s="585"/>
      <c r="AY36" s="585"/>
      <c r="AZ36" s="585"/>
      <c r="BA36" s="585"/>
      <c r="BB36" s="585"/>
      <c r="BC36" s="585"/>
      <c r="BD36" s="163"/>
      <c r="BE36" s="584" t="str">
        <f t="shared" si="1"/>
        <v/>
      </c>
      <c r="BF36" s="584"/>
      <c r="BG36" s="585"/>
      <c r="BH36" s="585"/>
      <c r="BI36" s="585"/>
      <c r="BJ36" s="585"/>
      <c r="BK36" s="585"/>
      <c r="BL36" s="585"/>
      <c r="BM36" s="585"/>
      <c r="BN36" s="585"/>
      <c r="BO36" s="585"/>
      <c r="BP36" s="585"/>
      <c r="BQ36" s="585"/>
      <c r="BR36" s="585"/>
      <c r="BS36" s="585"/>
      <c r="BT36" s="585"/>
      <c r="BU36" s="585"/>
      <c r="BV36" s="163"/>
      <c r="BW36" s="584">
        <f t="shared" si="2"/>
        <v>8</v>
      </c>
      <c r="BX36" s="584"/>
      <c r="BY36" s="585" t="str">
        <f>IF('各会計、関係団体の財政状況及び健全化判断比率'!B70="","",'各会計、関係団体の財政状況及び健全化判断比率'!B70)</f>
        <v>中城村北中城村清掃事務組合</v>
      </c>
      <c r="BZ36" s="585"/>
      <c r="CA36" s="585"/>
      <c r="CB36" s="585"/>
      <c r="CC36" s="585"/>
      <c r="CD36" s="585"/>
      <c r="CE36" s="585"/>
      <c r="CF36" s="585"/>
      <c r="CG36" s="585"/>
      <c r="CH36" s="585"/>
      <c r="CI36" s="585"/>
      <c r="CJ36" s="585"/>
      <c r="CK36" s="585"/>
      <c r="CL36" s="585"/>
      <c r="CM36" s="585"/>
      <c r="CN36" s="163"/>
      <c r="CO36" s="584" t="str">
        <f t="shared" si="3"/>
        <v/>
      </c>
      <c r="CP36" s="584"/>
      <c r="CQ36" s="585" t="str">
        <f>IF('各会計、関係団体の財政状況及び健全化判断比率'!BS9="","",'各会計、関係団体の財政状況及び健全化判断比率'!BS9)</f>
        <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68"/>
    </row>
    <row r="37" spans="1:113" ht="32.25" customHeight="1" x14ac:dyDescent="0.15">
      <c r="A37" s="163"/>
      <c r="B37" s="190"/>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63"/>
      <c r="U37" s="584" t="str">
        <f t="shared" si="4"/>
        <v/>
      </c>
      <c r="V37" s="584"/>
      <c r="W37" s="585"/>
      <c r="X37" s="585"/>
      <c r="Y37" s="585"/>
      <c r="Z37" s="585"/>
      <c r="AA37" s="585"/>
      <c r="AB37" s="585"/>
      <c r="AC37" s="585"/>
      <c r="AD37" s="585"/>
      <c r="AE37" s="585"/>
      <c r="AF37" s="585"/>
      <c r="AG37" s="585"/>
      <c r="AH37" s="585"/>
      <c r="AI37" s="585"/>
      <c r="AJ37" s="585"/>
      <c r="AK37" s="585"/>
      <c r="AL37" s="163"/>
      <c r="AM37" s="584" t="str">
        <f t="shared" si="0"/>
        <v/>
      </c>
      <c r="AN37" s="584"/>
      <c r="AO37" s="585"/>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f t="shared" si="2"/>
        <v>9</v>
      </c>
      <c r="BX37" s="584"/>
      <c r="BY37" s="585" t="str">
        <f>IF('各会計、関係団体の財政状況及び健全化判断比率'!B71="","",'各会計、関係団体の財政状況及び健全化判断比率'!B71)</f>
        <v>中城北中城消防組合</v>
      </c>
      <c r="BZ37" s="585"/>
      <c r="CA37" s="585"/>
      <c r="CB37" s="585"/>
      <c r="CC37" s="585"/>
      <c r="CD37" s="585"/>
      <c r="CE37" s="585"/>
      <c r="CF37" s="585"/>
      <c r="CG37" s="585"/>
      <c r="CH37" s="585"/>
      <c r="CI37" s="585"/>
      <c r="CJ37" s="585"/>
      <c r="CK37" s="585"/>
      <c r="CL37" s="585"/>
      <c r="CM37" s="585"/>
      <c r="CN37" s="163"/>
      <c r="CO37" s="584" t="str">
        <f t="shared" si="3"/>
        <v/>
      </c>
      <c r="CP37" s="584"/>
      <c r="CQ37" s="585" t="str">
        <f>IF('各会計、関係団体の財政状況及び健全化判断比率'!BS10="","",'各会計、関係団体の財政状況及び健全化判断比率'!BS10)</f>
        <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68"/>
    </row>
    <row r="38" spans="1:113" ht="32.25" customHeight="1" x14ac:dyDescent="0.15">
      <c r="A38" s="163"/>
      <c r="B38" s="190"/>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63"/>
      <c r="U38" s="584" t="str">
        <f t="shared" si="4"/>
        <v/>
      </c>
      <c r="V38" s="584"/>
      <c r="W38" s="585"/>
      <c r="X38" s="585"/>
      <c r="Y38" s="585"/>
      <c r="Z38" s="585"/>
      <c r="AA38" s="585"/>
      <c r="AB38" s="585"/>
      <c r="AC38" s="585"/>
      <c r="AD38" s="585"/>
      <c r="AE38" s="585"/>
      <c r="AF38" s="585"/>
      <c r="AG38" s="585"/>
      <c r="AH38" s="585"/>
      <c r="AI38" s="585"/>
      <c r="AJ38" s="585"/>
      <c r="AK38" s="585"/>
      <c r="AL38" s="163"/>
      <c r="AM38" s="584" t="str">
        <f t="shared" si="0"/>
        <v/>
      </c>
      <c r="AN38" s="584"/>
      <c r="AO38" s="585"/>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f t="shared" si="2"/>
        <v>10</v>
      </c>
      <c r="BX38" s="584"/>
      <c r="BY38" s="585" t="str">
        <f>IF('各会計、関係団体の財政状況及び健全化判断比率'!B72="","",'各会計、関係団体の財政状況及び健全化判断比率'!B72)</f>
        <v>南部広域行政組合</v>
      </c>
      <c r="BZ38" s="585"/>
      <c r="CA38" s="585"/>
      <c r="CB38" s="585"/>
      <c r="CC38" s="585"/>
      <c r="CD38" s="585"/>
      <c r="CE38" s="585"/>
      <c r="CF38" s="585"/>
      <c r="CG38" s="585"/>
      <c r="CH38" s="585"/>
      <c r="CI38" s="585"/>
      <c r="CJ38" s="585"/>
      <c r="CK38" s="585"/>
      <c r="CL38" s="585"/>
      <c r="CM38" s="585"/>
      <c r="CN38" s="163"/>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68"/>
    </row>
    <row r="39" spans="1:113" ht="32.25" customHeight="1" x14ac:dyDescent="0.15">
      <c r="A39" s="163"/>
      <c r="B39" s="190"/>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f t="shared" si="2"/>
        <v>11</v>
      </c>
      <c r="BX39" s="584"/>
      <c r="BY39" s="585" t="str">
        <f>IF('各会計、関係団体の財政状況及び健全化判断比率'!B73="","",'各会計、関係団体の財政状況及び健全化判断比率'!B73)</f>
        <v>中部広域市町村圏事務組合</v>
      </c>
      <c r="BZ39" s="585"/>
      <c r="CA39" s="585"/>
      <c r="CB39" s="585"/>
      <c r="CC39" s="585"/>
      <c r="CD39" s="585"/>
      <c r="CE39" s="585"/>
      <c r="CF39" s="585"/>
      <c r="CG39" s="585"/>
      <c r="CH39" s="585"/>
      <c r="CI39" s="585"/>
      <c r="CJ39" s="585"/>
      <c r="CK39" s="585"/>
      <c r="CL39" s="585"/>
      <c r="CM39" s="585"/>
      <c r="CN39" s="163"/>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68"/>
    </row>
    <row r="40" spans="1:113" ht="32.25" customHeight="1" x14ac:dyDescent="0.15">
      <c r="A40" s="163"/>
      <c r="B40" s="190"/>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f t="shared" si="2"/>
        <v>12</v>
      </c>
      <c r="BX40" s="584"/>
      <c r="BY40" s="585" t="str">
        <f>IF('各会計、関係団体の財政状況及び健全化判断比率'!B74="","",'各会計、関係団体の財政状況及び健全化判断比率'!B74)</f>
        <v>沖縄県介護保険広域連合（一般会計）</v>
      </c>
      <c r="BZ40" s="585"/>
      <c r="CA40" s="585"/>
      <c r="CB40" s="585"/>
      <c r="CC40" s="585"/>
      <c r="CD40" s="585"/>
      <c r="CE40" s="585"/>
      <c r="CF40" s="585"/>
      <c r="CG40" s="585"/>
      <c r="CH40" s="585"/>
      <c r="CI40" s="585"/>
      <c r="CJ40" s="585"/>
      <c r="CK40" s="585"/>
      <c r="CL40" s="585"/>
      <c r="CM40" s="585"/>
      <c r="CN40" s="163"/>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68"/>
    </row>
    <row r="41" spans="1:113" ht="32.25" customHeight="1" x14ac:dyDescent="0.15">
      <c r="A41" s="163"/>
      <c r="B41" s="190"/>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f t="shared" si="2"/>
        <v>13</v>
      </c>
      <c r="BX41" s="584"/>
      <c r="BY41" s="585" t="str">
        <f>IF('各会計、関係団体の財政状況及び健全化判断比率'!B75="","",'各会計、関係団体の財政状況及び健全化判断比率'!B75)</f>
        <v>沖縄県介護保険広域連合（特別会計）</v>
      </c>
      <c r="BZ41" s="585"/>
      <c r="CA41" s="585"/>
      <c r="CB41" s="585"/>
      <c r="CC41" s="585"/>
      <c r="CD41" s="585"/>
      <c r="CE41" s="585"/>
      <c r="CF41" s="585"/>
      <c r="CG41" s="585"/>
      <c r="CH41" s="585"/>
      <c r="CI41" s="585"/>
      <c r="CJ41" s="585"/>
      <c r="CK41" s="585"/>
      <c r="CL41" s="585"/>
      <c r="CM41" s="585"/>
      <c r="CN41" s="163"/>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68"/>
    </row>
    <row r="42" spans="1:113" ht="32.25" customHeight="1" x14ac:dyDescent="0.15">
      <c r="B42" s="190"/>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f t="shared" si="2"/>
        <v>14</v>
      </c>
      <c r="BX42" s="584"/>
      <c r="BY42" s="585" t="str">
        <f>IF('各会計、関係団体の財政状況及び健全化判断比率'!B76="","",'各会計、関係団体の財政状況及び健全化判断比率'!B76)</f>
        <v>沖縄県後期高齢者医療広域連合</v>
      </c>
      <c r="BZ42" s="585"/>
      <c r="CA42" s="585"/>
      <c r="CB42" s="585"/>
      <c r="CC42" s="585"/>
      <c r="CD42" s="585"/>
      <c r="CE42" s="585"/>
      <c r="CF42" s="585"/>
      <c r="CG42" s="585"/>
      <c r="CH42" s="585"/>
      <c r="CI42" s="585"/>
      <c r="CJ42" s="585"/>
      <c r="CK42" s="585"/>
      <c r="CL42" s="585"/>
      <c r="CM42" s="585"/>
      <c r="CN42" s="163"/>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68"/>
    </row>
    <row r="43" spans="1:113" ht="32.25" customHeight="1" x14ac:dyDescent="0.15">
      <c r="B43" s="190"/>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t="str">
        <f t="shared" si="2"/>
        <v/>
      </c>
      <c r="BX43" s="584"/>
      <c r="BY43" s="585" t="str">
        <f>IF('各会計、関係団体の財政状況及び健全化判断比率'!B77="","",'各会計、関係団体の財政状況及び健全化判断比率'!B77)</f>
        <v/>
      </c>
      <c r="BZ43" s="585"/>
      <c r="CA43" s="585"/>
      <c r="CB43" s="585"/>
      <c r="CC43" s="585"/>
      <c r="CD43" s="585"/>
      <c r="CE43" s="585"/>
      <c r="CF43" s="585"/>
      <c r="CG43" s="585"/>
      <c r="CH43" s="585"/>
      <c r="CI43" s="585"/>
      <c r="CJ43" s="585"/>
      <c r="CK43" s="585"/>
      <c r="CL43" s="585"/>
      <c r="CM43" s="585"/>
      <c r="CN43" s="163"/>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68"/>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194</v>
      </c>
      <c r="E46" s="587" t="s">
        <v>195</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15">
      <c r="E47" s="587" t="s">
        <v>196</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15">
      <c r="E48" s="587" t="s">
        <v>197</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15">
      <c r="E49" s="588" t="s">
        <v>198</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15">
      <c r="E50" s="587" t="s">
        <v>199</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15">
      <c r="E51" s="587" t="s">
        <v>200</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15">
      <c r="E52" s="587" t="s">
        <v>201</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15">
      <c r="E53" s="587" t="s">
        <v>202</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15"/>
    <row r="55" spans="5:113" x14ac:dyDescent="0.15"/>
    <row r="56" spans="5:113" x14ac:dyDescent="0.15"/>
  </sheetData>
  <sheetProtection algorithmName="SHA-512" hashValue="etqCgdS6mHngKXDxqrRMJ5PhATi7xxXYsmoqG2eb0UIQH5UMMOEAZNtxVsZD+at34n/SFNyMJ6teSp3wxp9JXg==" saltValue="6s/naFLl0prH51xCmaSJoQ=="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G1"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524</v>
      </c>
      <c r="G33" s="29" t="s">
        <v>525</v>
      </c>
      <c r="H33" s="29" t="s">
        <v>526</v>
      </c>
      <c r="I33" s="29" t="s">
        <v>527</v>
      </c>
      <c r="J33" s="30" t="s">
        <v>528</v>
      </c>
      <c r="K33" s="22"/>
      <c r="L33" s="22"/>
      <c r="M33" s="22"/>
      <c r="N33" s="22"/>
      <c r="O33" s="22"/>
      <c r="P33" s="22"/>
    </row>
    <row r="34" spans="1:16" ht="39" customHeight="1" x14ac:dyDescent="0.15">
      <c r="A34" s="22"/>
      <c r="B34" s="31"/>
      <c r="C34" s="1136" t="s">
        <v>532</v>
      </c>
      <c r="D34" s="1136"/>
      <c r="E34" s="1137"/>
      <c r="F34" s="32">
        <v>32.44</v>
      </c>
      <c r="G34" s="33">
        <v>30.95</v>
      </c>
      <c r="H34" s="33">
        <v>32.49</v>
      </c>
      <c r="I34" s="33">
        <v>31.71</v>
      </c>
      <c r="J34" s="34">
        <v>30.64</v>
      </c>
      <c r="K34" s="22"/>
      <c r="L34" s="22"/>
      <c r="M34" s="22"/>
      <c r="N34" s="22"/>
      <c r="O34" s="22"/>
      <c r="P34" s="22"/>
    </row>
    <row r="35" spans="1:16" ht="39" customHeight="1" x14ac:dyDescent="0.15">
      <c r="A35" s="22"/>
      <c r="B35" s="35"/>
      <c r="C35" s="1132" t="s">
        <v>533</v>
      </c>
      <c r="D35" s="1132"/>
      <c r="E35" s="1133"/>
      <c r="F35" s="36">
        <v>3.61</v>
      </c>
      <c r="G35" s="37">
        <v>6.87</v>
      </c>
      <c r="H35" s="37">
        <v>9.01</v>
      </c>
      <c r="I35" s="37">
        <v>5.91</v>
      </c>
      <c r="J35" s="38">
        <v>4.78</v>
      </c>
      <c r="K35" s="22"/>
      <c r="L35" s="22"/>
      <c r="M35" s="22"/>
      <c r="N35" s="22"/>
      <c r="O35" s="22"/>
      <c r="P35" s="22"/>
    </row>
    <row r="36" spans="1:16" ht="39" customHeight="1" x14ac:dyDescent="0.15">
      <c r="A36" s="22"/>
      <c r="B36" s="35"/>
      <c r="C36" s="1132" t="s">
        <v>534</v>
      </c>
      <c r="D36" s="1132"/>
      <c r="E36" s="1133"/>
      <c r="F36" s="36">
        <v>2.52</v>
      </c>
      <c r="G36" s="37">
        <v>2.61</v>
      </c>
      <c r="H36" s="37">
        <v>2.87</v>
      </c>
      <c r="I36" s="37">
        <v>2.62</v>
      </c>
      <c r="J36" s="38">
        <v>2.58</v>
      </c>
      <c r="K36" s="22"/>
      <c r="L36" s="22"/>
      <c r="M36" s="22"/>
      <c r="N36" s="22"/>
      <c r="O36" s="22"/>
      <c r="P36" s="22"/>
    </row>
    <row r="37" spans="1:16" ht="39" customHeight="1" x14ac:dyDescent="0.15">
      <c r="A37" s="22"/>
      <c r="B37" s="35"/>
      <c r="C37" s="1132" t="s">
        <v>535</v>
      </c>
      <c r="D37" s="1132"/>
      <c r="E37" s="1133"/>
      <c r="F37" s="36" t="s">
        <v>536</v>
      </c>
      <c r="G37" s="37">
        <v>0.41</v>
      </c>
      <c r="H37" s="37" t="s">
        <v>537</v>
      </c>
      <c r="I37" s="37">
        <v>0.88</v>
      </c>
      <c r="J37" s="38">
        <v>0.94</v>
      </c>
      <c r="K37" s="22"/>
      <c r="L37" s="22"/>
      <c r="M37" s="22"/>
      <c r="N37" s="22"/>
      <c r="O37" s="22"/>
      <c r="P37" s="22"/>
    </row>
    <row r="38" spans="1:16" ht="39" customHeight="1" x14ac:dyDescent="0.15">
      <c r="A38" s="22"/>
      <c r="B38" s="35"/>
      <c r="C38" s="1132" t="s">
        <v>538</v>
      </c>
      <c r="D38" s="1132"/>
      <c r="E38" s="1133"/>
      <c r="F38" s="36">
        <v>0.06</v>
      </c>
      <c r="G38" s="37">
        <v>0.02</v>
      </c>
      <c r="H38" s="37">
        <v>0.03</v>
      </c>
      <c r="I38" s="37">
        <v>0.02</v>
      </c>
      <c r="J38" s="38">
        <v>0.02</v>
      </c>
      <c r="K38" s="22"/>
      <c r="L38" s="22"/>
      <c r="M38" s="22"/>
      <c r="N38" s="22"/>
      <c r="O38" s="22"/>
      <c r="P38" s="22"/>
    </row>
    <row r="39" spans="1:16" ht="39" customHeight="1" x14ac:dyDescent="0.15">
      <c r="A39" s="22"/>
      <c r="B39" s="35"/>
      <c r="C39" s="1132"/>
      <c r="D39" s="1132"/>
      <c r="E39" s="1133"/>
      <c r="F39" s="36"/>
      <c r="G39" s="37"/>
      <c r="H39" s="37"/>
      <c r="I39" s="37"/>
      <c r="J39" s="38"/>
      <c r="K39" s="22"/>
      <c r="L39" s="22"/>
      <c r="M39" s="22"/>
      <c r="N39" s="22"/>
      <c r="O39" s="22"/>
      <c r="P39" s="22"/>
    </row>
    <row r="40" spans="1:16" ht="39" customHeight="1" x14ac:dyDescent="0.15">
      <c r="A40" s="22"/>
      <c r="B40" s="35"/>
      <c r="C40" s="1132"/>
      <c r="D40" s="1132"/>
      <c r="E40" s="1133"/>
      <c r="F40" s="36"/>
      <c r="G40" s="37"/>
      <c r="H40" s="37"/>
      <c r="I40" s="37"/>
      <c r="J40" s="38"/>
      <c r="K40" s="22"/>
      <c r="L40" s="22"/>
      <c r="M40" s="22"/>
      <c r="N40" s="22"/>
      <c r="O40" s="22"/>
      <c r="P40" s="22"/>
    </row>
    <row r="41" spans="1:16" ht="39" customHeight="1" x14ac:dyDescent="0.15">
      <c r="A41" s="22"/>
      <c r="B41" s="35"/>
      <c r="C41" s="1132"/>
      <c r="D41" s="1132"/>
      <c r="E41" s="1133"/>
      <c r="F41" s="36"/>
      <c r="G41" s="37"/>
      <c r="H41" s="37"/>
      <c r="I41" s="37"/>
      <c r="J41" s="38"/>
      <c r="K41" s="22"/>
      <c r="L41" s="22"/>
      <c r="M41" s="22"/>
      <c r="N41" s="22"/>
      <c r="O41" s="22"/>
      <c r="P41" s="22"/>
    </row>
    <row r="42" spans="1:16" ht="39" customHeight="1" x14ac:dyDescent="0.15">
      <c r="A42" s="22"/>
      <c r="B42" s="39"/>
      <c r="C42" s="1132" t="s">
        <v>539</v>
      </c>
      <c r="D42" s="1132"/>
      <c r="E42" s="1133"/>
      <c r="F42" s="36" t="s">
        <v>485</v>
      </c>
      <c r="G42" s="37" t="s">
        <v>485</v>
      </c>
      <c r="H42" s="37" t="s">
        <v>485</v>
      </c>
      <c r="I42" s="37" t="s">
        <v>485</v>
      </c>
      <c r="J42" s="38" t="s">
        <v>485</v>
      </c>
      <c r="K42" s="22"/>
      <c r="L42" s="22"/>
      <c r="M42" s="22"/>
      <c r="N42" s="22"/>
      <c r="O42" s="22"/>
      <c r="P42" s="22"/>
    </row>
    <row r="43" spans="1:16" ht="39" customHeight="1" thickBot="1" x14ac:dyDescent="0.2">
      <c r="A43" s="22"/>
      <c r="B43" s="40"/>
      <c r="C43" s="1134" t="s">
        <v>540</v>
      </c>
      <c r="D43" s="1134"/>
      <c r="E43" s="1135"/>
      <c r="F43" s="41" t="s">
        <v>485</v>
      </c>
      <c r="G43" s="42" t="s">
        <v>485</v>
      </c>
      <c r="H43" s="42" t="s">
        <v>485</v>
      </c>
      <c r="I43" s="42" t="s">
        <v>485</v>
      </c>
      <c r="J43" s="43" t="s">
        <v>485</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Qu1FMn/quWYeZGzCplskRuTZS87ZvOwKSREbdZQg2wp9OWRU8QYMeWiNTqiHWdA8KFZERSohmXtGCnLPPkDK3g==" saltValue="MFvoxCRhtZDhAQQNljREK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I52"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524</v>
      </c>
      <c r="L44" s="54" t="s">
        <v>525</v>
      </c>
      <c r="M44" s="54" t="s">
        <v>526</v>
      </c>
      <c r="N44" s="54" t="s">
        <v>527</v>
      </c>
      <c r="O44" s="55" t="s">
        <v>528</v>
      </c>
      <c r="P44" s="46"/>
      <c r="Q44" s="46"/>
      <c r="R44" s="46"/>
      <c r="S44" s="46"/>
      <c r="T44" s="46"/>
      <c r="U44" s="46"/>
    </row>
    <row r="45" spans="1:21" ht="30.75" customHeight="1" x14ac:dyDescent="0.15">
      <c r="A45" s="46"/>
      <c r="B45" s="1138" t="s">
        <v>9</v>
      </c>
      <c r="C45" s="1139"/>
      <c r="D45" s="56"/>
      <c r="E45" s="1144" t="s">
        <v>10</v>
      </c>
      <c r="F45" s="1144"/>
      <c r="G45" s="1144"/>
      <c r="H45" s="1144"/>
      <c r="I45" s="1144"/>
      <c r="J45" s="1145"/>
      <c r="K45" s="57">
        <v>437</v>
      </c>
      <c r="L45" s="58">
        <v>449</v>
      </c>
      <c r="M45" s="58">
        <v>442</v>
      </c>
      <c r="N45" s="58">
        <v>433</v>
      </c>
      <c r="O45" s="59">
        <v>434</v>
      </c>
      <c r="P45" s="46"/>
      <c r="Q45" s="46"/>
      <c r="R45" s="46"/>
      <c r="S45" s="46"/>
      <c r="T45" s="46"/>
      <c r="U45" s="46"/>
    </row>
    <row r="46" spans="1:21" ht="30.75" customHeight="1" x14ac:dyDescent="0.15">
      <c r="A46" s="46"/>
      <c r="B46" s="1140"/>
      <c r="C46" s="1141"/>
      <c r="D46" s="60"/>
      <c r="E46" s="1146" t="s">
        <v>11</v>
      </c>
      <c r="F46" s="1146"/>
      <c r="G46" s="1146"/>
      <c r="H46" s="1146"/>
      <c r="I46" s="1146"/>
      <c r="J46" s="1147"/>
      <c r="K46" s="61" t="s">
        <v>485</v>
      </c>
      <c r="L46" s="62" t="s">
        <v>485</v>
      </c>
      <c r="M46" s="62" t="s">
        <v>485</v>
      </c>
      <c r="N46" s="62" t="s">
        <v>485</v>
      </c>
      <c r="O46" s="63" t="s">
        <v>485</v>
      </c>
      <c r="P46" s="46"/>
      <c r="Q46" s="46"/>
      <c r="R46" s="46"/>
      <c r="S46" s="46"/>
      <c r="T46" s="46"/>
      <c r="U46" s="46"/>
    </row>
    <row r="47" spans="1:21" ht="30.75" customHeight="1" x14ac:dyDescent="0.15">
      <c r="A47" s="46"/>
      <c r="B47" s="1140"/>
      <c r="C47" s="1141"/>
      <c r="D47" s="60"/>
      <c r="E47" s="1146" t="s">
        <v>12</v>
      </c>
      <c r="F47" s="1146"/>
      <c r="G47" s="1146"/>
      <c r="H47" s="1146"/>
      <c r="I47" s="1146"/>
      <c r="J47" s="1147"/>
      <c r="K47" s="61" t="s">
        <v>485</v>
      </c>
      <c r="L47" s="62" t="s">
        <v>485</v>
      </c>
      <c r="M47" s="62" t="s">
        <v>485</v>
      </c>
      <c r="N47" s="62" t="s">
        <v>485</v>
      </c>
      <c r="O47" s="63" t="s">
        <v>485</v>
      </c>
      <c r="P47" s="46"/>
      <c r="Q47" s="46"/>
      <c r="R47" s="46"/>
      <c r="S47" s="46"/>
      <c r="T47" s="46"/>
      <c r="U47" s="46"/>
    </row>
    <row r="48" spans="1:21" ht="30.75" customHeight="1" x14ac:dyDescent="0.15">
      <c r="A48" s="46"/>
      <c r="B48" s="1140"/>
      <c r="C48" s="1141"/>
      <c r="D48" s="60"/>
      <c r="E48" s="1146" t="s">
        <v>13</v>
      </c>
      <c r="F48" s="1146"/>
      <c r="G48" s="1146"/>
      <c r="H48" s="1146"/>
      <c r="I48" s="1146"/>
      <c r="J48" s="1147"/>
      <c r="K48" s="61">
        <v>126</v>
      </c>
      <c r="L48" s="62">
        <v>128</v>
      </c>
      <c r="M48" s="62">
        <v>131</v>
      </c>
      <c r="N48" s="62">
        <v>131</v>
      </c>
      <c r="O48" s="63">
        <v>127</v>
      </c>
      <c r="P48" s="46"/>
      <c r="Q48" s="46"/>
      <c r="R48" s="46"/>
      <c r="S48" s="46"/>
      <c r="T48" s="46"/>
      <c r="U48" s="46"/>
    </row>
    <row r="49" spans="1:21" ht="30.75" customHeight="1" x14ac:dyDescent="0.15">
      <c r="A49" s="46"/>
      <c r="B49" s="1140"/>
      <c r="C49" s="1141"/>
      <c r="D49" s="60"/>
      <c r="E49" s="1146" t="s">
        <v>14</v>
      </c>
      <c r="F49" s="1146"/>
      <c r="G49" s="1146"/>
      <c r="H49" s="1146"/>
      <c r="I49" s="1146"/>
      <c r="J49" s="1147"/>
      <c r="K49" s="61">
        <v>19</v>
      </c>
      <c r="L49" s="62">
        <v>21</v>
      </c>
      <c r="M49" s="62">
        <v>23</v>
      </c>
      <c r="N49" s="62">
        <v>22</v>
      </c>
      <c r="O49" s="63">
        <v>22</v>
      </c>
      <c r="P49" s="46"/>
      <c r="Q49" s="46"/>
      <c r="R49" s="46"/>
      <c r="S49" s="46"/>
      <c r="T49" s="46"/>
      <c r="U49" s="46"/>
    </row>
    <row r="50" spans="1:21" ht="30.75" customHeight="1" x14ac:dyDescent="0.15">
      <c r="A50" s="46"/>
      <c r="B50" s="1140"/>
      <c r="C50" s="1141"/>
      <c r="D50" s="60"/>
      <c r="E50" s="1146" t="s">
        <v>15</v>
      </c>
      <c r="F50" s="1146"/>
      <c r="G50" s="1146"/>
      <c r="H50" s="1146"/>
      <c r="I50" s="1146"/>
      <c r="J50" s="1147"/>
      <c r="K50" s="61" t="s">
        <v>485</v>
      </c>
      <c r="L50" s="62" t="s">
        <v>485</v>
      </c>
      <c r="M50" s="62" t="s">
        <v>485</v>
      </c>
      <c r="N50" s="62" t="s">
        <v>485</v>
      </c>
      <c r="O50" s="63" t="s">
        <v>485</v>
      </c>
      <c r="P50" s="46"/>
      <c r="Q50" s="46"/>
      <c r="R50" s="46"/>
      <c r="S50" s="46"/>
      <c r="T50" s="46"/>
      <c r="U50" s="46"/>
    </row>
    <row r="51" spans="1:21" ht="30.75" customHeight="1" x14ac:dyDescent="0.15">
      <c r="A51" s="46"/>
      <c r="B51" s="1142"/>
      <c r="C51" s="1143"/>
      <c r="D51" s="64"/>
      <c r="E51" s="1146" t="s">
        <v>16</v>
      </c>
      <c r="F51" s="1146"/>
      <c r="G51" s="1146"/>
      <c r="H51" s="1146"/>
      <c r="I51" s="1146"/>
      <c r="J51" s="1147"/>
      <c r="K51" s="61">
        <v>0</v>
      </c>
      <c r="L51" s="62" t="s">
        <v>485</v>
      </c>
      <c r="M51" s="62" t="s">
        <v>485</v>
      </c>
      <c r="N51" s="62">
        <v>0</v>
      </c>
      <c r="O51" s="63" t="s">
        <v>485</v>
      </c>
      <c r="P51" s="46"/>
      <c r="Q51" s="46"/>
      <c r="R51" s="46"/>
      <c r="S51" s="46"/>
      <c r="T51" s="46"/>
      <c r="U51" s="46"/>
    </row>
    <row r="52" spans="1:21" ht="30.75" customHeight="1" x14ac:dyDescent="0.15">
      <c r="A52" s="46"/>
      <c r="B52" s="1148" t="s">
        <v>17</v>
      </c>
      <c r="C52" s="1149"/>
      <c r="D52" s="64"/>
      <c r="E52" s="1146" t="s">
        <v>18</v>
      </c>
      <c r="F52" s="1146"/>
      <c r="G52" s="1146"/>
      <c r="H52" s="1146"/>
      <c r="I52" s="1146"/>
      <c r="J52" s="1147"/>
      <c r="K52" s="61">
        <v>363</v>
      </c>
      <c r="L52" s="62">
        <v>360</v>
      </c>
      <c r="M52" s="62">
        <v>349</v>
      </c>
      <c r="N52" s="62">
        <v>340</v>
      </c>
      <c r="O52" s="63">
        <v>331</v>
      </c>
      <c r="P52" s="46"/>
      <c r="Q52" s="46"/>
      <c r="R52" s="46"/>
      <c r="S52" s="46"/>
      <c r="T52" s="46"/>
      <c r="U52" s="46"/>
    </row>
    <row r="53" spans="1:21" ht="30.75" customHeight="1" thickBot="1" x14ac:dyDescent="0.2">
      <c r="A53" s="46"/>
      <c r="B53" s="1150" t="s">
        <v>19</v>
      </c>
      <c r="C53" s="1151"/>
      <c r="D53" s="65"/>
      <c r="E53" s="1152" t="s">
        <v>20</v>
      </c>
      <c r="F53" s="1152"/>
      <c r="G53" s="1152"/>
      <c r="H53" s="1152"/>
      <c r="I53" s="1152"/>
      <c r="J53" s="1153"/>
      <c r="K53" s="66">
        <v>219</v>
      </c>
      <c r="L53" s="67">
        <v>238</v>
      </c>
      <c r="M53" s="67">
        <v>247</v>
      </c>
      <c r="N53" s="67">
        <v>246</v>
      </c>
      <c r="O53" s="68">
        <v>252</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541</v>
      </c>
      <c r="L57" s="79" t="s">
        <v>542</v>
      </c>
      <c r="M57" s="79" t="s">
        <v>543</v>
      </c>
      <c r="N57" s="79" t="s">
        <v>544</v>
      </c>
      <c r="O57" s="80" t="s">
        <v>545</v>
      </c>
      <c r="P57" s="46"/>
      <c r="Q57" s="46"/>
      <c r="R57" s="46"/>
      <c r="S57" s="46"/>
      <c r="T57" s="46"/>
      <c r="U57" s="46"/>
    </row>
    <row r="58" spans="1:21" ht="31.5" customHeight="1" x14ac:dyDescent="0.15">
      <c r="B58" s="1154" t="s">
        <v>24</v>
      </c>
      <c r="C58" s="1155"/>
      <c r="D58" s="1160" t="s">
        <v>25</v>
      </c>
      <c r="E58" s="1161"/>
      <c r="F58" s="1161"/>
      <c r="G58" s="1161"/>
      <c r="H58" s="1161"/>
      <c r="I58" s="1161"/>
      <c r="J58" s="1162"/>
      <c r="K58" s="81"/>
      <c r="L58" s="82"/>
      <c r="M58" s="82"/>
      <c r="N58" s="82"/>
      <c r="O58" s="83"/>
    </row>
    <row r="59" spans="1:21" ht="31.5" customHeight="1" x14ac:dyDescent="0.15">
      <c r="B59" s="1156"/>
      <c r="C59" s="1157"/>
      <c r="D59" s="1163" t="s">
        <v>26</v>
      </c>
      <c r="E59" s="1164"/>
      <c r="F59" s="1164"/>
      <c r="G59" s="1164"/>
      <c r="H59" s="1164"/>
      <c r="I59" s="1164"/>
      <c r="J59" s="1165"/>
      <c r="K59" s="84"/>
      <c r="L59" s="85"/>
      <c r="M59" s="85"/>
      <c r="N59" s="85"/>
      <c r="O59" s="86"/>
    </row>
    <row r="60" spans="1:21" ht="31.5" customHeight="1" thickBot="1" x14ac:dyDescent="0.2">
      <c r="B60" s="1158"/>
      <c r="C60" s="1159"/>
      <c r="D60" s="1166" t="s">
        <v>27</v>
      </c>
      <c r="E60" s="1167"/>
      <c r="F60" s="1167"/>
      <c r="G60" s="1167"/>
      <c r="H60" s="1167"/>
      <c r="I60" s="1167"/>
      <c r="J60" s="1168"/>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cciFQcdySXCtTYUOsW9tPVnm7a4gO5nFG9z8N5byEH6NQZHOfK8f9F3Wjg0K27B6bdb6N0lefixj4A1khl04rQ==" saltValue="JdiSIus+njAaDS0ewBnXmQ=="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3"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I1"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524</v>
      </c>
      <c r="J40" s="101" t="s">
        <v>525</v>
      </c>
      <c r="K40" s="101" t="s">
        <v>526</v>
      </c>
      <c r="L40" s="101" t="s">
        <v>527</v>
      </c>
      <c r="M40" s="102" t="s">
        <v>528</v>
      </c>
    </row>
    <row r="41" spans="2:13" ht="27.75" customHeight="1" x14ac:dyDescent="0.15">
      <c r="B41" s="1169" t="s">
        <v>30</v>
      </c>
      <c r="C41" s="1170"/>
      <c r="D41" s="103"/>
      <c r="E41" s="1175" t="s">
        <v>31</v>
      </c>
      <c r="F41" s="1175"/>
      <c r="G41" s="1175"/>
      <c r="H41" s="1176"/>
      <c r="I41" s="330">
        <v>5117</v>
      </c>
      <c r="J41" s="331">
        <v>5244</v>
      </c>
      <c r="K41" s="331">
        <v>4978</v>
      </c>
      <c r="L41" s="331">
        <v>4694</v>
      </c>
      <c r="M41" s="332">
        <v>4424</v>
      </c>
    </row>
    <row r="42" spans="2:13" ht="27.75" customHeight="1" x14ac:dyDescent="0.15">
      <c r="B42" s="1171"/>
      <c r="C42" s="1172"/>
      <c r="D42" s="104"/>
      <c r="E42" s="1177" t="s">
        <v>32</v>
      </c>
      <c r="F42" s="1177"/>
      <c r="G42" s="1177"/>
      <c r="H42" s="1178"/>
      <c r="I42" s="333">
        <v>967</v>
      </c>
      <c r="J42" s="334">
        <v>974</v>
      </c>
      <c r="K42" s="334">
        <v>972</v>
      </c>
      <c r="L42" s="334">
        <v>972</v>
      </c>
      <c r="M42" s="335">
        <v>974</v>
      </c>
    </row>
    <row r="43" spans="2:13" ht="27.75" customHeight="1" x14ac:dyDescent="0.15">
      <c r="B43" s="1171"/>
      <c r="C43" s="1172"/>
      <c r="D43" s="104"/>
      <c r="E43" s="1177" t="s">
        <v>33</v>
      </c>
      <c r="F43" s="1177"/>
      <c r="G43" s="1177"/>
      <c r="H43" s="1178"/>
      <c r="I43" s="333">
        <v>1611</v>
      </c>
      <c r="J43" s="334">
        <v>1598</v>
      </c>
      <c r="K43" s="334">
        <v>1557</v>
      </c>
      <c r="L43" s="334">
        <v>1612</v>
      </c>
      <c r="M43" s="335">
        <v>1643</v>
      </c>
    </row>
    <row r="44" spans="2:13" ht="27.75" customHeight="1" x14ac:dyDescent="0.15">
      <c r="B44" s="1171"/>
      <c r="C44" s="1172"/>
      <c r="D44" s="104"/>
      <c r="E44" s="1177" t="s">
        <v>34</v>
      </c>
      <c r="F44" s="1177"/>
      <c r="G44" s="1177"/>
      <c r="H44" s="1178"/>
      <c r="I44" s="333">
        <v>125</v>
      </c>
      <c r="J44" s="334">
        <v>171</v>
      </c>
      <c r="K44" s="334">
        <v>141</v>
      </c>
      <c r="L44" s="334">
        <v>115</v>
      </c>
      <c r="M44" s="335">
        <v>556</v>
      </c>
    </row>
    <row r="45" spans="2:13" ht="27.75" customHeight="1" x14ac:dyDescent="0.15">
      <c r="B45" s="1171"/>
      <c r="C45" s="1172"/>
      <c r="D45" s="104"/>
      <c r="E45" s="1177" t="s">
        <v>35</v>
      </c>
      <c r="F45" s="1177"/>
      <c r="G45" s="1177"/>
      <c r="H45" s="1178"/>
      <c r="I45" s="333">
        <v>51</v>
      </c>
      <c r="J45" s="334" t="s">
        <v>485</v>
      </c>
      <c r="K45" s="334" t="s">
        <v>485</v>
      </c>
      <c r="L45" s="334" t="s">
        <v>485</v>
      </c>
      <c r="M45" s="335" t="s">
        <v>485</v>
      </c>
    </row>
    <row r="46" spans="2:13" ht="27.75" customHeight="1" x14ac:dyDescent="0.15">
      <c r="B46" s="1171"/>
      <c r="C46" s="1172"/>
      <c r="D46" s="105"/>
      <c r="E46" s="1177" t="s">
        <v>36</v>
      </c>
      <c r="F46" s="1177"/>
      <c r="G46" s="1177"/>
      <c r="H46" s="1178"/>
      <c r="I46" s="333" t="s">
        <v>485</v>
      </c>
      <c r="J46" s="334" t="s">
        <v>485</v>
      </c>
      <c r="K46" s="334" t="s">
        <v>485</v>
      </c>
      <c r="L46" s="334" t="s">
        <v>485</v>
      </c>
      <c r="M46" s="335" t="s">
        <v>485</v>
      </c>
    </row>
    <row r="47" spans="2:13" ht="27.75" customHeight="1" x14ac:dyDescent="0.15">
      <c r="B47" s="1171"/>
      <c r="C47" s="1172"/>
      <c r="D47" s="106"/>
      <c r="E47" s="1179" t="s">
        <v>37</v>
      </c>
      <c r="F47" s="1180"/>
      <c r="G47" s="1180"/>
      <c r="H47" s="1181"/>
      <c r="I47" s="333" t="s">
        <v>485</v>
      </c>
      <c r="J47" s="334" t="s">
        <v>485</v>
      </c>
      <c r="K47" s="334" t="s">
        <v>485</v>
      </c>
      <c r="L47" s="334" t="s">
        <v>485</v>
      </c>
      <c r="M47" s="335" t="s">
        <v>485</v>
      </c>
    </row>
    <row r="48" spans="2:13" ht="27.75" customHeight="1" x14ac:dyDescent="0.15">
      <c r="B48" s="1171"/>
      <c r="C48" s="1172"/>
      <c r="D48" s="104"/>
      <c r="E48" s="1177" t="s">
        <v>38</v>
      </c>
      <c r="F48" s="1177"/>
      <c r="G48" s="1177"/>
      <c r="H48" s="1178"/>
      <c r="I48" s="333" t="s">
        <v>485</v>
      </c>
      <c r="J48" s="334" t="s">
        <v>485</v>
      </c>
      <c r="K48" s="334" t="s">
        <v>485</v>
      </c>
      <c r="L48" s="334" t="s">
        <v>485</v>
      </c>
      <c r="M48" s="335" t="s">
        <v>485</v>
      </c>
    </row>
    <row r="49" spans="2:13" ht="27.75" customHeight="1" x14ac:dyDescent="0.15">
      <c r="B49" s="1173"/>
      <c r="C49" s="1174"/>
      <c r="D49" s="104"/>
      <c r="E49" s="1177" t="s">
        <v>39</v>
      </c>
      <c r="F49" s="1177"/>
      <c r="G49" s="1177"/>
      <c r="H49" s="1178"/>
      <c r="I49" s="333" t="s">
        <v>485</v>
      </c>
      <c r="J49" s="334" t="s">
        <v>485</v>
      </c>
      <c r="K49" s="334" t="s">
        <v>485</v>
      </c>
      <c r="L49" s="334" t="s">
        <v>485</v>
      </c>
      <c r="M49" s="335" t="s">
        <v>485</v>
      </c>
    </row>
    <row r="50" spans="2:13" ht="27.75" customHeight="1" x14ac:dyDescent="0.15">
      <c r="B50" s="1182" t="s">
        <v>40</v>
      </c>
      <c r="C50" s="1183"/>
      <c r="D50" s="107"/>
      <c r="E50" s="1177" t="s">
        <v>41</v>
      </c>
      <c r="F50" s="1177"/>
      <c r="G50" s="1177"/>
      <c r="H50" s="1178"/>
      <c r="I50" s="333">
        <v>1198</v>
      </c>
      <c r="J50" s="334">
        <v>1405</v>
      </c>
      <c r="K50" s="334">
        <v>1796</v>
      </c>
      <c r="L50" s="334">
        <v>1712</v>
      </c>
      <c r="M50" s="335">
        <v>1779</v>
      </c>
    </row>
    <row r="51" spans="2:13" ht="27.75" customHeight="1" x14ac:dyDescent="0.15">
      <c r="B51" s="1171"/>
      <c r="C51" s="1172"/>
      <c r="D51" s="104"/>
      <c r="E51" s="1177" t="s">
        <v>42</v>
      </c>
      <c r="F51" s="1177"/>
      <c r="G51" s="1177"/>
      <c r="H51" s="1178"/>
      <c r="I51" s="333" t="s">
        <v>485</v>
      </c>
      <c r="J51" s="334" t="s">
        <v>485</v>
      </c>
      <c r="K51" s="334" t="s">
        <v>485</v>
      </c>
      <c r="L51" s="334" t="s">
        <v>485</v>
      </c>
      <c r="M51" s="335" t="s">
        <v>485</v>
      </c>
    </row>
    <row r="52" spans="2:13" ht="27.75" customHeight="1" x14ac:dyDescent="0.15">
      <c r="B52" s="1173"/>
      <c r="C52" s="1174"/>
      <c r="D52" s="104"/>
      <c r="E52" s="1177" t="s">
        <v>43</v>
      </c>
      <c r="F52" s="1177"/>
      <c r="G52" s="1177"/>
      <c r="H52" s="1178"/>
      <c r="I52" s="333">
        <v>4246</v>
      </c>
      <c r="J52" s="334">
        <v>4278</v>
      </c>
      <c r="K52" s="334">
        <v>4073</v>
      </c>
      <c r="L52" s="334">
        <v>3905</v>
      </c>
      <c r="M52" s="335">
        <v>3681</v>
      </c>
    </row>
    <row r="53" spans="2:13" ht="27.75" customHeight="1" thickBot="1" x14ac:dyDescent="0.2">
      <c r="B53" s="1184" t="s">
        <v>19</v>
      </c>
      <c r="C53" s="1185"/>
      <c r="D53" s="108"/>
      <c r="E53" s="1186" t="s">
        <v>44</v>
      </c>
      <c r="F53" s="1186"/>
      <c r="G53" s="1186"/>
      <c r="H53" s="1187"/>
      <c r="I53" s="336">
        <v>2427</v>
      </c>
      <c r="J53" s="337">
        <v>2304</v>
      </c>
      <c r="K53" s="337">
        <v>1779</v>
      </c>
      <c r="L53" s="337">
        <v>1776</v>
      </c>
      <c r="M53" s="338">
        <v>2137</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aJJzKd+qIkIdZNwYXMM4jrHdInk93yc5DGYxmkl+03bmKGHYvUOaB8eInAPmuVsXacJ5wMfz1zN23yfxII+Lvw==" saltValue="UG+QMCrPzJOcrHXmTgsLZA=="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88"/>
  <sheetViews>
    <sheetView showGridLines="0" topLeftCell="F54"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s="1" customFormat="1" ht="16.5" customHeight="1" x14ac:dyDescent="0.15"/>
    <row r="27" s="1" customFormat="1" ht="16.5" customHeight="1" x14ac:dyDescent="0.15"/>
    <row r="28" s="1" customFormat="1" ht="16.5" customHeight="1" x14ac:dyDescent="0.15"/>
    <row r="29" s="1" customFormat="1" ht="16.5" customHeight="1" x14ac:dyDescent="0.15"/>
    <row r="30" s="1" customFormat="1" ht="16.5" customHeight="1" x14ac:dyDescent="0.15"/>
    <row r="31" s="1" customFormat="1" ht="16.5" customHeight="1" x14ac:dyDescent="0.15"/>
    <row r="32" s="1" customFormat="1" ht="16.5" customHeight="1" x14ac:dyDescent="0.15"/>
    <row r="33" s="1" customFormat="1" ht="16.5" customHeight="1" x14ac:dyDescent="0.15"/>
    <row r="34" s="1" customFormat="1" ht="16.5" customHeight="1" x14ac:dyDescent="0.15"/>
    <row r="35" s="1" customFormat="1" ht="16.5" customHeight="1" x14ac:dyDescent="0.15"/>
    <row r="36" s="1" customFormat="1" ht="16.5" customHeight="1" x14ac:dyDescent="0.15"/>
    <row r="37" s="1" customFormat="1" ht="16.5" customHeight="1" x14ac:dyDescent="0.15"/>
    <row r="38" s="1" customFormat="1" ht="16.5" customHeight="1" x14ac:dyDescent="0.15"/>
    <row r="39" s="1" customFormat="1" ht="16.5" customHeight="1" x14ac:dyDescent="0.15"/>
    <row r="40" s="1" customFormat="1" ht="16.5" customHeight="1" x14ac:dyDescent="0.15"/>
    <row r="41" s="1" customFormat="1" ht="16.5" customHeight="1" x14ac:dyDescent="0.15"/>
    <row r="42" s="1" customFormat="1" ht="16.5" customHeight="1" x14ac:dyDescent="0.15"/>
    <row r="43" s="1" customFormat="1" ht="16.5" customHeight="1" x14ac:dyDescent="0.15"/>
    <row r="44" s="1" customFormat="1" ht="16.5" customHeight="1" x14ac:dyDescent="0.15"/>
    <row r="45" s="1" customFormat="1" ht="16.5" customHeight="1" x14ac:dyDescent="0.15"/>
    <row r="46" s="1" customFormat="1" ht="16.5" customHeight="1" x14ac:dyDescent="0.15"/>
    <row r="47" s="1" customFormat="1" ht="16.5" customHeight="1" x14ac:dyDescent="0.15"/>
    <row r="48" s="1" customFormat="1"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526</v>
      </c>
      <c r="G54" s="117" t="s">
        <v>527</v>
      </c>
      <c r="H54" s="118" t="s">
        <v>528</v>
      </c>
    </row>
    <row r="55" spans="2:8" ht="52.5" customHeight="1" x14ac:dyDescent="0.15">
      <c r="B55" s="119"/>
      <c r="C55" s="1196" t="s">
        <v>46</v>
      </c>
      <c r="D55" s="1196"/>
      <c r="E55" s="1197"/>
      <c r="F55" s="339">
        <v>703</v>
      </c>
      <c r="G55" s="339">
        <v>368</v>
      </c>
      <c r="H55" s="340">
        <v>350</v>
      </c>
    </row>
    <row r="56" spans="2:8" ht="52.5" customHeight="1" x14ac:dyDescent="0.15">
      <c r="B56" s="120"/>
      <c r="C56" s="1198" t="s">
        <v>47</v>
      </c>
      <c r="D56" s="1198"/>
      <c r="E56" s="1199"/>
      <c r="F56" s="341">
        <v>100</v>
      </c>
      <c r="G56" s="341">
        <v>156</v>
      </c>
      <c r="H56" s="342">
        <v>30</v>
      </c>
    </row>
    <row r="57" spans="2:8" ht="53.25" customHeight="1" x14ac:dyDescent="0.15">
      <c r="B57" s="120"/>
      <c r="C57" s="1200" t="s">
        <v>48</v>
      </c>
      <c r="D57" s="1200"/>
      <c r="E57" s="1201"/>
      <c r="F57" s="343">
        <v>1050</v>
      </c>
      <c r="G57" s="343">
        <v>1223</v>
      </c>
      <c r="H57" s="344">
        <v>1432</v>
      </c>
    </row>
    <row r="58" spans="2:8" ht="45.75" customHeight="1" x14ac:dyDescent="0.15">
      <c r="B58" s="121"/>
      <c r="C58" s="1188" t="s">
        <v>49</v>
      </c>
      <c r="D58" s="1189"/>
      <c r="E58" s="1190"/>
      <c r="F58" s="345"/>
      <c r="G58" s="345"/>
      <c r="H58" s="346"/>
    </row>
    <row r="59" spans="2:8" ht="45.75" customHeight="1" x14ac:dyDescent="0.15">
      <c r="B59" s="121"/>
      <c r="C59" s="1188" t="s">
        <v>49</v>
      </c>
      <c r="D59" s="1189"/>
      <c r="E59" s="1190"/>
      <c r="F59" s="345"/>
      <c r="G59" s="345"/>
      <c r="H59" s="346"/>
    </row>
    <row r="60" spans="2:8" ht="45.75" customHeight="1" x14ac:dyDescent="0.15">
      <c r="B60" s="121"/>
      <c r="C60" s="1188" t="s">
        <v>49</v>
      </c>
      <c r="D60" s="1189"/>
      <c r="E60" s="1190"/>
      <c r="F60" s="345"/>
      <c r="G60" s="345"/>
      <c r="H60" s="346"/>
    </row>
    <row r="61" spans="2:8" ht="45.75" customHeight="1" x14ac:dyDescent="0.15">
      <c r="B61" s="121"/>
      <c r="C61" s="1188" t="s">
        <v>49</v>
      </c>
      <c r="D61" s="1189"/>
      <c r="E61" s="1190"/>
      <c r="F61" s="345"/>
      <c r="G61" s="345"/>
      <c r="H61" s="346"/>
    </row>
    <row r="62" spans="2:8" ht="45.75" customHeight="1" thickBot="1" x14ac:dyDescent="0.2">
      <c r="B62" s="122"/>
      <c r="C62" s="1191" t="s">
        <v>49</v>
      </c>
      <c r="D62" s="1192"/>
      <c r="E62" s="1193"/>
      <c r="F62" s="347"/>
      <c r="G62" s="347"/>
      <c r="H62" s="348"/>
    </row>
    <row r="63" spans="2:8" ht="52.5" customHeight="1" thickBot="1" x14ac:dyDescent="0.2">
      <c r="B63" s="123"/>
      <c r="C63" s="1194" t="s">
        <v>50</v>
      </c>
      <c r="D63" s="1194"/>
      <c r="E63" s="1195"/>
      <c r="F63" s="349">
        <v>1852</v>
      </c>
      <c r="G63" s="349">
        <v>1748</v>
      </c>
      <c r="H63" s="350">
        <v>1812</v>
      </c>
    </row>
    <row r="64" spans="2:8" x14ac:dyDescent="0.15"/>
    <row r="65" s="1" customFormat="1" ht="13.5" hidden="1" customHeight="1" x14ac:dyDescent="0.15"/>
    <row r="66" s="1" customFormat="1" ht="13.5" hidden="1" customHeight="1" x14ac:dyDescent="0.15"/>
    <row r="67" s="1" customFormat="1" ht="13.5" hidden="1" customHeight="1" x14ac:dyDescent="0.15"/>
    <row r="68" s="1" customFormat="1" ht="13.5" hidden="1" customHeight="1" x14ac:dyDescent="0.15"/>
    <row r="69" s="1" customFormat="1" ht="13.5" hidden="1" customHeight="1" x14ac:dyDescent="0.15"/>
    <row r="70" s="1" customFormat="1" ht="13.5" hidden="1" customHeight="1" x14ac:dyDescent="0.15"/>
    <row r="71" s="1" customFormat="1" ht="13.5" hidden="1" customHeight="1" x14ac:dyDescent="0.15"/>
    <row r="72" s="1" customFormat="1" ht="13.5" hidden="1" customHeight="1" x14ac:dyDescent="0.15"/>
    <row r="73" s="1" customFormat="1" ht="13.5" hidden="1" customHeight="1" x14ac:dyDescent="0.15"/>
    <row r="74" s="1" customFormat="1" ht="13.5" hidden="1" customHeight="1" x14ac:dyDescent="0.15"/>
    <row r="75" s="1" customFormat="1" ht="13.5" hidden="1" customHeight="1" x14ac:dyDescent="0.15"/>
    <row r="76" s="1" customFormat="1" ht="13.5" hidden="1" customHeight="1" x14ac:dyDescent="0.15"/>
    <row r="77" s="1" customFormat="1" ht="13.5" hidden="1" customHeight="1" x14ac:dyDescent="0.15"/>
    <row r="78" s="1" customFormat="1" ht="13.5" hidden="1" customHeight="1" x14ac:dyDescent="0.15"/>
    <row r="79" s="1" customFormat="1" ht="13.5" hidden="1" customHeight="1" x14ac:dyDescent="0.15"/>
    <row r="80" s="1" customFormat="1" ht="13.5" hidden="1" customHeight="1" x14ac:dyDescent="0.15"/>
    <row r="81" s="1" customFormat="1" ht="13.5" hidden="1" customHeight="1" x14ac:dyDescent="0.15"/>
    <row r="82" s="1" customFormat="1" ht="13.5" hidden="1" customHeight="1" x14ac:dyDescent="0.15"/>
    <row r="83" s="1" customFormat="1" ht="13.5" hidden="1" customHeight="1" x14ac:dyDescent="0.15"/>
    <row r="84" s="1" customFormat="1" ht="13.5" hidden="1" customHeight="1" x14ac:dyDescent="0.15"/>
    <row r="85" s="1" customFormat="1" ht="13.5" hidden="1" customHeight="1" x14ac:dyDescent="0.15"/>
    <row r="86" s="1" customFormat="1" ht="13.5" hidden="1" customHeight="1" x14ac:dyDescent="0.15"/>
    <row r="87" s="1" customFormat="1" ht="13.5" hidden="1" customHeight="1" x14ac:dyDescent="0.15"/>
    <row r="88" s="1" customFormat="1" ht="13.5" hidden="1" customHeight="1" x14ac:dyDescent="0.15"/>
  </sheetData>
  <sheetProtection algorithmName="SHA-512" hashValue="8JNOVR3WnefzPj5ywnINuAx9uPZ7Vnnf1UyGbeiWD1fD5K+6tX+VJQLO2WOm5Hh74Z1Vxrb3GHZ7zRxGZZpDPQ==" saltValue="v5t7JFT9Jx+F7jVm4Rnf4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51</v>
      </c>
      <c r="E2" s="135"/>
      <c r="F2" s="136" t="s">
        <v>523</v>
      </c>
      <c r="G2" s="137"/>
      <c r="H2" s="138"/>
    </row>
    <row r="3" spans="1:8" x14ac:dyDescent="0.15">
      <c r="A3" s="134" t="s">
        <v>516</v>
      </c>
      <c r="B3" s="139"/>
      <c r="C3" s="140"/>
      <c r="D3" s="141">
        <v>81964</v>
      </c>
      <c r="E3" s="142"/>
      <c r="F3" s="143">
        <v>96248</v>
      </c>
      <c r="G3" s="144"/>
      <c r="H3" s="145"/>
    </row>
    <row r="4" spans="1:8" x14ac:dyDescent="0.15">
      <c r="A4" s="146"/>
      <c r="B4" s="147"/>
      <c r="C4" s="148"/>
      <c r="D4" s="149">
        <v>44060</v>
      </c>
      <c r="E4" s="150"/>
      <c r="F4" s="151">
        <v>55768</v>
      </c>
      <c r="G4" s="152"/>
      <c r="H4" s="153"/>
    </row>
    <row r="5" spans="1:8" x14ac:dyDescent="0.15">
      <c r="A5" s="134" t="s">
        <v>518</v>
      </c>
      <c r="B5" s="139"/>
      <c r="C5" s="140"/>
      <c r="D5" s="141">
        <v>52448</v>
      </c>
      <c r="E5" s="142"/>
      <c r="F5" s="143">
        <v>76413</v>
      </c>
      <c r="G5" s="144"/>
      <c r="H5" s="145"/>
    </row>
    <row r="6" spans="1:8" x14ac:dyDescent="0.15">
      <c r="A6" s="146"/>
      <c r="B6" s="147"/>
      <c r="C6" s="148"/>
      <c r="D6" s="149">
        <v>9131</v>
      </c>
      <c r="E6" s="150"/>
      <c r="F6" s="151">
        <v>39658</v>
      </c>
      <c r="G6" s="152"/>
      <c r="H6" s="153"/>
    </row>
    <row r="7" spans="1:8" x14ac:dyDescent="0.15">
      <c r="A7" s="134" t="s">
        <v>519</v>
      </c>
      <c r="B7" s="139"/>
      <c r="C7" s="140"/>
      <c r="D7" s="141">
        <v>19202</v>
      </c>
      <c r="E7" s="142"/>
      <c r="F7" s="143">
        <v>66481</v>
      </c>
      <c r="G7" s="144"/>
      <c r="H7" s="145"/>
    </row>
    <row r="8" spans="1:8" x14ac:dyDescent="0.15">
      <c r="A8" s="146"/>
      <c r="B8" s="147"/>
      <c r="C8" s="148"/>
      <c r="D8" s="149">
        <v>5670</v>
      </c>
      <c r="E8" s="150"/>
      <c r="F8" s="151">
        <v>36120</v>
      </c>
      <c r="G8" s="152"/>
      <c r="H8" s="153"/>
    </row>
    <row r="9" spans="1:8" x14ac:dyDescent="0.15">
      <c r="A9" s="134" t="s">
        <v>520</v>
      </c>
      <c r="B9" s="139"/>
      <c r="C9" s="140"/>
      <c r="D9" s="141">
        <v>19783</v>
      </c>
      <c r="E9" s="142"/>
      <c r="F9" s="143">
        <v>67825</v>
      </c>
      <c r="G9" s="144"/>
      <c r="H9" s="145"/>
    </row>
    <row r="10" spans="1:8" x14ac:dyDescent="0.15">
      <c r="A10" s="146"/>
      <c r="B10" s="147"/>
      <c r="C10" s="148"/>
      <c r="D10" s="149">
        <v>1644</v>
      </c>
      <c r="E10" s="150"/>
      <c r="F10" s="151">
        <v>39417</v>
      </c>
      <c r="G10" s="152"/>
      <c r="H10" s="153"/>
    </row>
    <row r="11" spans="1:8" x14ac:dyDescent="0.15">
      <c r="A11" s="134" t="s">
        <v>521</v>
      </c>
      <c r="B11" s="139"/>
      <c r="C11" s="140"/>
      <c r="D11" s="141">
        <v>18970</v>
      </c>
      <c r="E11" s="142"/>
      <c r="F11" s="143">
        <v>81158</v>
      </c>
      <c r="G11" s="144"/>
      <c r="H11" s="145"/>
    </row>
    <row r="12" spans="1:8" x14ac:dyDescent="0.15">
      <c r="A12" s="146"/>
      <c r="B12" s="147"/>
      <c r="C12" s="154"/>
      <c r="D12" s="149">
        <v>1618</v>
      </c>
      <c r="E12" s="150"/>
      <c r="F12" s="151">
        <v>45320</v>
      </c>
      <c r="G12" s="152"/>
      <c r="H12" s="153"/>
    </row>
    <row r="13" spans="1:8" x14ac:dyDescent="0.15">
      <c r="A13" s="134"/>
      <c r="B13" s="139"/>
      <c r="C13" s="140"/>
      <c r="D13" s="141">
        <v>38473</v>
      </c>
      <c r="E13" s="142"/>
      <c r="F13" s="143">
        <v>77625</v>
      </c>
      <c r="G13" s="155"/>
      <c r="H13" s="145"/>
    </row>
    <row r="14" spans="1:8" x14ac:dyDescent="0.15">
      <c r="A14" s="146"/>
      <c r="B14" s="147"/>
      <c r="C14" s="148"/>
      <c r="D14" s="149">
        <v>12425</v>
      </c>
      <c r="E14" s="150"/>
      <c r="F14" s="151">
        <v>43257</v>
      </c>
      <c r="G14" s="152"/>
      <c r="H14" s="153"/>
    </row>
    <row r="17" spans="1:11" x14ac:dyDescent="0.15">
      <c r="A17" s="130" t="s">
        <v>52</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53</v>
      </c>
      <c r="B19" s="156">
        <f>ROUND(VALUE(SUBSTITUTE(実質収支比率等に係る経年分析!F$48,"▲","-")),2)</f>
        <v>3.62</v>
      </c>
      <c r="C19" s="156">
        <f>ROUND(VALUE(SUBSTITUTE(実質収支比率等に係る経年分析!G$48,"▲","-")),2)</f>
        <v>6.87</v>
      </c>
      <c r="D19" s="156">
        <f>ROUND(VALUE(SUBSTITUTE(実質収支比率等に係る経年分析!H$48,"▲","-")),2)</f>
        <v>9.01</v>
      </c>
      <c r="E19" s="156">
        <f>ROUND(VALUE(SUBSTITUTE(実質収支比率等に係る経年分析!I$48,"▲","-")),2)</f>
        <v>5.91</v>
      </c>
      <c r="F19" s="156">
        <f>ROUND(VALUE(SUBSTITUTE(実質収支比率等に係る経年分析!J$48,"▲","-")),2)</f>
        <v>4.78</v>
      </c>
    </row>
    <row r="20" spans="1:11" x14ac:dyDescent="0.15">
      <c r="A20" s="156" t="s">
        <v>54</v>
      </c>
      <c r="B20" s="156">
        <f>ROUND(VALUE(SUBSTITUTE(実質収支比率等に係る経年分析!F$47,"▲","-")),2)</f>
        <v>13.97</v>
      </c>
      <c r="C20" s="156">
        <f>ROUND(VALUE(SUBSTITUTE(実質収支比率等に係る経年分析!G$47,"▲","-")),2)</f>
        <v>13.54</v>
      </c>
      <c r="D20" s="156">
        <f>ROUND(VALUE(SUBSTITUTE(実質収支比率等に係る経年分析!H$47,"▲","-")),2)</f>
        <v>15.16</v>
      </c>
      <c r="E20" s="156">
        <f>ROUND(VALUE(SUBSTITUTE(実質収支比率等に係る経年分析!I$47,"▲","-")),2)</f>
        <v>7.64</v>
      </c>
      <c r="F20" s="156">
        <f>ROUND(VALUE(SUBSTITUTE(実質収支比率等に係る経年分析!J$47,"▲","-")),2)</f>
        <v>7.1</v>
      </c>
    </row>
    <row r="21" spans="1:11" x14ac:dyDescent="0.15">
      <c r="A21" s="156" t="s">
        <v>55</v>
      </c>
      <c r="B21" s="156">
        <f>IF(ISNUMBER(VALUE(SUBSTITUTE(実質収支比率等に係る経年分析!F$49,"▲","-"))),ROUND(VALUE(SUBSTITUTE(実質収支比率等に係る経年分析!F$49,"▲","-")),2),NA())</f>
        <v>-1.81</v>
      </c>
      <c r="C21" s="156">
        <f>IF(ISNUMBER(VALUE(SUBSTITUTE(実質収支比率等に係る経年分析!G$49,"▲","-"))),ROUND(VALUE(SUBSTITUTE(実質収支比率等に係る経年分析!G$49,"▲","-")),2),NA())</f>
        <v>4.3</v>
      </c>
      <c r="D21" s="156">
        <f>IF(ISNUMBER(VALUE(SUBSTITUTE(実質収支比率等に係る経年分析!H$49,"▲","-"))),ROUND(VALUE(SUBSTITUTE(実質収支比率等に係る経年分析!H$49,"▲","-")),2),NA())</f>
        <v>3.7</v>
      </c>
      <c r="E21" s="156">
        <f>IF(ISNUMBER(VALUE(SUBSTITUTE(実質収支比率等に係る経年分析!I$49,"▲","-"))),ROUND(VALUE(SUBSTITUTE(実質収支比率等に係る経年分析!I$49,"▲","-")),2),NA())</f>
        <v>-9.6999999999999993</v>
      </c>
      <c r="F21" s="156">
        <f>IF(ISNUMBER(VALUE(SUBSTITUTE(実質収支比率等に係る経年分析!J$49,"▲","-"))),ROUND(VALUE(SUBSTITUTE(実質収支比率等に係る経年分析!J$49,"▲","-")),2),NA())</f>
        <v>-1.38</v>
      </c>
    </row>
    <row r="24" spans="1:11" x14ac:dyDescent="0.15">
      <c r="A24" s="130" t="s">
        <v>56</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57</v>
      </c>
      <c r="C26" s="157" t="s">
        <v>58</v>
      </c>
      <c r="D26" s="157" t="s">
        <v>57</v>
      </c>
      <c r="E26" s="157" t="s">
        <v>58</v>
      </c>
      <c r="F26" s="157" t="s">
        <v>57</v>
      </c>
      <c r="G26" s="157" t="s">
        <v>58</v>
      </c>
      <c r="H26" s="157" t="s">
        <v>57</v>
      </c>
      <c r="I26" s="157" t="s">
        <v>58</v>
      </c>
      <c r="J26" s="157" t="s">
        <v>57</v>
      </c>
      <c r="K26" s="157" t="s">
        <v>58</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#VALUE!</v>
      </c>
      <c r="C27" s="157" t="e">
        <f>IF(ROUND(VALUE(SUBSTITUTE(連結実質赤字比率に係る赤字・黒字の構成分析!F$43,"▲", "-")), 2) &gt;= 0, ABS(ROUND(VALUE(SUBSTITUTE(連結実質赤字比率に係る赤字・黒字の構成分析!F$43,"▲", "-")), 2)), NA())</f>
        <v>#VALUE!</v>
      </c>
      <c r="D27" s="157" t="e">
        <f>IF(ROUND(VALUE(SUBSTITUTE(連結実質赤字比率に係る赤字・黒字の構成分析!G$43,"▲", "-")), 2) &lt; 0, ABS(ROUND(VALUE(SUBSTITUTE(連結実質赤字比率に係る赤字・黒字の構成分析!G$43,"▲", "-")), 2)), NA())</f>
        <v>#VALUE!</v>
      </c>
      <c r="E27" s="157" t="e">
        <f>IF(ROUND(VALUE(SUBSTITUTE(連結実質赤字比率に係る赤字・黒字の構成分析!G$43,"▲", "-")), 2) &gt;= 0, ABS(ROUND(VALUE(SUBSTITUTE(連結実質赤字比率に係る赤字・黒字の構成分析!G$43,"▲", "-")), 2)), NA())</f>
        <v>#VALUE!</v>
      </c>
      <c r="F27" s="157" t="e">
        <f>IF(ROUND(VALUE(SUBSTITUTE(連結実質赤字比率に係る赤字・黒字の構成分析!H$43,"▲", "-")), 2) &lt; 0, ABS(ROUND(VALUE(SUBSTITUTE(連結実質赤字比率に係る赤字・黒字の構成分析!H$43,"▲", "-")), 2)), NA())</f>
        <v>#VALUE!</v>
      </c>
      <c r="G27" s="157" t="e">
        <f>IF(ROUND(VALUE(SUBSTITUTE(連結実質赤字比率に係る赤字・黒字の構成分析!H$43,"▲", "-")), 2) &gt;= 0, ABS(ROUND(VALUE(SUBSTITUTE(連結実質赤字比率に係る赤字・黒字の構成分析!H$43,"▲", "-")), 2)), NA())</f>
        <v>#VALUE!</v>
      </c>
      <c r="H27" s="157" t="e">
        <f>IF(ROUND(VALUE(SUBSTITUTE(連結実質赤字比率に係る赤字・黒字の構成分析!I$43,"▲", "-")), 2) &lt; 0, ABS(ROUND(VALUE(SUBSTITUTE(連結実質赤字比率に係る赤字・黒字の構成分析!I$43,"▲", "-")), 2)), NA())</f>
        <v>#VALUE!</v>
      </c>
      <c r="I27" s="157" t="e">
        <f>IF(ROUND(VALUE(SUBSTITUTE(連結実質赤字比率に係る赤字・黒字の構成分析!I$43,"▲", "-")), 2) &gt;= 0, ABS(ROUND(VALUE(SUBSTITUTE(連結実質赤字比率に係る赤字・黒字の構成分析!I$43,"▲", "-")), 2)), NA())</f>
        <v>#VALUE!</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e">
        <f>IF(連結実質赤字比率に係る赤字・黒字の構成分析!C$41="",NA(),連結実質赤字比率に係る赤字・黒字の構成分析!C$41)</f>
        <v>#N/A</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#VALUE!</v>
      </c>
      <c r="E29" s="157" t="e">
        <f>IF(ROUND(VALUE(SUBSTITUTE(連結実質赤字比率に係る赤字・黒字の構成分析!G$41,"▲", "-")), 2) &gt;= 0, ABS(ROUND(VALUE(SUBSTITUTE(連結実質赤字比率に係る赤字・黒字の構成分析!G$41,"▲", "-")), 2)), NA())</f>
        <v>#VALUE!</v>
      </c>
      <c r="F29" s="157" t="e">
        <f>IF(ROUND(VALUE(SUBSTITUTE(連結実質赤字比率に係る赤字・黒字の構成分析!H$41,"▲", "-")), 2) &lt; 0, ABS(ROUND(VALUE(SUBSTITUTE(連結実質赤字比率に係る赤字・黒字の構成分析!H$41,"▲", "-")), 2)), NA())</f>
        <v>#VALUE!</v>
      </c>
      <c r="G29" s="157" t="e">
        <f>IF(ROUND(VALUE(SUBSTITUTE(連結実質赤字比率に係る赤字・黒字の構成分析!H$41,"▲", "-")), 2) &gt;= 0, ABS(ROUND(VALUE(SUBSTITUTE(連結実質赤字比率に係る赤字・黒字の構成分析!H$41,"▲", "-")), 2)), NA())</f>
        <v>#VALUE!</v>
      </c>
      <c r="H29" s="157" t="e">
        <f>IF(ROUND(VALUE(SUBSTITUTE(連結実質赤字比率に係る赤字・黒字の構成分析!I$41,"▲", "-")), 2) &lt; 0, ABS(ROUND(VALUE(SUBSTITUTE(連結実質赤字比率に係る赤字・黒字の構成分析!I$41,"▲", "-")), 2)), NA())</f>
        <v>#VALUE!</v>
      </c>
      <c r="I29" s="157" t="e">
        <f>IF(ROUND(VALUE(SUBSTITUTE(連結実質赤字比率に係る赤字・黒字の構成分析!I$41,"▲", "-")), 2) &gt;= 0, ABS(ROUND(VALUE(SUBSTITUTE(連結実質赤字比率に係る赤字・黒字の構成分析!I$41,"▲", "-")), 2)), NA())</f>
        <v>#VALUE!</v>
      </c>
      <c r="J29" s="157" t="e">
        <f>IF(ROUND(VALUE(SUBSTITUTE(連結実質赤字比率に係る赤字・黒字の構成分析!J$41,"▲", "-")), 2) &lt; 0, ABS(ROUND(VALUE(SUBSTITUTE(連結実質赤字比率に係る赤字・黒字の構成分析!J$41,"▲", "-")), 2)), NA())</f>
        <v>#VALUE!</v>
      </c>
      <c r="K29" s="157" t="e">
        <f>IF(ROUND(VALUE(SUBSTITUTE(連結実質赤字比率に係る赤字・黒字の構成分析!J$41,"▲", "-")), 2) &gt;= 0, ABS(ROUND(VALUE(SUBSTITUTE(連結実質赤字比率に係る赤字・黒字の構成分析!J$41,"▲", "-")), 2)), NA())</f>
        <v>#VALUE!</v>
      </c>
    </row>
    <row r="30" spans="1:11" x14ac:dyDescent="0.15">
      <c r="A30" s="157" t="e">
        <f>IF(連結実質赤字比率に係る赤字・黒字の構成分析!C$40="",NA(),連結実質赤字比率に係る赤字・黒字の構成分析!C$40)</f>
        <v>#N/A</v>
      </c>
      <c r="B30" s="157" t="e">
        <f>IF(ROUND(VALUE(SUBSTITUTE(連結実質赤字比率に係る赤字・黒字の構成分析!F$40,"▲", "-")), 2) &lt; 0, ABS(ROUND(VALUE(SUBSTITUTE(連結実質赤字比率に係る赤字・黒字の構成分析!F$40,"▲", "-")), 2)), NA())</f>
        <v>#VALUE!</v>
      </c>
      <c r="C30" s="157" t="e">
        <f>IF(ROUND(VALUE(SUBSTITUTE(連結実質赤字比率に係る赤字・黒字の構成分析!F$40,"▲", "-")), 2) &gt;= 0, ABS(ROUND(VALUE(SUBSTITUTE(連結実質赤字比率に係る赤字・黒字の構成分析!F$40,"▲", "-")), 2)), NA())</f>
        <v>#VALUE!</v>
      </c>
      <c r="D30" s="157" t="e">
        <f>IF(ROUND(VALUE(SUBSTITUTE(連結実質赤字比率に係る赤字・黒字の構成分析!G$40,"▲", "-")), 2) &lt; 0, ABS(ROUND(VALUE(SUBSTITUTE(連結実質赤字比率に係る赤字・黒字の構成分析!G$40,"▲", "-")), 2)), NA())</f>
        <v>#VALUE!</v>
      </c>
      <c r="E30" s="157" t="e">
        <f>IF(ROUND(VALUE(SUBSTITUTE(連結実質赤字比率に係る赤字・黒字の構成分析!G$40,"▲", "-")), 2) &gt;= 0, ABS(ROUND(VALUE(SUBSTITUTE(連結実質赤字比率に係る赤字・黒字の構成分析!G$40,"▲", "-")), 2)), NA())</f>
        <v>#VALUE!</v>
      </c>
      <c r="F30" s="157" t="e">
        <f>IF(ROUND(VALUE(SUBSTITUTE(連結実質赤字比率に係る赤字・黒字の構成分析!H$40,"▲", "-")), 2) &lt; 0, ABS(ROUND(VALUE(SUBSTITUTE(連結実質赤字比率に係る赤字・黒字の構成分析!H$40,"▲", "-")), 2)), NA())</f>
        <v>#VALUE!</v>
      </c>
      <c r="G30" s="157" t="e">
        <f>IF(ROUND(VALUE(SUBSTITUTE(連結実質赤字比率に係る赤字・黒字の構成分析!H$40,"▲", "-")), 2) &gt;= 0, ABS(ROUND(VALUE(SUBSTITUTE(連結実質赤字比率に係る赤字・黒字の構成分析!H$40,"▲", "-")), 2)), NA())</f>
        <v>#VALUE!</v>
      </c>
      <c r="H30" s="157" t="e">
        <f>IF(ROUND(VALUE(SUBSTITUTE(連結実質赤字比率に係る赤字・黒字の構成分析!I$40,"▲", "-")), 2) &lt; 0, ABS(ROUND(VALUE(SUBSTITUTE(連結実質赤字比率に係る赤字・黒字の構成分析!I$40,"▲", "-")), 2)), NA())</f>
        <v>#VALUE!</v>
      </c>
      <c r="I30" s="157" t="e">
        <f>IF(ROUND(VALUE(SUBSTITUTE(連結実質赤字比率に係る赤字・黒字の構成分析!I$40,"▲", "-")), 2) &gt;= 0, ABS(ROUND(VALUE(SUBSTITUTE(連結実質赤字比率に係る赤字・黒字の構成分析!I$40,"▲", "-")), 2)), NA())</f>
        <v>#VALUE!</v>
      </c>
      <c r="J30" s="157" t="e">
        <f>IF(ROUND(VALUE(SUBSTITUTE(連結実質赤字比率に係る赤字・黒字の構成分析!J$40,"▲", "-")), 2) &lt; 0, ABS(ROUND(VALUE(SUBSTITUTE(連結実質赤字比率に係る赤字・黒字の構成分析!J$40,"▲", "-")), 2)), NA())</f>
        <v>#VALUE!</v>
      </c>
      <c r="K30" s="157" t="e">
        <f>IF(ROUND(VALUE(SUBSTITUTE(連結実質赤字比率に係る赤字・黒字の構成分析!J$40,"▲", "-")), 2) &gt;= 0, ABS(ROUND(VALUE(SUBSTITUTE(連結実質赤字比率に係る赤字・黒字の構成分析!J$40,"▲", "-")), 2)), NA())</f>
        <v>#VALUE!</v>
      </c>
    </row>
    <row r="31" spans="1:11" x14ac:dyDescent="0.15">
      <c r="A31" s="157" t="e">
        <f>IF(連結実質赤字比率に係る赤字・黒字の構成分析!C$39="",NA(),連結実質赤字比率に係る赤字・黒字の構成分析!C$39)</f>
        <v>#N/A</v>
      </c>
      <c r="B31" s="157" t="e">
        <f>IF(ROUND(VALUE(SUBSTITUTE(連結実質赤字比率に係る赤字・黒字の構成分析!F$39,"▲", "-")), 2) &lt; 0, ABS(ROUND(VALUE(SUBSTITUTE(連結実質赤字比率に係る赤字・黒字の構成分析!F$39,"▲", "-")), 2)), NA())</f>
        <v>#VALUE!</v>
      </c>
      <c r="C31" s="157" t="e">
        <f>IF(ROUND(VALUE(SUBSTITUTE(連結実質赤字比率に係る赤字・黒字の構成分析!F$39,"▲", "-")), 2) &gt;= 0, ABS(ROUND(VALUE(SUBSTITUTE(連結実質赤字比率に係る赤字・黒字の構成分析!F$39,"▲", "-")), 2)), NA())</f>
        <v>#VALUE!</v>
      </c>
      <c r="D31" s="157" t="e">
        <f>IF(ROUND(VALUE(SUBSTITUTE(連結実質赤字比率に係る赤字・黒字の構成分析!G$39,"▲", "-")), 2) &lt; 0, ABS(ROUND(VALUE(SUBSTITUTE(連結実質赤字比率に係る赤字・黒字の構成分析!G$39,"▲", "-")), 2)), NA())</f>
        <v>#VALUE!</v>
      </c>
      <c r="E31" s="157" t="e">
        <f>IF(ROUND(VALUE(SUBSTITUTE(連結実質赤字比率に係る赤字・黒字の構成分析!G$39,"▲", "-")), 2) &gt;= 0, ABS(ROUND(VALUE(SUBSTITUTE(連結実質赤字比率に係る赤字・黒字の構成分析!G$39,"▲", "-")), 2)), NA())</f>
        <v>#VALUE!</v>
      </c>
      <c r="F31" s="157" t="e">
        <f>IF(ROUND(VALUE(SUBSTITUTE(連結実質赤字比率に係る赤字・黒字の構成分析!H$39,"▲", "-")), 2) &lt; 0, ABS(ROUND(VALUE(SUBSTITUTE(連結実質赤字比率に係る赤字・黒字の構成分析!H$39,"▲", "-")), 2)), NA())</f>
        <v>#VALUE!</v>
      </c>
      <c r="G31" s="157" t="e">
        <f>IF(ROUND(VALUE(SUBSTITUTE(連結実質赤字比率に係る赤字・黒字の構成分析!H$39,"▲", "-")), 2) &gt;= 0, ABS(ROUND(VALUE(SUBSTITUTE(連結実質赤字比率に係る赤字・黒字の構成分析!H$39,"▲", "-")), 2)), NA())</f>
        <v>#VALUE!</v>
      </c>
      <c r="H31" s="157" t="e">
        <f>IF(ROUND(VALUE(SUBSTITUTE(連結実質赤字比率に係る赤字・黒字の構成分析!I$39,"▲", "-")), 2) &lt; 0, ABS(ROUND(VALUE(SUBSTITUTE(連結実質赤字比率に係る赤字・黒字の構成分析!I$39,"▲", "-")), 2)), NA())</f>
        <v>#VALUE!</v>
      </c>
      <c r="I31" s="157" t="e">
        <f>IF(ROUND(VALUE(SUBSTITUTE(連結実質赤字比率に係る赤字・黒字の構成分析!I$39,"▲", "-")), 2) &gt;= 0, ABS(ROUND(VALUE(SUBSTITUTE(連結実質赤字比率に係る赤字・黒字の構成分析!I$39,"▲", "-")), 2)), NA())</f>
        <v>#VALUE!</v>
      </c>
      <c r="J31" s="157" t="e">
        <f>IF(ROUND(VALUE(SUBSTITUTE(連結実質赤字比率に係る赤字・黒字の構成分析!J$39,"▲", "-")), 2) &lt; 0, ABS(ROUND(VALUE(SUBSTITUTE(連結実質赤字比率に係る赤字・黒字の構成分析!J$39,"▲", "-")), 2)), NA())</f>
        <v>#VALUE!</v>
      </c>
      <c r="K31" s="157" t="e">
        <f>IF(ROUND(VALUE(SUBSTITUTE(連結実質赤字比率に係る赤字・黒字の構成分析!J$39,"▲", "-")), 2) &gt;= 0, ABS(ROUND(VALUE(SUBSTITUTE(連結実質赤字比率に係る赤字・黒字の構成分析!J$39,"▲", "-")), 2)), NA())</f>
        <v>#VALUE!</v>
      </c>
    </row>
    <row r="32" spans="1:11" x14ac:dyDescent="0.15">
      <c r="A32" s="157" t="str">
        <f>IF(連結実質赤字比率に係る赤字・黒字の構成分析!C$38="",NA(),連結実質赤字比率に係る赤字・黒字の構成分析!C$38)</f>
        <v>後期高齢者医療特別会計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0.06</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0.02</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0.03</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0.02</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0.02</v>
      </c>
    </row>
    <row r="33" spans="1:16" x14ac:dyDescent="0.15">
      <c r="A33" s="157" t="str">
        <f>IF(連結実質赤字比率に係る赤字・黒字の構成分析!C$37="",NA(),連結実質赤字比率に係る赤字・黒字の構成分析!C$37)</f>
        <v>国民健康保険特別会計</v>
      </c>
      <c r="B33" s="157">
        <f>IF(ROUND(VALUE(SUBSTITUTE(連結実質赤字比率に係る赤字・黒字の構成分析!F$37,"▲", "-")), 2) &lt; 0, ABS(ROUND(VALUE(SUBSTITUTE(連結実質赤字比率に係る赤字・黒字の構成分析!F$37,"▲", "-")), 2)), NA())</f>
        <v>0.3</v>
      </c>
      <c r="C33" s="157" t="e">
        <f>IF(ROUND(VALUE(SUBSTITUTE(連結実質赤字比率に係る赤字・黒字の構成分析!F$37,"▲", "-")), 2) &gt;= 0, ABS(ROUND(VALUE(SUBSTITUTE(連結実質赤字比率に係る赤字・黒字の構成分析!F$37,"▲", "-")), 2)), NA())</f>
        <v>#N/A</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0.41</v>
      </c>
      <c r="F33" s="157">
        <f>IF(ROUND(VALUE(SUBSTITUTE(連結実質赤字比率に係る赤字・黒字の構成分析!H$37,"▲", "-")), 2) &lt; 0, ABS(ROUND(VALUE(SUBSTITUTE(連結実質赤字比率に係る赤字・黒字の構成分析!H$37,"▲", "-")), 2)), NA())</f>
        <v>2.19</v>
      </c>
      <c r="G33" s="157" t="e">
        <f>IF(ROUND(VALUE(SUBSTITUTE(連結実質赤字比率に係る赤字・黒字の構成分析!H$37,"▲", "-")), 2) &gt;= 0, ABS(ROUND(VALUE(SUBSTITUTE(連結実質赤字比率に係る赤字・黒字の構成分析!H$37,"▲", "-")), 2)), NA())</f>
        <v>#N/A</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0.88</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0.94</v>
      </c>
    </row>
    <row r="34" spans="1:16" x14ac:dyDescent="0.15">
      <c r="A34" s="157" t="str">
        <f>IF(連結実質赤字比率に係る赤字・黒字の構成分析!C$36="",NA(),連結実質赤字比率に係る赤字・黒字の構成分析!C$36)</f>
        <v>下水道事業会計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2.52</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2.61</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2.87</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2.62</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2.58</v>
      </c>
    </row>
    <row r="35" spans="1:16" x14ac:dyDescent="0.15">
      <c r="A35" s="157" t="str">
        <f>IF(連結実質赤字比率に係る赤字・黒字の構成分析!C$35="",NA(),連結実質赤字比率に係る赤字・黒字の構成分析!C$35)</f>
        <v>一般会計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3.61</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6.87</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9.01</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5.91</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4.78</v>
      </c>
    </row>
    <row r="36" spans="1:16" x14ac:dyDescent="0.15">
      <c r="A36" s="157" t="str">
        <f>IF(連結実質赤字比率に係る赤字・黒字の構成分析!C$34="",NA(),連結実質赤字比率に係る赤字・黒字の構成分析!C$34)</f>
        <v>水道事業会計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32.44</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30.95</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32.49</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31.71</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30.64</v>
      </c>
    </row>
    <row r="39" spans="1:16" x14ac:dyDescent="0.15">
      <c r="A39" s="130" t="s">
        <v>59</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60</v>
      </c>
      <c r="C41" s="158"/>
      <c r="D41" s="158" t="s">
        <v>61</v>
      </c>
      <c r="E41" s="158" t="s">
        <v>60</v>
      </c>
      <c r="F41" s="158"/>
      <c r="G41" s="158" t="s">
        <v>61</v>
      </c>
      <c r="H41" s="158" t="s">
        <v>60</v>
      </c>
      <c r="I41" s="158"/>
      <c r="J41" s="158" t="s">
        <v>61</v>
      </c>
      <c r="K41" s="158" t="s">
        <v>60</v>
      </c>
      <c r="L41" s="158"/>
      <c r="M41" s="158" t="s">
        <v>61</v>
      </c>
      <c r="N41" s="158" t="s">
        <v>60</v>
      </c>
      <c r="O41" s="158"/>
      <c r="P41" s="158" t="s">
        <v>61</v>
      </c>
    </row>
    <row r="42" spans="1:16" x14ac:dyDescent="0.15">
      <c r="A42" s="158" t="s">
        <v>62</v>
      </c>
      <c r="B42" s="158"/>
      <c r="C42" s="158"/>
      <c r="D42" s="158">
        <f>'実質公債費比率（分子）の構造'!K$52</f>
        <v>363</v>
      </c>
      <c r="E42" s="158"/>
      <c r="F42" s="158"/>
      <c r="G42" s="158">
        <f>'実質公債費比率（分子）の構造'!L$52</f>
        <v>360</v>
      </c>
      <c r="H42" s="158"/>
      <c r="I42" s="158"/>
      <c r="J42" s="158">
        <f>'実質公債費比率（分子）の構造'!M$52</f>
        <v>349</v>
      </c>
      <c r="K42" s="158"/>
      <c r="L42" s="158"/>
      <c r="M42" s="158">
        <f>'実質公債費比率（分子）の構造'!N$52</f>
        <v>340</v>
      </c>
      <c r="N42" s="158"/>
      <c r="O42" s="158"/>
      <c r="P42" s="158">
        <f>'実質公債費比率（分子）の構造'!O$52</f>
        <v>331</v>
      </c>
    </row>
    <row r="43" spans="1:16" x14ac:dyDescent="0.15">
      <c r="A43" s="158" t="s">
        <v>16</v>
      </c>
      <c r="B43" s="158">
        <f>'実質公債費比率（分子）の構造'!K$51</f>
        <v>0</v>
      </c>
      <c r="C43" s="158"/>
      <c r="D43" s="158"/>
      <c r="E43" s="158" t="str">
        <f>'実質公債費比率（分子）の構造'!L$51</f>
        <v>-</v>
      </c>
      <c r="F43" s="158"/>
      <c r="G43" s="158"/>
      <c r="H43" s="158" t="str">
        <f>'実質公債費比率（分子）の構造'!M$51</f>
        <v>-</v>
      </c>
      <c r="I43" s="158"/>
      <c r="J43" s="158"/>
      <c r="K43" s="158">
        <f>'実質公債費比率（分子）の構造'!N$51</f>
        <v>0</v>
      </c>
      <c r="L43" s="158"/>
      <c r="M43" s="158"/>
      <c r="N43" s="158" t="str">
        <f>'実質公債費比率（分子）の構造'!O$51</f>
        <v>-</v>
      </c>
      <c r="O43" s="158"/>
      <c r="P43" s="158"/>
    </row>
    <row r="44" spans="1:16" x14ac:dyDescent="0.15">
      <c r="A44" s="158" t="s">
        <v>63</v>
      </c>
      <c r="B44" s="158" t="str">
        <f>'実質公債費比率（分子）の構造'!K$50</f>
        <v>-</v>
      </c>
      <c r="C44" s="158"/>
      <c r="D44" s="158"/>
      <c r="E44" s="158" t="str">
        <f>'実質公債費比率（分子）の構造'!L$50</f>
        <v>-</v>
      </c>
      <c r="F44" s="158"/>
      <c r="G44" s="158"/>
      <c r="H44" s="158" t="str">
        <f>'実質公債費比率（分子）の構造'!M$50</f>
        <v>-</v>
      </c>
      <c r="I44" s="158"/>
      <c r="J44" s="158"/>
      <c r="K44" s="158" t="str">
        <f>'実質公債費比率（分子）の構造'!N$50</f>
        <v>-</v>
      </c>
      <c r="L44" s="158"/>
      <c r="M44" s="158"/>
      <c r="N44" s="158" t="str">
        <f>'実質公債費比率（分子）の構造'!O$50</f>
        <v>-</v>
      </c>
      <c r="O44" s="158"/>
      <c r="P44" s="158"/>
    </row>
    <row r="45" spans="1:16" x14ac:dyDescent="0.15">
      <c r="A45" s="158" t="s">
        <v>64</v>
      </c>
      <c r="B45" s="158">
        <f>'実質公債費比率（分子）の構造'!K$49</f>
        <v>19</v>
      </c>
      <c r="C45" s="158"/>
      <c r="D45" s="158"/>
      <c r="E45" s="158">
        <f>'実質公債費比率（分子）の構造'!L$49</f>
        <v>21</v>
      </c>
      <c r="F45" s="158"/>
      <c r="G45" s="158"/>
      <c r="H45" s="158">
        <f>'実質公債費比率（分子）の構造'!M$49</f>
        <v>23</v>
      </c>
      <c r="I45" s="158"/>
      <c r="J45" s="158"/>
      <c r="K45" s="158">
        <f>'実質公債費比率（分子）の構造'!N$49</f>
        <v>22</v>
      </c>
      <c r="L45" s="158"/>
      <c r="M45" s="158"/>
      <c r="N45" s="158">
        <f>'実質公債費比率（分子）の構造'!O$49</f>
        <v>22</v>
      </c>
      <c r="O45" s="158"/>
      <c r="P45" s="158"/>
    </row>
    <row r="46" spans="1:16" x14ac:dyDescent="0.15">
      <c r="A46" s="158" t="s">
        <v>65</v>
      </c>
      <c r="B46" s="158">
        <f>'実質公債費比率（分子）の構造'!K$48</f>
        <v>126</v>
      </c>
      <c r="C46" s="158"/>
      <c r="D46" s="158"/>
      <c r="E46" s="158">
        <f>'実質公債費比率（分子）の構造'!L$48</f>
        <v>128</v>
      </c>
      <c r="F46" s="158"/>
      <c r="G46" s="158"/>
      <c r="H46" s="158">
        <f>'実質公債費比率（分子）の構造'!M$48</f>
        <v>131</v>
      </c>
      <c r="I46" s="158"/>
      <c r="J46" s="158"/>
      <c r="K46" s="158">
        <f>'実質公債費比率（分子）の構造'!N$48</f>
        <v>131</v>
      </c>
      <c r="L46" s="158"/>
      <c r="M46" s="158"/>
      <c r="N46" s="158">
        <f>'実質公債費比率（分子）の構造'!O$48</f>
        <v>127</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66</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67</v>
      </c>
      <c r="B49" s="158">
        <f>'実質公債費比率（分子）の構造'!K$45</f>
        <v>437</v>
      </c>
      <c r="C49" s="158"/>
      <c r="D49" s="158"/>
      <c r="E49" s="158">
        <f>'実質公債費比率（分子）の構造'!L$45</f>
        <v>449</v>
      </c>
      <c r="F49" s="158"/>
      <c r="G49" s="158"/>
      <c r="H49" s="158">
        <f>'実質公債費比率（分子）の構造'!M$45</f>
        <v>442</v>
      </c>
      <c r="I49" s="158"/>
      <c r="J49" s="158"/>
      <c r="K49" s="158">
        <f>'実質公債費比率（分子）の構造'!N$45</f>
        <v>433</v>
      </c>
      <c r="L49" s="158"/>
      <c r="M49" s="158"/>
      <c r="N49" s="158">
        <f>'実質公債費比率（分子）の構造'!O$45</f>
        <v>434</v>
      </c>
      <c r="O49" s="158"/>
      <c r="P49" s="158"/>
    </row>
    <row r="50" spans="1:16" x14ac:dyDescent="0.15">
      <c r="A50" s="158" t="s">
        <v>68</v>
      </c>
      <c r="B50" s="158" t="e">
        <f>NA()</f>
        <v>#N/A</v>
      </c>
      <c r="C50" s="158">
        <f>IF(ISNUMBER('実質公債費比率（分子）の構造'!K$53),'実質公債費比率（分子）の構造'!K$53,NA())</f>
        <v>219</v>
      </c>
      <c r="D50" s="158" t="e">
        <f>NA()</f>
        <v>#N/A</v>
      </c>
      <c r="E50" s="158" t="e">
        <f>NA()</f>
        <v>#N/A</v>
      </c>
      <c r="F50" s="158">
        <f>IF(ISNUMBER('実質公債費比率（分子）の構造'!L$53),'実質公債費比率（分子）の構造'!L$53,NA())</f>
        <v>238</v>
      </c>
      <c r="G50" s="158" t="e">
        <f>NA()</f>
        <v>#N/A</v>
      </c>
      <c r="H50" s="158" t="e">
        <f>NA()</f>
        <v>#N/A</v>
      </c>
      <c r="I50" s="158">
        <f>IF(ISNUMBER('実質公債費比率（分子）の構造'!M$53),'実質公債費比率（分子）の構造'!M$53,NA())</f>
        <v>247</v>
      </c>
      <c r="J50" s="158" t="e">
        <f>NA()</f>
        <v>#N/A</v>
      </c>
      <c r="K50" s="158" t="e">
        <f>NA()</f>
        <v>#N/A</v>
      </c>
      <c r="L50" s="158">
        <f>IF(ISNUMBER('実質公債費比率（分子）の構造'!N$53),'実質公債費比率（分子）の構造'!N$53,NA())</f>
        <v>246</v>
      </c>
      <c r="M50" s="158" t="e">
        <f>NA()</f>
        <v>#N/A</v>
      </c>
      <c r="N50" s="158" t="e">
        <f>NA()</f>
        <v>#N/A</v>
      </c>
      <c r="O50" s="158">
        <f>IF(ISNUMBER('実質公債費比率（分子）の構造'!O$53),'実質公債費比率（分子）の構造'!O$53,NA())</f>
        <v>252</v>
      </c>
      <c r="P50" s="158" t="e">
        <f>NA()</f>
        <v>#N/A</v>
      </c>
    </row>
    <row r="53" spans="1:16" x14ac:dyDescent="0.15">
      <c r="A53" s="130" t="s">
        <v>69</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70</v>
      </c>
      <c r="C55" s="157"/>
      <c r="D55" s="157" t="s">
        <v>71</v>
      </c>
      <c r="E55" s="157" t="s">
        <v>70</v>
      </c>
      <c r="F55" s="157"/>
      <c r="G55" s="157" t="s">
        <v>71</v>
      </c>
      <c r="H55" s="157" t="s">
        <v>70</v>
      </c>
      <c r="I55" s="157"/>
      <c r="J55" s="157" t="s">
        <v>71</v>
      </c>
      <c r="K55" s="157" t="s">
        <v>70</v>
      </c>
      <c r="L55" s="157"/>
      <c r="M55" s="157" t="s">
        <v>71</v>
      </c>
      <c r="N55" s="157" t="s">
        <v>70</v>
      </c>
      <c r="O55" s="157"/>
      <c r="P55" s="157" t="s">
        <v>71</v>
      </c>
    </row>
    <row r="56" spans="1:16" x14ac:dyDescent="0.15">
      <c r="A56" s="157" t="s">
        <v>43</v>
      </c>
      <c r="B56" s="157"/>
      <c r="C56" s="157"/>
      <c r="D56" s="157">
        <f>'将来負担比率（分子）の構造'!I$52</f>
        <v>4246</v>
      </c>
      <c r="E56" s="157"/>
      <c r="F56" s="157"/>
      <c r="G56" s="157">
        <f>'将来負担比率（分子）の構造'!J$52</f>
        <v>4278</v>
      </c>
      <c r="H56" s="157"/>
      <c r="I56" s="157"/>
      <c r="J56" s="157">
        <f>'将来負担比率（分子）の構造'!K$52</f>
        <v>4073</v>
      </c>
      <c r="K56" s="157"/>
      <c r="L56" s="157"/>
      <c r="M56" s="157">
        <f>'将来負担比率（分子）の構造'!L$52</f>
        <v>3905</v>
      </c>
      <c r="N56" s="157"/>
      <c r="O56" s="157"/>
      <c r="P56" s="157">
        <f>'将来負担比率（分子）の構造'!M$52</f>
        <v>3681</v>
      </c>
    </row>
    <row r="57" spans="1:16" x14ac:dyDescent="0.15">
      <c r="A57" s="157" t="s">
        <v>42</v>
      </c>
      <c r="B57" s="157"/>
      <c r="C57" s="157"/>
      <c r="D57" s="157" t="str">
        <f>'将来負担比率（分子）の構造'!I$51</f>
        <v>-</v>
      </c>
      <c r="E57" s="157"/>
      <c r="F57" s="157"/>
      <c r="G57" s="157" t="str">
        <f>'将来負担比率（分子）の構造'!J$51</f>
        <v>-</v>
      </c>
      <c r="H57" s="157"/>
      <c r="I57" s="157"/>
      <c r="J57" s="157" t="str">
        <f>'将来負担比率（分子）の構造'!K$51</f>
        <v>-</v>
      </c>
      <c r="K57" s="157"/>
      <c r="L57" s="157"/>
      <c r="M57" s="157" t="str">
        <f>'将来負担比率（分子）の構造'!L$51</f>
        <v>-</v>
      </c>
      <c r="N57" s="157"/>
      <c r="O57" s="157"/>
      <c r="P57" s="157" t="str">
        <f>'将来負担比率（分子）の構造'!M$51</f>
        <v>-</v>
      </c>
    </row>
    <row r="58" spans="1:16" x14ac:dyDescent="0.15">
      <c r="A58" s="157" t="s">
        <v>41</v>
      </c>
      <c r="B58" s="157"/>
      <c r="C58" s="157"/>
      <c r="D58" s="157">
        <f>'将来負担比率（分子）の構造'!I$50</f>
        <v>1198</v>
      </c>
      <c r="E58" s="157"/>
      <c r="F58" s="157"/>
      <c r="G58" s="157">
        <f>'将来負担比率（分子）の構造'!J$50</f>
        <v>1405</v>
      </c>
      <c r="H58" s="157"/>
      <c r="I58" s="157"/>
      <c r="J58" s="157">
        <f>'将来負担比率（分子）の構造'!K$50</f>
        <v>1796</v>
      </c>
      <c r="K58" s="157"/>
      <c r="L58" s="157"/>
      <c r="M58" s="157">
        <f>'将来負担比率（分子）の構造'!L$50</f>
        <v>1712</v>
      </c>
      <c r="N58" s="157"/>
      <c r="O58" s="157"/>
      <c r="P58" s="157">
        <f>'将来負担比率（分子）の構造'!M$50</f>
        <v>1779</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51</v>
      </c>
      <c r="C62" s="157"/>
      <c r="D62" s="157"/>
      <c r="E62" s="157" t="str">
        <f>'将来負担比率（分子）の構造'!J$45</f>
        <v>-</v>
      </c>
      <c r="F62" s="157"/>
      <c r="G62" s="157"/>
      <c r="H62" s="157" t="str">
        <f>'将来負担比率（分子）の構造'!K$45</f>
        <v>-</v>
      </c>
      <c r="I62" s="157"/>
      <c r="J62" s="157"/>
      <c r="K62" s="157" t="str">
        <f>'将来負担比率（分子）の構造'!L$45</f>
        <v>-</v>
      </c>
      <c r="L62" s="157"/>
      <c r="M62" s="157"/>
      <c r="N62" s="157" t="str">
        <f>'将来負担比率（分子）の構造'!M$45</f>
        <v>-</v>
      </c>
      <c r="O62" s="157"/>
      <c r="P62" s="157"/>
    </row>
    <row r="63" spans="1:16" x14ac:dyDescent="0.15">
      <c r="A63" s="157" t="s">
        <v>34</v>
      </c>
      <c r="B63" s="157">
        <f>'将来負担比率（分子）の構造'!I$44</f>
        <v>125</v>
      </c>
      <c r="C63" s="157"/>
      <c r="D63" s="157"/>
      <c r="E63" s="157">
        <f>'将来負担比率（分子）の構造'!J$44</f>
        <v>171</v>
      </c>
      <c r="F63" s="157"/>
      <c r="G63" s="157"/>
      <c r="H63" s="157">
        <f>'将来負担比率（分子）の構造'!K$44</f>
        <v>141</v>
      </c>
      <c r="I63" s="157"/>
      <c r="J63" s="157"/>
      <c r="K63" s="157">
        <f>'将来負担比率（分子）の構造'!L$44</f>
        <v>115</v>
      </c>
      <c r="L63" s="157"/>
      <c r="M63" s="157"/>
      <c r="N63" s="157">
        <f>'将来負担比率（分子）の構造'!M$44</f>
        <v>556</v>
      </c>
      <c r="O63" s="157"/>
      <c r="P63" s="157"/>
    </row>
    <row r="64" spans="1:16" x14ac:dyDescent="0.15">
      <c r="A64" s="157" t="s">
        <v>33</v>
      </c>
      <c r="B64" s="157">
        <f>'将来負担比率（分子）の構造'!I$43</f>
        <v>1611</v>
      </c>
      <c r="C64" s="157"/>
      <c r="D64" s="157"/>
      <c r="E64" s="157">
        <f>'将来負担比率（分子）の構造'!J$43</f>
        <v>1598</v>
      </c>
      <c r="F64" s="157"/>
      <c r="G64" s="157"/>
      <c r="H64" s="157">
        <f>'将来負担比率（分子）の構造'!K$43</f>
        <v>1557</v>
      </c>
      <c r="I64" s="157"/>
      <c r="J64" s="157"/>
      <c r="K64" s="157">
        <f>'将来負担比率（分子）の構造'!L$43</f>
        <v>1612</v>
      </c>
      <c r="L64" s="157"/>
      <c r="M64" s="157"/>
      <c r="N64" s="157">
        <f>'将来負担比率（分子）の構造'!M$43</f>
        <v>1643</v>
      </c>
      <c r="O64" s="157"/>
      <c r="P64" s="157"/>
    </row>
    <row r="65" spans="1:16" x14ac:dyDescent="0.15">
      <c r="A65" s="157" t="s">
        <v>32</v>
      </c>
      <c r="B65" s="157">
        <f>'将来負担比率（分子）の構造'!I$42</f>
        <v>967</v>
      </c>
      <c r="C65" s="157"/>
      <c r="D65" s="157"/>
      <c r="E65" s="157">
        <f>'将来負担比率（分子）の構造'!J$42</f>
        <v>974</v>
      </c>
      <c r="F65" s="157"/>
      <c r="G65" s="157"/>
      <c r="H65" s="157">
        <f>'将来負担比率（分子）の構造'!K$42</f>
        <v>972</v>
      </c>
      <c r="I65" s="157"/>
      <c r="J65" s="157"/>
      <c r="K65" s="157">
        <f>'将来負担比率（分子）の構造'!L$42</f>
        <v>972</v>
      </c>
      <c r="L65" s="157"/>
      <c r="M65" s="157"/>
      <c r="N65" s="157">
        <f>'将来負担比率（分子）の構造'!M$42</f>
        <v>974</v>
      </c>
      <c r="O65" s="157"/>
      <c r="P65" s="157"/>
    </row>
    <row r="66" spans="1:16" x14ac:dyDescent="0.15">
      <c r="A66" s="157" t="s">
        <v>31</v>
      </c>
      <c r="B66" s="157">
        <f>'将来負担比率（分子）の構造'!I$41</f>
        <v>5117</v>
      </c>
      <c r="C66" s="157"/>
      <c r="D66" s="157"/>
      <c r="E66" s="157">
        <f>'将来負担比率（分子）の構造'!J$41</f>
        <v>5244</v>
      </c>
      <c r="F66" s="157"/>
      <c r="G66" s="157"/>
      <c r="H66" s="157">
        <f>'将来負担比率（分子）の構造'!K$41</f>
        <v>4978</v>
      </c>
      <c r="I66" s="157"/>
      <c r="J66" s="157"/>
      <c r="K66" s="157">
        <f>'将来負担比率（分子）の構造'!L$41</f>
        <v>4694</v>
      </c>
      <c r="L66" s="157"/>
      <c r="M66" s="157"/>
      <c r="N66" s="157">
        <f>'将来負担比率（分子）の構造'!M$41</f>
        <v>4424</v>
      </c>
      <c r="O66" s="157"/>
      <c r="P66" s="157"/>
    </row>
    <row r="67" spans="1:16" x14ac:dyDescent="0.15">
      <c r="A67" s="157" t="s">
        <v>72</v>
      </c>
      <c r="B67" s="157" t="e">
        <f>NA()</f>
        <v>#N/A</v>
      </c>
      <c r="C67" s="157">
        <f>IF(ISNUMBER('将来負担比率（分子）の構造'!I$53), IF('将来負担比率（分子）の構造'!I$53 &lt; 0, 0, '将来負担比率（分子）の構造'!I$53), NA())</f>
        <v>2427</v>
      </c>
      <c r="D67" s="157" t="e">
        <f>NA()</f>
        <v>#N/A</v>
      </c>
      <c r="E67" s="157" t="e">
        <f>NA()</f>
        <v>#N/A</v>
      </c>
      <c r="F67" s="157">
        <f>IF(ISNUMBER('将来負担比率（分子）の構造'!J$53), IF('将来負担比率（分子）の構造'!J$53 &lt; 0, 0, '将来負担比率（分子）の構造'!J$53), NA())</f>
        <v>2304</v>
      </c>
      <c r="G67" s="157" t="e">
        <f>NA()</f>
        <v>#N/A</v>
      </c>
      <c r="H67" s="157" t="e">
        <f>NA()</f>
        <v>#N/A</v>
      </c>
      <c r="I67" s="157">
        <f>IF(ISNUMBER('将来負担比率（分子）の構造'!K$53), IF('将来負担比率（分子）の構造'!K$53 &lt; 0, 0, '将来負担比率（分子）の構造'!K$53), NA())</f>
        <v>1779</v>
      </c>
      <c r="J67" s="157" t="e">
        <f>NA()</f>
        <v>#N/A</v>
      </c>
      <c r="K67" s="157" t="e">
        <f>NA()</f>
        <v>#N/A</v>
      </c>
      <c r="L67" s="157">
        <f>IF(ISNUMBER('将来負担比率（分子）の構造'!L$53), IF('将来負担比率（分子）の構造'!L$53 &lt; 0, 0, '将来負担比率（分子）の構造'!L$53), NA())</f>
        <v>1776</v>
      </c>
      <c r="M67" s="157" t="e">
        <f>NA()</f>
        <v>#N/A</v>
      </c>
      <c r="N67" s="157" t="e">
        <f>NA()</f>
        <v>#N/A</v>
      </c>
      <c r="O67" s="157">
        <f>IF(ISNUMBER('将来負担比率（分子）の構造'!M$53), IF('将来負担比率（分子）の構造'!M$53 &lt; 0, 0, '将来負担比率（分子）の構造'!M$53), NA())</f>
        <v>2137</v>
      </c>
      <c r="P67" s="157" t="e">
        <f>NA()</f>
        <v>#N/A</v>
      </c>
    </row>
    <row r="70" spans="1:16" x14ac:dyDescent="0.15">
      <c r="A70" s="159" t="s">
        <v>73</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74</v>
      </c>
      <c r="B72" s="161">
        <f>基金残高に係る経年分析!F55</f>
        <v>703</v>
      </c>
      <c r="C72" s="161">
        <f>基金残高に係る経年分析!G55</f>
        <v>368</v>
      </c>
      <c r="D72" s="161">
        <f>基金残高に係る経年分析!H55</f>
        <v>350</v>
      </c>
    </row>
    <row r="73" spans="1:16" x14ac:dyDescent="0.15">
      <c r="A73" s="160" t="s">
        <v>75</v>
      </c>
      <c r="B73" s="161">
        <f>基金残高に係る経年分析!F56</f>
        <v>100</v>
      </c>
      <c r="C73" s="161">
        <f>基金残高に係る経年分析!G56</f>
        <v>156</v>
      </c>
      <c r="D73" s="161">
        <f>基金残高に係る経年分析!H56</f>
        <v>30</v>
      </c>
    </row>
    <row r="74" spans="1:16" x14ac:dyDescent="0.15">
      <c r="A74" s="160" t="s">
        <v>76</v>
      </c>
      <c r="B74" s="161">
        <f>基金残高に係る経年分析!F57</f>
        <v>1050</v>
      </c>
      <c r="C74" s="161">
        <f>基金残高に係る経年分析!G57</f>
        <v>1223</v>
      </c>
      <c r="D74" s="161">
        <f>基金残高に係る経年分析!H57</f>
        <v>1432</v>
      </c>
    </row>
  </sheetData>
  <sheetProtection algorithmName="SHA-512" hashValue="JFNGVB5Vpf8xkqk68IyJKG3GG8r+plRTTbO88ADJFwDRRfx0AaUZxQBoH5/42rXuxGy7VlUWcV9Rew+qM+yPJg==" saltValue="KcVgWqqFwmrwxDq2IVBaJ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topLeftCell="AO4"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203</v>
      </c>
      <c r="DI1" s="590"/>
      <c r="DJ1" s="590"/>
      <c r="DK1" s="590"/>
      <c r="DL1" s="590"/>
      <c r="DM1" s="590"/>
      <c r="DN1" s="591"/>
      <c r="DO1" s="196"/>
      <c r="DP1" s="589" t="s">
        <v>204</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x14ac:dyDescent="0.15">
      <c r="B2" s="197" t="s">
        <v>205</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592" t="s">
        <v>206</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207</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208</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15">
      <c r="B4" s="592" t="s">
        <v>1</v>
      </c>
      <c r="C4" s="593"/>
      <c r="D4" s="593"/>
      <c r="E4" s="593"/>
      <c r="F4" s="593"/>
      <c r="G4" s="593"/>
      <c r="H4" s="593"/>
      <c r="I4" s="593"/>
      <c r="J4" s="593"/>
      <c r="K4" s="593"/>
      <c r="L4" s="593"/>
      <c r="M4" s="593"/>
      <c r="N4" s="593"/>
      <c r="O4" s="593"/>
      <c r="P4" s="593"/>
      <c r="Q4" s="594"/>
      <c r="R4" s="592" t="s">
        <v>209</v>
      </c>
      <c r="S4" s="593"/>
      <c r="T4" s="593"/>
      <c r="U4" s="593"/>
      <c r="V4" s="593"/>
      <c r="W4" s="593"/>
      <c r="X4" s="593"/>
      <c r="Y4" s="594"/>
      <c r="Z4" s="592" t="s">
        <v>210</v>
      </c>
      <c r="AA4" s="593"/>
      <c r="AB4" s="593"/>
      <c r="AC4" s="594"/>
      <c r="AD4" s="592" t="s">
        <v>211</v>
      </c>
      <c r="AE4" s="593"/>
      <c r="AF4" s="593"/>
      <c r="AG4" s="593"/>
      <c r="AH4" s="593"/>
      <c r="AI4" s="593"/>
      <c r="AJ4" s="593"/>
      <c r="AK4" s="594"/>
      <c r="AL4" s="592" t="s">
        <v>210</v>
      </c>
      <c r="AM4" s="593"/>
      <c r="AN4" s="593"/>
      <c r="AO4" s="594"/>
      <c r="AP4" s="595" t="s">
        <v>212</v>
      </c>
      <c r="AQ4" s="595"/>
      <c r="AR4" s="595"/>
      <c r="AS4" s="595"/>
      <c r="AT4" s="595"/>
      <c r="AU4" s="595"/>
      <c r="AV4" s="595"/>
      <c r="AW4" s="595"/>
      <c r="AX4" s="595"/>
      <c r="AY4" s="595"/>
      <c r="AZ4" s="595"/>
      <c r="BA4" s="595"/>
      <c r="BB4" s="595"/>
      <c r="BC4" s="595"/>
      <c r="BD4" s="595"/>
      <c r="BE4" s="595"/>
      <c r="BF4" s="595"/>
      <c r="BG4" s="595" t="s">
        <v>213</v>
      </c>
      <c r="BH4" s="595"/>
      <c r="BI4" s="595"/>
      <c r="BJ4" s="595"/>
      <c r="BK4" s="595"/>
      <c r="BL4" s="595"/>
      <c r="BM4" s="595"/>
      <c r="BN4" s="595"/>
      <c r="BO4" s="595" t="s">
        <v>210</v>
      </c>
      <c r="BP4" s="595"/>
      <c r="BQ4" s="595"/>
      <c r="BR4" s="595"/>
      <c r="BS4" s="595" t="s">
        <v>214</v>
      </c>
      <c r="BT4" s="595"/>
      <c r="BU4" s="595"/>
      <c r="BV4" s="595"/>
      <c r="BW4" s="595"/>
      <c r="BX4" s="595"/>
      <c r="BY4" s="595"/>
      <c r="BZ4" s="595"/>
      <c r="CA4" s="595"/>
      <c r="CB4" s="595"/>
      <c r="CD4" s="592" t="s">
        <v>215</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15">
      <c r="B5" s="596" t="s">
        <v>216</v>
      </c>
      <c r="C5" s="597"/>
      <c r="D5" s="597"/>
      <c r="E5" s="597"/>
      <c r="F5" s="597"/>
      <c r="G5" s="597"/>
      <c r="H5" s="597"/>
      <c r="I5" s="597"/>
      <c r="J5" s="597"/>
      <c r="K5" s="597"/>
      <c r="L5" s="597"/>
      <c r="M5" s="597"/>
      <c r="N5" s="597"/>
      <c r="O5" s="597"/>
      <c r="P5" s="597"/>
      <c r="Q5" s="598"/>
      <c r="R5" s="599">
        <v>2822078</v>
      </c>
      <c r="S5" s="600"/>
      <c r="T5" s="600"/>
      <c r="U5" s="600"/>
      <c r="V5" s="600"/>
      <c r="W5" s="600"/>
      <c r="X5" s="600"/>
      <c r="Y5" s="601"/>
      <c r="Z5" s="602">
        <v>28.8</v>
      </c>
      <c r="AA5" s="602"/>
      <c r="AB5" s="602"/>
      <c r="AC5" s="602"/>
      <c r="AD5" s="603">
        <v>2822078</v>
      </c>
      <c r="AE5" s="603"/>
      <c r="AF5" s="603"/>
      <c r="AG5" s="603"/>
      <c r="AH5" s="603"/>
      <c r="AI5" s="603"/>
      <c r="AJ5" s="603"/>
      <c r="AK5" s="603"/>
      <c r="AL5" s="604">
        <v>53.2</v>
      </c>
      <c r="AM5" s="605"/>
      <c r="AN5" s="605"/>
      <c r="AO5" s="606"/>
      <c r="AP5" s="596" t="s">
        <v>217</v>
      </c>
      <c r="AQ5" s="597"/>
      <c r="AR5" s="597"/>
      <c r="AS5" s="597"/>
      <c r="AT5" s="597"/>
      <c r="AU5" s="597"/>
      <c r="AV5" s="597"/>
      <c r="AW5" s="597"/>
      <c r="AX5" s="597"/>
      <c r="AY5" s="597"/>
      <c r="AZ5" s="597"/>
      <c r="BA5" s="597"/>
      <c r="BB5" s="597"/>
      <c r="BC5" s="597"/>
      <c r="BD5" s="597"/>
      <c r="BE5" s="597"/>
      <c r="BF5" s="598"/>
      <c r="BG5" s="610">
        <v>2822078</v>
      </c>
      <c r="BH5" s="611"/>
      <c r="BI5" s="611"/>
      <c r="BJ5" s="611"/>
      <c r="BK5" s="611"/>
      <c r="BL5" s="611"/>
      <c r="BM5" s="611"/>
      <c r="BN5" s="612"/>
      <c r="BO5" s="613">
        <v>100</v>
      </c>
      <c r="BP5" s="613"/>
      <c r="BQ5" s="613"/>
      <c r="BR5" s="613"/>
      <c r="BS5" s="614" t="s">
        <v>122</v>
      </c>
      <c r="BT5" s="614"/>
      <c r="BU5" s="614"/>
      <c r="BV5" s="614"/>
      <c r="BW5" s="614"/>
      <c r="BX5" s="614"/>
      <c r="BY5" s="614"/>
      <c r="BZ5" s="614"/>
      <c r="CA5" s="614"/>
      <c r="CB5" s="618"/>
      <c r="CD5" s="592" t="s">
        <v>212</v>
      </c>
      <c r="CE5" s="593"/>
      <c r="CF5" s="593"/>
      <c r="CG5" s="593"/>
      <c r="CH5" s="593"/>
      <c r="CI5" s="593"/>
      <c r="CJ5" s="593"/>
      <c r="CK5" s="593"/>
      <c r="CL5" s="593"/>
      <c r="CM5" s="593"/>
      <c r="CN5" s="593"/>
      <c r="CO5" s="593"/>
      <c r="CP5" s="593"/>
      <c r="CQ5" s="594"/>
      <c r="CR5" s="592" t="s">
        <v>218</v>
      </c>
      <c r="CS5" s="593"/>
      <c r="CT5" s="593"/>
      <c r="CU5" s="593"/>
      <c r="CV5" s="593"/>
      <c r="CW5" s="593"/>
      <c r="CX5" s="593"/>
      <c r="CY5" s="594"/>
      <c r="CZ5" s="592" t="s">
        <v>210</v>
      </c>
      <c r="DA5" s="593"/>
      <c r="DB5" s="593"/>
      <c r="DC5" s="594"/>
      <c r="DD5" s="592" t="s">
        <v>219</v>
      </c>
      <c r="DE5" s="593"/>
      <c r="DF5" s="593"/>
      <c r="DG5" s="593"/>
      <c r="DH5" s="593"/>
      <c r="DI5" s="593"/>
      <c r="DJ5" s="593"/>
      <c r="DK5" s="593"/>
      <c r="DL5" s="593"/>
      <c r="DM5" s="593"/>
      <c r="DN5" s="593"/>
      <c r="DO5" s="593"/>
      <c r="DP5" s="594"/>
      <c r="DQ5" s="592" t="s">
        <v>220</v>
      </c>
      <c r="DR5" s="593"/>
      <c r="DS5" s="593"/>
      <c r="DT5" s="593"/>
      <c r="DU5" s="593"/>
      <c r="DV5" s="593"/>
      <c r="DW5" s="593"/>
      <c r="DX5" s="593"/>
      <c r="DY5" s="593"/>
      <c r="DZ5" s="593"/>
      <c r="EA5" s="593"/>
      <c r="EB5" s="593"/>
      <c r="EC5" s="594"/>
    </row>
    <row r="6" spans="2:143" ht="11.25" customHeight="1" x14ac:dyDescent="0.15">
      <c r="B6" s="607" t="s">
        <v>221</v>
      </c>
      <c r="C6" s="608"/>
      <c r="D6" s="608"/>
      <c r="E6" s="608"/>
      <c r="F6" s="608"/>
      <c r="G6" s="608"/>
      <c r="H6" s="608"/>
      <c r="I6" s="608"/>
      <c r="J6" s="608"/>
      <c r="K6" s="608"/>
      <c r="L6" s="608"/>
      <c r="M6" s="608"/>
      <c r="N6" s="608"/>
      <c r="O6" s="608"/>
      <c r="P6" s="608"/>
      <c r="Q6" s="609"/>
      <c r="R6" s="610">
        <v>40497</v>
      </c>
      <c r="S6" s="611"/>
      <c r="T6" s="611"/>
      <c r="U6" s="611"/>
      <c r="V6" s="611"/>
      <c r="W6" s="611"/>
      <c r="X6" s="611"/>
      <c r="Y6" s="612"/>
      <c r="Z6" s="613">
        <v>0.4</v>
      </c>
      <c r="AA6" s="613"/>
      <c r="AB6" s="613"/>
      <c r="AC6" s="613"/>
      <c r="AD6" s="614">
        <v>40497</v>
      </c>
      <c r="AE6" s="614"/>
      <c r="AF6" s="614"/>
      <c r="AG6" s="614"/>
      <c r="AH6" s="614"/>
      <c r="AI6" s="614"/>
      <c r="AJ6" s="614"/>
      <c r="AK6" s="614"/>
      <c r="AL6" s="615">
        <v>0.8</v>
      </c>
      <c r="AM6" s="616"/>
      <c r="AN6" s="616"/>
      <c r="AO6" s="617"/>
      <c r="AP6" s="607" t="s">
        <v>222</v>
      </c>
      <c r="AQ6" s="608"/>
      <c r="AR6" s="608"/>
      <c r="AS6" s="608"/>
      <c r="AT6" s="608"/>
      <c r="AU6" s="608"/>
      <c r="AV6" s="608"/>
      <c r="AW6" s="608"/>
      <c r="AX6" s="608"/>
      <c r="AY6" s="608"/>
      <c r="AZ6" s="608"/>
      <c r="BA6" s="608"/>
      <c r="BB6" s="608"/>
      <c r="BC6" s="608"/>
      <c r="BD6" s="608"/>
      <c r="BE6" s="608"/>
      <c r="BF6" s="609"/>
      <c r="BG6" s="610">
        <v>2822078</v>
      </c>
      <c r="BH6" s="611"/>
      <c r="BI6" s="611"/>
      <c r="BJ6" s="611"/>
      <c r="BK6" s="611"/>
      <c r="BL6" s="611"/>
      <c r="BM6" s="611"/>
      <c r="BN6" s="612"/>
      <c r="BO6" s="613">
        <v>100</v>
      </c>
      <c r="BP6" s="613"/>
      <c r="BQ6" s="613"/>
      <c r="BR6" s="613"/>
      <c r="BS6" s="614" t="s">
        <v>122</v>
      </c>
      <c r="BT6" s="614"/>
      <c r="BU6" s="614"/>
      <c r="BV6" s="614"/>
      <c r="BW6" s="614"/>
      <c r="BX6" s="614"/>
      <c r="BY6" s="614"/>
      <c r="BZ6" s="614"/>
      <c r="CA6" s="614"/>
      <c r="CB6" s="618"/>
      <c r="CD6" s="596" t="s">
        <v>223</v>
      </c>
      <c r="CE6" s="597"/>
      <c r="CF6" s="597"/>
      <c r="CG6" s="597"/>
      <c r="CH6" s="597"/>
      <c r="CI6" s="597"/>
      <c r="CJ6" s="597"/>
      <c r="CK6" s="597"/>
      <c r="CL6" s="597"/>
      <c r="CM6" s="597"/>
      <c r="CN6" s="597"/>
      <c r="CO6" s="597"/>
      <c r="CP6" s="597"/>
      <c r="CQ6" s="598"/>
      <c r="CR6" s="610">
        <v>97456</v>
      </c>
      <c r="CS6" s="611"/>
      <c r="CT6" s="611"/>
      <c r="CU6" s="611"/>
      <c r="CV6" s="611"/>
      <c r="CW6" s="611"/>
      <c r="CX6" s="611"/>
      <c r="CY6" s="612"/>
      <c r="CZ6" s="604">
        <v>1</v>
      </c>
      <c r="DA6" s="605"/>
      <c r="DB6" s="605"/>
      <c r="DC6" s="621"/>
      <c r="DD6" s="619" t="s">
        <v>122</v>
      </c>
      <c r="DE6" s="611"/>
      <c r="DF6" s="611"/>
      <c r="DG6" s="611"/>
      <c r="DH6" s="611"/>
      <c r="DI6" s="611"/>
      <c r="DJ6" s="611"/>
      <c r="DK6" s="611"/>
      <c r="DL6" s="611"/>
      <c r="DM6" s="611"/>
      <c r="DN6" s="611"/>
      <c r="DO6" s="611"/>
      <c r="DP6" s="612"/>
      <c r="DQ6" s="619">
        <v>97456</v>
      </c>
      <c r="DR6" s="611"/>
      <c r="DS6" s="611"/>
      <c r="DT6" s="611"/>
      <c r="DU6" s="611"/>
      <c r="DV6" s="611"/>
      <c r="DW6" s="611"/>
      <c r="DX6" s="611"/>
      <c r="DY6" s="611"/>
      <c r="DZ6" s="611"/>
      <c r="EA6" s="611"/>
      <c r="EB6" s="611"/>
      <c r="EC6" s="620"/>
    </row>
    <row r="7" spans="2:143" ht="11.25" customHeight="1" x14ac:dyDescent="0.15">
      <c r="B7" s="607" t="s">
        <v>224</v>
      </c>
      <c r="C7" s="608"/>
      <c r="D7" s="608"/>
      <c r="E7" s="608"/>
      <c r="F7" s="608"/>
      <c r="G7" s="608"/>
      <c r="H7" s="608"/>
      <c r="I7" s="608"/>
      <c r="J7" s="608"/>
      <c r="K7" s="608"/>
      <c r="L7" s="608"/>
      <c r="M7" s="608"/>
      <c r="N7" s="608"/>
      <c r="O7" s="608"/>
      <c r="P7" s="608"/>
      <c r="Q7" s="609"/>
      <c r="R7" s="610">
        <v>615</v>
      </c>
      <c r="S7" s="611"/>
      <c r="T7" s="611"/>
      <c r="U7" s="611"/>
      <c r="V7" s="611"/>
      <c r="W7" s="611"/>
      <c r="X7" s="611"/>
      <c r="Y7" s="612"/>
      <c r="Z7" s="613">
        <v>0</v>
      </c>
      <c r="AA7" s="613"/>
      <c r="AB7" s="613"/>
      <c r="AC7" s="613"/>
      <c r="AD7" s="614">
        <v>615</v>
      </c>
      <c r="AE7" s="614"/>
      <c r="AF7" s="614"/>
      <c r="AG7" s="614"/>
      <c r="AH7" s="614"/>
      <c r="AI7" s="614"/>
      <c r="AJ7" s="614"/>
      <c r="AK7" s="614"/>
      <c r="AL7" s="615">
        <v>0</v>
      </c>
      <c r="AM7" s="616"/>
      <c r="AN7" s="616"/>
      <c r="AO7" s="617"/>
      <c r="AP7" s="607" t="s">
        <v>225</v>
      </c>
      <c r="AQ7" s="608"/>
      <c r="AR7" s="608"/>
      <c r="AS7" s="608"/>
      <c r="AT7" s="608"/>
      <c r="AU7" s="608"/>
      <c r="AV7" s="608"/>
      <c r="AW7" s="608"/>
      <c r="AX7" s="608"/>
      <c r="AY7" s="608"/>
      <c r="AZ7" s="608"/>
      <c r="BA7" s="608"/>
      <c r="BB7" s="608"/>
      <c r="BC7" s="608"/>
      <c r="BD7" s="608"/>
      <c r="BE7" s="608"/>
      <c r="BF7" s="609"/>
      <c r="BG7" s="610">
        <v>1021303</v>
      </c>
      <c r="BH7" s="611"/>
      <c r="BI7" s="611"/>
      <c r="BJ7" s="611"/>
      <c r="BK7" s="611"/>
      <c r="BL7" s="611"/>
      <c r="BM7" s="611"/>
      <c r="BN7" s="612"/>
      <c r="BO7" s="613">
        <v>36.200000000000003</v>
      </c>
      <c r="BP7" s="613"/>
      <c r="BQ7" s="613"/>
      <c r="BR7" s="613"/>
      <c r="BS7" s="614" t="s">
        <v>122</v>
      </c>
      <c r="BT7" s="614"/>
      <c r="BU7" s="614"/>
      <c r="BV7" s="614"/>
      <c r="BW7" s="614"/>
      <c r="BX7" s="614"/>
      <c r="BY7" s="614"/>
      <c r="BZ7" s="614"/>
      <c r="CA7" s="614"/>
      <c r="CB7" s="618"/>
      <c r="CD7" s="607" t="s">
        <v>226</v>
      </c>
      <c r="CE7" s="608"/>
      <c r="CF7" s="608"/>
      <c r="CG7" s="608"/>
      <c r="CH7" s="608"/>
      <c r="CI7" s="608"/>
      <c r="CJ7" s="608"/>
      <c r="CK7" s="608"/>
      <c r="CL7" s="608"/>
      <c r="CM7" s="608"/>
      <c r="CN7" s="608"/>
      <c r="CO7" s="608"/>
      <c r="CP7" s="608"/>
      <c r="CQ7" s="609"/>
      <c r="CR7" s="610">
        <v>1677638</v>
      </c>
      <c r="CS7" s="611"/>
      <c r="CT7" s="611"/>
      <c r="CU7" s="611"/>
      <c r="CV7" s="611"/>
      <c r="CW7" s="611"/>
      <c r="CX7" s="611"/>
      <c r="CY7" s="612"/>
      <c r="CZ7" s="613">
        <v>17.7</v>
      </c>
      <c r="DA7" s="613"/>
      <c r="DB7" s="613"/>
      <c r="DC7" s="613"/>
      <c r="DD7" s="619">
        <v>24509</v>
      </c>
      <c r="DE7" s="611"/>
      <c r="DF7" s="611"/>
      <c r="DG7" s="611"/>
      <c r="DH7" s="611"/>
      <c r="DI7" s="611"/>
      <c r="DJ7" s="611"/>
      <c r="DK7" s="611"/>
      <c r="DL7" s="611"/>
      <c r="DM7" s="611"/>
      <c r="DN7" s="611"/>
      <c r="DO7" s="611"/>
      <c r="DP7" s="612"/>
      <c r="DQ7" s="619">
        <v>1172426</v>
      </c>
      <c r="DR7" s="611"/>
      <c r="DS7" s="611"/>
      <c r="DT7" s="611"/>
      <c r="DU7" s="611"/>
      <c r="DV7" s="611"/>
      <c r="DW7" s="611"/>
      <c r="DX7" s="611"/>
      <c r="DY7" s="611"/>
      <c r="DZ7" s="611"/>
      <c r="EA7" s="611"/>
      <c r="EB7" s="611"/>
      <c r="EC7" s="620"/>
    </row>
    <row r="8" spans="2:143" ht="11.25" customHeight="1" x14ac:dyDescent="0.15">
      <c r="B8" s="607" t="s">
        <v>227</v>
      </c>
      <c r="C8" s="608"/>
      <c r="D8" s="608"/>
      <c r="E8" s="608"/>
      <c r="F8" s="608"/>
      <c r="G8" s="608"/>
      <c r="H8" s="608"/>
      <c r="I8" s="608"/>
      <c r="J8" s="608"/>
      <c r="K8" s="608"/>
      <c r="L8" s="608"/>
      <c r="M8" s="608"/>
      <c r="N8" s="608"/>
      <c r="O8" s="608"/>
      <c r="P8" s="608"/>
      <c r="Q8" s="609"/>
      <c r="R8" s="610">
        <v>6218</v>
      </c>
      <c r="S8" s="611"/>
      <c r="T8" s="611"/>
      <c r="U8" s="611"/>
      <c r="V8" s="611"/>
      <c r="W8" s="611"/>
      <c r="X8" s="611"/>
      <c r="Y8" s="612"/>
      <c r="Z8" s="613">
        <v>0.1</v>
      </c>
      <c r="AA8" s="613"/>
      <c r="AB8" s="613"/>
      <c r="AC8" s="613"/>
      <c r="AD8" s="614">
        <v>6218</v>
      </c>
      <c r="AE8" s="614"/>
      <c r="AF8" s="614"/>
      <c r="AG8" s="614"/>
      <c r="AH8" s="614"/>
      <c r="AI8" s="614"/>
      <c r="AJ8" s="614"/>
      <c r="AK8" s="614"/>
      <c r="AL8" s="615">
        <v>0.1</v>
      </c>
      <c r="AM8" s="616"/>
      <c r="AN8" s="616"/>
      <c r="AO8" s="617"/>
      <c r="AP8" s="607" t="s">
        <v>228</v>
      </c>
      <c r="AQ8" s="608"/>
      <c r="AR8" s="608"/>
      <c r="AS8" s="608"/>
      <c r="AT8" s="608"/>
      <c r="AU8" s="608"/>
      <c r="AV8" s="608"/>
      <c r="AW8" s="608"/>
      <c r="AX8" s="608"/>
      <c r="AY8" s="608"/>
      <c r="AZ8" s="608"/>
      <c r="BA8" s="608"/>
      <c r="BB8" s="608"/>
      <c r="BC8" s="608"/>
      <c r="BD8" s="608"/>
      <c r="BE8" s="608"/>
      <c r="BF8" s="609"/>
      <c r="BG8" s="610">
        <v>25340</v>
      </c>
      <c r="BH8" s="611"/>
      <c r="BI8" s="611"/>
      <c r="BJ8" s="611"/>
      <c r="BK8" s="611"/>
      <c r="BL8" s="611"/>
      <c r="BM8" s="611"/>
      <c r="BN8" s="612"/>
      <c r="BO8" s="613">
        <v>0.9</v>
      </c>
      <c r="BP8" s="613"/>
      <c r="BQ8" s="613"/>
      <c r="BR8" s="613"/>
      <c r="BS8" s="614" t="s">
        <v>122</v>
      </c>
      <c r="BT8" s="614"/>
      <c r="BU8" s="614"/>
      <c r="BV8" s="614"/>
      <c r="BW8" s="614"/>
      <c r="BX8" s="614"/>
      <c r="BY8" s="614"/>
      <c r="BZ8" s="614"/>
      <c r="CA8" s="614"/>
      <c r="CB8" s="618"/>
      <c r="CD8" s="607" t="s">
        <v>229</v>
      </c>
      <c r="CE8" s="608"/>
      <c r="CF8" s="608"/>
      <c r="CG8" s="608"/>
      <c r="CH8" s="608"/>
      <c r="CI8" s="608"/>
      <c r="CJ8" s="608"/>
      <c r="CK8" s="608"/>
      <c r="CL8" s="608"/>
      <c r="CM8" s="608"/>
      <c r="CN8" s="608"/>
      <c r="CO8" s="608"/>
      <c r="CP8" s="608"/>
      <c r="CQ8" s="609"/>
      <c r="CR8" s="610">
        <v>4144325</v>
      </c>
      <c r="CS8" s="611"/>
      <c r="CT8" s="611"/>
      <c r="CU8" s="611"/>
      <c r="CV8" s="611"/>
      <c r="CW8" s="611"/>
      <c r="CX8" s="611"/>
      <c r="CY8" s="612"/>
      <c r="CZ8" s="613">
        <v>43.6</v>
      </c>
      <c r="DA8" s="613"/>
      <c r="DB8" s="613"/>
      <c r="DC8" s="613"/>
      <c r="DD8" s="619">
        <v>1919</v>
      </c>
      <c r="DE8" s="611"/>
      <c r="DF8" s="611"/>
      <c r="DG8" s="611"/>
      <c r="DH8" s="611"/>
      <c r="DI8" s="611"/>
      <c r="DJ8" s="611"/>
      <c r="DK8" s="611"/>
      <c r="DL8" s="611"/>
      <c r="DM8" s="611"/>
      <c r="DN8" s="611"/>
      <c r="DO8" s="611"/>
      <c r="DP8" s="612"/>
      <c r="DQ8" s="619">
        <v>2178882</v>
      </c>
      <c r="DR8" s="611"/>
      <c r="DS8" s="611"/>
      <c r="DT8" s="611"/>
      <c r="DU8" s="611"/>
      <c r="DV8" s="611"/>
      <c r="DW8" s="611"/>
      <c r="DX8" s="611"/>
      <c r="DY8" s="611"/>
      <c r="DZ8" s="611"/>
      <c r="EA8" s="611"/>
      <c r="EB8" s="611"/>
      <c r="EC8" s="620"/>
    </row>
    <row r="9" spans="2:143" ht="11.25" customHeight="1" x14ac:dyDescent="0.15">
      <c r="B9" s="607" t="s">
        <v>230</v>
      </c>
      <c r="C9" s="608"/>
      <c r="D9" s="608"/>
      <c r="E9" s="608"/>
      <c r="F9" s="608"/>
      <c r="G9" s="608"/>
      <c r="H9" s="608"/>
      <c r="I9" s="608"/>
      <c r="J9" s="608"/>
      <c r="K9" s="608"/>
      <c r="L9" s="608"/>
      <c r="M9" s="608"/>
      <c r="N9" s="608"/>
      <c r="O9" s="608"/>
      <c r="P9" s="608"/>
      <c r="Q9" s="609"/>
      <c r="R9" s="610">
        <v>13868</v>
      </c>
      <c r="S9" s="611"/>
      <c r="T9" s="611"/>
      <c r="U9" s="611"/>
      <c r="V9" s="611"/>
      <c r="W9" s="611"/>
      <c r="X9" s="611"/>
      <c r="Y9" s="612"/>
      <c r="Z9" s="613">
        <v>0.1</v>
      </c>
      <c r="AA9" s="613"/>
      <c r="AB9" s="613"/>
      <c r="AC9" s="613"/>
      <c r="AD9" s="614">
        <v>13868</v>
      </c>
      <c r="AE9" s="614"/>
      <c r="AF9" s="614"/>
      <c r="AG9" s="614"/>
      <c r="AH9" s="614"/>
      <c r="AI9" s="614"/>
      <c r="AJ9" s="614"/>
      <c r="AK9" s="614"/>
      <c r="AL9" s="615">
        <v>0.3</v>
      </c>
      <c r="AM9" s="616"/>
      <c r="AN9" s="616"/>
      <c r="AO9" s="617"/>
      <c r="AP9" s="607" t="s">
        <v>231</v>
      </c>
      <c r="AQ9" s="608"/>
      <c r="AR9" s="608"/>
      <c r="AS9" s="608"/>
      <c r="AT9" s="608"/>
      <c r="AU9" s="608"/>
      <c r="AV9" s="608"/>
      <c r="AW9" s="608"/>
      <c r="AX9" s="608"/>
      <c r="AY9" s="608"/>
      <c r="AZ9" s="608"/>
      <c r="BA9" s="608"/>
      <c r="BB9" s="608"/>
      <c r="BC9" s="608"/>
      <c r="BD9" s="608"/>
      <c r="BE9" s="608"/>
      <c r="BF9" s="609"/>
      <c r="BG9" s="610">
        <v>873520</v>
      </c>
      <c r="BH9" s="611"/>
      <c r="BI9" s="611"/>
      <c r="BJ9" s="611"/>
      <c r="BK9" s="611"/>
      <c r="BL9" s="611"/>
      <c r="BM9" s="611"/>
      <c r="BN9" s="612"/>
      <c r="BO9" s="613">
        <v>31</v>
      </c>
      <c r="BP9" s="613"/>
      <c r="BQ9" s="613"/>
      <c r="BR9" s="613"/>
      <c r="BS9" s="614" t="s">
        <v>122</v>
      </c>
      <c r="BT9" s="614"/>
      <c r="BU9" s="614"/>
      <c r="BV9" s="614"/>
      <c r="BW9" s="614"/>
      <c r="BX9" s="614"/>
      <c r="BY9" s="614"/>
      <c r="BZ9" s="614"/>
      <c r="CA9" s="614"/>
      <c r="CB9" s="618"/>
      <c r="CD9" s="607" t="s">
        <v>232</v>
      </c>
      <c r="CE9" s="608"/>
      <c r="CF9" s="608"/>
      <c r="CG9" s="608"/>
      <c r="CH9" s="608"/>
      <c r="CI9" s="608"/>
      <c r="CJ9" s="608"/>
      <c r="CK9" s="608"/>
      <c r="CL9" s="608"/>
      <c r="CM9" s="608"/>
      <c r="CN9" s="608"/>
      <c r="CO9" s="608"/>
      <c r="CP9" s="608"/>
      <c r="CQ9" s="609"/>
      <c r="CR9" s="610">
        <v>740748</v>
      </c>
      <c r="CS9" s="611"/>
      <c r="CT9" s="611"/>
      <c r="CU9" s="611"/>
      <c r="CV9" s="611"/>
      <c r="CW9" s="611"/>
      <c r="CX9" s="611"/>
      <c r="CY9" s="612"/>
      <c r="CZ9" s="613">
        <v>7.8</v>
      </c>
      <c r="DA9" s="613"/>
      <c r="DB9" s="613"/>
      <c r="DC9" s="613"/>
      <c r="DD9" s="619" t="s">
        <v>122</v>
      </c>
      <c r="DE9" s="611"/>
      <c r="DF9" s="611"/>
      <c r="DG9" s="611"/>
      <c r="DH9" s="611"/>
      <c r="DI9" s="611"/>
      <c r="DJ9" s="611"/>
      <c r="DK9" s="611"/>
      <c r="DL9" s="611"/>
      <c r="DM9" s="611"/>
      <c r="DN9" s="611"/>
      <c r="DO9" s="611"/>
      <c r="DP9" s="612"/>
      <c r="DQ9" s="619">
        <v>636303</v>
      </c>
      <c r="DR9" s="611"/>
      <c r="DS9" s="611"/>
      <c r="DT9" s="611"/>
      <c r="DU9" s="611"/>
      <c r="DV9" s="611"/>
      <c r="DW9" s="611"/>
      <c r="DX9" s="611"/>
      <c r="DY9" s="611"/>
      <c r="DZ9" s="611"/>
      <c r="EA9" s="611"/>
      <c r="EB9" s="611"/>
      <c r="EC9" s="620"/>
    </row>
    <row r="10" spans="2:143" ht="11.25" customHeight="1" x14ac:dyDescent="0.15">
      <c r="B10" s="607" t="s">
        <v>233</v>
      </c>
      <c r="C10" s="608"/>
      <c r="D10" s="608"/>
      <c r="E10" s="608"/>
      <c r="F10" s="608"/>
      <c r="G10" s="608"/>
      <c r="H10" s="608"/>
      <c r="I10" s="608"/>
      <c r="J10" s="608"/>
      <c r="K10" s="608"/>
      <c r="L10" s="608"/>
      <c r="M10" s="608"/>
      <c r="N10" s="608"/>
      <c r="O10" s="608"/>
      <c r="P10" s="608"/>
      <c r="Q10" s="609"/>
      <c r="R10" s="610" t="s">
        <v>122</v>
      </c>
      <c r="S10" s="611"/>
      <c r="T10" s="611"/>
      <c r="U10" s="611"/>
      <c r="V10" s="611"/>
      <c r="W10" s="611"/>
      <c r="X10" s="611"/>
      <c r="Y10" s="612"/>
      <c r="Z10" s="613" t="s">
        <v>122</v>
      </c>
      <c r="AA10" s="613"/>
      <c r="AB10" s="613"/>
      <c r="AC10" s="613"/>
      <c r="AD10" s="614" t="s">
        <v>122</v>
      </c>
      <c r="AE10" s="614"/>
      <c r="AF10" s="614"/>
      <c r="AG10" s="614"/>
      <c r="AH10" s="614"/>
      <c r="AI10" s="614"/>
      <c r="AJ10" s="614"/>
      <c r="AK10" s="614"/>
      <c r="AL10" s="615" t="s">
        <v>122</v>
      </c>
      <c r="AM10" s="616"/>
      <c r="AN10" s="616"/>
      <c r="AO10" s="617"/>
      <c r="AP10" s="607" t="s">
        <v>234</v>
      </c>
      <c r="AQ10" s="608"/>
      <c r="AR10" s="608"/>
      <c r="AS10" s="608"/>
      <c r="AT10" s="608"/>
      <c r="AU10" s="608"/>
      <c r="AV10" s="608"/>
      <c r="AW10" s="608"/>
      <c r="AX10" s="608"/>
      <c r="AY10" s="608"/>
      <c r="AZ10" s="608"/>
      <c r="BA10" s="608"/>
      <c r="BB10" s="608"/>
      <c r="BC10" s="608"/>
      <c r="BD10" s="608"/>
      <c r="BE10" s="608"/>
      <c r="BF10" s="609"/>
      <c r="BG10" s="610">
        <v>56554</v>
      </c>
      <c r="BH10" s="611"/>
      <c r="BI10" s="611"/>
      <c r="BJ10" s="611"/>
      <c r="BK10" s="611"/>
      <c r="BL10" s="611"/>
      <c r="BM10" s="611"/>
      <c r="BN10" s="612"/>
      <c r="BO10" s="613">
        <v>2</v>
      </c>
      <c r="BP10" s="613"/>
      <c r="BQ10" s="613"/>
      <c r="BR10" s="613"/>
      <c r="BS10" s="614" t="s">
        <v>122</v>
      </c>
      <c r="BT10" s="614"/>
      <c r="BU10" s="614"/>
      <c r="BV10" s="614"/>
      <c r="BW10" s="614"/>
      <c r="BX10" s="614"/>
      <c r="BY10" s="614"/>
      <c r="BZ10" s="614"/>
      <c r="CA10" s="614"/>
      <c r="CB10" s="618"/>
      <c r="CD10" s="607" t="s">
        <v>235</v>
      </c>
      <c r="CE10" s="608"/>
      <c r="CF10" s="608"/>
      <c r="CG10" s="608"/>
      <c r="CH10" s="608"/>
      <c r="CI10" s="608"/>
      <c r="CJ10" s="608"/>
      <c r="CK10" s="608"/>
      <c r="CL10" s="608"/>
      <c r="CM10" s="608"/>
      <c r="CN10" s="608"/>
      <c r="CO10" s="608"/>
      <c r="CP10" s="608"/>
      <c r="CQ10" s="609"/>
      <c r="CR10" s="610" t="s">
        <v>122</v>
      </c>
      <c r="CS10" s="611"/>
      <c r="CT10" s="611"/>
      <c r="CU10" s="611"/>
      <c r="CV10" s="611"/>
      <c r="CW10" s="611"/>
      <c r="CX10" s="611"/>
      <c r="CY10" s="612"/>
      <c r="CZ10" s="613" t="s">
        <v>122</v>
      </c>
      <c r="DA10" s="613"/>
      <c r="DB10" s="613"/>
      <c r="DC10" s="613"/>
      <c r="DD10" s="619" t="s">
        <v>122</v>
      </c>
      <c r="DE10" s="611"/>
      <c r="DF10" s="611"/>
      <c r="DG10" s="611"/>
      <c r="DH10" s="611"/>
      <c r="DI10" s="611"/>
      <c r="DJ10" s="611"/>
      <c r="DK10" s="611"/>
      <c r="DL10" s="611"/>
      <c r="DM10" s="611"/>
      <c r="DN10" s="611"/>
      <c r="DO10" s="611"/>
      <c r="DP10" s="612"/>
      <c r="DQ10" s="619" t="s">
        <v>122</v>
      </c>
      <c r="DR10" s="611"/>
      <c r="DS10" s="611"/>
      <c r="DT10" s="611"/>
      <c r="DU10" s="611"/>
      <c r="DV10" s="611"/>
      <c r="DW10" s="611"/>
      <c r="DX10" s="611"/>
      <c r="DY10" s="611"/>
      <c r="DZ10" s="611"/>
      <c r="EA10" s="611"/>
      <c r="EB10" s="611"/>
      <c r="EC10" s="620"/>
    </row>
    <row r="11" spans="2:143" ht="11.25" customHeight="1" x14ac:dyDescent="0.15">
      <c r="B11" s="607" t="s">
        <v>236</v>
      </c>
      <c r="C11" s="608"/>
      <c r="D11" s="608"/>
      <c r="E11" s="608"/>
      <c r="F11" s="608"/>
      <c r="G11" s="608"/>
      <c r="H11" s="608"/>
      <c r="I11" s="608"/>
      <c r="J11" s="608"/>
      <c r="K11" s="608"/>
      <c r="L11" s="608"/>
      <c r="M11" s="608"/>
      <c r="N11" s="608"/>
      <c r="O11" s="608"/>
      <c r="P11" s="608"/>
      <c r="Q11" s="609"/>
      <c r="R11" s="610">
        <v>459462</v>
      </c>
      <c r="S11" s="611"/>
      <c r="T11" s="611"/>
      <c r="U11" s="611"/>
      <c r="V11" s="611"/>
      <c r="W11" s="611"/>
      <c r="X11" s="611"/>
      <c r="Y11" s="612"/>
      <c r="Z11" s="615">
        <v>4.7</v>
      </c>
      <c r="AA11" s="616"/>
      <c r="AB11" s="616"/>
      <c r="AC11" s="622"/>
      <c r="AD11" s="619">
        <v>459462</v>
      </c>
      <c r="AE11" s="611"/>
      <c r="AF11" s="611"/>
      <c r="AG11" s="611"/>
      <c r="AH11" s="611"/>
      <c r="AI11" s="611"/>
      <c r="AJ11" s="611"/>
      <c r="AK11" s="612"/>
      <c r="AL11" s="615">
        <v>8.6999999999999993</v>
      </c>
      <c r="AM11" s="616"/>
      <c r="AN11" s="616"/>
      <c r="AO11" s="617"/>
      <c r="AP11" s="607" t="s">
        <v>237</v>
      </c>
      <c r="AQ11" s="608"/>
      <c r="AR11" s="608"/>
      <c r="AS11" s="608"/>
      <c r="AT11" s="608"/>
      <c r="AU11" s="608"/>
      <c r="AV11" s="608"/>
      <c r="AW11" s="608"/>
      <c r="AX11" s="608"/>
      <c r="AY11" s="608"/>
      <c r="AZ11" s="608"/>
      <c r="BA11" s="608"/>
      <c r="BB11" s="608"/>
      <c r="BC11" s="608"/>
      <c r="BD11" s="608"/>
      <c r="BE11" s="608"/>
      <c r="BF11" s="609"/>
      <c r="BG11" s="610">
        <v>65889</v>
      </c>
      <c r="BH11" s="611"/>
      <c r="BI11" s="611"/>
      <c r="BJ11" s="611"/>
      <c r="BK11" s="611"/>
      <c r="BL11" s="611"/>
      <c r="BM11" s="611"/>
      <c r="BN11" s="612"/>
      <c r="BO11" s="613">
        <v>2.2999999999999998</v>
      </c>
      <c r="BP11" s="613"/>
      <c r="BQ11" s="613"/>
      <c r="BR11" s="613"/>
      <c r="BS11" s="614" t="s">
        <v>122</v>
      </c>
      <c r="BT11" s="614"/>
      <c r="BU11" s="614"/>
      <c r="BV11" s="614"/>
      <c r="BW11" s="614"/>
      <c r="BX11" s="614"/>
      <c r="BY11" s="614"/>
      <c r="BZ11" s="614"/>
      <c r="CA11" s="614"/>
      <c r="CB11" s="618"/>
      <c r="CD11" s="607" t="s">
        <v>238</v>
      </c>
      <c r="CE11" s="608"/>
      <c r="CF11" s="608"/>
      <c r="CG11" s="608"/>
      <c r="CH11" s="608"/>
      <c r="CI11" s="608"/>
      <c r="CJ11" s="608"/>
      <c r="CK11" s="608"/>
      <c r="CL11" s="608"/>
      <c r="CM11" s="608"/>
      <c r="CN11" s="608"/>
      <c r="CO11" s="608"/>
      <c r="CP11" s="608"/>
      <c r="CQ11" s="609"/>
      <c r="CR11" s="610">
        <v>126908</v>
      </c>
      <c r="CS11" s="611"/>
      <c r="CT11" s="611"/>
      <c r="CU11" s="611"/>
      <c r="CV11" s="611"/>
      <c r="CW11" s="611"/>
      <c r="CX11" s="611"/>
      <c r="CY11" s="612"/>
      <c r="CZ11" s="613">
        <v>1.3</v>
      </c>
      <c r="DA11" s="613"/>
      <c r="DB11" s="613"/>
      <c r="DC11" s="613"/>
      <c r="DD11" s="619">
        <v>2793</v>
      </c>
      <c r="DE11" s="611"/>
      <c r="DF11" s="611"/>
      <c r="DG11" s="611"/>
      <c r="DH11" s="611"/>
      <c r="DI11" s="611"/>
      <c r="DJ11" s="611"/>
      <c r="DK11" s="611"/>
      <c r="DL11" s="611"/>
      <c r="DM11" s="611"/>
      <c r="DN11" s="611"/>
      <c r="DO11" s="611"/>
      <c r="DP11" s="612"/>
      <c r="DQ11" s="619">
        <v>89761</v>
      </c>
      <c r="DR11" s="611"/>
      <c r="DS11" s="611"/>
      <c r="DT11" s="611"/>
      <c r="DU11" s="611"/>
      <c r="DV11" s="611"/>
      <c r="DW11" s="611"/>
      <c r="DX11" s="611"/>
      <c r="DY11" s="611"/>
      <c r="DZ11" s="611"/>
      <c r="EA11" s="611"/>
      <c r="EB11" s="611"/>
      <c r="EC11" s="620"/>
    </row>
    <row r="12" spans="2:143" ht="11.25" customHeight="1" x14ac:dyDescent="0.15">
      <c r="B12" s="607" t="s">
        <v>239</v>
      </c>
      <c r="C12" s="608"/>
      <c r="D12" s="608"/>
      <c r="E12" s="608"/>
      <c r="F12" s="608"/>
      <c r="G12" s="608"/>
      <c r="H12" s="608"/>
      <c r="I12" s="608"/>
      <c r="J12" s="608"/>
      <c r="K12" s="608"/>
      <c r="L12" s="608"/>
      <c r="M12" s="608"/>
      <c r="N12" s="608"/>
      <c r="O12" s="608"/>
      <c r="P12" s="608"/>
      <c r="Q12" s="609"/>
      <c r="R12" s="610">
        <v>2553</v>
      </c>
      <c r="S12" s="611"/>
      <c r="T12" s="611"/>
      <c r="U12" s="611"/>
      <c r="V12" s="611"/>
      <c r="W12" s="611"/>
      <c r="X12" s="611"/>
      <c r="Y12" s="612"/>
      <c r="Z12" s="613">
        <v>0</v>
      </c>
      <c r="AA12" s="613"/>
      <c r="AB12" s="613"/>
      <c r="AC12" s="613"/>
      <c r="AD12" s="614">
        <v>2553</v>
      </c>
      <c r="AE12" s="614"/>
      <c r="AF12" s="614"/>
      <c r="AG12" s="614"/>
      <c r="AH12" s="614"/>
      <c r="AI12" s="614"/>
      <c r="AJ12" s="614"/>
      <c r="AK12" s="614"/>
      <c r="AL12" s="615">
        <v>0</v>
      </c>
      <c r="AM12" s="616"/>
      <c r="AN12" s="616"/>
      <c r="AO12" s="617"/>
      <c r="AP12" s="607" t="s">
        <v>240</v>
      </c>
      <c r="AQ12" s="608"/>
      <c r="AR12" s="608"/>
      <c r="AS12" s="608"/>
      <c r="AT12" s="608"/>
      <c r="AU12" s="608"/>
      <c r="AV12" s="608"/>
      <c r="AW12" s="608"/>
      <c r="AX12" s="608"/>
      <c r="AY12" s="608"/>
      <c r="AZ12" s="608"/>
      <c r="BA12" s="608"/>
      <c r="BB12" s="608"/>
      <c r="BC12" s="608"/>
      <c r="BD12" s="608"/>
      <c r="BE12" s="608"/>
      <c r="BF12" s="609"/>
      <c r="BG12" s="610">
        <v>1608557</v>
      </c>
      <c r="BH12" s="611"/>
      <c r="BI12" s="611"/>
      <c r="BJ12" s="611"/>
      <c r="BK12" s="611"/>
      <c r="BL12" s="611"/>
      <c r="BM12" s="611"/>
      <c r="BN12" s="612"/>
      <c r="BO12" s="613">
        <v>57</v>
      </c>
      <c r="BP12" s="613"/>
      <c r="BQ12" s="613"/>
      <c r="BR12" s="613"/>
      <c r="BS12" s="614" t="s">
        <v>122</v>
      </c>
      <c r="BT12" s="614"/>
      <c r="BU12" s="614"/>
      <c r="BV12" s="614"/>
      <c r="BW12" s="614"/>
      <c r="BX12" s="614"/>
      <c r="BY12" s="614"/>
      <c r="BZ12" s="614"/>
      <c r="CA12" s="614"/>
      <c r="CB12" s="618"/>
      <c r="CD12" s="607" t="s">
        <v>241</v>
      </c>
      <c r="CE12" s="608"/>
      <c r="CF12" s="608"/>
      <c r="CG12" s="608"/>
      <c r="CH12" s="608"/>
      <c r="CI12" s="608"/>
      <c r="CJ12" s="608"/>
      <c r="CK12" s="608"/>
      <c r="CL12" s="608"/>
      <c r="CM12" s="608"/>
      <c r="CN12" s="608"/>
      <c r="CO12" s="608"/>
      <c r="CP12" s="608"/>
      <c r="CQ12" s="609"/>
      <c r="CR12" s="610">
        <v>152135</v>
      </c>
      <c r="CS12" s="611"/>
      <c r="CT12" s="611"/>
      <c r="CU12" s="611"/>
      <c r="CV12" s="611"/>
      <c r="CW12" s="611"/>
      <c r="CX12" s="611"/>
      <c r="CY12" s="612"/>
      <c r="CZ12" s="613">
        <v>1.6</v>
      </c>
      <c r="DA12" s="613"/>
      <c r="DB12" s="613"/>
      <c r="DC12" s="613"/>
      <c r="DD12" s="619" t="s">
        <v>122</v>
      </c>
      <c r="DE12" s="611"/>
      <c r="DF12" s="611"/>
      <c r="DG12" s="611"/>
      <c r="DH12" s="611"/>
      <c r="DI12" s="611"/>
      <c r="DJ12" s="611"/>
      <c r="DK12" s="611"/>
      <c r="DL12" s="611"/>
      <c r="DM12" s="611"/>
      <c r="DN12" s="611"/>
      <c r="DO12" s="611"/>
      <c r="DP12" s="612"/>
      <c r="DQ12" s="619">
        <v>77368</v>
      </c>
      <c r="DR12" s="611"/>
      <c r="DS12" s="611"/>
      <c r="DT12" s="611"/>
      <c r="DU12" s="611"/>
      <c r="DV12" s="611"/>
      <c r="DW12" s="611"/>
      <c r="DX12" s="611"/>
      <c r="DY12" s="611"/>
      <c r="DZ12" s="611"/>
      <c r="EA12" s="611"/>
      <c r="EB12" s="611"/>
      <c r="EC12" s="620"/>
    </row>
    <row r="13" spans="2:143" ht="11.25" customHeight="1" x14ac:dyDescent="0.15">
      <c r="B13" s="607" t="s">
        <v>242</v>
      </c>
      <c r="C13" s="608"/>
      <c r="D13" s="608"/>
      <c r="E13" s="608"/>
      <c r="F13" s="608"/>
      <c r="G13" s="608"/>
      <c r="H13" s="608"/>
      <c r="I13" s="608"/>
      <c r="J13" s="608"/>
      <c r="K13" s="608"/>
      <c r="L13" s="608"/>
      <c r="M13" s="608"/>
      <c r="N13" s="608"/>
      <c r="O13" s="608"/>
      <c r="P13" s="608"/>
      <c r="Q13" s="609"/>
      <c r="R13" s="610" t="s">
        <v>122</v>
      </c>
      <c r="S13" s="611"/>
      <c r="T13" s="611"/>
      <c r="U13" s="611"/>
      <c r="V13" s="611"/>
      <c r="W13" s="611"/>
      <c r="X13" s="611"/>
      <c r="Y13" s="612"/>
      <c r="Z13" s="613" t="s">
        <v>122</v>
      </c>
      <c r="AA13" s="613"/>
      <c r="AB13" s="613"/>
      <c r="AC13" s="613"/>
      <c r="AD13" s="614" t="s">
        <v>122</v>
      </c>
      <c r="AE13" s="614"/>
      <c r="AF13" s="614"/>
      <c r="AG13" s="614"/>
      <c r="AH13" s="614"/>
      <c r="AI13" s="614"/>
      <c r="AJ13" s="614"/>
      <c r="AK13" s="614"/>
      <c r="AL13" s="615" t="s">
        <v>122</v>
      </c>
      <c r="AM13" s="616"/>
      <c r="AN13" s="616"/>
      <c r="AO13" s="617"/>
      <c r="AP13" s="607" t="s">
        <v>243</v>
      </c>
      <c r="AQ13" s="608"/>
      <c r="AR13" s="608"/>
      <c r="AS13" s="608"/>
      <c r="AT13" s="608"/>
      <c r="AU13" s="608"/>
      <c r="AV13" s="608"/>
      <c r="AW13" s="608"/>
      <c r="AX13" s="608"/>
      <c r="AY13" s="608"/>
      <c r="AZ13" s="608"/>
      <c r="BA13" s="608"/>
      <c r="BB13" s="608"/>
      <c r="BC13" s="608"/>
      <c r="BD13" s="608"/>
      <c r="BE13" s="608"/>
      <c r="BF13" s="609"/>
      <c r="BG13" s="610">
        <v>1603114</v>
      </c>
      <c r="BH13" s="611"/>
      <c r="BI13" s="611"/>
      <c r="BJ13" s="611"/>
      <c r="BK13" s="611"/>
      <c r="BL13" s="611"/>
      <c r="BM13" s="611"/>
      <c r="BN13" s="612"/>
      <c r="BO13" s="613">
        <v>56.8</v>
      </c>
      <c r="BP13" s="613"/>
      <c r="BQ13" s="613"/>
      <c r="BR13" s="613"/>
      <c r="BS13" s="614" t="s">
        <v>122</v>
      </c>
      <c r="BT13" s="614"/>
      <c r="BU13" s="614"/>
      <c r="BV13" s="614"/>
      <c r="BW13" s="614"/>
      <c r="BX13" s="614"/>
      <c r="BY13" s="614"/>
      <c r="BZ13" s="614"/>
      <c r="CA13" s="614"/>
      <c r="CB13" s="618"/>
      <c r="CD13" s="607" t="s">
        <v>244</v>
      </c>
      <c r="CE13" s="608"/>
      <c r="CF13" s="608"/>
      <c r="CG13" s="608"/>
      <c r="CH13" s="608"/>
      <c r="CI13" s="608"/>
      <c r="CJ13" s="608"/>
      <c r="CK13" s="608"/>
      <c r="CL13" s="608"/>
      <c r="CM13" s="608"/>
      <c r="CN13" s="608"/>
      <c r="CO13" s="608"/>
      <c r="CP13" s="608"/>
      <c r="CQ13" s="609"/>
      <c r="CR13" s="610">
        <v>616518</v>
      </c>
      <c r="CS13" s="611"/>
      <c r="CT13" s="611"/>
      <c r="CU13" s="611"/>
      <c r="CV13" s="611"/>
      <c r="CW13" s="611"/>
      <c r="CX13" s="611"/>
      <c r="CY13" s="612"/>
      <c r="CZ13" s="613">
        <v>6.5</v>
      </c>
      <c r="DA13" s="613"/>
      <c r="DB13" s="613"/>
      <c r="DC13" s="613"/>
      <c r="DD13" s="619">
        <v>185373</v>
      </c>
      <c r="DE13" s="611"/>
      <c r="DF13" s="611"/>
      <c r="DG13" s="611"/>
      <c r="DH13" s="611"/>
      <c r="DI13" s="611"/>
      <c r="DJ13" s="611"/>
      <c r="DK13" s="611"/>
      <c r="DL13" s="611"/>
      <c r="DM13" s="611"/>
      <c r="DN13" s="611"/>
      <c r="DO13" s="611"/>
      <c r="DP13" s="612"/>
      <c r="DQ13" s="619">
        <v>394699</v>
      </c>
      <c r="DR13" s="611"/>
      <c r="DS13" s="611"/>
      <c r="DT13" s="611"/>
      <c r="DU13" s="611"/>
      <c r="DV13" s="611"/>
      <c r="DW13" s="611"/>
      <c r="DX13" s="611"/>
      <c r="DY13" s="611"/>
      <c r="DZ13" s="611"/>
      <c r="EA13" s="611"/>
      <c r="EB13" s="611"/>
      <c r="EC13" s="620"/>
    </row>
    <row r="14" spans="2:143" ht="11.25" customHeight="1" x14ac:dyDescent="0.15">
      <c r="B14" s="607" t="s">
        <v>245</v>
      </c>
      <c r="C14" s="608"/>
      <c r="D14" s="608"/>
      <c r="E14" s="608"/>
      <c r="F14" s="608"/>
      <c r="G14" s="608"/>
      <c r="H14" s="608"/>
      <c r="I14" s="608"/>
      <c r="J14" s="608"/>
      <c r="K14" s="608"/>
      <c r="L14" s="608"/>
      <c r="M14" s="608"/>
      <c r="N14" s="608"/>
      <c r="O14" s="608"/>
      <c r="P14" s="608"/>
      <c r="Q14" s="609"/>
      <c r="R14" s="610" t="s">
        <v>122</v>
      </c>
      <c r="S14" s="611"/>
      <c r="T14" s="611"/>
      <c r="U14" s="611"/>
      <c r="V14" s="611"/>
      <c r="W14" s="611"/>
      <c r="X14" s="611"/>
      <c r="Y14" s="612"/>
      <c r="Z14" s="613" t="s">
        <v>122</v>
      </c>
      <c r="AA14" s="613"/>
      <c r="AB14" s="613"/>
      <c r="AC14" s="613"/>
      <c r="AD14" s="614" t="s">
        <v>122</v>
      </c>
      <c r="AE14" s="614"/>
      <c r="AF14" s="614"/>
      <c r="AG14" s="614"/>
      <c r="AH14" s="614"/>
      <c r="AI14" s="614"/>
      <c r="AJ14" s="614"/>
      <c r="AK14" s="614"/>
      <c r="AL14" s="615" t="s">
        <v>122</v>
      </c>
      <c r="AM14" s="616"/>
      <c r="AN14" s="616"/>
      <c r="AO14" s="617"/>
      <c r="AP14" s="607" t="s">
        <v>246</v>
      </c>
      <c r="AQ14" s="608"/>
      <c r="AR14" s="608"/>
      <c r="AS14" s="608"/>
      <c r="AT14" s="608"/>
      <c r="AU14" s="608"/>
      <c r="AV14" s="608"/>
      <c r="AW14" s="608"/>
      <c r="AX14" s="608"/>
      <c r="AY14" s="608"/>
      <c r="AZ14" s="608"/>
      <c r="BA14" s="608"/>
      <c r="BB14" s="608"/>
      <c r="BC14" s="608"/>
      <c r="BD14" s="608"/>
      <c r="BE14" s="608"/>
      <c r="BF14" s="609"/>
      <c r="BG14" s="610">
        <v>75387</v>
      </c>
      <c r="BH14" s="611"/>
      <c r="BI14" s="611"/>
      <c r="BJ14" s="611"/>
      <c r="BK14" s="611"/>
      <c r="BL14" s="611"/>
      <c r="BM14" s="611"/>
      <c r="BN14" s="612"/>
      <c r="BO14" s="613">
        <v>2.7</v>
      </c>
      <c r="BP14" s="613"/>
      <c r="BQ14" s="613"/>
      <c r="BR14" s="613"/>
      <c r="BS14" s="614" t="s">
        <v>122</v>
      </c>
      <c r="BT14" s="614"/>
      <c r="BU14" s="614"/>
      <c r="BV14" s="614"/>
      <c r="BW14" s="614"/>
      <c r="BX14" s="614"/>
      <c r="BY14" s="614"/>
      <c r="BZ14" s="614"/>
      <c r="CA14" s="614"/>
      <c r="CB14" s="618"/>
      <c r="CD14" s="607" t="s">
        <v>247</v>
      </c>
      <c r="CE14" s="608"/>
      <c r="CF14" s="608"/>
      <c r="CG14" s="608"/>
      <c r="CH14" s="608"/>
      <c r="CI14" s="608"/>
      <c r="CJ14" s="608"/>
      <c r="CK14" s="608"/>
      <c r="CL14" s="608"/>
      <c r="CM14" s="608"/>
      <c r="CN14" s="608"/>
      <c r="CO14" s="608"/>
      <c r="CP14" s="608"/>
      <c r="CQ14" s="609"/>
      <c r="CR14" s="610">
        <v>282058</v>
      </c>
      <c r="CS14" s="611"/>
      <c r="CT14" s="611"/>
      <c r="CU14" s="611"/>
      <c r="CV14" s="611"/>
      <c r="CW14" s="611"/>
      <c r="CX14" s="611"/>
      <c r="CY14" s="612"/>
      <c r="CZ14" s="613">
        <v>3</v>
      </c>
      <c r="DA14" s="613"/>
      <c r="DB14" s="613"/>
      <c r="DC14" s="613"/>
      <c r="DD14" s="619" t="s">
        <v>122</v>
      </c>
      <c r="DE14" s="611"/>
      <c r="DF14" s="611"/>
      <c r="DG14" s="611"/>
      <c r="DH14" s="611"/>
      <c r="DI14" s="611"/>
      <c r="DJ14" s="611"/>
      <c r="DK14" s="611"/>
      <c r="DL14" s="611"/>
      <c r="DM14" s="611"/>
      <c r="DN14" s="611"/>
      <c r="DO14" s="611"/>
      <c r="DP14" s="612"/>
      <c r="DQ14" s="619">
        <v>279926</v>
      </c>
      <c r="DR14" s="611"/>
      <c r="DS14" s="611"/>
      <c r="DT14" s="611"/>
      <c r="DU14" s="611"/>
      <c r="DV14" s="611"/>
      <c r="DW14" s="611"/>
      <c r="DX14" s="611"/>
      <c r="DY14" s="611"/>
      <c r="DZ14" s="611"/>
      <c r="EA14" s="611"/>
      <c r="EB14" s="611"/>
      <c r="EC14" s="620"/>
    </row>
    <row r="15" spans="2:143" ht="11.25" customHeight="1" x14ac:dyDescent="0.15">
      <c r="B15" s="607" t="s">
        <v>248</v>
      </c>
      <c r="C15" s="608"/>
      <c r="D15" s="608"/>
      <c r="E15" s="608"/>
      <c r="F15" s="608"/>
      <c r="G15" s="608"/>
      <c r="H15" s="608"/>
      <c r="I15" s="608"/>
      <c r="J15" s="608"/>
      <c r="K15" s="608"/>
      <c r="L15" s="608"/>
      <c r="M15" s="608"/>
      <c r="N15" s="608"/>
      <c r="O15" s="608"/>
      <c r="P15" s="608"/>
      <c r="Q15" s="609"/>
      <c r="R15" s="610">
        <v>4605</v>
      </c>
      <c r="S15" s="611"/>
      <c r="T15" s="611"/>
      <c r="U15" s="611"/>
      <c r="V15" s="611"/>
      <c r="W15" s="611"/>
      <c r="X15" s="611"/>
      <c r="Y15" s="612"/>
      <c r="Z15" s="613">
        <v>0</v>
      </c>
      <c r="AA15" s="613"/>
      <c r="AB15" s="613"/>
      <c r="AC15" s="613"/>
      <c r="AD15" s="614">
        <v>4605</v>
      </c>
      <c r="AE15" s="614"/>
      <c r="AF15" s="614"/>
      <c r="AG15" s="614"/>
      <c r="AH15" s="614"/>
      <c r="AI15" s="614"/>
      <c r="AJ15" s="614"/>
      <c r="AK15" s="614"/>
      <c r="AL15" s="615">
        <v>0.1</v>
      </c>
      <c r="AM15" s="616"/>
      <c r="AN15" s="616"/>
      <c r="AO15" s="617"/>
      <c r="AP15" s="607" t="s">
        <v>249</v>
      </c>
      <c r="AQ15" s="608"/>
      <c r="AR15" s="608"/>
      <c r="AS15" s="608"/>
      <c r="AT15" s="608"/>
      <c r="AU15" s="608"/>
      <c r="AV15" s="608"/>
      <c r="AW15" s="608"/>
      <c r="AX15" s="608"/>
      <c r="AY15" s="608"/>
      <c r="AZ15" s="608"/>
      <c r="BA15" s="608"/>
      <c r="BB15" s="608"/>
      <c r="BC15" s="608"/>
      <c r="BD15" s="608"/>
      <c r="BE15" s="608"/>
      <c r="BF15" s="609"/>
      <c r="BG15" s="610">
        <v>116831</v>
      </c>
      <c r="BH15" s="611"/>
      <c r="BI15" s="611"/>
      <c r="BJ15" s="611"/>
      <c r="BK15" s="611"/>
      <c r="BL15" s="611"/>
      <c r="BM15" s="611"/>
      <c r="BN15" s="612"/>
      <c r="BO15" s="613">
        <v>4.0999999999999996</v>
      </c>
      <c r="BP15" s="613"/>
      <c r="BQ15" s="613"/>
      <c r="BR15" s="613"/>
      <c r="BS15" s="614" t="s">
        <v>122</v>
      </c>
      <c r="BT15" s="614"/>
      <c r="BU15" s="614"/>
      <c r="BV15" s="614"/>
      <c r="BW15" s="614"/>
      <c r="BX15" s="614"/>
      <c r="BY15" s="614"/>
      <c r="BZ15" s="614"/>
      <c r="CA15" s="614"/>
      <c r="CB15" s="618"/>
      <c r="CD15" s="607" t="s">
        <v>250</v>
      </c>
      <c r="CE15" s="608"/>
      <c r="CF15" s="608"/>
      <c r="CG15" s="608"/>
      <c r="CH15" s="608"/>
      <c r="CI15" s="608"/>
      <c r="CJ15" s="608"/>
      <c r="CK15" s="608"/>
      <c r="CL15" s="608"/>
      <c r="CM15" s="608"/>
      <c r="CN15" s="608"/>
      <c r="CO15" s="608"/>
      <c r="CP15" s="608"/>
      <c r="CQ15" s="609"/>
      <c r="CR15" s="610">
        <v>1224201</v>
      </c>
      <c r="CS15" s="611"/>
      <c r="CT15" s="611"/>
      <c r="CU15" s="611"/>
      <c r="CV15" s="611"/>
      <c r="CW15" s="611"/>
      <c r="CX15" s="611"/>
      <c r="CY15" s="612"/>
      <c r="CZ15" s="613">
        <v>12.9</v>
      </c>
      <c r="DA15" s="613"/>
      <c r="DB15" s="613"/>
      <c r="DC15" s="613"/>
      <c r="DD15" s="619">
        <v>125941</v>
      </c>
      <c r="DE15" s="611"/>
      <c r="DF15" s="611"/>
      <c r="DG15" s="611"/>
      <c r="DH15" s="611"/>
      <c r="DI15" s="611"/>
      <c r="DJ15" s="611"/>
      <c r="DK15" s="611"/>
      <c r="DL15" s="611"/>
      <c r="DM15" s="611"/>
      <c r="DN15" s="611"/>
      <c r="DO15" s="611"/>
      <c r="DP15" s="612"/>
      <c r="DQ15" s="619">
        <v>835689</v>
      </c>
      <c r="DR15" s="611"/>
      <c r="DS15" s="611"/>
      <c r="DT15" s="611"/>
      <c r="DU15" s="611"/>
      <c r="DV15" s="611"/>
      <c r="DW15" s="611"/>
      <c r="DX15" s="611"/>
      <c r="DY15" s="611"/>
      <c r="DZ15" s="611"/>
      <c r="EA15" s="611"/>
      <c r="EB15" s="611"/>
      <c r="EC15" s="620"/>
    </row>
    <row r="16" spans="2:143" ht="11.25" customHeight="1" x14ac:dyDescent="0.15">
      <c r="B16" s="607" t="s">
        <v>251</v>
      </c>
      <c r="C16" s="608"/>
      <c r="D16" s="608"/>
      <c r="E16" s="608"/>
      <c r="F16" s="608"/>
      <c r="G16" s="608"/>
      <c r="H16" s="608"/>
      <c r="I16" s="608"/>
      <c r="J16" s="608"/>
      <c r="K16" s="608"/>
      <c r="L16" s="608"/>
      <c r="M16" s="608"/>
      <c r="N16" s="608"/>
      <c r="O16" s="608"/>
      <c r="P16" s="608"/>
      <c r="Q16" s="609"/>
      <c r="R16" s="610">
        <v>38261</v>
      </c>
      <c r="S16" s="611"/>
      <c r="T16" s="611"/>
      <c r="U16" s="611"/>
      <c r="V16" s="611"/>
      <c r="W16" s="611"/>
      <c r="X16" s="611"/>
      <c r="Y16" s="612"/>
      <c r="Z16" s="613">
        <v>0.4</v>
      </c>
      <c r="AA16" s="613"/>
      <c r="AB16" s="613"/>
      <c r="AC16" s="613"/>
      <c r="AD16" s="614">
        <v>38261</v>
      </c>
      <c r="AE16" s="614"/>
      <c r="AF16" s="614"/>
      <c r="AG16" s="614"/>
      <c r="AH16" s="614"/>
      <c r="AI16" s="614"/>
      <c r="AJ16" s="614"/>
      <c r="AK16" s="614"/>
      <c r="AL16" s="615">
        <v>0.7</v>
      </c>
      <c r="AM16" s="616"/>
      <c r="AN16" s="616"/>
      <c r="AO16" s="617"/>
      <c r="AP16" s="607" t="s">
        <v>252</v>
      </c>
      <c r="AQ16" s="608"/>
      <c r="AR16" s="608"/>
      <c r="AS16" s="608"/>
      <c r="AT16" s="608"/>
      <c r="AU16" s="608"/>
      <c r="AV16" s="608"/>
      <c r="AW16" s="608"/>
      <c r="AX16" s="608"/>
      <c r="AY16" s="608"/>
      <c r="AZ16" s="608"/>
      <c r="BA16" s="608"/>
      <c r="BB16" s="608"/>
      <c r="BC16" s="608"/>
      <c r="BD16" s="608"/>
      <c r="BE16" s="608"/>
      <c r="BF16" s="609"/>
      <c r="BG16" s="610" t="s">
        <v>122</v>
      </c>
      <c r="BH16" s="611"/>
      <c r="BI16" s="611"/>
      <c r="BJ16" s="611"/>
      <c r="BK16" s="611"/>
      <c r="BL16" s="611"/>
      <c r="BM16" s="611"/>
      <c r="BN16" s="612"/>
      <c r="BO16" s="613" t="s">
        <v>122</v>
      </c>
      <c r="BP16" s="613"/>
      <c r="BQ16" s="613"/>
      <c r="BR16" s="613"/>
      <c r="BS16" s="614" t="s">
        <v>122</v>
      </c>
      <c r="BT16" s="614"/>
      <c r="BU16" s="614"/>
      <c r="BV16" s="614"/>
      <c r="BW16" s="614"/>
      <c r="BX16" s="614"/>
      <c r="BY16" s="614"/>
      <c r="BZ16" s="614"/>
      <c r="CA16" s="614"/>
      <c r="CB16" s="618"/>
      <c r="CD16" s="607" t="s">
        <v>253</v>
      </c>
      <c r="CE16" s="608"/>
      <c r="CF16" s="608"/>
      <c r="CG16" s="608"/>
      <c r="CH16" s="608"/>
      <c r="CI16" s="608"/>
      <c r="CJ16" s="608"/>
      <c r="CK16" s="608"/>
      <c r="CL16" s="608"/>
      <c r="CM16" s="608"/>
      <c r="CN16" s="608"/>
      <c r="CO16" s="608"/>
      <c r="CP16" s="608"/>
      <c r="CQ16" s="609"/>
      <c r="CR16" s="610">
        <v>2511</v>
      </c>
      <c r="CS16" s="611"/>
      <c r="CT16" s="611"/>
      <c r="CU16" s="611"/>
      <c r="CV16" s="611"/>
      <c r="CW16" s="611"/>
      <c r="CX16" s="611"/>
      <c r="CY16" s="612"/>
      <c r="CZ16" s="613">
        <v>0</v>
      </c>
      <c r="DA16" s="613"/>
      <c r="DB16" s="613"/>
      <c r="DC16" s="613"/>
      <c r="DD16" s="619" t="s">
        <v>122</v>
      </c>
      <c r="DE16" s="611"/>
      <c r="DF16" s="611"/>
      <c r="DG16" s="611"/>
      <c r="DH16" s="611"/>
      <c r="DI16" s="611"/>
      <c r="DJ16" s="611"/>
      <c r="DK16" s="611"/>
      <c r="DL16" s="611"/>
      <c r="DM16" s="611"/>
      <c r="DN16" s="611"/>
      <c r="DO16" s="611"/>
      <c r="DP16" s="612"/>
      <c r="DQ16" s="619" t="s">
        <v>122</v>
      </c>
      <c r="DR16" s="611"/>
      <c r="DS16" s="611"/>
      <c r="DT16" s="611"/>
      <c r="DU16" s="611"/>
      <c r="DV16" s="611"/>
      <c r="DW16" s="611"/>
      <c r="DX16" s="611"/>
      <c r="DY16" s="611"/>
      <c r="DZ16" s="611"/>
      <c r="EA16" s="611"/>
      <c r="EB16" s="611"/>
      <c r="EC16" s="620"/>
    </row>
    <row r="17" spans="2:133" ht="11.25" customHeight="1" x14ac:dyDescent="0.15">
      <c r="B17" s="607" t="s">
        <v>254</v>
      </c>
      <c r="C17" s="608"/>
      <c r="D17" s="608"/>
      <c r="E17" s="608"/>
      <c r="F17" s="608"/>
      <c r="G17" s="608"/>
      <c r="H17" s="608"/>
      <c r="I17" s="608"/>
      <c r="J17" s="608"/>
      <c r="K17" s="608"/>
      <c r="L17" s="608"/>
      <c r="M17" s="608"/>
      <c r="N17" s="608"/>
      <c r="O17" s="608"/>
      <c r="P17" s="608"/>
      <c r="Q17" s="609"/>
      <c r="R17" s="610">
        <v>89627</v>
      </c>
      <c r="S17" s="611"/>
      <c r="T17" s="611"/>
      <c r="U17" s="611"/>
      <c r="V17" s="611"/>
      <c r="W17" s="611"/>
      <c r="X17" s="611"/>
      <c r="Y17" s="612"/>
      <c r="Z17" s="613">
        <v>0.9</v>
      </c>
      <c r="AA17" s="613"/>
      <c r="AB17" s="613"/>
      <c r="AC17" s="613"/>
      <c r="AD17" s="614">
        <v>89627</v>
      </c>
      <c r="AE17" s="614"/>
      <c r="AF17" s="614"/>
      <c r="AG17" s="614"/>
      <c r="AH17" s="614"/>
      <c r="AI17" s="614"/>
      <c r="AJ17" s="614"/>
      <c r="AK17" s="614"/>
      <c r="AL17" s="615">
        <v>1.7</v>
      </c>
      <c r="AM17" s="616"/>
      <c r="AN17" s="616"/>
      <c r="AO17" s="617"/>
      <c r="AP17" s="607" t="s">
        <v>255</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256</v>
      </c>
      <c r="CE17" s="608"/>
      <c r="CF17" s="608"/>
      <c r="CG17" s="608"/>
      <c r="CH17" s="608"/>
      <c r="CI17" s="608"/>
      <c r="CJ17" s="608"/>
      <c r="CK17" s="608"/>
      <c r="CL17" s="608"/>
      <c r="CM17" s="608"/>
      <c r="CN17" s="608"/>
      <c r="CO17" s="608"/>
      <c r="CP17" s="608"/>
      <c r="CQ17" s="609"/>
      <c r="CR17" s="610">
        <v>434250</v>
      </c>
      <c r="CS17" s="611"/>
      <c r="CT17" s="611"/>
      <c r="CU17" s="611"/>
      <c r="CV17" s="611"/>
      <c r="CW17" s="611"/>
      <c r="CX17" s="611"/>
      <c r="CY17" s="612"/>
      <c r="CZ17" s="613">
        <v>4.5999999999999996</v>
      </c>
      <c r="DA17" s="613"/>
      <c r="DB17" s="613"/>
      <c r="DC17" s="613"/>
      <c r="DD17" s="619" t="s">
        <v>122</v>
      </c>
      <c r="DE17" s="611"/>
      <c r="DF17" s="611"/>
      <c r="DG17" s="611"/>
      <c r="DH17" s="611"/>
      <c r="DI17" s="611"/>
      <c r="DJ17" s="611"/>
      <c r="DK17" s="611"/>
      <c r="DL17" s="611"/>
      <c r="DM17" s="611"/>
      <c r="DN17" s="611"/>
      <c r="DO17" s="611"/>
      <c r="DP17" s="612"/>
      <c r="DQ17" s="619">
        <v>434250</v>
      </c>
      <c r="DR17" s="611"/>
      <c r="DS17" s="611"/>
      <c r="DT17" s="611"/>
      <c r="DU17" s="611"/>
      <c r="DV17" s="611"/>
      <c r="DW17" s="611"/>
      <c r="DX17" s="611"/>
      <c r="DY17" s="611"/>
      <c r="DZ17" s="611"/>
      <c r="EA17" s="611"/>
      <c r="EB17" s="611"/>
      <c r="EC17" s="620"/>
    </row>
    <row r="18" spans="2:133" ht="11.25" customHeight="1" x14ac:dyDescent="0.15">
      <c r="B18" s="607" t="s">
        <v>257</v>
      </c>
      <c r="C18" s="608"/>
      <c r="D18" s="608"/>
      <c r="E18" s="608"/>
      <c r="F18" s="608"/>
      <c r="G18" s="608"/>
      <c r="H18" s="608"/>
      <c r="I18" s="608"/>
      <c r="J18" s="608"/>
      <c r="K18" s="608"/>
      <c r="L18" s="608"/>
      <c r="M18" s="608"/>
      <c r="N18" s="608"/>
      <c r="O18" s="608"/>
      <c r="P18" s="608"/>
      <c r="Q18" s="609"/>
      <c r="R18" s="610">
        <v>17685</v>
      </c>
      <c r="S18" s="611"/>
      <c r="T18" s="611"/>
      <c r="U18" s="611"/>
      <c r="V18" s="611"/>
      <c r="W18" s="611"/>
      <c r="X18" s="611"/>
      <c r="Y18" s="612"/>
      <c r="Z18" s="613">
        <v>0.2</v>
      </c>
      <c r="AA18" s="613"/>
      <c r="AB18" s="613"/>
      <c r="AC18" s="613"/>
      <c r="AD18" s="614">
        <v>17685</v>
      </c>
      <c r="AE18" s="614"/>
      <c r="AF18" s="614"/>
      <c r="AG18" s="614"/>
      <c r="AH18" s="614"/>
      <c r="AI18" s="614"/>
      <c r="AJ18" s="614"/>
      <c r="AK18" s="614"/>
      <c r="AL18" s="615">
        <v>0.3</v>
      </c>
      <c r="AM18" s="616"/>
      <c r="AN18" s="616"/>
      <c r="AO18" s="617"/>
      <c r="AP18" s="607" t="s">
        <v>258</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259</v>
      </c>
      <c r="CE18" s="608"/>
      <c r="CF18" s="608"/>
      <c r="CG18" s="608"/>
      <c r="CH18" s="608"/>
      <c r="CI18" s="608"/>
      <c r="CJ18" s="608"/>
      <c r="CK18" s="608"/>
      <c r="CL18" s="608"/>
      <c r="CM18" s="608"/>
      <c r="CN18" s="608"/>
      <c r="CO18" s="608"/>
      <c r="CP18" s="608"/>
      <c r="CQ18" s="609"/>
      <c r="CR18" s="610" t="s">
        <v>122</v>
      </c>
      <c r="CS18" s="611"/>
      <c r="CT18" s="611"/>
      <c r="CU18" s="611"/>
      <c r="CV18" s="611"/>
      <c r="CW18" s="611"/>
      <c r="CX18" s="611"/>
      <c r="CY18" s="612"/>
      <c r="CZ18" s="613" t="s">
        <v>122</v>
      </c>
      <c r="DA18" s="613"/>
      <c r="DB18" s="613"/>
      <c r="DC18" s="613"/>
      <c r="DD18" s="619" t="s">
        <v>122</v>
      </c>
      <c r="DE18" s="611"/>
      <c r="DF18" s="611"/>
      <c r="DG18" s="611"/>
      <c r="DH18" s="611"/>
      <c r="DI18" s="611"/>
      <c r="DJ18" s="611"/>
      <c r="DK18" s="611"/>
      <c r="DL18" s="611"/>
      <c r="DM18" s="611"/>
      <c r="DN18" s="611"/>
      <c r="DO18" s="611"/>
      <c r="DP18" s="612"/>
      <c r="DQ18" s="619" t="s">
        <v>122</v>
      </c>
      <c r="DR18" s="611"/>
      <c r="DS18" s="611"/>
      <c r="DT18" s="611"/>
      <c r="DU18" s="611"/>
      <c r="DV18" s="611"/>
      <c r="DW18" s="611"/>
      <c r="DX18" s="611"/>
      <c r="DY18" s="611"/>
      <c r="DZ18" s="611"/>
      <c r="EA18" s="611"/>
      <c r="EB18" s="611"/>
      <c r="EC18" s="620"/>
    </row>
    <row r="19" spans="2:133" ht="11.25" customHeight="1" x14ac:dyDescent="0.15">
      <c r="B19" s="607" t="s">
        <v>260</v>
      </c>
      <c r="C19" s="608"/>
      <c r="D19" s="608"/>
      <c r="E19" s="608"/>
      <c r="F19" s="608"/>
      <c r="G19" s="608"/>
      <c r="H19" s="608"/>
      <c r="I19" s="608"/>
      <c r="J19" s="608"/>
      <c r="K19" s="608"/>
      <c r="L19" s="608"/>
      <c r="M19" s="608"/>
      <c r="N19" s="608"/>
      <c r="O19" s="608"/>
      <c r="P19" s="608"/>
      <c r="Q19" s="609"/>
      <c r="R19" s="610">
        <v>71942</v>
      </c>
      <c r="S19" s="611"/>
      <c r="T19" s="611"/>
      <c r="U19" s="611"/>
      <c r="V19" s="611"/>
      <c r="W19" s="611"/>
      <c r="X19" s="611"/>
      <c r="Y19" s="612"/>
      <c r="Z19" s="613">
        <v>0.7</v>
      </c>
      <c r="AA19" s="613"/>
      <c r="AB19" s="613"/>
      <c r="AC19" s="613"/>
      <c r="AD19" s="614">
        <v>71942</v>
      </c>
      <c r="AE19" s="614"/>
      <c r="AF19" s="614"/>
      <c r="AG19" s="614"/>
      <c r="AH19" s="614"/>
      <c r="AI19" s="614"/>
      <c r="AJ19" s="614"/>
      <c r="AK19" s="614"/>
      <c r="AL19" s="615">
        <v>1.4</v>
      </c>
      <c r="AM19" s="616"/>
      <c r="AN19" s="616"/>
      <c r="AO19" s="617"/>
      <c r="AP19" s="607" t="s">
        <v>261</v>
      </c>
      <c r="AQ19" s="608"/>
      <c r="AR19" s="608"/>
      <c r="AS19" s="608"/>
      <c r="AT19" s="608"/>
      <c r="AU19" s="608"/>
      <c r="AV19" s="608"/>
      <c r="AW19" s="608"/>
      <c r="AX19" s="608"/>
      <c r="AY19" s="608"/>
      <c r="AZ19" s="608"/>
      <c r="BA19" s="608"/>
      <c r="BB19" s="608"/>
      <c r="BC19" s="608"/>
      <c r="BD19" s="608"/>
      <c r="BE19" s="608"/>
      <c r="BF19" s="609"/>
      <c r="BG19" s="610" t="s">
        <v>122</v>
      </c>
      <c r="BH19" s="611"/>
      <c r="BI19" s="611"/>
      <c r="BJ19" s="611"/>
      <c r="BK19" s="611"/>
      <c r="BL19" s="611"/>
      <c r="BM19" s="611"/>
      <c r="BN19" s="612"/>
      <c r="BO19" s="613" t="s">
        <v>122</v>
      </c>
      <c r="BP19" s="613"/>
      <c r="BQ19" s="613"/>
      <c r="BR19" s="613"/>
      <c r="BS19" s="614" t="s">
        <v>122</v>
      </c>
      <c r="BT19" s="614"/>
      <c r="BU19" s="614"/>
      <c r="BV19" s="614"/>
      <c r="BW19" s="614"/>
      <c r="BX19" s="614"/>
      <c r="BY19" s="614"/>
      <c r="BZ19" s="614"/>
      <c r="CA19" s="614"/>
      <c r="CB19" s="618"/>
      <c r="CD19" s="607" t="s">
        <v>262</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x14ac:dyDescent="0.15">
      <c r="B20" s="623" t="s">
        <v>263</v>
      </c>
      <c r="C20" s="624"/>
      <c r="D20" s="624"/>
      <c r="E20" s="624"/>
      <c r="F20" s="624"/>
      <c r="G20" s="624"/>
      <c r="H20" s="624"/>
      <c r="I20" s="624"/>
      <c r="J20" s="624"/>
      <c r="K20" s="624"/>
      <c r="L20" s="624"/>
      <c r="M20" s="624"/>
      <c r="N20" s="624"/>
      <c r="O20" s="624"/>
      <c r="P20" s="624"/>
      <c r="Q20" s="625"/>
      <c r="R20" s="610" t="s">
        <v>122</v>
      </c>
      <c r="S20" s="611"/>
      <c r="T20" s="611"/>
      <c r="U20" s="611"/>
      <c r="V20" s="611"/>
      <c r="W20" s="611"/>
      <c r="X20" s="611"/>
      <c r="Y20" s="612"/>
      <c r="Z20" s="613" t="s">
        <v>122</v>
      </c>
      <c r="AA20" s="613"/>
      <c r="AB20" s="613"/>
      <c r="AC20" s="613"/>
      <c r="AD20" s="614" t="s">
        <v>122</v>
      </c>
      <c r="AE20" s="614"/>
      <c r="AF20" s="614"/>
      <c r="AG20" s="614"/>
      <c r="AH20" s="614"/>
      <c r="AI20" s="614"/>
      <c r="AJ20" s="614"/>
      <c r="AK20" s="614"/>
      <c r="AL20" s="615" t="s">
        <v>122</v>
      </c>
      <c r="AM20" s="616"/>
      <c r="AN20" s="616"/>
      <c r="AO20" s="617"/>
      <c r="AP20" s="607" t="s">
        <v>264</v>
      </c>
      <c r="AQ20" s="608"/>
      <c r="AR20" s="608"/>
      <c r="AS20" s="608"/>
      <c r="AT20" s="608"/>
      <c r="AU20" s="608"/>
      <c r="AV20" s="608"/>
      <c r="AW20" s="608"/>
      <c r="AX20" s="608"/>
      <c r="AY20" s="608"/>
      <c r="AZ20" s="608"/>
      <c r="BA20" s="608"/>
      <c r="BB20" s="608"/>
      <c r="BC20" s="608"/>
      <c r="BD20" s="608"/>
      <c r="BE20" s="608"/>
      <c r="BF20" s="609"/>
      <c r="BG20" s="610" t="s">
        <v>122</v>
      </c>
      <c r="BH20" s="611"/>
      <c r="BI20" s="611"/>
      <c r="BJ20" s="611"/>
      <c r="BK20" s="611"/>
      <c r="BL20" s="611"/>
      <c r="BM20" s="611"/>
      <c r="BN20" s="612"/>
      <c r="BO20" s="613" t="s">
        <v>122</v>
      </c>
      <c r="BP20" s="613"/>
      <c r="BQ20" s="613"/>
      <c r="BR20" s="613"/>
      <c r="BS20" s="614" t="s">
        <v>122</v>
      </c>
      <c r="BT20" s="614"/>
      <c r="BU20" s="614"/>
      <c r="BV20" s="614"/>
      <c r="BW20" s="614"/>
      <c r="BX20" s="614"/>
      <c r="BY20" s="614"/>
      <c r="BZ20" s="614"/>
      <c r="CA20" s="614"/>
      <c r="CB20" s="618"/>
      <c r="CD20" s="607" t="s">
        <v>265</v>
      </c>
      <c r="CE20" s="608"/>
      <c r="CF20" s="608"/>
      <c r="CG20" s="608"/>
      <c r="CH20" s="608"/>
      <c r="CI20" s="608"/>
      <c r="CJ20" s="608"/>
      <c r="CK20" s="608"/>
      <c r="CL20" s="608"/>
      <c r="CM20" s="608"/>
      <c r="CN20" s="608"/>
      <c r="CO20" s="608"/>
      <c r="CP20" s="608"/>
      <c r="CQ20" s="609"/>
      <c r="CR20" s="610">
        <v>9498748</v>
      </c>
      <c r="CS20" s="611"/>
      <c r="CT20" s="611"/>
      <c r="CU20" s="611"/>
      <c r="CV20" s="611"/>
      <c r="CW20" s="611"/>
      <c r="CX20" s="611"/>
      <c r="CY20" s="612"/>
      <c r="CZ20" s="613">
        <v>100</v>
      </c>
      <c r="DA20" s="613"/>
      <c r="DB20" s="613"/>
      <c r="DC20" s="613"/>
      <c r="DD20" s="619">
        <v>340535</v>
      </c>
      <c r="DE20" s="611"/>
      <c r="DF20" s="611"/>
      <c r="DG20" s="611"/>
      <c r="DH20" s="611"/>
      <c r="DI20" s="611"/>
      <c r="DJ20" s="611"/>
      <c r="DK20" s="611"/>
      <c r="DL20" s="611"/>
      <c r="DM20" s="611"/>
      <c r="DN20" s="611"/>
      <c r="DO20" s="611"/>
      <c r="DP20" s="612"/>
      <c r="DQ20" s="619">
        <v>6196760</v>
      </c>
      <c r="DR20" s="611"/>
      <c r="DS20" s="611"/>
      <c r="DT20" s="611"/>
      <c r="DU20" s="611"/>
      <c r="DV20" s="611"/>
      <c r="DW20" s="611"/>
      <c r="DX20" s="611"/>
      <c r="DY20" s="611"/>
      <c r="DZ20" s="611"/>
      <c r="EA20" s="611"/>
      <c r="EB20" s="611"/>
      <c r="EC20" s="620"/>
    </row>
    <row r="21" spans="2:133" ht="11.25" customHeight="1" x14ac:dyDescent="0.15">
      <c r="B21" s="607" t="s">
        <v>266</v>
      </c>
      <c r="C21" s="608"/>
      <c r="D21" s="608"/>
      <c r="E21" s="608"/>
      <c r="F21" s="608"/>
      <c r="G21" s="608"/>
      <c r="H21" s="608"/>
      <c r="I21" s="608"/>
      <c r="J21" s="608"/>
      <c r="K21" s="608"/>
      <c r="L21" s="608"/>
      <c r="M21" s="608"/>
      <c r="N21" s="608"/>
      <c r="O21" s="608"/>
      <c r="P21" s="608"/>
      <c r="Q21" s="609"/>
      <c r="R21" s="610">
        <v>1596076</v>
      </c>
      <c r="S21" s="611"/>
      <c r="T21" s="611"/>
      <c r="U21" s="611"/>
      <c r="V21" s="611"/>
      <c r="W21" s="611"/>
      <c r="X21" s="611"/>
      <c r="Y21" s="612"/>
      <c r="Z21" s="613">
        <v>16.3</v>
      </c>
      <c r="AA21" s="613"/>
      <c r="AB21" s="613"/>
      <c r="AC21" s="613"/>
      <c r="AD21" s="614">
        <v>1509215</v>
      </c>
      <c r="AE21" s="614"/>
      <c r="AF21" s="614"/>
      <c r="AG21" s="614"/>
      <c r="AH21" s="614"/>
      <c r="AI21" s="614"/>
      <c r="AJ21" s="614"/>
      <c r="AK21" s="614"/>
      <c r="AL21" s="615">
        <v>28.4</v>
      </c>
      <c r="AM21" s="616"/>
      <c r="AN21" s="616"/>
      <c r="AO21" s="617"/>
      <c r="AP21" s="607" t="s">
        <v>267</v>
      </c>
      <c r="AQ21" s="626"/>
      <c r="AR21" s="626"/>
      <c r="AS21" s="626"/>
      <c r="AT21" s="626"/>
      <c r="AU21" s="626"/>
      <c r="AV21" s="626"/>
      <c r="AW21" s="626"/>
      <c r="AX21" s="626"/>
      <c r="AY21" s="626"/>
      <c r="AZ21" s="626"/>
      <c r="BA21" s="626"/>
      <c r="BB21" s="626"/>
      <c r="BC21" s="626"/>
      <c r="BD21" s="626"/>
      <c r="BE21" s="626"/>
      <c r="BF21" s="627"/>
      <c r="BG21" s="610" t="s">
        <v>122</v>
      </c>
      <c r="BH21" s="611"/>
      <c r="BI21" s="611"/>
      <c r="BJ21" s="611"/>
      <c r="BK21" s="611"/>
      <c r="BL21" s="611"/>
      <c r="BM21" s="611"/>
      <c r="BN21" s="612"/>
      <c r="BO21" s="613" t="s">
        <v>122</v>
      </c>
      <c r="BP21" s="613"/>
      <c r="BQ21" s="613"/>
      <c r="BR21" s="613"/>
      <c r="BS21" s="614" t="s">
        <v>122</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15">
      <c r="B22" s="607" t="s">
        <v>268</v>
      </c>
      <c r="C22" s="608"/>
      <c r="D22" s="608"/>
      <c r="E22" s="608"/>
      <c r="F22" s="608"/>
      <c r="G22" s="608"/>
      <c r="H22" s="608"/>
      <c r="I22" s="608"/>
      <c r="J22" s="608"/>
      <c r="K22" s="608"/>
      <c r="L22" s="608"/>
      <c r="M22" s="608"/>
      <c r="N22" s="608"/>
      <c r="O22" s="608"/>
      <c r="P22" s="608"/>
      <c r="Q22" s="609"/>
      <c r="R22" s="610">
        <v>1509215</v>
      </c>
      <c r="S22" s="611"/>
      <c r="T22" s="611"/>
      <c r="U22" s="611"/>
      <c r="V22" s="611"/>
      <c r="W22" s="611"/>
      <c r="X22" s="611"/>
      <c r="Y22" s="612"/>
      <c r="Z22" s="613">
        <v>15.4</v>
      </c>
      <c r="AA22" s="613"/>
      <c r="AB22" s="613"/>
      <c r="AC22" s="613"/>
      <c r="AD22" s="614">
        <v>1509215</v>
      </c>
      <c r="AE22" s="614"/>
      <c r="AF22" s="614"/>
      <c r="AG22" s="614"/>
      <c r="AH22" s="614"/>
      <c r="AI22" s="614"/>
      <c r="AJ22" s="614"/>
      <c r="AK22" s="614"/>
      <c r="AL22" s="615">
        <v>28.4</v>
      </c>
      <c r="AM22" s="616"/>
      <c r="AN22" s="616"/>
      <c r="AO22" s="617"/>
      <c r="AP22" s="607" t="s">
        <v>269</v>
      </c>
      <c r="AQ22" s="626"/>
      <c r="AR22" s="626"/>
      <c r="AS22" s="626"/>
      <c r="AT22" s="626"/>
      <c r="AU22" s="626"/>
      <c r="AV22" s="626"/>
      <c r="AW22" s="626"/>
      <c r="AX22" s="626"/>
      <c r="AY22" s="626"/>
      <c r="AZ22" s="626"/>
      <c r="BA22" s="626"/>
      <c r="BB22" s="626"/>
      <c r="BC22" s="626"/>
      <c r="BD22" s="626"/>
      <c r="BE22" s="626"/>
      <c r="BF22" s="627"/>
      <c r="BG22" s="610" t="s">
        <v>122</v>
      </c>
      <c r="BH22" s="611"/>
      <c r="BI22" s="611"/>
      <c r="BJ22" s="611"/>
      <c r="BK22" s="611"/>
      <c r="BL22" s="611"/>
      <c r="BM22" s="611"/>
      <c r="BN22" s="612"/>
      <c r="BO22" s="613" t="s">
        <v>122</v>
      </c>
      <c r="BP22" s="613"/>
      <c r="BQ22" s="613"/>
      <c r="BR22" s="613"/>
      <c r="BS22" s="614" t="s">
        <v>122</v>
      </c>
      <c r="BT22" s="614"/>
      <c r="BU22" s="614"/>
      <c r="BV22" s="614"/>
      <c r="BW22" s="614"/>
      <c r="BX22" s="614"/>
      <c r="BY22" s="614"/>
      <c r="BZ22" s="614"/>
      <c r="CA22" s="614"/>
      <c r="CB22" s="618"/>
      <c r="CD22" s="592" t="s">
        <v>270</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15">
      <c r="B23" s="607" t="s">
        <v>271</v>
      </c>
      <c r="C23" s="608"/>
      <c r="D23" s="608"/>
      <c r="E23" s="608"/>
      <c r="F23" s="608"/>
      <c r="G23" s="608"/>
      <c r="H23" s="608"/>
      <c r="I23" s="608"/>
      <c r="J23" s="608"/>
      <c r="K23" s="608"/>
      <c r="L23" s="608"/>
      <c r="M23" s="608"/>
      <c r="N23" s="608"/>
      <c r="O23" s="608"/>
      <c r="P23" s="608"/>
      <c r="Q23" s="609"/>
      <c r="R23" s="610">
        <v>86861</v>
      </c>
      <c r="S23" s="611"/>
      <c r="T23" s="611"/>
      <c r="U23" s="611"/>
      <c r="V23" s="611"/>
      <c r="W23" s="611"/>
      <c r="X23" s="611"/>
      <c r="Y23" s="612"/>
      <c r="Z23" s="613">
        <v>0.9</v>
      </c>
      <c r="AA23" s="613"/>
      <c r="AB23" s="613"/>
      <c r="AC23" s="613"/>
      <c r="AD23" s="614" t="s">
        <v>122</v>
      </c>
      <c r="AE23" s="614"/>
      <c r="AF23" s="614"/>
      <c r="AG23" s="614"/>
      <c r="AH23" s="614"/>
      <c r="AI23" s="614"/>
      <c r="AJ23" s="614"/>
      <c r="AK23" s="614"/>
      <c r="AL23" s="615" t="s">
        <v>122</v>
      </c>
      <c r="AM23" s="616"/>
      <c r="AN23" s="616"/>
      <c r="AO23" s="617"/>
      <c r="AP23" s="607" t="s">
        <v>272</v>
      </c>
      <c r="AQ23" s="626"/>
      <c r="AR23" s="626"/>
      <c r="AS23" s="626"/>
      <c r="AT23" s="626"/>
      <c r="AU23" s="626"/>
      <c r="AV23" s="626"/>
      <c r="AW23" s="626"/>
      <c r="AX23" s="626"/>
      <c r="AY23" s="626"/>
      <c r="AZ23" s="626"/>
      <c r="BA23" s="626"/>
      <c r="BB23" s="626"/>
      <c r="BC23" s="626"/>
      <c r="BD23" s="626"/>
      <c r="BE23" s="626"/>
      <c r="BF23" s="627"/>
      <c r="BG23" s="610" t="s">
        <v>122</v>
      </c>
      <c r="BH23" s="611"/>
      <c r="BI23" s="611"/>
      <c r="BJ23" s="611"/>
      <c r="BK23" s="611"/>
      <c r="BL23" s="611"/>
      <c r="BM23" s="611"/>
      <c r="BN23" s="612"/>
      <c r="BO23" s="613" t="s">
        <v>122</v>
      </c>
      <c r="BP23" s="613"/>
      <c r="BQ23" s="613"/>
      <c r="BR23" s="613"/>
      <c r="BS23" s="614" t="s">
        <v>122</v>
      </c>
      <c r="BT23" s="614"/>
      <c r="BU23" s="614"/>
      <c r="BV23" s="614"/>
      <c r="BW23" s="614"/>
      <c r="BX23" s="614"/>
      <c r="BY23" s="614"/>
      <c r="BZ23" s="614"/>
      <c r="CA23" s="614"/>
      <c r="CB23" s="618"/>
      <c r="CD23" s="592" t="s">
        <v>212</v>
      </c>
      <c r="CE23" s="593"/>
      <c r="CF23" s="593"/>
      <c r="CG23" s="593"/>
      <c r="CH23" s="593"/>
      <c r="CI23" s="593"/>
      <c r="CJ23" s="593"/>
      <c r="CK23" s="593"/>
      <c r="CL23" s="593"/>
      <c r="CM23" s="593"/>
      <c r="CN23" s="593"/>
      <c r="CO23" s="593"/>
      <c r="CP23" s="593"/>
      <c r="CQ23" s="594"/>
      <c r="CR23" s="592" t="s">
        <v>273</v>
      </c>
      <c r="CS23" s="593"/>
      <c r="CT23" s="593"/>
      <c r="CU23" s="593"/>
      <c r="CV23" s="593"/>
      <c r="CW23" s="593"/>
      <c r="CX23" s="593"/>
      <c r="CY23" s="594"/>
      <c r="CZ23" s="592" t="s">
        <v>274</v>
      </c>
      <c r="DA23" s="593"/>
      <c r="DB23" s="593"/>
      <c r="DC23" s="594"/>
      <c r="DD23" s="592" t="s">
        <v>275</v>
      </c>
      <c r="DE23" s="593"/>
      <c r="DF23" s="593"/>
      <c r="DG23" s="593"/>
      <c r="DH23" s="593"/>
      <c r="DI23" s="593"/>
      <c r="DJ23" s="593"/>
      <c r="DK23" s="594"/>
      <c r="DL23" s="637" t="s">
        <v>276</v>
      </c>
      <c r="DM23" s="638"/>
      <c r="DN23" s="638"/>
      <c r="DO23" s="638"/>
      <c r="DP23" s="638"/>
      <c r="DQ23" s="638"/>
      <c r="DR23" s="638"/>
      <c r="DS23" s="638"/>
      <c r="DT23" s="638"/>
      <c r="DU23" s="638"/>
      <c r="DV23" s="639"/>
      <c r="DW23" s="592" t="s">
        <v>277</v>
      </c>
      <c r="DX23" s="593"/>
      <c r="DY23" s="593"/>
      <c r="DZ23" s="593"/>
      <c r="EA23" s="593"/>
      <c r="EB23" s="593"/>
      <c r="EC23" s="594"/>
    </row>
    <row r="24" spans="2:133" ht="11.25" customHeight="1" x14ac:dyDescent="0.15">
      <c r="B24" s="607" t="s">
        <v>278</v>
      </c>
      <c r="C24" s="608"/>
      <c r="D24" s="608"/>
      <c r="E24" s="608"/>
      <c r="F24" s="608"/>
      <c r="G24" s="608"/>
      <c r="H24" s="608"/>
      <c r="I24" s="608"/>
      <c r="J24" s="608"/>
      <c r="K24" s="608"/>
      <c r="L24" s="608"/>
      <c r="M24" s="608"/>
      <c r="N24" s="608"/>
      <c r="O24" s="608"/>
      <c r="P24" s="608"/>
      <c r="Q24" s="609"/>
      <c r="R24" s="610" t="s">
        <v>122</v>
      </c>
      <c r="S24" s="611"/>
      <c r="T24" s="611"/>
      <c r="U24" s="611"/>
      <c r="V24" s="611"/>
      <c r="W24" s="611"/>
      <c r="X24" s="611"/>
      <c r="Y24" s="612"/>
      <c r="Z24" s="613" t="s">
        <v>122</v>
      </c>
      <c r="AA24" s="613"/>
      <c r="AB24" s="613"/>
      <c r="AC24" s="613"/>
      <c r="AD24" s="614" t="s">
        <v>122</v>
      </c>
      <c r="AE24" s="614"/>
      <c r="AF24" s="614"/>
      <c r="AG24" s="614"/>
      <c r="AH24" s="614"/>
      <c r="AI24" s="614"/>
      <c r="AJ24" s="614"/>
      <c r="AK24" s="614"/>
      <c r="AL24" s="615" t="s">
        <v>122</v>
      </c>
      <c r="AM24" s="616"/>
      <c r="AN24" s="616"/>
      <c r="AO24" s="617"/>
      <c r="AP24" s="607" t="s">
        <v>279</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280</v>
      </c>
      <c r="CE24" s="597"/>
      <c r="CF24" s="597"/>
      <c r="CG24" s="597"/>
      <c r="CH24" s="597"/>
      <c r="CI24" s="597"/>
      <c r="CJ24" s="597"/>
      <c r="CK24" s="597"/>
      <c r="CL24" s="597"/>
      <c r="CM24" s="597"/>
      <c r="CN24" s="597"/>
      <c r="CO24" s="597"/>
      <c r="CP24" s="597"/>
      <c r="CQ24" s="598"/>
      <c r="CR24" s="599">
        <v>4677395</v>
      </c>
      <c r="CS24" s="600"/>
      <c r="CT24" s="600"/>
      <c r="CU24" s="600"/>
      <c r="CV24" s="600"/>
      <c r="CW24" s="600"/>
      <c r="CX24" s="600"/>
      <c r="CY24" s="601"/>
      <c r="CZ24" s="604">
        <v>49.2</v>
      </c>
      <c r="DA24" s="605"/>
      <c r="DB24" s="605"/>
      <c r="DC24" s="621"/>
      <c r="DD24" s="644">
        <v>2778601</v>
      </c>
      <c r="DE24" s="600"/>
      <c r="DF24" s="600"/>
      <c r="DG24" s="600"/>
      <c r="DH24" s="600"/>
      <c r="DI24" s="600"/>
      <c r="DJ24" s="600"/>
      <c r="DK24" s="601"/>
      <c r="DL24" s="644">
        <v>2231087</v>
      </c>
      <c r="DM24" s="600"/>
      <c r="DN24" s="600"/>
      <c r="DO24" s="600"/>
      <c r="DP24" s="600"/>
      <c r="DQ24" s="600"/>
      <c r="DR24" s="600"/>
      <c r="DS24" s="600"/>
      <c r="DT24" s="600"/>
      <c r="DU24" s="600"/>
      <c r="DV24" s="601"/>
      <c r="DW24" s="604">
        <v>41.9</v>
      </c>
      <c r="DX24" s="605"/>
      <c r="DY24" s="605"/>
      <c r="DZ24" s="605"/>
      <c r="EA24" s="605"/>
      <c r="EB24" s="605"/>
      <c r="EC24" s="606"/>
    </row>
    <row r="25" spans="2:133" ht="11.25" customHeight="1" x14ac:dyDescent="0.15">
      <c r="B25" s="607" t="s">
        <v>281</v>
      </c>
      <c r="C25" s="608"/>
      <c r="D25" s="608"/>
      <c r="E25" s="608"/>
      <c r="F25" s="608"/>
      <c r="G25" s="608"/>
      <c r="H25" s="608"/>
      <c r="I25" s="608"/>
      <c r="J25" s="608"/>
      <c r="K25" s="608"/>
      <c r="L25" s="608"/>
      <c r="M25" s="608"/>
      <c r="N25" s="608"/>
      <c r="O25" s="608"/>
      <c r="P25" s="608"/>
      <c r="Q25" s="609"/>
      <c r="R25" s="610">
        <v>5073860</v>
      </c>
      <c r="S25" s="611"/>
      <c r="T25" s="611"/>
      <c r="U25" s="611"/>
      <c r="V25" s="611"/>
      <c r="W25" s="611"/>
      <c r="X25" s="611"/>
      <c r="Y25" s="612"/>
      <c r="Z25" s="613">
        <v>51.8</v>
      </c>
      <c r="AA25" s="613"/>
      <c r="AB25" s="613"/>
      <c r="AC25" s="613"/>
      <c r="AD25" s="614">
        <v>4986999</v>
      </c>
      <c r="AE25" s="614"/>
      <c r="AF25" s="614"/>
      <c r="AG25" s="614"/>
      <c r="AH25" s="614"/>
      <c r="AI25" s="614"/>
      <c r="AJ25" s="614"/>
      <c r="AK25" s="614"/>
      <c r="AL25" s="615">
        <v>94</v>
      </c>
      <c r="AM25" s="616"/>
      <c r="AN25" s="616"/>
      <c r="AO25" s="617"/>
      <c r="AP25" s="607" t="s">
        <v>282</v>
      </c>
      <c r="AQ25" s="626"/>
      <c r="AR25" s="626"/>
      <c r="AS25" s="626"/>
      <c r="AT25" s="626"/>
      <c r="AU25" s="626"/>
      <c r="AV25" s="626"/>
      <c r="AW25" s="626"/>
      <c r="AX25" s="626"/>
      <c r="AY25" s="626"/>
      <c r="AZ25" s="626"/>
      <c r="BA25" s="626"/>
      <c r="BB25" s="626"/>
      <c r="BC25" s="626"/>
      <c r="BD25" s="626"/>
      <c r="BE25" s="626"/>
      <c r="BF25" s="627"/>
      <c r="BG25" s="610" t="s">
        <v>122</v>
      </c>
      <c r="BH25" s="611"/>
      <c r="BI25" s="611"/>
      <c r="BJ25" s="611"/>
      <c r="BK25" s="611"/>
      <c r="BL25" s="611"/>
      <c r="BM25" s="611"/>
      <c r="BN25" s="612"/>
      <c r="BO25" s="613" t="s">
        <v>122</v>
      </c>
      <c r="BP25" s="613"/>
      <c r="BQ25" s="613"/>
      <c r="BR25" s="613"/>
      <c r="BS25" s="614" t="s">
        <v>122</v>
      </c>
      <c r="BT25" s="614"/>
      <c r="BU25" s="614"/>
      <c r="BV25" s="614"/>
      <c r="BW25" s="614"/>
      <c r="BX25" s="614"/>
      <c r="BY25" s="614"/>
      <c r="BZ25" s="614"/>
      <c r="CA25" s="614"/>
      <c r="CB25" s="618"/>
      <c r="CD25" s="607" t="s">
        <v>283</v>
      </c>
      <c r="CE25" s="608"/>
      <c r="CF25" s="608"/>
      <c r="CG25" s="608"/>
      <c r="CH25" s="608"/>
      <c r="CI25" s="608"/>
      <c r="CJ25" s="608"/>
      <c r="CK25" s="608"/>
      <c r="CL25" s="608"/>
      <c r="CM25" s="608"/>
      <c r="CN25" s="608"/>
      <c r="CO25" s="608"/>
      <c r="CP25" s="608"/>
      <c r="CQ25" s="609"/>
      <c r="CR25" s="610">
        <v>1654497</v>
      </c>
      <c r="CS25" s="640"/>
      <c r="CT25" s="640"/>
      <c r="CU25" s="640"/>
      <c r="CV25" s="640"/>
      <c r="CW25" s="640"/>
      <c r="CX25" s="640"/>
      <c r="CY25" s="641"/>
      <c r="CZ25" s="615">
        <v>17.399999999999999</v>
      </c>
      <c r="DA25" s="642"/>
      <c r="DB25" s="642"/>
      <c r="DC25" s="645"/>
      <c r="DD25" s="619">
        <v>1388097</v>
      </c>
      <c r="DE25" s="640"/>
      <c r="DF25" s="640"/>
      <c r="DG25" s="640"/>
      <c r="DH25" s="640"/>
      <c r="DI25" s="640"/>
      <c r="DJ25" s="640"/>
      <c r="DK25" s="641"/>
      <c r="DL25" s="619">
        <v>1103423</v>
      </c>
      <c r="DM25" s="640"/>
      <c r="DN25" s="640"/>
      <c r="DO25" s="640"/>
      <c r="DP25" s="640"/>
      <c r="DQ25" s="640"/>
      <c r="DR25" s="640"/>
      <c r="DS25" s="640"/>
      <c r="DT25" s="640"/>
      <c r="DU25" s="640"/>
      <c r="DV25" s="641"/>
      <c r="DW25" s="615">
        <v>20.7</v>
      </c>
      <c r="DX25" s="642"/>
      <c r="DY25" s="642"/>
      <c r="DZ25" s="642"/>
      <c r="EA25" s="642"/>
      <c r="EB25" s="642"/>
      <c r="EC25" s="643"/>
    </row>
    <row r="26" spans="2:133" ht="11.25" customHeight="1" x14ac:dyDescent="0.15">
      <c r="B26" s="607" t="s">
        <v>284</v>
      </c>
      <c r="C26" s="608"/>
      <c r="D26" s="608"/>
      <c r="E26" s="608"/>
      <c r="F26" s="608"/>
      <c r="G26" s="608"/>
      <c r="H26" s="608"/>
      <c r="I26" s="608"/>
      <c r="J26" s="608"/>
      <c r="K26" s="608"/>
      <c r="L26" s="608"/>
      <c r="M26" s="608"/>
      <c r="N26" s="608"/>
      <c r="O26" s="608"/>
      <c r="P26" s="608"/>
      <c r="Q26" s="609"/>
      <c r="R26" s="610">
        <v>1946</v>
      </c>
      <c r="S26" s="611"/>
      <c r="T26" s="611"/>
      <c r="U26" s="611"/>
      <c r="V26" s="611"/>
      <c r="W26" s="611"/>
      <c r="X26" s="611"/>
      <c r="Y26" s="612"/>
      <c r="Z26" s="613">
        <v>0</v>
      </c>
      <c r="AA26" s="613"/>
      <c r="AB26" s="613"/>
      <c r="AC26" s="613"/>
      <c r="AD26" s="614">
        <v>1946</v>
      </c>
      <c r="AE26" s="614"/>
      <c r="AF26" s="614"/>
      <c r="AG26" s="614"/>
      <c r="AH26" s="614"/>
      <c r="AI26" s="614"/>
      <c r="AJ26" s="614"/>
      <c r="AK26" s="614"/>
      <c r="AL26" s="615">
        <v>0</v>
      </c>
      <c r="AM26" s="616"/>
      <c r="AN26" s="616"/>
      <c r="AO26" s="617"/>
      <c r="AP26" s="607" t="s">
        <v>285</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286</v>
      </c>
      <c r="CE26" s="608"/>
      <c r="CF26" s="608"/>
      <c r="CG26" s="608"/>
      <c r="CH26" s="608"/>
      <c r="CI26" s="608"/>
      <c r="CJ26" s="608"/>
      <c r="CK26" s="608"/>
      <c r="CL26" s="608"/>
      <c r="CM26" s="608"/>
      <c r="CN26" s="608"/>
      <c r="CO26" s="608"/>
      <c r="CP26" s="608"/>
      <c r="CQ26" s="609"/>
      <c r="CR26" s="610">
        <v>799546</v>
      </c>
      <c r="CS26" s="611"/>
      <c r="CT26" s="611"/>
      <c r="CU26" s="611"/>
      <c r="CV26" s="611"/>
      <c r="CW26" s="611"/>
      <c r="CX26" s="611"/>
      <c r="CY26" s="612"/>
      <c r="CZ26" s="615">
        <v>8.4</v>
      </c>
      <c r="DA26" s="642"/>
      <c r="DB26" s="642"/>
      <c r="DC26" s="645"/>
      <c r="DD26" s="619">
        <v>737514</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2"/>
      <c r="DY26" s="642"/>
      <c r="DZ26" s="642"/>
      <c r="EA26" s="642"/>
      <c r="EB26" s="642"/>
      <c r="EC26" s="643"/>
    </row>
    <row r="27" spans="2:133" ht="11.25" customHeight="1" x14ac:dyDescent="0.15">
      <c r="B27" s="607" t="s">
        <v>287</v>
      </c>
      <c r="C27" s="608"/>
      <c r="D27" s="608"/>
      <c r="E27" s="608"/>
      <c r="F27" s="608"/>
      <c r="G27" s="608"/>
      <c r="H27" s="608"/>
      <c r="I27" s="608"/>
      <c r="J27" s="608"/>
      <c r="K27" s="608"/>
      <c r="L27" s="608"/>
      <c r="M27" s="608"/>
      <c r="N27" s="608"/>
      <c r="O27" s="608"/>
      <c r="P27" s="608"/>
      <c r="Q27" s="609"/>
      <c r="R27" s="610">
        <v>74942</v>
      </c>
      <c r="S27" s="611"/>
      <c r="T27" s="611"/>
      <c r="U27" s="611"/>
      <c r="V27" s="611"/>
      <c r="W27" s="611"/>
      <c r="X27" s="611"/>
      <c r="Y27" s="612"/>
      <c r="Z27" s="613">
        <v>0.8</v>
      </c>
      <c r="AA27" s="613"/>
      <c r="AB27" s="613"/>
      <c r="AC27" s="613"/>
      <c r="AD27" s="614" t="s">
        <v>122</v>
      </c>
      <c r="AE27" s="614"/>
      <c r="AF27" s="614"/>
      <c r="AG27" s="614"/>
      <c r="AH27" s="614"/>
      <c r="AI27" s="614"/>
      <c r="AJ27" s="614"/>
      <c r="AK27" s="614"/>
      <c r="AL27" s="615" t="s">
        <v>122</v>
      </c>
      <c r="AM27" s="616"/>
      <c r="AN27" s="616"/>
      <c r="AO27" s="617"/>
      <c r="AP27" s="607" t="s">
        <v>288</v>
      </c>
      <c r="AQ27" s="608"/>
      <c r="AR27" s="608"/>
      <c r="AS27" s="608"/>
      <c r="AT27" s="608"/>
      <c r="AU27" s="608"/>
      <c r="AV27" s="608"/>
      <c r="AW27" s="608"/>
      <c r="AX27" s="608"/>
      <c r="AY27" s="608"/>
      <c r="AZ27" s="608"/>
      <c r="BA27" s="608"/>
      <c r="BB27" s="608"/>
      <c r="BC27" s="608"/>
      <c r="BD27" s="608"/>
      <c r="BE27" s="608"/>
      <c r="BF27" s="609"/>
      <c r="BG27" s="610">
        <v>2822078</v>
      </c>
      <c r="BH27" s="611"/>
      <c r="BI27" s="611"/>
      <c r="BJ27" s="611"/>
      <c r="BK27" s="611"/>
      <c r="BL27" s="611"/>
      <c r="BM27" s="611"/>
      <c r="BN27" s="612"/>
      <c r="BO27" s="613">
        <v>100</v>
      </c>
      <c r="BP27" s="613"/>
      <c r="BQ27" s="613"/>
      <c r="BR27" s="613"/>
      <c r="BS27" s="614" t="s">
        <v>122</v>
      </c>
      <c r="BT27" s="614"/>
      <c r="BU27" s="614"/>
      <c r="BV27" s="614"/>
      <c r="BW27" s="614"/>
      <c r="BX27" s="614"/>
      <c r="BY27" s="614"/>
      <c r="BZ27" s="614"/>
      <c r="CA27" s="614"/>
      <c r="CB27" s="618"/>
      <c r="CD27" s="607" t="s">
        <v>289</v>
      </c>
      <c r="CE27" s="608"/>
      <c r="CF27" s="608"/>
      <c r="CG27" s="608"/>
      <c r="CH27" s="608"/>
      <c r="CI27" s="608"/>
      <c r="CJ27" s="608"/>
      <c r="CK27" s="608"/>
      <c r="CL27" s="608"/>
      <c r="CM27" s="608"/>
      <c r="CN27" s="608"/>
      <c r="CO27" s="608"/>
      <c r="CP27" s="608"/>
      <c r="CQ27" s="609"/>
      <c r="CR27" s="610">
        <v>2588648</v>
      </c>
      <c r="CS27" s="640"/>
      <c r="CT27" s="640"/>
      <c r="CU27" s="640"/>
      <c r="CV27" s="640"/>
      <c r="CW27" s="640"/>
      <c r="CX27" s="640"/>
      <c r="CY27" s="641"/>
      <c r="CZ27" s="615">
        <v>27.3</v>
      </c>
      <c r="DA27" s="642"/>
      <c r="DB27" s="642"/>
      <c r="DC27" s="645"/>
      <c r="DD27" s="619">
        <v>956254</v>
      </c>
      <c r="DE27" s="640"/>
      <c r="DF27" s="640"/>
      <c r="DG27" s="640"/>
      <c r="DH27" s="640"/>
      <c r="DI27" s="640"/>
      <c r="DJ27" s="640"/>
      <c r="DK27" s="641"/>
      <c r="DL27" s="619">
        <v>693414</v>
      </c>
      <c r="DM27" s="640"/>
      <c r="DN27" s="640"/>
      <c r="DO27" s="640"/>
      <c r="DP27" s="640"/>
      <c r="DQ27" s="640"/>
      <c r="DR27" s="640"/>
      <c r="DS27" s="640"/>
      <c r="DT27" s="640"/>
      <c r="DU27" s="640"/>
      <c r="DV27" s="641"/>
      <c r="DW27" s="615">
        <v>13</v>
      </c>
      <c r="DX27" s="642"/>
      <c r="DY27" s="642"/>
      <c r="DZ27" s="642"/>
      <c r="EA27" s="642"/>
      <c r="EB27" s="642"/>
      <c r="EC27" s="643"/>
    </row>
    <row r="28" spans="2:133" ht="11.25" customHeight="1" x14ac:dyDescent="0.15">
      <c r="B28" s="607" t="s">
        <v>290</v>
      </c>
      <c r="C28" s="608"/>
      <c r="D28" s="608"/>
      <c r="E28" s="608"/>
      <c r="F28" s="608"/>
      <c r="G28" s="608"/>
      <c r="H28" s="608"/>
      <c r="I28" s="608"/>
      <c r="J28" s="608"/>
      <c r="K28" s="608"/>
      <c r="L28" s="608"/>
      <c r="M28" s="608"/>
      <c r="N28" s="608"/>
      <c r="O28" s="608"/>
      <c r="P28" s="608"/>
      <c r="Q28" s="609"/>
      <c r="R28" s="610">
        <v>37810</v>
      </c>
      <c r="S28" s="611"/>
      <c r="T28" s="611"/>
      <c r="U28" s="611"/>
      <c r="V28" s="611"/>
      <c r="W28" s="611"/>
      <c r="X28" s="611"/>
      <c r="Y28" s="612"/>
      <c r="Z28" s="613">
        <v>0.4</v>
      </c>
      <c r="AA28" s="613"/>
      <c r="AB28" s="613"/>
      <c r="AC28" s="613"/>
      <c r="AD28" s="614" t="s">
        <v>122</v>
      </c>
      <c r="AE28" s="614"/>
      <c r="AF28" s="614"/>
      <c r="AG28" s="614"/>
      <c r="AH28" s="614"/>
      <c r="AI28" s="614"/>
      <c r="AJ28" s="614"/>
      <c r="AK28" s="614"/>
      <c r="AL28" s="615" t="s">
        <v>122</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291</v>
      </c>
      <c r="CE28" s="608"/>
      <c r="CF28" s="608"/>
      <c r="CG28" s="608"/>
      <c r="CH28" s="608"/>
      <c r="CI28" s="608"/>
      <c r="CJ28" s="608"/>
      <c r="CK28" s="608"/>
      <c r="CL28" s="608"/>
      <c r="CM28" s="608"/>
      <c r="CN28" s="608"/>
      <c r="CO28" s="608"/>
      <c r="CP28" s="608"/>
      <c r="CQ28" s="609"/>
      <c r="CR28" s="610">
        <v>434250</v>
      </c>
      <c r="CS28" s="611"/>
      <c r="CT28" s="611"/>
      <c r="CU28" s="611"/>
      <c r="CV28" s="611"/>
      <c r="CW28" s="611"/>
      <c r="CX28" s="611"/>
      <c r="CY28" s="612"/>
      <c r="CZ28" s="615">
        <v>4.5999999999999996</v>
      </c>
      <c r="DA28" s="642"/>
      <c r="DB28" s="642"/>
      <c r="DC28" s="645"/>
      <c r="DD28" s="619">
        <v>434250</v>
      </c>
      <c r="DE28" s="611"/>
      <c r="DF28" s="611"/>
      <c r="DG28" s="611"/>
      <c r="DH28" s="611"/>
      <c r="DI28" s="611"/>
      <c r="DJ28" s="611"/>
      <c r="DK28" s="612"/>
      <c r="DL28" s="619">
        <v>434250</v>
      </c>
      <c r="DM28" s="611"/>
      <c r="DN28" s="611"/>
      <c r="DO28" s="611"/>
      <c r="DP28" s="611"/>
      <c r="DQ28" s="611"/>
      <c r="DR28" s="611"/>
      <c r="DS28" s="611"/>
      <c r="DT28" s="611"/>
      <c r="DU28" s="611"/>
      <c r="DV28" s="612"/>
      <c r="DW28" s="615">
        <v>8.1999999999999993</v>
      </c>
      <c r="DX28" s="642"/>
      <c r="DY28" s="642"/>
      <c r="DZ28" s="642"/>
      <c r="EA28" s="642"/>
      <c r="EB28" s="642"/>
      <c r="EC28" s="643"/>
    </row>
    <row r="29" spans="2:133" ht="11.25" customHeight="1" x14ac:dyDescent="0.15">
      <c r="B29" s="607" t="s">
        <v>292</v>
      </c>
      <c r="C29" s="608"/>
      <c r="D29" s="608"/>
      <c r="E29" s="608"/>
      <c r="F29" s="608"/>
      <c r="G29" s="608"/>
      <c r="H29" s="608"/>
      <c r="I29" s="608"/>
      <c r="J29" s="608"/>
      <c r="K29" s="608"/>
      <c r="L29" s="608"/>
      <c r="M29" s="608"/>
      <c r="N29" s="608"/>
      <c r="O29" s="608"/>
      <c r="P29" s="608"/>
      <c r="Q29" s="609"/>
      <c r="R29" s="610">
        <v>34378</v>
      </c>
      <c r="S29" s="611"/>
      <c r="T29" s="611"/>
      <c r="U29" s="611"/>
      <c r="V29" s="611"/>
      <c r="W29" s="611"/>
      <c r="X29" s="611"/>
      <c r="Y29" s="612"/>
      <c r="Z29" s="613">
        <v>0.4</v>
      </c>
      <c r="AA29" s="613"/>
      <c r="AB29" s="613"/>
      <c r="AC29" s="613"/>
      <c r="AD29" s="614" t="s">
        <v>122</v>
      </c>
      <c r="AE29" s="614"/>
      <c r="AF29" s="614"/>
      <c r="AG29" s="614"/>
      <c r="AH29" s="614"/>
      <c r="AI29" s="614"/>
      <c r="AJ29" s="614"/>
      <c r="AK29" s="614"/>
      <c r="AL29" s="615" t="s">
        <v>122</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8" t="s">
        <v>293</v>
      </c>
      <c r="CE29" s="649"/>
      <c r="CF29" s="607" t="s">
        <v>67</v>
      </c>
      <c r="CG29" s="608"/>
      <c r="CH29" s="608"/>
      <c r="CI29" s="608"/>
      <c r="CJ29" s="608"/>
      <c r="CK29" s="608"/>
      <c r="CL29" s="608"/>
      <c r="CM29" s="608"/>
      <c r="CN29" s="608"/>
      <c r="CO29" s="608"/>
      <c r="CP29" s="608"/>
      <c r="CQ29" s="609"/>
      <c r="CR29" s="610">
        <v>433386</v>
      </c>
      <c r="CS29" s="640"/>
      <c r="CT29" s="640"/>
      <c r="CU29" s="640"/>
      <c r="CV29" s="640"/>
      <c r="CW29" s="640"/>
      <c r="CX29" s="640"/>
      <c r="CY29" s="641"/>
      <c r="CZ29" s="615">
        <v>4.5999999999999996</v>
      </c>
      <c r="DA29" s="642"/>
      <c r="DB29" s="642"/>
      <c r="DC29" s="645"/>
      <c r="DD29" s="619">
        <v>433386</v>
      </c>
      <c r="DE29" s="640"/>
      <c r="DF29" s="640"/>
      <c r="DG29" s="640"/>
      <c r="DH29" s="640"/>
      <c r="DI29" s="640"/>
      <c r="DJ29" s="640"/>
      <c r="DK29" s="641"/>
      <c r="DL29" s="619">
        <v>433386</v>
      </c>
      <c r="DM29" s="640"/>
      <c r="DN29" s="640"/>
      <c r="DO29" s="640"/>
      <c r="DP29" s="640"/>
      <c r="DQ29" s="640"/>
      <c r="DR29" s="640"/>
      <c r="DS29" s="640"/>
      <c r="DT29" s="640"/>
      <c r="DU29" s="640"/>
      <c r="DV29" s="641"/>
      <c r="DW29" s="615">
        <v>8.1</v>
      </c>
      <c r="DX29" s="642"/>
      <c r="DY29" s="642"/>
      <c r="DZ29" s="642"/>
      <c r="EA29" s="642"/>
      <c r="EB29" s="642"/>
      <c r="EC29" s="643"/>
    </row>
    <row r="30" spans="2:133" ht="11.25" customHeight="1" x14ac:dyDescent="0.15">
      <c r="B30" s="607" t="s">
        <v>294</v>
      </c>
      <c r="C30" s="608"/>
      <c r="D30" s="608"/>
      <c r="E30" s="608"/>
      <c r="F30" s="608"/>
      <c r="G30" s="608"/>
      <c r="H30" s="608"/>
      <c r="I30" s="608"/>
      <c r="J30" s="608"/>
      <c r="K30" s="608"/>
      <c r="L30" s="608"/>
      <c r="M30" s="608"/>
      <c r="N30" s="608"/>
      <c r="O30" s="608"/>
      <c r="P30" s="608"/>
      <c r="Q30" s="609"/>
      <c r="R30" s="610">
        <v>1933702</v>
      </c>
      <c r="S30" s="611"/>
      <c r="T30" s="611"/>
      <c r="U30" s="611"/>
      <c r="V30" s="611"/>
      <c r="W30" s="611"/>
      <c r="X30" s="611"/>
      <c r="Y30" s="612"/>
      <c r="Z30" s="613">
        <v>19.7</v>
      </c>
      <c r="AA30" s="613"/>
      <c r="AB30" s="613"/>
      <c r="AC30" s="613"/>
      <c r="AD30" s="614" t="s">
        <v>122</v>
      </c>
      <c r="AE30" s="614"/>
      <c r="AF30" s="614"/>
      <c r="AG30" s="614"/>
      <c r="AH30" s="614"/>
      <c r="AI30" s="614"/>
      <c r="AJ30" s="614"/>
      <c r="AK30" s="614"/>
      <c r="AL30" s="615" t="s">
        <v>122</v>
      </c>
      <c r="AM30" s="616"/>
      <c r="AN30" s="616"/>
      <c r="AO30" s="617"/>
      <c r="AP30" s="592" t="s">
        <v>212</v>
      </c>
      <c r="AQ30" s="593"/>
      <c r="AR30" s="593"/>
      <c r="AS30" s="593"/>
      <c r="AT30" s="593"/>
      <c r="AU30" s="593"/>
      <c r="AV30" s="593"/>
      <c r="AW30" s="593"/>
      <c r="AX30" s="593"/>
      <c r="AY30" s="593"/>
      <c r="AZ30" s="593"/>
      <c r="BA30" s="593"/>
      <c r="BB30" s="593"/>
      <c r="BC30" s="593"/>
      <c r="BD30" s="593"/>
      <c r="BE30" s="593"/>
      <c r="BF30" s="594"/>
      <c r="BG30" s="592" t="s">
        <v>295</v>
      </c>
      <c r="BH30" s="646"/>
      <c r="BI30" s="646"/>
      <c r="BJ30" s="646"/>
      <c r="BK30" s="646"/>
      <c r="BL30" s="646"/>
      <c r="BM30" s="646"/>
      <c r="BN30" s="646"/>
      <c r="BO30" s="646"/>
      <c r="BP30" s="646"/>
      <c r="BQ30" s="647"/>
      <c r="BR30" s="592" t="s">
        <v>296</v>
      </c>
      <c r="BS30" s="646"/>
      <c r="BT30" s="646"/>
      <c r="BU30" s="646"/>
      <c r="BV30" s="646"/>
      <c r="BW30" s="646"/>
      <c r="BX30" s="646"/>
      <c r="BY30" s="646"/>
      <c r="BZ30" s="646"/>
      <c r="CA30" s="646"/>
      <c r="CB30" s="647"/>
      <c r="CD30" s="650"/>
      <c r="CE30" s="651"/>
      <c r="CF30" s="607" t="s">
        <v>297</v>
      </c>
      <c r="CG30" s="608"/>
      <c r="CH30" s="608"/>
      <c r="CI30" s="608"/>
      <c r="CJ30" s="608"/>
      <c r="CK30" s="608"/>
      <c r="CL30" s="608"/>
      <c r="CM30" s="608"/>
      <c r="CN30" s="608"/>
      <c r="CO30" s="608"/>
      <c r="CP30" s="608"/>
      <c r="CQ30" s="609"/>
      <c r="CR30" s="610">
        <v>416673</v>
      </c>
      <c r="CS30" s="611"/>
      <c r="CT30" s="611"/>
      <c r="CU30" s="611"/>
      <c r="CV30" s="611"/>
      <c r="CW30" s="611"/>
      <c r="CX30" s="611"/>
      <c r="CY30" s="612"/>
      <c r="CZ30" s="615">
        <v>4.4000000000000004</v>
      </c>
      <c r="DA30" s="642"/>
      <c r="DB30" s="642"/>
      <c r="DC30" s="645"/>
      <c r="DD30" s="619">
        <v>416673</v>
      </c>
      <c r="DE30" s="611"/>
      <c r="DF30" s="611"/>
      <c r="DG30" s="611"/>
      <c r="DH30" s="611"/>
      <c r="DI30" s="611"/>
      <c r="DJ30" s="611"/>
      <c r="DK30" s="612"/>
      <c r="DL30" s="619">
        <v>416673</v>
      </c>
      <c r="DM30" s="611"/>
      <c r="DN30" s="611"/>
      <c r="DO30" s="611"/>
      <c r="DP30" s="611"/>
      <c r="DQ30" s="611"/>
      <c r="DR30" s="611"/>
      <c r="DS30" s="611"/>
      <c r="DT30" s="611"/>
      <c r="DU30" s="611"/>
      <c r="DV30" s="612"/>
      <c r="DW30" s="615">
        <v>7.8</v>
      </c>
      <c r="DX30" s="642"/>
      <c r="DY30" s="642"/>
      <c r="DZ30" s="642"/>
      <c r="EA30" s="642"/>
      <c r="EB30" s="642"/>
      <c r="EC30" s="643"/>
    </row>
    <row r="31" spans="2:133" ht="11.25" customHeight="1" x14ac:dyDescent="0.15">
      <c r="B31" s="623" t="s">
        <v>298</v>
      </c>
      <c r="C31" s="624"/>
      <c r="D31" s="624"/>
      <c r="E31" s="624"/>
      <c r="F31" s="624"/>
      <c r="G31" s="624"/>
      <c r="H31" s="624"/>
      <c r="I31" s="624"/>
      <c r="J31" s="624"/>
      <c r="K31" s="624"/>
      <c r="L31" s="624"/>
      <c r="M31" s="624"/>
      <c r="N31" s="624"/>
      <c r="O31" s="624"/>
      <c r="P31" s="624"/>
      <c r="Q31" s="625"/>
      <c r="R31" s="610">
        <v>316303</v>
      </c>
      <c r="S31" s="611"/>
      <c r="T31" s="611"/>
      <c r="U31" s="611"/>
      <c r="V31" s="611"/>
      <c r="W31" s="611"/>
      <c r="X31" s="611"/>
      <c r="Y31" s="612"/>
      <c r="Z31" s="613">
        <v>3.2</v>
      </c>
      <c r="AA31" s="613"/>
      <c r="AB31" s="613"/>
      <c r="AC31" s="613"/>
      <c r="AD31" s="614">
        <v>316303</v>
      </c>
      <c r="AE31" s="614"/>
      <c r="AF31" s="614"/>
      <c r="AG31" s="614"/>
      <c r="AH31" s="614"/>
      <c r="AI31" s="614"/>
      <c r="AJ31" s="614"/>
      <c r="AK31" s="614"/>
      <c r="AL31" s="615">
        <v>6</v>
      </c>
      <c r="AM31" s="616"/>
      <c r="AN31" s="616"/>
      <c r="AO31" s="617"/>
      <c r="AP31" s="658" t="s">
        <v>299</v>
      </c>
      <c r="AQ31" s="659"/>
      <c r="AR31" s="659"/>
      <c r="AS31" s="659"/>
      <c r="AT31" s="664" t="s">
        <v>300</v>
      </c>
      <c r="AU31" s="200"/>
      <c r="AV31" s="200"/>
      <c r="AW31" s="200"/>
      <c r="AX31" s="596" t="s">
        <v>178</v>
      </c>
      <c r="AY31" s="597"/>
      <c r="AZ31" s="597"/>
      <c r="BA31" s="597"/>
      <c r="BB31" s="597"/>
      <c r="BC31" s="597"/>
      <c r="BD31" s="597"/>
      <c r="BE31" s="597"/>
      <c r="BF31" s="598"/>
      <c r="BG31" s="657">
        <v>98.6</v>
      </c>
      <c r="BH31" s="654"/>
      <c r="BI31" s="654"/>
      <c r="BJ31" s="654"/>
      <c r="BK31" s="654"/>
      <c r="BL31" s="654"/>
      <c r="BM31" s="605">
        <v>96.6</v>
      </c>
      <c r="BN31" s="654"/>
      <c r="BO31" s="654"/>
      <c r="BP31" s="654"/>
      <c r="BQ31" s="655"/>
      <c r="BR31" s="657">
        <v>98.6</v>
      </c>
      <c r="BS31" s="654"/>
      <c r="BT31" s="654"/>
      <c r="BU31" s="654"/>
      <c r="BV31" s="654"/>
      <c r="BW31" s="654"/>
      <c r="BX31" s="605">
        <v>96.7</v>
      </c>
      <c r="BY31" s="654"/>
      <c r="BZ31" s="654"/>
      <c r="CA31" s="654"/>
      <c r="CB31" s="655"/>
      <c r="CD31" s="650"/>
      <c r="CE31" s="651"/>
      <c r="CF31" s="607" t="s">
        <v>301</v>
      </c>
      <c r="CG31" s="608"/>
      <c r="CH31" s="608"/>
      <c r="CI31" s="608"/>
      <c r="CJ31" s="608"/>
      <c r="CK31" s="608"/>
      <c r="CL31" s="608"/>
      <c r="CM31" s="608"/>
      <c r="CN31" s="608"/>
      <c r="CO31" s="608"/>
      <c r="CP31" s="608"/>
      <c r="CQ31" s="609"/>
      <c r="CR31" s="610">
        <v>16713</v>
      </c>
      <c r="CS31" s="640"/>
      <c r="CT31" s="640"/>
      <c r="CU31" s="640"/>
      <c r="CV31" s="640"/>
      <c r="CW31" s="640"/>
      <c r="CX31" s="640"/>
      <c r="CY31" s="641"/>
      <c r="CZ31" s="615">
        <v>0.2</v>
      </c>
      <c r="DA31" s="642"/>
      <c r="DB31" s="642"/>
      <c r="DC31" s="645"/>
      <c r="DD31" s="619">
        <v>16713</v>
      </c>
      <c r="DE31" s="640"/>
      <c r="DF31" s="640"/>
      <c r="DG31" s="640"/>
      <c r="DH31" s="640"/>
      <c r="DI31" s="640"/>
      <c r="DJ31" s="640"/>
      <c r="DK31" s="641"/>
      <c r="DL31" s="619">
        <v>16713</v>
      </c>
      <c r="DM31" s="640"/>
      <c r="DN31" s="640"/>
      <c r="DO31" s="640"/>
      <c r="DP31" s="640"/>
      <c r="DQ31" s="640"/>
      <c r="DR31" s="640"/>
      <c r="DS31" s="640"/>
      <c r="DT31" s="640"/>
      <c r="DU31" s="640"/>
      <c r="DV31" s="641"/>
      <c r="DW31" s="615">
        <v>0.3</v>
      </c>
      <c r="DX31" s="642"/>
      <c r="DY31" s="642"/>
      <c r="DZ31" s="642"/>
      <c r="EA31" s="642"/>
      <c r="EB31" s="642"/>
      <c r="EC31" s="643"/>
    </row>
    <row r="32" spans="2:133" ht="11.25" customHeight="1" x14ac:dyDescent="0.15">
      <c r="B32" s="607" t="s">
        <v>302</v>
      </c>
      <c r="C32" s="608"/>
      <c r="D32" s="608"/>
      <c r="E32" s="608"/>
      <c r="F32" s="608"/>
      <c r="G32" s="608"/>
      <c r="H32" s="608"/>
      <c r="I32" s="608"/>
      <c r="J32" s="608"/>
      <c r="K32" s="608"/>
      <c r="L32" s="608"/>
      <c r="M32" s="608"/>
      <c r="N32" s="608"/>
      <c r="O32" s="608"/>
      <c r="P32" s="608"/>
      <c r="Q32" s="609"/>
      <c r="R32" s="610">
        <v>1002558</v>
      </c>
      <c r="S32" s="611"/>
      <c r="T32" s="611"/>
      <c r="U32" s="611"/>
      <c r="V32" s="611"/>
      <c r="W32" s="611"/>
      <c r="X32" s="611"/>
      <c r="Y32" s="612"/>
      <c r="Z32" s="613">
        <v>10.199999999999999</v>
      </c>
      <c r="AA32" s="613"/>
      <c r="AB32" s="613"/>
      <c r="AC32" s="613"/>
      <c r="AD32" s="614" t="s">
        <v>122</v>
      </c>
      <c r="AE32" s="614"/>
      <c r="AF32" s="614"/>
      <c r="AG32" s="614"/>
      <c r="AH32" s="614"/>
      <c r="AI32" s="614"/>
      <c r="AJ32" s="614"/>
      <c r="AK32" s="614"/>
      <c r="AL32" s="615" t="s">
        <v>122</v>
      </c>
      <c r="AM32" s="616"/>
      <c r="AN32" s="616"/>
      <c r="AO32" s="617"/>
      <c r="AP32" s="660"/>
      <c r="AQ32" s="661"/>
      <c r="AR32" s="661"/>
      <c r="AS32" s="661"/>
      <c r="AT32" s="665"/>
      <c r="AU32" s="196" t="s">
        <v>303</v>
      </c>
      <c r="AX32" s="607" t="s">
        <v>304</v>
      </c>
      <c r="AY32" s="608"/>
      <c r="AZ32" s="608"/>
      <c r="BA32" s="608"/>
      <c r="BB32" s="608"/>
      <c r="BC32" s="608"/>
      <c r="BD32" s="608"/>
      <c r="BE32" s="608"/>
      <c r="BF32" s="609"/>
      <c r="BG32" s="667">
        <v>98.5</v>
      </c>
      <c r="BH32" s="640"/>
      <c r="BI32" s="640"/>
      <c r="BJ32" s="640"/>
      <c r="BK32" s="640"/>
      <c r="BL32" s="640"/>
      <c r="BM32" s="616">
        <v>95.7</v>
      </c>
      <c r="BN32" s="640"/>
      <c r="BO32" s="640"/>
      <c r="BP32" s="640"/>
      <c r="BQ32" s="656"/>
      <c r="BR32" s="667">
        <v>98.2</v>
      </c>
      <c r="BS32" s="640"/>
      <c r="BT32" s="640"/>
      <c r="BU32" s="640"/>
      <c r="BV32" s="640"/>
      <c r="BW32" s="640"/>
      <c r="BX32" s="616">
        <v>95.8</v>
      </c>
      <c r="BY32" s="640"/>
      <c r="BZ32" s="640"/>
      <c r="CA32" s="640"/>
      <c r="CB32" s="656"/>
      <c r="CD32" s="652"/>
      <c r="CE32" s="653"/>
      <c r="CF32" s="607" t="s">
        <v>305</v>
      </c>
      <c r="CG32" s="608"/>
      <c r="CH32" s="608"/>
      <c r="CI32" s="608"/>
      <c r="CJ32" s="608"/>
      <c r="CK32" s="608"/>
      <c r="CL32" s="608"/>
      <c r="CM32" s="608"/>
      <c r="CN32" s="608"/>
      <c r="CO32" s="608"/>
      <c r="CP32" s="608"/>
      <c r="CQ32" s="609"/>
      <c r="CR32" s="610">
        <v>864</v>
      </c>
      <c r="CS32" s="611"/>
      <c r="CT32" s="611"/>
      <c r="CU32" s="611"/>
      <c r="CV32" s="611"/>
      <c r="CW32" s="611"/>
      <c r="CX32" s="611"/>
      <c r="CY32" s="612"/>
      <c r="CZ32" s="615">
        <v>0</v>
      </c>
      <c r="DA32" s="642"/>
      <c r="DB32" s="642"/>
      <c r="DC32" s="645"/>
      <c r="DD32" s="619">
        <v>864</v>
      </c>
      <c r="DE32" s="611"/>
      <c r="DF32" s="611"/>
      <c r="DG32" s="611"/>
      <c r="DH32" s="611"/>
      <c r="DI32" s="611"/>
      <c r="DJ32" s="611"/>
      <c r="DK32" s="612"/>
      <c r="DL32" s="619">
        <v>864</v>
      </c>
      <c r="DM32" s="611"/>
      <c r="DN32" s="611"/>
      <c r="DO32" s="611"/>
      <c r="DP32" s="611"/>
      <c r="DQ32" s="611"/>
      <c r="DR32" s="611"/>
      <c r="DS32" s="611"/>
      <c r="DT32" s="611"/>
      <c r="DU32" s="611"/>
      <c r="DV32" s="612"/>
      <c r="DW32" s="615">
        <v>0</v>
      </c>
      <c r="DX32" s="642"/>
      <c r="DY32" s="642"/>
      <c r="DZ32" s="642"/>
      <c r="EA32" s="642"/>
      <c r="EB32" s="642"/>
      <c r="EC32" s="643"/>
    </row>
    <row r="33" spans="2:133" ht="11.25" customHeight="1" x14ac:dyDescent="0.15">
      <c r="B33" s="607" t="s">
        <v>306</v>
      </c>
      <c r="C33" s="608"/>
      <c r="D33" s="608"/>
      <c r="E33" s="608"/>
      <c r="F33" s="608"/>
      <c r="G33" s="608"/>
      <c r="H33" s="608"/>
      <c r="I33" s="608"/>
      <c r="J33" s="608"/>
      <c r="K33" s="608"/>
      <c r="L33" s="608"/>
      <c r="M33" s="608"/>
      <c r="N33" s="608"/>
      <c r="O33" s="608"/>
      <c r="P33" s="608"/>
      <c r="Q33" s="609"/>
      <c r="R33" s="610">
        <v>48809</v>
      </c>
      <c r="S33" s="611"/>
      <c r="T33" s="611"/>
      <c r="U33" s="611"/>
      <c r="V33" s="611"/>
      <c r="W33" s="611"/>
      <c r="X33" s="611"/>
      <c r="Y33" s="612"/>
      <c r="Z33" s="613">
        <v>0.5</v>
      </c>
      <c r="AA33" s="613"/>
      <c r="AB33" s="613"/>
      <c r="AC33" s="613"/>
      <c r="AD33" s="614" t="s">
        <v>122</v>
      </c>
      <c r="AE33" s="614"/>
      <c r="AF33" s="614"/>
      <c r="AG33" s="614"/>
      <c r="AH33" s="614"/>
      <c r="AI33" s="614"/>
      <c r="AJ33" s="614"/>
      <c r="AK33" s="614"/>
      <c r="AL33" s="615" t="s">
        <v>122</v>
      </c>
      <c r="AM33" s="616"/>
      <c r="AN33" s="616"/>
      <c r="AO33" s="617"/>
      <c r="AP33" s="662"/>
      <c r="AQ33" s="663"/>
      <c r="AR33" s="663"/>
      <c r="AS33" s="663"/>
      <c r="AT33" s="666"/>
      <c r="AU33" s="201"/>
      <c r="AV33" s="201"/>
      <c r="AW33" s="201"/>
      <c r="AX33" s="631" t="s">
        <v>307</v>
      </c>
      <c r="AY33" s="632"/>
      <c r="AZ33" s="632"/>
      <c r="BA33" s="632"/>
      <c r="BB33" s="632"/>
      <c r="BC33" s="632"/>
      <c r="BD33" s="632"/>
      <c r="BE33" s="632"/>
      <c r="BF33" s="633"/>
      <c r="BG33" s="668">
        <v>98.7</v>
      </c>
      <c r="BH33" s="669"/>
      <c r="BI33" s="669"/>
      <c r="BJ33" s="669"/>
      <c r="BK33" s="669"/>
      <c r="BL33" s="669"/>
      <c r="BM33" s="670">
        <v>96.9</v>
      </c>
      <c r="BN33" s="669"/>
      <c r="BO33" s="669"/>
      <c r="BP33" s="669"/>
      <c r="BQ33" s="671"/>
      <c r="BR33" s="668">
        <v>98.7</v>
      </c>
      <c r="BS33" s="669"/>
      <c r="BT33" s="669"/>
      <c r="BU33" s="669"/>
      <c r="BV33" s="669"/>
      <c r="BW33" s="669"/>
      <c r="BX33" s="670">
        <v>97.2</v>
      </c>
      <c r="BY33" s="669"/>
      <c r="BZ33" s="669"/>
      <c r="CA33" s="669"/>
      <c r="CB33" s="671"/>
      <c r="CD33" s="607" t="s">
        <v>308</v>
      </c>
      <c r="CE33" s="608"/>
      <c r="CF33" s="608"/>
      <c r="CG33" s="608"/>
      <c r="CH33" s="608"/>
      <c r="CI33" s="608"/>
      <c r="CJ33" s="608"/>
      <c r="CK33" s="608"/>
      <c r="CL33" s="608"/>
      <c r="CM33" s="608"/>
      <c r="CN33" s="608"/>
      <c r="CO33" s="608"/>
      <c r="CP33" s="608"/>
      <c r="CQ33" s="609"/>
      <c r="CR33" s="610">
        <v>4478307</v>
      </c>
      <c r="CS33" s="640"/>
      <c r="CT33" s="640"/>
      <c r="CU33" s="640"/>
      <c r="CV33" s="640"/>
      <c r="CW33" s="640"/>
      <c r="CX33" s="640"/>
      <c r="CY33" s="641"/>
      <c r="CZ33" s="615">
        <v>47.1</v>
      </c>
      <c r="DA33" s="642"/>
      <c r="DB33" s="642"/>
      <c r="DC33" s="645"/>
      <c r="DD33" s="619">
        <v>3361517</v>
      </c>
      <c r="DE33" s="640"/>
      <c r="DF33" s="640"/>
      <c r="DG33" s="640"/>
      <c r="DH33" s="640"/>
      <c r="DI33" s="640"/>
      <c r="DJ33" s="640"/>
      <c r="DK33" s="641"/>
      <c r="DL33" s="619">
        <v>2340678</v>
      </c>
      <c r="DM33" s="640"/>
      <c r="DN33" s="640"/>
      <c r="DO33" s="640"/>
      <c r="DP33" s="640"/>
      <c r="DQ33" s="640"/>
      <c r="DR33" s="640"/>
      <c r="DS33" s="640"/>
      <c r="DT33" s="640"/>
      <c r="DU33" s="640"/>
      <c r="DV33" s="641"/>
      <c r="DW33" s="615">
        <v>44</v>
      </c>
      <c r="DX33" s="642"/>
      <c r="DY33" s="642"/>
      <c r="DZ33" s="642"/>
      <c r="EA33" s="642"/>
      <c r="EB33" s="642"/>
      <c r="EC33" s="643"/>
    </row>
    <row r="34" spans="2:133" ht="11.25" customHeight="1" x14ac:dyDescent="0.15">
      <c r="B34" s="607" t="s">
        <v>309</v>
      </c>
      <c r="C34" s="608"/>
      <c r="D34" s="608"/>
      <c r="E34" s="608"/>
      <c r="F34" s="608"/>
      <c r="G34" s="608"/>
      <c r="H34" s="608"/>
      <c r="I34" s="608"/>
      <c r="J34" s="608"/>
      <c r="K34" s="608"/>
      <c r="L34" s="608"/>
      <c r="M34" s="608"/>
      <c r="N34" s="608"/>
      <c r="O34" s="608"/>
      <c r="P34" s="608"/>
      <c r="Q34" s="609"/>
      <c r="R34" s="610">
        <v>190810</v>
      </c>
      <c r="S34" s="611"/>
      <c r="T34" s="611"/>
      <c r="U34" s="611"/>
      <c r="V34" s="611"/>
      <c r="W34" s="611"/>
      <c r="X34" s="611"/>
      <c r="Y34" s="612"/>
      <c r="Z34" s="613">
        <v>1.9</v>
      </c>
      <c r="AA34" s="613"/>
      <c r="AB34" s="613"/>
      <c r="AC34" s="613"/>
      <c r="AD34" s="614" t="s">
        <v>122</v>
      </c>
      <c r="AE34" s="614"/>
      <c r="AF34" s="614"/>
      <c r="AG34" s="614"/>
      <c r="AH34" s="614"/>
      <c r="AI34" s="614"/>
      <c r="AJ34" s="614"/>
      <c r="AK34" s="614"/>
      <c r="AL34" s="615" t="s">
        <v>122</v>
      </c>
      <c r="AM34" s="616"/>
      <c r="AN34" s="616"/>
      <c r="AO34" s="617"/>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07" t="s">
        <v>310</v>
      </c>
      <c r="CE34" s="608"/>
      <c r="CF34" s="608"/>
      <c r="CG34" s="608"/>
      <c r="CH34" s="608"/>
      <c r="CI34" s="608"/>
      <c r="CJ34" s="608"/>
      <c r="CK34" s="608"/>
      <c r="CL34" s="608"/>
      <c r="CM34" s="608"/>
      <c r="CN34" s="608"/>
      <c r="CO34" s="608"/>
      <c r="CP34" s="608"/>
      <c r="CQ34" s="609"/>
      <c r="CR34" s="610">
        <v>1751875</v>
      </c>
      <c r="CS34" s="611"/>
      <c r="CT34" s="611"/>
      <c r="CU34" s="611"/>
      <c r="CV34" s="611"/>
      <c r="CW34" s="611"/>
      <c r="CX34" s="611"/>
      <c r="CY34" s="612"/>
      <c r="CZ34" s="615">
        <v>18.399999999999999</v>
      </c>
      <c r="DA34" s="642"/>
      <c r="DB34" s="642"/>
      <c r="DC34" s="645"/>
      <c r="DD34" s="619">
        <v>1147578</v>
      </c>
      <c r="DE34" s="611"/>
      <c r="DF34" s="611"/>
      <c r="DG34" s="611"/>
      <c r="DH34" s="611"/>
      <c r="DI34" s="611"/>
      <c r="DJ34" s="611"/>
      <c r="DK34" s="612"/>
      <c r="DL34" s="619">
        <v>867223</v>
      </c>
      <c r="DM34" s="611"/>
      <c r="DN34" s="611"/>
      <c r="DO34" s="611"/>
      <c r="DP34" s="611"/>
      <c r="DQ34" s="611"/>
      <c r="DR34" s="611"/>
      <c r="DS34" s="611"/>
      <c r="DT34" s="611"/>
      <c r="DU34" s="611"/>
      <c r="DV34" s="612"/>
      <c r="DW34" s="615">
        <v>16.3</v>
      </c>
      <c r="DX34" s="642"/>
      <c r="DY34" s="642"/>
      <c r="DZ34" s="642"/>
      <c r="EA34" s="642"/>
      <c r="EB34" s="642"/>
      <c r="EC34" s="643"/>
    </row>
    <row r="35" spans="2:133" ht="11.25" customHeight="1" x14ac:dyDescent="0.15">
      <c r="B35" s="607" t="s">
        <v>311</v>
      </c>
      <c r="C35" s="608"/>
      <c r="D35" s="608"/>
      <c r="E35" s="608"/>
      <c r="F35" s="608"/>
      <c r="G35" s="608"/>
      <c r="H35" s="608"/>
      <c r="I35" s="608"/>
      <c r="J35" s="608"/>
      <c r="K35" s="608"/>
      <c r="L35" s="608"/>
      <c r="M35" s="608"/>
      <c r="N35" s="608"/>
      <c r="O35" s="608"/>
      <c r="P35" s="608"/>
      <c r="Q35" s="609"/>
      <c r="R35" s="610">
        <v>501657</v>
      </c>
      <c r="S35" s="611"/>
      <c r="T35" s="611"/>
      <c r="U35" s="611"/>
      <c r="V35" s="611"/>
      <c r="W35" s="611"/>
      <c r="X35" s="611"/>
      <c r="Y35" s="612"/>
      <c r="Z35" s="613">
        <v>5.0999999999999996</v>
      </c>
      <c r="AA35" s="613"/>
      <c r="AB35" s="613"/>
      <c r="AC35" s="613"/>
      <c r="AD35" s="614" t="s">
        <v>122</v>
      </c>
      <c r="AE35" s="614"/>
      <c r="AF35" s="614"/>
      <c r="AG35" s="614"/>
      <c r="AH35" s="614"/>
      <c r="AI35" s="614"/>
      <c r="AJ35" s="614"/>
      <c r="AK35" s="614"/>
      <c r="AL35" s="615" t="s">
        <v>122</v>
      </c>
      <c r="AM35" s="616"/>
      <c r="AN35" s="616"/>
      <c r="AO35" s="617"/>
      <c r="AP35" s="206"/>
      <c r="AQ35" s="592" t="s">
        <v>312</v>
      </c>
      <c r="AR35" s="593"/>
      <c r="AS35" s="593"/>
      <c r="AT35" s="593"/>
      <c r="AU35" s="593"/>
      <c r="AV35" s="593"/>
      <c r="AW35" s="593"/>
      <c r="AX35" s="593"/>
      <c r="AY35" s="593"/>
      <c r="AZ35" s="593"/>
      <c r="BA35" s="593"/>
      <c r="BB35" s="593"/>
      <c r="BC35" s="593"/>
      <c r="BD35" s="593"/>
      <c r="BE35" s="593"/>
      <c r="BF35" s="594"/>
      <c r="BG35" s="592" t="s">
        <v>313</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314</v>
      </c>
      <c r="CE35" s="608"/>
      <c r="CF35" s="608"/>
      <c r="CG35" s="608"/>
      <c r="CH35" s="608"/>
      <c r="CI35" s="608"/>
      <c r="CJ35" s="608"/>
      <c r="CK35" s="608"/>
      <c r="CL35" s="608"/>
      <c r="CM35" s="608"/>
      <c r="CN35" s="608"/>
      <c r="CO35" s="608"/>
      <c r="CP35" s="608"/>
      <c r="CQ35" s="609"/>
      <c r="CR35" s="610">
        <v>44004</v>
      </c>
      <c r="CS35" s="640"/>
      <c r="CT35" s="640"/>
      <c r="CU35" s="640"/>
      <c r="CV35" s="640"/>
      <c r="CW35" s="640"/>
      <c r="CX35" s="640"/>
      <c r="CY35" s="641"/>
      <c r="CZ35" s="615">
        <v>0.5</v>
      </c>
      <c r="DA35" s="642"/>
      <c r="DB35" s="642"/>
      <c r="DC35" s="645"/>
      <c r="DD35" s="619">
        <v>39839</v>
      </c>
      <c r="DE35" s="640"/>
      <c r="DF35" s="640"/>
      <c r="DG35" s="640"/>
      <c r="DH35" s="640"/>
      <c r="DI35" s="640"/>
      <c r="DJ35" s="640"/>
      <c r="DK35" s="641"/>
      <c r="DL35" s="619">
        <v>29923</v>
      </c>
      <c r="DM35" s="640"/>
      <c r="DN35" s="640"/>
      <c r="DO35" s="640"/>
      <c r="DP35" s="640"/>
      <c r="DQ35" s="640"/>
      <c r="DR35" s="640"/>
      <c r="DS35" s="640"/>
      <c r="DT35" s="640"/>
      <c r="DU35" s="640"/>
      <c r="DV35" s="641"/>
      <c r="DW35" s="615">
        <v>0.6</v>
      </c>
      <c r="DX35" s="642"/>
      <c r="DY35" s="642"/>
      <c r="DZ35" s="642"/>
      <c r="EA35" s="642"/>
      <c r="EB35" s="642"/>
      <c r="EC35" s="643"/>
    </row>
    <row r="36" spans="2:133" ht="11.25" customHeight="1" x14ac:dyDescent="0.15">
      <c r="B36" s="607" t="s">
        <v>315</v>
      </c>
      <c r="C36" s="608"/>
      <c r="D36" s="608"/>
      <c r="E36" s="608"/>
      <c r="F36" s="608"/>
      <c r="G36" s="608"/>
      <c r="H36" s="608"/>
      <c r="I36" s="608"/>
      <c r="J36" s="608"/>
      <c r="K36" s="608"/>
      <c r="L36" s="608"/>
      <c r="M36" s="608"/>
      <c r="N36" s="608"/>
      <c r="O36" s="608"/>
      <c r="P36" s="608"/>
      <c r="Q36" s="609"/>
      <c r="R36" s="610">
        <v>332636</v>
      </c>
      <c r="S36" s="611"/>
      <c r="T36" s="611"/>
      <c r="U36" s="611"/>
      <c r="V36" s="611"/>
      <c r="W36" s="611"/>
      <c r="X36" s="611"/>
      <c r="Y36" s="612"/>
      <c r="Z36" s="613">
        <v>3.4</v>
      </c>
      <c r="AA36" s="613"/>
      <c r="AB36" s="613"/>
      <c r="AC36" s="613"/>
      <c r="AD36" s="614" t="s">
        <v>122</v>
      </c>
      <c r="AE36" s="614"/>
      <c r="AF36" s="614"/>
      <c r="AG36" s="614"/>
      <c r="AH36" s="614"/>
      <c r="AI36" s="614"/>
      <c r="AJ36" s="614"/>
      <c r="AK36" s="614"/>
      <c r="AL36" s="615" t="s">
        <v>122</v>
      </c>
      <c r="AM36" s="616"/>
      <c r="AN36" s="616"/>
      <c r="AO36" s="617"/>
      <c r="AP36" s="206"/>
      <c r="AQ36" s="672" t="s">
        <v>316</v>
      </c>
      <c r="AR36" s="673"/>
      <c r="AS36" s="673"/>
      <c r="AT36" s="673"/>
      <c r="AU36" s="673"/>
      <c r="AV36" s="673"/>
      <c r="AW36" s="673"/>
      <c r="AX36" s="673"/>
      <c r="AY36" s="674"/>
      <c r="AZ36" s="599">
        <v>926207</v>
      </c>
      <c r="BA36" s="600"/>
      <c r="BB36" s="600"/>
      <c r="BC36" s="600"/>
      <c r="BD36" s="600"/>
      <c r="BE36" s="600"/>
      <c r="BF36" s="675"/>
      <c r="BG36" s="596" t="s">
        <v>317</v>
      </c>
      <c r="BH36" s="597"/>
      <c r="BI36" s="597"/>
      <c r="BJ36" s="597"/>
      <c r="BK36" s="597"/>
      <c r="BL36" s="597"/>
      <c r="BM36" s="597"/>
      <c r="BN36" s="597"/>
      <c r="BO36" s="597"/>
      <c r="BP36" s="597"/>
      <c r="BQ36" s="597"/>
      <c r="BR36" s="597"/>
      <c r="BS36" s="597"/>
      <c r="BT36" s="597"/>
      <c r="BU36" s="598"/>
      <c r="BV36" s="599">
        <v>46316</v>
      </c>
      <c r="BW36" s="600"/>
      <c r="BX36" s="600"/>
      <c r="BY36" s="600"/>
      <c r="BZ36" s="600"/>
      <c r="CA36" s="600"/>
      <c r="CB36" s="675"/>
      <c r="CD36" s="607" t="s">
        <v>318</v>
      </c>
      <c r="CE36" s="608"/>
      <c r="CF36" s="608"/>
      <c r="CG36" s="608"/>
      <c r="CH36" s="608"/>
      <c r="CI36" s="608"/>
      <c r="CJ36" s="608"/>
      <c r="CK36" s="608"/>
      <c r="CL36" s="608"/>
      <c r="CM36" s="608"/>
      <c r="CN36" s="608"/>
      <c r="CO36" s="608"/>
      <c r="CP36" s="608"/>
      <c r="CQ36" s="609"/>
      <c r="CR36" s="610">
        <v>1385964</v>
      </c>
      <c r="CS36" s="611"/>
      <c r="CT36" s="611"/>
      <c r="CU36" s="611"/>
      <c r="CV36" s="611"/>
      <c r="CW36" s="611"/>
      <c r="CX36" s="611"/>
      <c r="CY36" s="612"/>
      <c r="CZ36" s="615">
        <v>14.6</v>
      </c>
      <c r="DA36" s="642"/>
      <c r="DB36" s="642"/>
      <c r="DC36" s="645"/>
      <c r="DD36" s="619">
        <v>1229343</v>
      </c>
      <c r="DE36" s="611"/>
      <c r="DF36" s="611"/>
      <c r="DG36" s="611"/>
      <c r="DH36" s="611"/>
      <c r="DI36" s="611"/>
      <c r="DJ36" s="611"/>
      <c r="DK36" s="612"/>
      <c r="DL36" s="619">
        <v>952288</v>
      </c>
      <c r="DM36" s="611"/>
      <c r="DN36" s="611"/>
      <c r="DO36" s="611"/>
      <c r="DP36" s="611"/>
      <c r="DQ36" s="611"/>
      <c r="DR36" s="611"/>
      <c r="DS36" s="611"/>
      <c r="DT36" s="611"/>
      <c r="DU36" s="611"/>
      <c r="DV36" s="612"/>
      <c r="DW36" s="615">
        <v>17.899999999999999</v>
      </c>
      <c r="DX36" s="642"/>
      <c r="DY36" s="642"/>
      <c r="DZ36" s="642"/>
      <c r="EA36" s="642"/>
      <c r="EB36" s="642"/>
      <c r="EC36" s="643"/>
    </row>
    <row r="37" spans="2:133" ht="11.25" customHeight="1" x14ac:dyDescent="0.15">
      <c r="B37" s="607" t="s">
        <v>319</v>
      </c>
      <c r="C37" s="608"/>
      <c r="D37" s="608"/>
      <c r="E37" s="608"/>
      <c r="F37" s="608"/>
      <c r="G37" s="608"/>
      <c r="H37" s="608"/>
      <c r="I37" s="608"/>
      <c r="J37" s="608"/>
      <c r="K37" s="608"/>
      <c r="L37" s="608"/>
      <c r="M37" s="608"/>
      <c r="N37" s="608"/>
      <c r="O37" s="608"/>
      <c r="P37" s="608"/>
      <c r="Q37" s="609"/>
      <c r="R37" s="610">
        <v>97329</v>
      </c>
      <c r="S37" s="611"/>
      <c r="T37" s="611"/>
      <c r="U37" s="611"/>
      <c r="V37" s="611"/>
      <c r="W37" s="611"/>
      <c r="X37" s="611"/>
      <c r="Y37" s="612"/>
      <c r="Z37" s="613">
        <v>1</v>
      </c>
      <c r="AA37" s="613"/>
      <c r="AB37" s="613"/>
      <c r="AC37" s="613"/>
      <c r="AD37" s="614" t="s">
        <v>122</v>
      </c>
      <c r="AE37" s="614"/>
      <c r="AF37" s="614"/>
      <c r="AG37" s="614"/>
      <c r="AH37" s="614"/>
      <c r="AI37" s="614"/>
      <c r="AJ37" s="614"/>
      <c r="AK37" s="614"/>
      <c r="AL37" s="615" t="s">
        <v>122</v>
      </c>
      <c r="AM37" s="616"/>
      <c r="AN37" s="616"/>
      <c r="AO37" s="617"/>
      <c r="AQ37" s="676" t="s">
        <v>320</v>
      </c>
      <c r="AR37" s="677"/>
      <c r="AS37" s="677"/>
      <c r="AT37" s="677"/>
      <c r="AU37" s="677"/>
      <c r="AV37" s="677"/>
      <c r="AW37" s="677"/>
      <c r="AX37" s="677"/>
      <c r="AY37" s="678"/>
      <c r="AZ37" s="610">
        <v>195000</v>
      </c>
      <c r="BA37" s="611"/>
      <c r="BB37" s="611"/>
      <c r="BC37" s="611"/>
      <c r="BD37" s="640"/>
      <c r="BE37" s="640"/>
      <c r="BF37" s="656"/>
      <c r="BG37" s="607" t="s">
        <v>321</v>
      </c>
      <c r="BH37" s="608"/>
      <c r="BI37" s="608"/>
      <c r="BJ37" s="608"/>
      <c r="BK37" s="608"/>
      <c r="BL37" s="608"/>
      <c r="BM37" s="608"/>
      <c r="BN37" s="608"/>
      <c r="BO37" s="608"/>
      <c r="BP37" s="608"/>
      <c r="BQ37" s="608"/>
      <c r="BR37" s="608"/>
      <c r="BS37" s="608"/>
      <c r="BT37" s="608"/>
      <c r="BU37" s="609"/>
      <c r="BV37" s="610">
        <v>-65322</v>
      </c>
      <c r="BW37" s="611"/>
      <c r="BX37" s="611"/>
      <c r="BY37" s="611"/>
      <c r="BZ37" s="611"/>
      <c r="CA37" s="611"/>
      <c r="CB37" s="620"/>
      <c r="CD37" s="607" t="s">
        <v>322</v>
      </c>
      <c r="CE37" s="608"/>
      <c r="CF37" s="608"/>
      <c r="CG37" s="608"/>
      <c r="CH37" s="608"/>
      <c r="CI37" s="608"/>
      <c r="CJ37" s="608"/>
      <c r="CK37" s="608"/>
      <c r="CL37" s="608"/>
      <c r="CM37" s="608"/>
      <c r="CN37" s="608"/>
      <c r="CO37" s="608"/>
      <c r="CP37" s="608"/>
      <c r="CQ37" s="609"/>
      <c r="CR37" s="610">
        <v>597271</v>
      </c>
      <c r="CS37" s="640"/>
      <c r="CT37" s="640"/>
      <c r="CU37" s="640"/>
      <c r="CV37" s="640"/>
      <c r="CW37" s="640"/>
      <c r="CX37" s="640"/>
      <c r="CY37" s="641"/>
      <c r="CZ37" s="615">
        <v>6.3</v>
      </c>
      <c r="DA37" s="642"/>
      <c r="DB37" s="642"/>
      <c r="DC37" s="645"/>
      <c r="DD37" s="619">
        <v>594498</v>
      </c>
      <c r="DE37" s="640"/>
      <c r="DF37" s="640"/>
      <c r="DG37" s="640"/>
      <c r="DH37" s="640"/>
      <c r="DI37" s="640"/>
      <c r="DJ37" s="640"/>
      <c r="DK37" s="641"/>
      <c r="DL37" s="619">
        <v>519870</v>
      </c>
      <c r="DM37" s="640"/>
      <c r="DN37" s="640"/>
      <c r="DO37" s="640"/>
      <c r="DP37" s="640"/>
      <c r="DQ37" s="640"/>
      <c r="DR37" s="640"/>
      <c r="DS37" s="640"/>
      <c r="DT37" s="640"/>
      <c r="DU37" s="640"/>
      <c r="DV37" s="641"/>
      <c r="DW37" s="615">
        <v>9.8000000000000007</v>
      </c>
      <c r="DX37" s="642"/>
      <c r="DY37" s="642"/>
      <c r="DZ37" s="642"/>
      <c r="EA37" s="642"/>
      <c r="EB37" s="642"/>
      <c r="EC37" s="643"/>
    </row>
    <row r="38" spans="2:133" ht="11.25" customHeight="1" x14ac:dyDescent="0.15">
      <c r="B38" s="607" t="s">
        <v>323</v>
      </c>
      <c r="C38" s="608"/>
      <c r="D38" s="608"/>
      <c r="E38" s="608"/>
      <c r="F38" s="608"/>
      <c r="G38" s="608"/>
      <c r="H38" s="608"/>
      <c r="I38" s="608"/>
      <c r="J38" s="608"/>
      <c r="K38" s="608"/>
      <c r="L38" s="608"/>
      <c r="M38" s="608"/>
      <c r="N38" s="608"/>
      <c r="O38" s="608"/>
      <c r="P38" s="608"/>
      <c r="Q38" s="609"/>
      <c r="R38" s="610">
        <v>146442</v>
      </c>
      <c r="S38" s="611"/>
      <c r="T38" s="611"/>
      <c r="U38" s="611"/>
      <c r="V38" s="611"/>
      <c r="W38" s="611"/>
      <c r="X38" s="611"/>
      <c r="Y38" s="612"/>
      <c r="Z38" s="613">
        <v>1.5</v>
      </c>
      <c r="AA38" s="613"/>
      <c r="AB38" s="613"/>
      <c r="AC38" s="613"/>
      <c r="AD38" s="614" t="s">
        <v>122</v>
      </c>
      <c r="AE38" s="614"/>
      <c r="AF38" s="614"/>
      <c r="AG38" s="614"/>
      <c r="AH38" s="614"/>
      <c r="AI38" s="614"/>
      <c r="AJ38" s="614"/>
      <c r="AK38" s="614"/>
      <c r="AL38" s="615" t="s">
        <v>122</v>
      </c>
      <c r="AM38" s="616"/>
      <c r="AN38" s="616"/>
      <c r="AO38" s="617"/>
      <c r="AQ38" s="676" t="s">
        <v>324</v>
      </c>
      <c r="AR38" s="677"/>
      <c r="AS38" s="677"/>
      <c r="AT38" s="677"/>
      <c r="AU38" s="677"/>
      <c r="AV38" s="677"/>
      <c r="AW38" s="677"/>
      <c r="AX38" s="677"/>
      <c r="AY38" s="678"/>
      <c r="AZ38" s="610" t="s">
        <v>122</v>
      </c>
      <c r="BA38" s="611"/>
      <c r="BB38" s="611"/>
      <c r="BC38" s="611"/>
      <c r="BD38" s="640"/>
      <c r="BE38" s="640"/>
      <c r="BF38" s="656"/>
      <c r="BG38" s="607" t="s">
        <v>325</v>
      </c>
      <c r="BH38" s="608"/>
      <c r="BI38" s="608"/>
      <c r="BJ38" s="608"/>
      <c r="BK38" s="608"/>
      <c r="BL38" s="608"/>
      <c r="BM38" s="608"/>
      <c r="BN38" s="608"/>
      <c r="BO38" s="608"/>
      <c r="BP38" s="608"/>
      <c r="BQ38" s="608"/>
      <c r="BR38" s="608"/>
      <c r="BS38" s="608"/>
      <c r="BT38" s="608"/>
      <c r="BU38" s="609"/>
      <c r="BV38" s="610">
        <v>2768</v>
      </c>
      <c r="BW38" s="611"/>
      <c r="BX38" s="611"/>
      <c r="BY38" s="611"/>
      <c r="BZ38" s="611"/>
      <c r="CA38" s="611"/>
      <c r="CB38" s="620"/>
      <c r="CD38" s="607" t="s">
        <v>326</v>
      </c>
      <c r="CE38" s="608"/>
      <c r="CF38" s="608"/>
      <c r="CG38" s="608"/>
      <c r="CH38" s="608"/>
      <c r="CI38" s="608"/>
      <c r="CJ38" s="608"/>
      <c r="CK38" s="608"/>
      <c r="CL38" s="608"/>
      <c r="CM38" s="608"/>
      <c r="CN38" s="608"/>
      <c r="CO38" s="608"/>
      <c r="CP38" s="608"/>
      <c r="CQ38" s="609"/>
      <c r="CR38" s="610">
        <v>731207</v>
      </c>
      <c r="CS38" s="611"/>
      <c r="CT38" s="611"/>
      <c r="CU38" s="611"/>
      <c r="CV38" s="611"/>
      <c r="CW38" s="611"/>
      <c r="CX38" s="611"/>
      <c r="CY38" s="612"/>
      <c r="CZ38" s="615">
        <v>7.7</v>
      </c>
      <c r="DA38" s="642"/>
      <c r="DB38" s="642"/>
      <c r="DC38" s="645"/>
      <c r="DD38" s="619">
        <v>616663</v>
      </c>
      <c r="DE38" s="611"/>
      <c r="DF38" s="611"/>
      <c r="DG38" s="611"/>
      <c r="DH38" s="611"/>
      <c r="DI38" s="611"/>
      <c r="DJ38" s="611"/>
      <c r="DK38" s="612"/>
      <c r="DL38" s="619">
        <v>491244</v>
      </c>
      <c r="DM38" s="611"/>
      <c r="DN38" s="611"/>
      <c r="DO38" s="611"/>
      <c r="DP38" s="611"/>
      <c r="DQ38" s="611"/>
      <c r="DR38" s="611"/>
      <c r="DS38" s="611"/>
      <c r="DT38" s="611"/>
      <c r="DU38" s="611"/>
      <c r="DV38" s="612"/>
      <c r="DW38" s="615">
        <v>9.1999999999999993</v>
      </c>
      <c r="DX38" s="642"/>
      <c r="DY38" s="642"/>
      <c r="DZ38" s="642"/>
      <c r="EA38" s="642"/>
      <c r="EB38" s="642"/>
      <c r="EC38" s="643"/>
    </row>
    <row r="39" spans="2:133" ht="11.25" customHeight="1" x14ac:dyDescent="0.15">
      <c r="B39" s="607" t="s">
        <v>327</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6" t="s">
        <v>328</v>
      </c>
      <c r="AR39" s="677"/>
      <c r="AS39" s="677"/>
      <c r="AT39" s="677"/>
      <c r="AU39" s="677"/>
      <c r="AV39" s="677"/>
      <c r="AW39" s="677"/>
      <c r="AX39" s="677"/>
      <c r="AY39" s="678"/>
      <c r="AZ39" s="610" t="s">
        <v>122</v>
      </c>
      <c r="BA39" s="611"/>
      <c r="BB39" s="611"/>
      <c r="BC39" s="611"/>
      <c r="BD39" s="640"/>
      <c r="BE39" s="640"/>
      <c r="BF39" s="656"/>
      <c r="BG39" s="607" t="s">
        <v>329</v>
      </c>
      <c r="BH39" s="608"/>
      <c r="BI39" s="608"/>
      <c r="BJ39" s="608"/>
      <c r="BK39" s="608"/>
      <c r="BL39" s="608"/>
      <c r="BM39" s="608"/>
      <c r="BN39" s="608"/>
      <c r="BO39" s="608"/>
      <c r="BP39" s="608"/>
      <c r="BQ39" s="608"/>
      <c r="BR39" s="608"/>
      <c r="BS39" s="608"/>
      <c r="BT39" s="608"/>
      <c r="BU39" s="609"/>
      <c r="BV39" s="610">
        <v>4763</v>
      </c>
      <c r="BW39" s="611"/>
      <c r="BX39" s="611"/>
      <c r="BY39" s="611"/>
      <c r="BZ39" s="611"/>
      <c r="CA39" s="611"/>
      <c r="CB39" s="620"/>
      <c r="CD39" s="607" t="s">
        <v>330</v>
      </c>
      <c r="CE39" s="608"/>
      <c r="CF39" s="608"/>
      <c r="CG39" s="608"/>
      <c r="CH39" s="608"/>
      <c r="CI39" s="608"/>
      <c r="CJ39" s="608"/>
      <c r="CK39" s="608"/>
      <c r="CL39" s="608"/>
      <c r="CM39" s="608"/>
      <c r="CN39" s="608"/>
      <c r="CO39" s="608"/>
      <c r="CP39" s="608"/>
      <c r="CQ39" s="609"/>
      <c r="CR39" s="610">
        <v>565257</v>
      </c>
      <c r="CS39" s="640"/>
      <c r="CT39" s="640"/>
      <c r="CU39" s="640"/>
      <c r="CV39" s="640"/>
      <c r="CW39" s="640"/>
      <c r="CX39" s="640"/>
      <c r="CY39" s="641"/>
      <c r="CZ39" s="615">
        <v>6</v>
      </c>
      <c r="DA39" s="642"/>
      <c r="DB39" s="642"/>
      <c r="DC39" s="645"/>
      <c r="DD39" s="619">
        <v>328094</v>
      </c>
      <c r="DE39" s="640"/>
      <c r="DF39" s="640"/>
      <c r="DG39" s="640"/>
      <c r="DH39" s="640"/>
      <c r="DI39" s="640"/>
      <c r="DJ39" s="640"/>
      <c r="DK39" s="641"/>
      <c r="DL39" s="619" t="s">
        <v>122</v>
      </c>
      <c r="DM39" s="640"/>
      <c r="DN39" s="640"/>
      <c r="DO39" s="640"/>
      <c r="DP39" s="640"/>
      <c r="DQ39" s="640"/>
      <c r="DR39" s="640"/>
      <c r="DS39" s="640"/>
      <c r="DT39" s="640"/>
      <c r="DU39" s="640"/>
      <c r="DV39" s="641"/>
      <c r="DW39" s="615" t="s">
        <v>122</v>
      </c>
      <c r="DX39" s="642"/>
      <c r="DY39" s="642"/>
      <c r="DZ39" s="642"/>
      <c r="EA39" s="642"/>
      <c r="EB39" s="642"/>
      <c r="EC39" s="643"/>
    </row>
    <row r="40" spans="2:133" ht="11.25" customHeight="1" x14ac:dyDescent="0.15">
      <c r="B40" s="607" t="s">
        <v>331</v>
      </c>
      <c r="C40" s="608"/>
      <c r="D40" s="608"/>
      <c r="E40" s="608"/>
      <c r="F40" s="608"/>
      <c r="G40" s="608"/>
      <c r="H40" s="608"/>
      <c r="I40" s="608"/>
      <c r="J40" s="608"/>
      <c r="K40" s="608"/>
      <c r="L40" s="608"/>
      <c r="M40" s="608"/>
      <c r="N40" s="608"/>
      <c r="O40" s="608"/>
      <c r="P40" s="608"/>
      <c r="Q40" s="609"/>
      <c r="R40" s="610">
        <v>20242</v>
      </c>
      <c r="S40" s="611"/>
      <c r="T40" s="611"/>
      <c r="U40" s="611"/>
      <c r="V40" s="611"/>
      <c r="W40" s="611"/>
      <c r="X40" s="611"/>
      <c r="Y40" s="612"/>
      <c r="Z40" s="613">
        <v>0.2</v>
      </c>
      <c r="AA40" s="613"/>
      <c r="AB40" s="613"/>
      <c r="AC40" s="613"/>
      <c r="AD40" s="614" t="s">
        <v>122</v>
      </c>
      <c r="AE40" s="614"/>
      <c r="AF40" s="614"/>
      <c r="AG40" s="614"/>
      <c r="AH40" s="614"/>
      <c r="AI40" s="614"/>
      <c r="AJ40" s="614"/>
      <c r="AK40" s="614"/>
      <c r="AL40" s="615" t="s">
        <v>122</v>
      </c>
      <c r="AM40" s="616"/>
      <c r="AN40" s="616"/>
      <c r="AO40" s="617"/>
      <c r="AQ40" s="676" t="s">
        <v>332</v>
      </c>
      <c r="AR40" s="677"/>
      <c r="AS40" s="677"/>
      <c r="AT40" s="677"/>
      <c r="AU40" s="677"/>
      <c r="AV40" s="677"/>
      <c r="AW40" s="677"/>
      <c r="AX40" s="677"/>
      <c r="AY40" s="678"/>
      <c r="AZ40" s="610" t="s">
        <v>122</v>
      </c>
      <c r="BA40" s="611"/>
      <c r="BB40" s="611"/>
      <c r="BC40" s="611"/>
      <c r="BD40" s="640"/>
      <c r="BE40" s="640"/>
      <c r="BF40" s="656"/>
      <c r="BG40" s="660" t="s">
        <v>333</v>
      </c>
      <c r="BH40" s="661"/>
      <c r="BI40" s="661"/>
      <c r="BJ40" s="661"/>
      <c r="BK40" s="661"/>
      <c r="BL40" s="202"/>
      <c r="BM40" s="608" t="s">
        <v>334</v>
      </c>
      <c r="BN40" s="608"/>
      <c r="BO40" s="608"/>
      <c r="BP40" s="608"/>
      <c r="BQ40" s="608"/>
      <c r="BR40" s="608"/>
      <c r="BS40" s="608"/>
      <c r="BT40" s="608"/>
      <c r="BU40" s="609"/>
      <c r="BV40" s="610">
        <v>81</v>
      </c>
      <c r="BW40" s="611"/>
      <c r="BX40" s="611"/>
      <c r="BY40" s="611"/>
      <c r="BZ40" s="611"/>
      <c r="CA40" s="611"/>
      <c r="CB40" s="620"/>
      <c r="CD40" s="607" t="s">
        <v>335</v>
      </c>
      <c r="CE40" s="608"/>
      <c r="CF40" s="608"/>
      <c r="CG40" s="608"/>
      <c r="CH40" s="608"/>
      <c r="CI40" s="608"/>
      <c r="CJ40" s="608"/>
      <c r="CK40" s="608"/>
      <c r="CL40" s="608"/>
      <c r="CM40" s="608"/>
      <c r="CN40" s="608"/>
      <c r="CO40" s="608"/>
      <c r="CP40" s="608"/>
      <c r="CQ40" s="609"/>
      <c r="CR40" s="610" t="s">
        <v>122</v>
      </c>
      <c r="CS40" s="611"/>
      <c r="CT40" s="611"/>
      <c r="CU40" s="611"/>
      <c r="CV40" s="611"/>
      <c r="CW40" s="611"/>
      <c r="CX40" s="611"/>
      <c r="CY40" s="612"/>
      <c r="CZ40" s="615" t="s">
        <v>122</v>
      </c>
      <c r="DA40" s="642"/>
      <c r="DB40" s="642"/>
      <c r="DC40" s="645"/>
      <c r="DD40" s="619" t="s">
        <v>122</v>
      </c>
      <c r="DE40" s="611"/>
      <c r="DF40" s="611"/>
      <c r="DG40" s="611"/>
      <c r="DH40" s="611"/>
      <c r="DI40" s="611"/>
      <c r="DJ40" s="611"/>
      <c r="DK40" s="612"/>
      <c r="DL40" s="619" t="s">
        <v>122</v>
      </c>
      <c r="DM40" s="611"/>
      <c r="DN40" s="611"/>
      <c r="DO40" s="611"/>
      <c r="DP40" s="611"/>
      <c r="DQ40" s="611"/>
      <c r="DR40" s="611"/>
      <c r="DS40" s="611"/>
      <c r="DT40" s="611"/>
      <c r="DU40" s="611"/>
      <c r="DV40" s="612"/>
      <c r="DW40" s="615" t="s">
        <v>122</v>
      </c>
      <c r="DX40" s="642"/>
      <c r="DY40" s="642"/>
      <c r="DZ40" s="642"/>
      <c r="EA40" s="642"/>
      <c r="EB40" s="642"/>
      <c r="EC40" s="643"/>
    </row>
    <row r="41" spans="2:133" ht="11.25" customHeight="1" x14ac:dyDescent="0.15">
      <c r="B41" s="631" t="s">
        <v>336</v>
      </c>
      <c r="C41" s="632"/>
      <c r="D41" s="632"/>
      <c r="E41" s="632"/>
      <c r="F41" s="632"/>
      <c r="G41" s="632"/>
      <c r="H41" s="632"/>
      <c r="I41" s="632"/>
      <c r="J41" s="632"/>
      <c r="K41" s="632"/>
      <c r="L41" s="632"/>
      <c r="M41" s="632"/>
      <c r="N41" s="632"/>
      <c r="O41" s="632"/>
      <c r="P41" s="632"/>
      <c r="Q41" s="633"/>
      <c r="R41" s="685">
        <v>9793182</v>
      </c>
      <c r="S41" s="686"/>
      <c r="T41" s="686"/>
      <c r="U41" s="686"/>
      <c r="V41" s="686"/>
      <c r="W41" s="686"/>
      <c r="X41" s="686"/>
      <c r="Y41" s="687"/>
      <c r="Z41" s="688">
        <v>100</v>
      </c>
      <c r="AA41" s="688"/>
      <c r="AB41" s="688"/>
      <c r="AC41" s="688"/>
      <c r="AD41" s="689">
        <v>5305248</v>
      </c>
      <c r="AE41" s="689"/>
      <c r="AF41" s="689"/>
      <c r="AG41" s="689"/>
      <c r="AH41" s="689"/>
      <c r="AI41" s="689"/>
      <c r="AJ41" s="689"/>
      <c r="AK41" s="689"/>
      <c r="AL41" s="690">
        <v>100</v>
      </c>
      <c r="AM41" s="670"/>
      <c r="AN41" s="670"/>
      <c r="AO41" s="691"/>
      <c r="AQ41" s="676" t="s">
        <v>337</v>
      </c>
      <c r="AR41" s="677"/>
      <c r="AS41" s="677"/>
      <c r="AT41" s="677"/>
      <c r="AU41" s="677"/>
      <c r="AV41" s="677"/>
      <c r="AW41" s="677"/>
      <c r="AX41" s="677"/>
      <c r="AY41" s="678"/>
      <c r="AZ41" s="610">
        <v>305726</v>
      </c>
      <c r="BA41" s="611"/>
      <c r="BB41" s="611"/>
      <c r="BC41" s="611"/>
      <c r="BD41" s="640"/>
      <c r="BE41" s="640"/>
      <c r="BF41" s="656"/>
      <c r="BG41" s="660"/>
      <c r="BH41" s="661"/>
      <c r="BI41" s="661"/>
      <c r="BJ41" s="661"/>
      <c r="BK41" s="661"/>
      <c r="BL41" s="202"/>
      <c r="BM41" s="608" t="s">
        <v>338</v>
      </c>
      <c r="BN41" s="608"/>
      <c r="BO41" s="608"/>
      <c r="BP41" s="608"/>
      <c r="BQ41" s="608"/>
      <c r="BR41" s="608"/>
      <c r="BS41" s="608"/>
      <c r="BT41" s="608"/>
      <c r="BU41" s="609"/>
      <c r="BV41" s="610">
        <v>1</v>
      </c>
      <c r="BW41" s="611"/>
      <c r="BX41" s="611"/>
      <c r="BY41" s="611"/>
      <c r="BZ41" s="611"/>
      <c r="CA41" s="611"/>
      <c r="CB41" s="620"/>
      <c r="CD41" s="607" t="s">
        <v>339</v>
      </c>
      <c r="CE41" s="608"/>
      <c r="CF41" s="608"/>
      <c r="CG41" s="608"/>
      <c r="CH41" s="608"/>
      <c r="CI41" s="608"/>
      <c r="CJ41" s="608"/>
      <c r="CK41" s="608"/>
      <c r="CL41" s="608"/>
      <c r="CM41" s="608"/>
      <c r="CN41" s="608"/>
      <c r="CO41" s="608"/>
      <c r="CP41" s="608"/>
      <c r="CQ41" s="609"/>
      <c r="CR41" s="610" t="s">
        <v>122</v>
      </c>
      <c r="CS41" s="640"/>
      <c r="CT41" s="640"/>
      <c r="CU41" s="640"/>
      <c r="CV41" s="640"/>
      <c r="CW41" s="640"/>
      <c r="CX41" s="640"/>
      <c r="CY41" s="641"/>
      <c r="CZ41" s="615" t="s">
        <v>122</v>
      </c>
      <c r="DA41" s="642"/>
      <c r="DB41" s="642"/>
      <c r="DC41" s="645"/>
      <c r="DD41" s="619" t="s">
        <v>122</v>
      </c>
      <c r="DE41" s="640"/>
      <c r="DF41" s="640"/>
      <c r="DG41" s="640"/>
      <c r="DH41" s="640"/>
      <c r="DI41" s="640"/>
      <c r="DJ41" s="640"/>
      <c r="DK41" s="641"/>
      <c r="DL41" s="679"/>
      <c r="DM41" s="680"/>
      <c r="DN41" s="680"/>
      <c r="DO41" s="680"/>
      <c r="DP41" s="680"/>
      <c r="DQ41" s="680"/>
      <c r="DR41" s="680"/>
      <c r="DS41" s="680"/>
      <c r="DT41" s="680"/>
      <c r="DU41" s="680"/>
      <c r="DV41" s="681"/>
      <c r="DW41" s="682"/>
      <c r="DX41" s="683"/>
      <c r="DY41" s="683"/>
      <c r="DZ41" s="683"/>
      <c r="EA41" s="683"/>
      <c r="EB41" s="683"/>
      <c r="EC41" s="684"/>
    </row>
    <row r="42" spans="2:133" ht="11.25" customHeight="1" x14ac:dyDescent="0.15">
      <c r="AQ42" s="692" t="s">
        <v>340</v>
      </c>
      <c r="AR42" s="693"/>
      <c r="AS42" s="693"/>
      <c r="AT42" s="693"/>
      <c r="AU42" s="693"/>
      <c r="AV42" s="693"/>
      <c r="AW42" s="693"/>
      <c r="AX42" s="693"/>
      <c r="AY42" s="694"/>
      <c r="AZ42" s="685">
        <v>425481</v>
      </c>
      <c r="BA42" s="686"/>
      <c r="BB42" s="686"/>
      <c r="BC42" s="686"/>
      <c r="BD42" s="669"/>
      <c r="BE42" s="669"/>
      <c r="BF42" s="671"/>
      <c r="BG42" s="662"/>
      <c r="BH42" s="663"/>
      <c r="BI42" s="663"/>
      <c r="BJ42" s="663"/>
      <c r="BK42" s="663"/>
      <c r="BL42" s="203"/>
      <c r="BM42" s="632" t="s">
        <v>341</v>
      </c>
      <c r="BN42" s="632"/>
      <c r="BO42" s="632"/>
      <c r="BP42" s="632"/>
      <c r="BQ42" s="632"/>
      <c r="BR42" s="632"/>
      <c r="BS42" s="632"/>
      <c r="BT42" s="632"/>
      <c r="BU42" s="633"/>
      <c r="BV42" s="685">
        <v>269</v>
      </c>
      <c r="BW42" s="686"/>
      <c r="BX42" s="686"/>
      <c r="BY42" s="686"/>
      <c r="BZ42" s="686"/>
      <c r="CA42" s="686"/>
      <c r="CB42" s="695"/>
      <c r="CD42" s="607" t="s">
        <v>342</v>
      </c>
      <c r="CE42" s="608"/>
      <c r="CF42" s="608"/>
      <c r="CG42" s="608"/>
      <c r="CH42" s="608"/>
      <c r="CI42" s="608"/>
      <c r="CJ42" s="608"/>
      <c r="CK42" s="608"/>
      <c r="CL42" s="608"/>
      <c r="CM42" s="608"/>
      <c r="CN42" s="608"/>
      <c r="CO42" s="608"/>
      <c r="CP42" s="608"/>
      <c r="CQ42" s="609"/>
      <c r="CR42" s="610">
        <v>343046</v>
      </c>
      <c r="CS42" s="640"/>
      <c r="CT42" s="640"/>
      <c r="CU42" s="640"/>
      <c r="CV42" s="640"/>
      <c r="CW42" s="640"/>
      <c r="CX42" s="640"/>
      <c r="CY42" s="641"/>
      <c r="CZ42" s="615">
        <v>3.6</v>
      </c>
      <c r="DA42" s="642"/>
      <c r="DB42" s="642"/>
      <c r="DC42" s="645"/>
      <c r="DD42" s="619">
        <v>56642</v>
      </c>
      <c r="DE42" s="640"/>
      <c r="DF42" s="640"/>
      <c r="DG42" s="640"/>
      <c r="DH42" s="640"/>
      <c r="DI42" s="640"/>
      <c r="DJ42" s="640"/>
      <c r="DK42" s="641"/>
      <c r="DL42" s="679"/>
      <c r="DM42" s="680"/>
      <c r="DN42" s="680"/>
      <c r="DO42" s="680"/>
      <c r="DP42" s="680"/>
      <c r="DQ42" s="680"/>
      <c r="DR42" s="680"/>
      <c r="DS42" s="680"/>
      <c r="DT42" s="680"/>
      <c r="DU42" s="680"/>
      <c r="DV42" s="681"/>
      <c r="DW42" s="682"/>
      <c r="DX42" s="683"/>
      <c r="DY42" s="683"/>
      <c r="DZ42" s="683"/>
      <c r="EA42" s="683"/>
      <c r="EB42" s="683"/>
      <c r="EC42" s="684"/>
    </row>
    <row r="43" spans="2:133" ht="11.25" customHeight="1" x14ac:dyDescent="0.15">
      <c r="B43" s="196" t="s">
        <v>343</v>
      </c>
      <c r="CD43" s="607" t="s">
        <v>344</v>
      </c>
      <c r="CE43" s="608"/>
      <c r="CF43" s="608"/>
      <c r="CG43" s="608"/>
      <c r="CH43" s="608"/>
      <c r="CI43" s="608"/>
      <c r="CJ43" s="608"/>
      <c r="CK43" s="608"/>
      <c r="CL43" s="608"/>
      <c r="CM43" s="608"/>
      <c r="CN43" s="608"/>
      <c r="CO43" s="608"/>
      <c r="CP43" s="608"/>
      <c r="CQ43" s="609"/>
      <c r="CR43" s="610" t="s">
        <v>122</v>
      </c>
      <c r="CS43" s="640"/>
      <c r="CT43" s="640"/>
      <c r="CU43" s="640"/>
      <c r="CV43" s="640"/>
      <c r="CW43" s="640"/>
      <c r="CX43" s="640"/>
      <c r="CY43" s="641"/>
      <c r="CZ43" s="615" t="s">
        <v>122</v>
      </c>
      <c r="DA43" s="642"/>
      <c r="DB43" s="642"/>
      <c r="DC43" s="645"/>
      <c r="DD43" s="619" t="s">
        <v>122</v>
      </c>
      <c r="DE43" s="640"/>
      <c r="DF43" s="640"/>
      <c r="DG43" s="640"/>
      <c r="DH43" s="640"/>
      <c r="DI43" s="640"/>
      <c r="DJ43" s="640"/>
      <c r="DK43" s="641"/>
      <c r="DL43" s="679"/>
      <c r="DM43" s="680"/>
      <c r="DN43" s="680"/>
      <c r="DO43" s="680"/>
      <c r="DP43" s="680"/>
      <c r="DQ43" s="680"/>
      <c r="DR43" s="680"/>
      <c r="DS43" s="680"/>
      <c r="DT43" s="680"/>
      <c r="DU43" s="680"/>
      <c r="DV43" s="681"/>
      <c r="DW43" s="682"/>
      <c r="DX43" s="683"/>
      <c r="DY43" s="683"/>
      <c r="DZ43" s="683"/>
      <c r="EA43" s="683"/>
      <c r="EB43" s="683"/>
      <c r="EC43" s="684"/>
    </row>
    <row r="44" spans="2:133" ht="11.25" customHeight="1" x14ac:dyDescent="0.15">
      <c r="B44" s="696" t="s">
        <v>345</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8" t="s">
        <v>293</v>
      </c>
      <c r="CE44" s="649"/>
      <c r="CF44" s="607" t="s">
        <v>346</v>
      </c>
      <c r="CG44" s="608"/>
      <c r="CH44" s="608"/>
      <c r="CI44" s="608"/>
      <c r="CJ44" s="608"/>
      <c r="CK44" s="608"/>
      <c r="CL44" s="608"/>
      <c r="CM44" s="608"/>
      <c r="CN44" s="608"/>
      <c r="CO44" s="608"/>
      <c r="CP44" s="608"/>
      <c r="CQ44" s="609"/>
      <c r="CR44" s="610">
        <v>340535</v>
      </c>
      <c r="CS44" s="611"/>
      <c r="CT44" s="611"/>
      <c r="CU44" s="611"/>
      <c r="CV44" s="611"/>
      <c r="CW44" s="611"/>
      <c r="CX44" s="611"/>
      <c r="CY44" s="612"/>
      <c r="CZ44" s="615">
        <v>3.6</v>
      </c>
      <c r="DA44" s="616"/>
      <c r="DB44" s="616"/>
      <c r="DC44" s="622"/>
      <c r="DD44" s="619">
        <v>56642</v>
      </c>
      <c r="DE44" s="611"/>
      <c r="DF44" s="611"/>
      <c r="DG44" s="611"/>
      <c r="DH44" s="611"/>
      <c r="DI44" s="611"/>
      <c r="DJ44" s="611"/>
      <c r="DK44" s="612"/>
      <c r="DL44" s="679"/>
      <c r="DM44" s="680"/>
      <c r="DN44" s="680"/>
      <c r="DO44" s="680"/>
      <c r="DP44" s="680"/>
      <c r="DQ44" s="680"/>
      <c r="DR44" s="680"/>
      <c r="DS44" s="680"/>
      <c r="DT44" s="680"/>
      <c r="DU44" s="680"/>
      <c r="DV44" s="681"/>
      <c r="DW44" s="682"/>
      <c r="DX44" s="683"/>
      <c r="DY44" s="683"/>
      <c r="DZ44" s="683"/>
      <c r="EA44" s="683"/>
      <c r="EB44" s="683"/>
      <c r="EC44" s="684"/>
    </row>
    <row r="45" spans="2:133" ht="11.25" customHeight="1" x14ac:dyDescent="0.15">
      <c r="B45" s="696" t="s">
        <v>347</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50"/>
      <c r="CE45" s="651"/>
      <c r="CF45" s="607" t="s">
        <v>348</v>
      </c>
      <c r="CG45" s="608"/>
      <c r="CH45" s="608"/>
      <c r="CI45" s="608"/>
      <c r="CJ45" s="608"/>
      <c r="CK45" s="608"/>
      <c r="CL45" s="608"/>
      <c r="CM45" s="608"/>
      <c r="CN45" s="608"/>
      <c r="CO45" s="608"/>
      <c r="CP45" s="608"/>
      <c r="CQ45" s="609"/>
      <c r="CR45" s="610">
        <v>311490</v>
      </c>
      <c r="CS45" s="640"/>
      <c r="CT45" s="640"/>
      <c r="CU45" s="640"/>
      <c r="CV45" s="640"/>
      <c r="CW45" s="640"/>
      <c r="CX45" s="640"/>
      <c r="CY45" s="641"/>
      <c r="CZ45" s="615">
        <v>3.3</v>
      </c>
      <c r="DA45" s="642"/>
      <c r="DB45" s="642"/>
      <c r="DC45" s="645"/>
      <c r="DD45" s="619">
        <v>32837</v>
      </c>
      <c r="DE45" s="640"/>
      <c r="DF45" s="640"/>
      <c r="DG45" s="640"/>
      <c r="DH45" s="640"/>
      <c r="DI45" s="640"/>
      <c r="DJ45" s="640"/>
      <c r="DK45" s="641"/>
      <c r="DL45" s="679"/>
      <c r="DM45" s="680"/>
      <c r="DN45" s="680"/>
      <c r="DO45" s="680"/>
      <c r="DP45" s="680"/>
      <c r="DQ45" s="680"/>
      <c r="DR45" s="680"/>
      <c r="DS45" s="680"/>
      <c r="DT45" s="680"/>
      <c r="DU45" s="680"/>
      <c r="DV45" s="681"/>
      <c r="DW45" s="682"/>
      <c r="DX45" s="683"/>
      <c r="DY45" s="683"/>
      <c r="DZ45" s="683"/>
      <c r="EA45" s="683"/>
      <c r="EB45" s="683"/>
      <c r="EC45" s="684"/>
    </row>
    <row r="46" spans="2:133" ht="11.25" customHeight="1" x14ac:dyDescent="0.15">
      <c r="B46" s="207"/>
      <c r="CD46" s="650"/>
      <c r="CE46" s="651"/>
      <c r="CF46" s="607" t="s">
        <v>349</v>
      </c>
      <c r="CG46" s="608"/>
      <c r="CH46" s="608"/>
      <c r="CI46" s="608"/>
      <c r="CJ46" s="608"/>
      <c r="CK46" s="608"/>
      <c r="CL46" s="608"/>
      <c r="CM46" s="608"/>
      <c r="CN46" s="608"/>
      <c r="CO46" s="608"/>
      <c r="CP46" s="608"/>
      <c r="CQ46" s="609"/>
      <c r="CR46" s="610">
        <v>29045</v>
      </c>
      <c r="CS46" s="611"/>
      <c r="CT46" s="611"/>
      <c r="CU46" s="611"/>
      <c r="CV46" s="611"/>
      <c r="CW46" s="611"/>
      <c r="CX46" s="611"/>
      <c r="CY46" s="612"/>
      <c r="CZ46" s="615">
        <v>0.3</v>
      </c>
      <c r="DA46" s="616"/>
      <c r="DB46" s="616"/>
      <c r="DC46" s="622"/>
      <c r="DD46" s="619">
        <v>23805</v>
      </c>
      <c r="DE46" s="611"/>
      <c r="DF46" s="611"/>
      <c r="DG46" s="611"/>
      <c r="DH46" s="611"/>
      <c r="DI46" s="611"/>
      <c r="DJ46" s="611"/>
      <c r="DK46" s="612"/>
      <c r="DL46" s="679"/>
      <c r="DM46" s="680"/>
      <c r="DN46" s="680"/>
      <c r="DO46" s="680"/>
      <c r="DP46" s="680"/>
      <c r="DQ46" s="680"/>
      <c r="DR46" s="680"/>
      <c r="DS46" s="680"/>
      <c r="DT46" s="680"/>
      <c r="DU46" s="680"/>
      <c r="DV46" s="681"/>
      <c r="DW46" s="682"/>
      <c r="DX46" s="683"/>
      <c r="DY46" s="683"/>
      <c r="DZ46" s="683"/>
      <c r="EA46" s="683"/>
      <c r="EB46" s="683"/>
      <c r="EC46" s="684"/>
    </row>
    <row r="47" spans="2:133" ht="11.25" customHeight="1" x14ac:dyDescent="0.15">
      <c r="B47" s="207"/>
      <c r="CD47" s="650"/>
      <c r="CE47" s="651"/>
      <c r="CF47" s="607" t="s">
        <v>350</v>
      </c>
      <c r="CG47" s="608"/>
      <c r="CH47" s="608"/>
      <c r="CI47" s="608"/>
      <c r="CJ47" s="608"/>
      <c r="CK47" s="608"/>
      <c r="CL47" s="608"/>
      <c r="CM47" s="608"/>
      <c r="CN47" s="608"/>
      <c r="CO47" s="608"/>
      <c r="CP47" s="608"/>
      <c r="CQ47" s="609"/>
      <c r="CR47" s="610">
        <v>2511</v>
      </c>
      <c r="CS47" s="640"/>
      <c r="CT47" s="640"/>
      <c r="CU47" s="640"/>
      <c r="CV47" s="640"/>
      <c r="CW47" s="640"/>
      <c r="CX47" s="640"/>
      <c r="CY47" s="641"/>
      <c r="CZ47" s="615">
        <v>0</v>
      </c>
      <c r="DA47" s="642"/>
      <c r="DB47" s="642"/>
      <c r="DC47" s="645"/>
      <c r="DD47" s="619" t="s">
        <v>122</v>
      </c>
      <c r="DE47" s="640"/>
      <c r="DF47" s="640"/>
      <c r="DG47" s="640"/>
      <c r="DH47" s="640"/>
      <c r="DI47" s="640"/>
      <c r="DJ47" s="640"/>
      <c r="DK47" s="641"/>
      <c r="DL47" s="679"/>
      <c r="DM47" s="680"/>
      <c r="DN47" s="680"/>
      <c r="DO47" s="680"/>
      <c r="DP47" s="680"/>
      <c r="DQ47" s="680"/>
      <c r="DR47" s="680"/>
      <c r="DS47" s="680"/>
      <c r="DT47" s="680"/>
      <c r="DU47" s="680"/>
      <c r="DV47" s="681"/>
      <c r="DW47" s="682"/>
      <c r="DX47" s="683"/>
      <c r="DY47" s="683"/>
      <c r="DZ47" s="683"/>
      <c r="EA47" s="683"/>
      <c r="EB47" s="683"/>
      <c r="EC47" s="684"/>
    </row>
    <row r="48" spans="2:133" x14ac:dyDescent="0.15">
      <c r="B48" s="207"/>
      <c r="CD48" s="652"/>
      <c r="CE48" s="653"/>
      <c r="CF48" s="607" t="s">
        <v>351</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79"/>
      <c r="DM48" s="680"/>
      <c r="DN48" s="680"/>
      <c r="DO48" s="680"/>
      <c r="DP48" s="680"/>
      <c r="DQ48" s="680"/>
      <c r="DR48" s="680"/>
      <c r="DS48" s="680"/>
      <c r="DT48" s="680"/>
      <c r="DU48" s="680"/>
      <c r="DV48" s="681"/>
      <c r="DW48" s="682"/>
      <c r="DX48" s="683"/>
      <c r="DY48" s="683"/>
      <c r="DZ48" s="683"/>
      <c r="EA48" s="683"/>
      <c r="EB48" s="683"/>
      <c r="EC48" s="684"/>
    </row>
    <row r="49" spans="2:133" ht="11.25" customHeight="1" x14ac:dyDescent="0.15">
      <c r="B49" s="207"/>
      <c r="CD49" s="631" t="s">
        <v>352</v>
      </c>
      <c r="CE49" s="632"/>
      <c r="CF49" s="632"/>
      <c r="CG49" s="632"/>
      <c r="CH49" s="632"/>
      <c r="CI49" s="632"/>
      <c r="CJ49" s="632"/>
      <c r="CK49" s="632"/>
      <c r="CL49" s="632"/>
      <c r="CM49" s="632"/>
      <c r="CN49" s="632"/>
      <c r="CO49" s="632"/>
      <c r="CP49" s="632"/>
      <c r="CQ49" s="633"/>
      <c r="CR49" s="685">
        <v>9498748</v>
      </c>
      <c r="CS49" s="669"/>
      <c r="CT49" s="669"/>
      <c r="CU49" s="669"/>
      <c r="CV49" s="669"/>
      <c r="CW49" s="669"/>
      <c r="CX49" s="669"/>
      <c r="CY49" s="698"/>
      <c r="CZ49" s="690">
        <v>100</v>
      </c>
      <c r="DA49" s="699"/>
      <c r="DB49" s="699"/>
      <c r="DC49" s="700"/>
      <c r="DD49" s="701">
        <v>6196760</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sLF9RU7pK9lol1BV881ht8dOKaqdX9B1aAS4cnWkM8h24gLcq/cPAYSARb4C0P1foXfwjpTSH9Q3GUTqEjsFw==" saltValue="SdXiuP2Rh/JVKf7Acqo+IQ=="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B36:Q36"/>
    <mergeCell ref="R36:Y36"/>
    <mergeCell ref="Z36:AC36"/>
    <mergeCell ref="AD36:AK36"/>
    <mergeCell ref="AL36:AO36"/>
    <mergeCell ref="AQ36:AY36"/>
    <mergeCell ref="AZ36:BF36"/>
    <mergeCell ref="BG36:BU36"/>
    <mergeCell ref="BV36:CB36"/>
    <mergeCell ref="CZ34:DC34"/>
    <mergeCell ref="DD34:DK34"/>
    <mergeCell ref="DL34:DV34"/>
    <mergeCell ref="CD36:CQ36"/>
    <mergeCell ref="CR36:CY36"/>
    <mergeCell ref="CZ36:DC36"/>
    <mergeCell ref="DD36:DK36"/>
    <mergeCell ref="DL36:DV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708" t="s">
        <v>353</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09" t="s">
        <v>354</v>
      </c>
      <c r="DK2" s="710"/>
      <c r="DL2" s="710"/>
      <c r="DM2" s="710"/>
      <c r="DN2" s="710"/>
      <c r="DO2" s="711"/>
      <c r="DP2" s="210"/>
      <c r="DQ2" s="709" t="s">
        <v>355</v>
      </c>
      <c r="DR2" s="710"/>
      <c r="DS2" s="710"/>
      <c r="DT2" s="710"/>
      <c r="DU2" s="710"/>
      <c r="DV2" s="710"/>
      <c r="DW2" s="710"/>
      <c r="DX2" s="710"/>
      <c r="DY2" s="710"/>
      <c r="DZ2" s="711"/>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
      <c r="A4" s="712" t="s">
        <v>356</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14"/>
      <c r="BA4" s="214"/>
      <c r="BB4" s="214"/>
      <c r="BC4" s="214"/>
      <c r="BD4" s="214"/>
      <c r="BE4" s="215"/>
      <c r="BF4" s="215"/>
      <c r="BG4" s="215"/>
      <c r="BH4" s="215"/>
      <c r="BI4" s="215"/>
      <c r="BJ4" s="215"/>
      <c r="BK4" s="215"/>
      <c r="BL4" s="215"/>
      <c r="BM4" s="215"/>
      <c r="BN4" s="215"/>
      <c r="BO4" s="215"/>
      <c r="BP4" s="215"/>
      <c r="BQ4" s="713" t="s">
        <v>357</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17"/>
    </row>
    <row r="5" spans="1:131" s="218" customFormat="1" ht="26.25" customHeight="1" x14ac:dyDescent="0.15">
      <c r="A5" s="714" t="s">
        <v>358</v>
      </c>
      <c r="B5" s="715"/>
      <c r="C5" s="715"/>
      <c r="D5" s="715"/>
      <c r="E5" s="715"/>
      <c r="F5" s="715"/>
      <c r="G5" s="715"/>
      <c r="H5" s="715"/>
      <c r="I5" s="715"/>
      <c r="J5" s="715"/>
      <c r="K5" s="715"/>
      <c r="L5" s="715"/>
      <c r="M5" s="715"/>
      <c r="N5" s="715"/>
      <c r="O5" s="715"/>
      <c r="P5" s="716"/>
      <c r="Q5" s="720" t="s">
        <v>359</v>
      </c>
      <c r="R5" s="721"/>
      <c r="S5" s="721"/>
      <c r="T5" s="721"/>
      <c r="U5" s="722"/>
      <c r="V5" s="720" t="s">
        <v>360</v>
      </c>
      <c r="W5" s="721"/>
      <c r="X5" s="721"/>
      <c r="Y5" s="721"/>
      <c r="Z5" s="722"/>
      <c r="AA5" s="720" t="s">
        <v>361</v>
      </c>
      <c r="AB5" s="721"/>
      <c r="AC5" s="721"/>
      <c r="AD5" s="721"/>
      <c r="AE5" s="721"/>
      <c r="AF5" s="726" t="s">
        <v>362</v>
      </c>
      <c r="AG5" s="721"/>
      <c r="AH5" s="721"/>
      <c r="AI5" s="721"/>
      <c r="AJ5" s="727"/>
      <c r="AK5" s="721" t="s">
        <v>363</v>
      </c>
      <c r="AL5" s="721"/>
      <c r="AM5" s="721"/>
      <c r="AN5" s="721"/>
      <c r="AO5" s="722"/>
      <c r="AP5" s="720" t="s">
        <v>364</v>
      </c>
      <c r="AQ5" s="721"/>
      <c r="AR5" s="721"/>
      <c r="AS5" s="721"/>
      <c r="AT5" s="722"/>
      <c r="AU5" s="720" t="s">
        <v>365</v>
      </c>
      <c r="AV5" s="721"/>
      <c r="AW5" s="721"/>
      <c r="AX5" s="721"/>
      <c r="AY5" s="727"/>
      <c r="AZ5" s="214"/>
      <c r="BA5" s="214"/>
      <c r="BB5" s="214"/>
      <c r="BC5" s="214"/>
      <c r="BD5" s="214"/>
      <c r="BE5" s="215"/>
      <c r="BF5" s="215"/>
      <c r="BG5" s="215"/>
      <c r="BH5" s="215"/>
      <c r="BI5" s="215"/>
      <c r="BJ5" s="215"/>
      <c r="BK5" s="215"/>
      <c r="BL5" s="215"/>
      <c r="BM5" s="215"/>
      <c r="BN5" s="215"/>
      <c r="BO5" s="215"/>
      <c r="BP5" s="215"/>
      <c r="BQ5" s="714" t="s">
        <v>366</v>
      </c>
      <c r="BR5" s="715"/>
      <c r="BS5" s="715"/>
      <c r="BT5" s="715"/>
      <c r="BU5" s="715"/>
      <c r="BV5" s="715"/>
      <c r="BW5" s="715"/>
      <c r="BX5" s="715"/>
      <c r="BY5" s="715"/>
      <c r="BZ5" s="715"/>
      <c r="CA5" s="715"/>
      <c r="CB5" s="715"/>
      <c r="CC5" s="715"/>
      <c r="CD5" s="715"/>
      <c r="CE5" s="715"/>
      <c r="CF5" s="715"/>
      <c r="CG5" s="716"/>
      <c r="CH5" s="720" t="s">
        <v>367</v>
      </c>
      <c r="CI5" s="721"/>
      <c r="CJ5" s="721"/>
      <c r="CK5" s="721"/>
      <c r="CL5" s="722"/>
      <c r="CM5" s="720" t="s">
        <v>368</v>
      </c>
      <c r="CN5" s="721"/>
      <c r="CO5" s="721"/>
      <c r="CP5" s="721"/>
      <c r="CQ5" s="722"/>
      <c r="CR5" s="720" t="s">
        <v>369</v>
      </c>
      <c r="CS5" s="721"/>
      <c r="CT5" s="721"/>
      <c r="CU5" s="721"/>
      <c r="CV5" s="722"/>
      <c r="CW5" s="720" t="s">
        <v>370</v>
      </c>
      <c r="CX5" s="721"/>
      <c r="CY5" s="721"/>
      <c r="CZ5" s="721"/>
      <c r="DA5" s="722"/>
      <c r="DB5" s="720" t="s">
        <v>371</v>
      </c>
      <c r="DC5" s="721"/>
      <c r="DD5" s="721"/>
      <c r="DE5" s="721"/>
      <c r="DF5" s="722"/>
      <c r="DG5" s="750" t="s">
        <v>372</v>
      </c>
      <c r="DH5" s="751"/>
      <c r="DI5" s="751"/>
      <c r="DJ5" s="751"/>
      <c r="DK5" s="752"/>
      <c r="DL5" s="750" t="s">
        <v>373</v>
      </c>
      <c r="DM5" s="751"/>
      <c r="DN5" s="751"/>
      <c r="DO5" s="751"/>
      <c r="DP5" s="752"/>
      <c r="DQ5" s="720" t="s">
        <v>374</v>
      </c>
      <c r="DR5" s="721"/>
      <c r="DS5" s="721"/>
      <c r="DT5" s="721"/>
      <c r="DU5" s="722"/>
      <c r="DV5" s="720" t="s">
        <v>365</v>
      </c>
      <c r="DW5" s="721"/>
      <c r="DX5" s="721"/>
      <c r="DY5" s="721"/>
      <c r="DZ5" s="727"/>
      <c r="EA5" s="217"/>
    </row>
    <row r="6" spans="1:131" s="218" customFormat="1" ht="26.25" customHeight="1" thickBot="1" x14ac:dyDescent="0.2">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14"/>
      <c r="BA6" s="214"/>
      <c r="BB6" s="214"/>
      <c r="BC6" s="214"/>
      <c r="BD6" s="214"/>
      <c r="BE6" s="215"/>
      <c r="BF6" s="215"/>
      <c r="BG6" s="215"/>
      <c r="BH6" s="215"/>
      <c r="BI6" s="215"/>
      <c r="BJ6" s="215"/>
      <c r="BK6" s="215"/>
      <c r="BL6" s="215"/>
      <c r="BM6" s="215"/>
      <c r="BN6" s="215"/>
      <c r="BO6" s="215"/>
      <c r="BP6" s="215"/>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17"/>
    </row>
    <row r="7" spans="1:131" s="218" customFormat="1" ht="26.25" customHeight="1" thickTop="1" x14ac:dyDescent="0.15">
      <c r="A7" s="219">
        <v>1</v>
      </c>
      <c r="B7" s="736" t="s">
        <v>375</v>
      </c>
      <c r="C7" s="737"/>
      <c r="D7" s="737"/>
      <c r="E7" s="737"/>
      <c r="F7" s="737"/>
      <c r="G7" s="737"/>
      <c r="H7" s="737"/>
      <c r="I7" s="737"/>
      <c r="J7" s="737"/>
      <c r="K7" s="737"/>
      <c r="L7" s="737"/>
      <c r="M7" s="737"/>
      <c r="N7" s="737"/>
      <c r="O7" s="737"/>
      <c r="P7" s="738"/>
      <c r="Q7" s="739">
        <v>9793</v>
      </c>
      <c r="R7" s="740"/>
      <c r="S7" s="740"/>
      <c r="T7" s="740"/>
      <c r="U7" s="740"/>
      <c r="V7" s="740">
        <v>9499</v>
      </c>
      <c r="W7" s="740"/>
      <c r="X7" s="740"/>
      <c r="Y7" s="740"/>
      <c r="Z7" s="740"/>
      <c r="AA7" s="740">
        <v>294</v>
      </c>
      <c r="AB7" s="740"/>
      <c r="AC7" s="740"/>
      <c r="AD7" s="740"/>
      <c r="AE7" s="741"/>
      <c r="AF7" s="742">
        <v>236</v>
      </c>
      <c r="AG7" s="743"/>
      <c r="AH7" s="743"/>
      <c r="AI7" s="743"/>
      <c r="AJ7" s="744"/>
      <c r="AK7" s="745">
        <v>502</v>
      </c>
      <c r="AL7" s="746"/>
      <c r="AM7" s="746"/>
      <c r="AN7" s="746"/>
      <c r="AO7" s="746"/>
      <c r="AP7" s="746">
        <v>4424</v>
      </c>
      <c r="AQ7" s="746"/>
      <c r="AR7" s="746"/>
      <c r="AS7" s="746"/>
      <c r="AT7" s="746"/>
      <c r="AU7" s="747"/>
      <c r="AV7" s="747"/>
      <c r="AW7" s="747"/>
      <c r="AX7" s="747"/>
      <c r="AY7" s="748"/>
      <c r="AZ7" s="214"/>
      <c r="BA7" s="214"/>
      <c r="BB7" s="214"/>
      <c r="BC7" s="214"/>
      <c r="BD7" s="214"/>
      <c r="BE7" s="215"/>
      <c r="BF7" s="215"/>
      <c r="BG7" s="215"/>
      <c r="BH7" s="215"/>
      <c r="BI7" s="215"/>
      <c r="BJ7" s="215"/>
      <c r="BK7" s="215"/>
      <c r="BL7" s="215"/>
      <c r="BM7" s="215"/>
      <c r="BN7" s="215"/>
      <c r="BO7" s="215"/>
      <c r="BP7" s="215"/>
      <c r="BQ7" s="219">
        <v>1</v>
      </c>
      <c r="BR7" s="220"/>
      <c r="BS7" s="733"/>
      <c r="BT7" s="734"/>
      <c r="BU7" s="734"/>
      <c r="BV7" s="734"/>
      <c r="BW7" s="734"/>
      <c r="BX7" s="734"/>
      <c r="BY7" s="734"/>
      <c r="BZ7" s="734"/>
      <c r="CA7" s="734"/>
      <c r="CB7" s="734"/>
      <c r="CC7" s="734"/>
      <c r="CD7" s="734"/>
      <c r="CE7" s="734"/>
      <c r="CF7" s="734"/>
      <c r="CG7" s="749"/>
      <c r="CH7" s="730"/>
      <c r="CI7" s="731"/>
      <c r="CJ7" s="731"/>
      <c r="CK7" s="731"/>
      <c r="CL7" s="732"/>
      <c r="CM7" s="730"/>
      <c r="CN7" s="731"/>
      <c r="CO7" s="731"/>
      <c r="CP7" s="731"/>
      <c r="CQ7" s="732"/>
      <c r="CR7" s="730"/>
      <c r="CS7" s="731"/>
      <c r="CT7" s="731"/>
      <c r="CU7" s="731"/>
      <c r="CV7" s="732"/>
      <c r="CW7" s="730"/>
      <c r="CX7" s="731"/>
      <c r="CY7" s="731"/>
      <c r="CZ7" s="731"/>
      <c r="DA7" s="732"/>
      <c r="DB7" s="730"/>
      <c r="DC7" s="731"/>
      <c r="DD7" s="731"/>
      <c r="DE7" s="731"/>
      <c r="DF7" s="732"/>
      <c r="DG7" s="730"/>
      <c r="DH7" s="731"/>
      <c r="DI7" s="731"/>
      <c r="DJ7" s="731"/>
      <c r="DK7" s="732"/>
      <c r="DL7" s="730"/>
      <c r="DM7" s="731"/>
      <c r="DN7" s="731"/>
      <c r="DO7" s="731"/>
      <c r="DP7" s="732"/>
      <c r="DQ7" s="730"/>
      <c r="DR7" s="731"/>
      <c r="DS7" s="731"/>
      <c r="DT7" s="731"/>
      <c r="DU7" s="732"/>
      <c r="DV7" s="733"/>
      <c r="DW7" s="734"/>
      <c r="DX7" s="734"/>
      <c r="DY7" s="734"/>
      <c r="DZ7" s="735"/>
      <c r="EA7" s="217"/>
    </row>
    <row r="8" spans="1:131" s="218" customFormat="1" ht="26.25" customHeight="1" x14ac:dyDescent="0.15">
      <c r="A8" s="221">
        <v>2</v>
      </c>
      <c r="B8" s="767"/>
      <c r="C8" s="768"/>
      <c r="D8" s="768"/>
      <c r="E8" s="768"/>
      <c r="F8" s="768"/>
      <c r="G8" s="768"/>
      <c r="H8" s="768"/>
      <c r="I8" s="768"/>
      <c r="J8" s="768"/>
      <c r="K8" s="768"/>
      <c r="L8" s="768"/>
      <c r="M8" s="768"/>
      <c r="N8" s="768"/>
      <c r="O8" s="768"/>
      <c r="P8" s="769"/>
      <c r="Q8" s="770"/>
      <c r="R8" s="771"/>
      <c r="S8" s="771"/>
      <c r="T8" s="771"/>
      <c r="U8" s="771"/>
      <c r="V8" s="771"/>
      <c r="W8" s="771"/>
      <c r="X8" s="771"/>
      <c r="Y8" s="771"/>
      <c r="Z8" s="771"/>
      <c r="AA8" s="771"/>
      <c r="AB8" s="771"/>
      <c r="AC8" s="771"/>
      <c r="AD8" s="771"/>
      <c r="AE8" s="772"/>
      <c r="AF8" s="773"/>
      <c r="AG8" s="774"/>
      <c r="AH8" s="774"/>
      <c r="AI8" s="774"/>
      <c r="AJ8" s="775"/>
      <c r="AK8" s="756"/>
      <c r="AL8" s="757"/>
      <c r="AM8" s="757"/>
      <c r="AN8" s="757"/>
      <c r="AO8" s="757"/>
      <c r="AP8" s="757"/>
      <c r="AQ8" s="757"/>
      <c r="AR8" s="757"/>
      <c r="AS8" s="757"/>
      <c r="AT8" s="757"/>
      <c r="AU8" s="758"/>
      <c r="AV8" s="758"/>
      <c r="AW8" s="758"/>
      <c r="AX8" s="758"/>
      <c r="AY8" s="759"/>
      <c r="AZ8" s="214"/>
      <c r="BA8" s="214"/>
      <c r="BB8" s="214"/>
      <c r="BC8" s="214"/>
      <c r="BD8" s="214"/>
      <c r="BE8" s="215"/>
      <c r="BF8" s="215"/>
      <c r="BG8" s="215"/>
      <c r="BH8" s="215"/>
      <c r="BI8" s="215"/>
      <c r="BJ8" s="215"/>
      <c r="BK8" s="215"/>
      <c r="BL8" s="215"/>
      <c r="BM8" s="215"/>
      <c r="BN8" s="215"/>
      <c r="BO8" s="215"/>
      <c r="BP8" s="215"/>
      <c r="BQ8" s="221">
        <v>2</v>
      </c>
      <c r="BR8" s="222"/>
      <c r="BS8" s="760"/>
      <c r="BT8" s="761"/>
      <c r="BU8" s="761"/>
      <c r="BV8" s="761"/>
      <c r="BW8" s="761"/>
      <c r="BX8" s="761"/>
      <c r="BY8" s="761"/>
      <c r="BZ8" s="761"/>
      <c r="CA8" s="761"/>
      <c r="CB8" s="761"/>
      <c r="CC8" s="761"/>
      <c r="CD8" s="761"/>
      <c r="CE8" s="761"/>
      <c r="CF8" s="761"/>
      <c r="CG8" s="762"/>
      <c r="CH8" s="763"/>
      <c r="CI8" s="764"/>
      <c r="CJ8" s="764"/>
      <c r="CK8" s="764"/>
      <c r="CL8" s="765"/>
      <c r="CM8" s="763"/>
      <c r="CN8" s="764"/>
      <c r="CO8" s="764"/>
      <c r="CP8" s="764"/>
      <c r="CQ8" s="765"/>
      <c r="CR8" s="763"/>
      <c r="CS8" s="764"/>
      <c r="CT8" s="764"/>
      <c r="CU8" s="764"/>
      <c r="CV8" s="765"/>
      <c r="CW8" s="763"/>
      <c r="CX8" s="764"/>
      <c r="CY8" s="764"/>
      <c r="CZ8" s="764"/>
      <c r="DA8" s="765"/>
      <c r="DB8" s="763"/>
      <c r="DC8" s="764"/>
      <c r="DD8" s="764"/>
      <c r="DE8" s="764"/>
      <c r="DF8" s="765"/>
      <c r="DG8" s="763"/>
      <c r="DH8" s="764"/>
      <c r="DI8" s="764"/>
      <c r="DJ8" s="764"/>
      <c r="DK8" s="765"/>
      <c r="DL8" s="763"/>
      <c r="DM8" s="764"/>
      <c r="DN8" s="764"/>
      <c r="DO8" s="764"/>
      <c r="DP8" s="765"/>
      <c r="DQ8" s="763"/>
      <c r="DR8" s="764"/>
      <c r="DS8" s="764"/>
      <c r="DT8" s="764"/>
      <c r="DU8" s="765"/>
      <c r="DV8" s="760"/>
      <c r="DW8" s="761"/>
      <c r="DX8" s="761"/>
      <c r="DY8" s="761"/>
      <c r="DZ8" s="766"/>
      <c r="EA8" s="217"/>
    </row>
    <row r="9" spans="1:131" s="218" customFormat="1" ht="26.25" customHeight="1" x14ac:dyDescent="0.15">
      <c r="A9" s="221">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14"/>
      <c r="BA9" s="214"/>
      <c r="BB9" s="214"/>
      <c r="BC9" s="214"/>
      <c r="BD9" s="214"/>
      <c r="BE9" s="215"/>
      <c r="BF9" s="215"/>
      <c r="BG9" s="215"/>
      <c r="BH9" s="215"/>
      <c r="BI9" s="215"/>
      <c r="BJ9" s="215"/>
      <c r="BK9" s="215"/>
      <c r="BL9" s="215"/>
      <c r="BM9" s="215"/>
      <c r="BN9" s="215"/>
      <c r="BO9" s="215"/>
      <c r="BP9" s="215"/>
      <c r="BQ9" s="221">
        <v>3</v>
      </c>
      <c r="BR9" s="222"/>
      <c r="BS9" s="760"/>
      <c r="BT9" s="761"/>
      <c r="BU9" s="761"/>
      <c r="BV9" s="761"/>
      <c r="BW9" s="761"/>
      <c r="BX9" s="761"/>
      <c r="BY9" s="761"/>
      <c r="BZ9" s="761"/>
      <c r="CA9" s="761"/>
      <c r="CB9" s="761"/>
      <c r="CC9" s="761"/>
      <c r="CD9" s="761"/>
      <c r="CE9" s="761"/>
      <c r="CF9" s="761"/>
      <c r="CG9" s="762"/>
      <c r="CH9" s="763"/>
      <c r="CI9" s="764"/>
      <c r="CJ9" s="764"/>
      <c r="CK9" s="764"/>
      <c r="CL9" s="765"/>
      <c r="CM9" s="763"/>
      <c r="CN9" s="764"/>
      <c r="CO9" s="764"/>
      <c r="CP9" s="764"/>
      <c r="CQ9" s="765"/>
      <c r="CR9" s="763"/>
      <c r="CS9" s="764"/>
      <c r="CT9" s="764"/>
      <c r="CU9" s="764"/>
      <c r="CV9" s="765"/>
      <c r="CW9" s="763"/>
      <c r="CX9" s="764"/>
      <c r="CY9" s="764"/>
      <c r="CZ9" s="764"/>
      <c r="DA9" s="765"/>
      <c r="DB9" s="763"/>
      <c r="DC9" s="764"/>
      <c r="DD9" s="764"/>
      <c r="DE9" s="764"/>
      <c r="DF9" s="765"/>
      <c r="DG9" s="763"/>
      <c r="DH9" s="764"/>
      <c r="DI9" s="764"/>
      <c r="DJ9" s="764"/>
      <c r="DK9" s="765"/>
      <c r="DL9" s="763"/>
      <c r="DM9" s="764"/>
      <c r="DN9" s="764"/>
      <c r="DO9" s="764"/>
      <c r="DP9" s="765"/>
      <c r="DQ9" s="763"/>
      <c r="DR9" s="764"/>
      <c r="DS9" s="764"/>
      <c r="DT9" s="764"/>
      <c r="DU9" s="765"/>
      <c r="DV9" s="760"/>
      <c r="DW9" s="761"/>
      <c r="DX9" s="761"/>
      <c r="DY9" s="761"/>
      <c r="DZ9" s="766"/>
      <c r="EA9" s="217"/>
    </row>
    <row r="10" spans="1:131" s="218" customFormat="1" ht="26.25" customHeight="1" x14ac:dyDescent="0.15">
      <c r="A10" s="221">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14"/>
      <c r="BA10" s="214"/>
      <c r="BB10" s="214"/>
      <c r="BC10" s="214"/>
      <c r="BD10" s="214"/>
      <c r="BE10" s="215"/>
      <c r="BF10" s="215"/>
      <c r="BG10" s="215"/>
      <c r="BH10" s="215"/>
      <c r="BI10" s="215"/>
      <c r="BJ10" s="215"/>
      <c r="BK10" s="215"/>
      <c r="BL10" s="215"/>
      <c r="BM10" s="215"/>
      <c r="BN10" s="215"/>
      <c r="BO10" s="215"/>
      <c r="BP10" s="215"/>
      <c r="BQ10" s="221">
        <v>4</v>
      </c>
      <c r="BR10" s="222"/>
      <c r="BS10" s="760"/>
      <c r="BT10" s="761"/>
      <c r="BU10" s="761"/>
      <c r="BV10" s="761"/>
      <c r="BW10" s="761"/>
      <c r="BX10" s="761"/>
      <c r="BY10" s="761"/>
      <c r="BZ10" s="761"/>
      <c r="CA10" s="761"/>
      <c r="CB10" s="761"/>
      <c r="CC10" s="761"/>
      <c r="CD10" s="761"/>
      <c r="CE10" s="761"/>
      <c r="CF10" s="761"/>
      <c r="CG10" s="762"/>
      <c r="CH10" s="763"/>
      <c r="CI10" s="764"/>
      <c r="CJ10" s="764"/>
      <c r="CK10" s="764"/>
      <c r="CL10" s="765"/>
      <c r="CM10" s="763"/>
      <c r="CN10" s="764"/>
      <c r="CO10" s="764"/>
      <c r="CP10" s="764"/>
      <c r="CQ10" s="765"/>
      <c r="CR10" s="763"/>
      <c r="CS10" s="764"/>
      <c r="CT10" s="764"/>
      <c r="CU10" s="764"/>
      <c r="CV10" s="765"/>
      <c r="CW10" s="763"/>
      <c r="CX10" s="764"/>
      <c r="CY10" s="764"/>
      <c r="CZ10" s="764"/>
      <c r="DA10" s="765"/>
      <c r="DB10" s="763"/>
      <c r="DC10" s="764"/>
      <c r="DD10" s="764"/>
      <c r="DE10" s="764"/>
      <c r="DF10" s="765"/>
      <c r="DG10" s="763"/>
      <c r="DH10" s="764"/>
      <c r="DI10" s="764"/>
      <c r="DJ10" s="764"/>
      <c r="DK10" s="765"/>
      <c r="DL10" s="763"/>
      <c r="DM10" s="764"/>
      <c r="DN10" s="764"/>
      <c r="DO10" s="764"/>
      <c r="DP10" s="765"/>
      <c r="DQ10" s="763"/>
      <c r="DR10" s="764"/>
      <c r="DS10" s="764"/>
      <c r="DT10" s="764"/>
      <c r="DU10" s="765"/>
      <c r="DV10" s="760"/>
      <c r="DW10" s="761"/>
      <c r="DX10" s="761"/>
      <c r="DY10" s="761"/>
      <c r="DZ10" s="766"/>
      <c r="EA10" s="217"/>
    </row>
    <row r="11" spans="1:131" s="218" customFormat="1" ht="26.25" customHeight="1" x14ac:dyDescent="0.15">
      <c r="A11" s="221">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14"/>
      <c r="BA11" s="214"/>
      <c r="BB11" s="214"/>
      <c r="BC11" s="214"/>
      <c r="BD11" s="214"/>
      <c r="BE11" s="215"/>
      <c r="BF11" s="215"/>
      <c r="BG11" s="215"/>
      <c r="BH11" s="215"/>
      <c r="BI11" s="215"/>
      <c r="BJ11" s="215"/>
      <c r="BK11" s="215"/>
      <c r="BL11" s="215"/>
      <c r="BM11" s="215"/>
      <c r="BN11" s="215"/>
      <c r="BO11" s="215"/>
      <c r="BP11" s="215"/>
      <c r="BQ11" s="221">
        <v>5</v>
      </c>
      <c r="BR11" s="222"/>
      <c r="BS11" s="760"/>
      <c r="BT11" s="761"/>
      <c r="BU11" s="761"/>
      <c r="BV11" s="761"/>
      <c r="BW11" s="761"/>
      <c r="BX11" s="761"/>
      <c r="BY11" s="761"/>
      <c r="BZ11" s="761"/>
      <c r="CA11" s="761"/>
      <c r="CB11" s="761"/>
      <c r="CC11" s="761"/>
      <c r="CD11" s="761"/>
      <c r="CE11" s="761"/>
      <c r="CF11" s="761"/>
      <c r="CG11" s="762"/>
      <c r="CH11" s="763"/>
      <c r="CI11" s="764"/>
      <c r="CJ11" s="764"/>
      <c r="CK11" s="764"/>
      <c r="CL11" s="765"/>
      <c r="CM11" s="763"/>
      <c r="CN11" s="764"/>
      <c r="CO11" s="764"/>
      <c r="CP11" s="764"/>
      <c r="CQ11" s="765"/>
      <c r="CR11" s="763"/>
      <c r="CS11" s="764"/>
      <c r="CT11" s="764"/>
      <c r="CU11" s="764"/>
      <c r="CV11" s="765"/>
      <c r="CW11" s="763"/>
      <c r="CX11" s="764"/>
      <c r="CY11" s="764"/>
      <c r="CZ11" s="764"/>
      <c r="DA11" s="765"/>
      <c r="DB11" s="763"/>
      <c r="DC11" s="764"/>
      <c r="DD11" s="764"/>
      <c r="DE11" s="764"/>
      <c r="DF11" s="765"/>
      <c r="DG11" s="763"/>
      <c r="DH11" s="764"/>
      <c r="DI11" s="764"/>
      <c r="DJ11" s="764"/>
      <c r="DK11" s="765"/>
      <c r="DL11" s="763"/>
      <c r="DM11" s="764"/>
      <c r="DN11" s="764"/>
      <c r="DO11" s="764"/>
      <c r="DP11" s="765"/>
      <c r="DQ11" s="763"/>
      <c r="DR11" s="764"/>
      <c r="DS11" s="764"/>
      <c r="DT11" s="764"/>
      <c r="DU11" s="765"/>
      <c r="DV11" s="760"/>
      <c r="DW11" s="761"/>
      <c r="DX11" s="761"/>
      <c r="DY11" s="761"/>
      <c r="DZ11" s="766"/>
      <c r="EA11" s="217"/>
    </row>
    <row r="12" spans="1:131" s="218" customFormat="1" ht="26.25" customHeight="1" x14ac:dyDescent="0.15">
      <c r="A12" s="221">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14"/>
      <c r="BA12" s="214"/>
      <c r="BB12" s="214"/>
      <c r="BC12" s="214"/>
      <c r="BD12" s="214"/>
      <c r="BE12" s="215"/>
      <c r="BF12" s="215"/>
      <c r="BG12" s="215"/>
      <c r="BH12" s="215"/>
      <c r="BI12" s="215"/>
      <c r="BJ12" s="215"/>
      <c r="BK12" s="215"/>
      <c r="BL12" s="215"/>
      <c r="BM12" s="215"/>
      <c r="BN12" s="215"/>
      <c r="BO12" s="215"/>
      <c r="BP12" s="215"/>
      <c r="BQ12" s="221">
        <v>6</v>
      </c>
      <c r="BR12" s="222"/>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17"/>
    </row>
    <row r="13" spans="1:131" s="218" customFormat="1" ht="26.25" customHeight="1" x14ac:dyDescent="0.15">
      <c r="A13" s="221">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14"/>
      <c r="BA13" s="214"/>
      <c r="BB13" s="214"/>
      <c r="BC13" s="214"/>
      <c r="BD13" s="214"/>
      <c r="BE13" s="215"/>
      <c r="BF13" s="215"/>
      <c r="BG13" s="215"/>
      <c r="BH13" s="215"/>
      <c r="BI13" s="215"/>
      <c r="BJ13" s="215"/>
      <c r="BK13" s="215"/>
      <c r="BL13" s="215"/>
      <c r="BM13" s="215"/>
      <c r="BN13" s="215"/>
      <c r="BO13" s="215"/>
      <c r="BP13" s="215"/>
      <c r="BQ13" s="221">
        <v>7</v>
      </c>
      <c r="BR13" s="222"/>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17"/>
    </row>
    <row r="14" spans="1:131" s="218" customFormat="1" ht="26.25" customHeight="1" x14ac:dyDescent="0.15">
      <c r="A14" s="221">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14"/>
      <c r="BA14" s="214"/>
      <c r="BB14" s="214"/>
      <c r="BC14" s="214"/>
      <c r="BD14" s="214"/>
      <c r="BE14" s="215"/>
      <c r="BF14" s="215"/>
      <c r="BG14" s="215"/>
      <c r="BH14" s="215"/>
      <c r="BI14" s="215"/>
      <c r="BJ14" s="215"/>
      <c r="BK14" s="215"/>
      <c r="BL14" s="215"/>
      <c r="BM14" s="215"/>
      <c r="BN14" s="215"/>
      <c r="BO14" s="215"/>
      <c r="BP14" s="215"/>
      <c r="BQ14" s="221">
        <v>8</v>
      </c>
      <c r="BR14" s="222"/>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17"/>
    </row>
    <row r="15" spans="1:131" s="218" customFormat="1" ht="26.25" customHeight="1" x14ac:dyDescent="0.15">
      <c r="A15" s="221">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14"/>
      <c r="BA15" s="214"/>
      <c r="BB15" s="214"/>
      <c r="BC15" s="214"/>
      <c r="BD15" s="214"/>
      <c r="BE15" s="215"/>
      <c r="BF15" s="215"/>
      <c r="BG15" s="215"/>
      <c r="BH15" s="215"/>
      <c r="BI15" s="215"/>
      <c r="BJ15" s="215"/>
      <c r="BK15" s="215"/>
      <c r="BL15" s="215"/>
      <c r="BM15" s="215"/>
      <c r="BN15" s="215"/>
      <c r="BO15" s="215"/>
      <c r="BP15" s="215"/>
      <c r="BQ15" s="221">
        <v>9</v>
      </c>
      <c r="BR15" s="222"/>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17"/>
    </row>
    <row r="16" spans="1:131" s="218" customFormat="1" ht="26.25" customHeight="1" x14ac:dyDescent="0.15">
      <c r="A16" s="221">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14"/>
      <c r="BA16" s="214"/>
      <c r="BB16" s="214"/>
      <c r="BC16" s="214"/>
      <c r="BD16" s="214"/>
      <c r="BE16" s="215"/>
      <c r="BF16" s="215"/>
      <c r="BG16" s="215"/>
      <c r="BH16" s="215"/>
      <c r="BI16" s="215"/>
      <c r="BJ16" s="215"/>
      <c r="BK16" s="215"/>
      <c r="BL16" s="215"/>
      <c r="BM16" s="215"/>
      <c r="BN16" s="215"/>
      <c r="BO16" s="215"/>
      <c r="BP16" s="215"/>
      <c r="BQ16" s="221">
        <v>10</v>
      </c>
      <c r="BR16" s="222"/>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17"/>
    </row>
    <row r="17" spans="1:131" s="218" customFormat="1" ht="26.25" customHeight="1" x14ac:dyDescent="0.15">
      <c r="A17" s="221">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14"/>
      <c r="BA17" s="214"/>
      <c r="BB17" s="214"/>
      <c r="BC17" s="214"/>
      <c r="BD17" s="214"/>
      <c r="BE17" s="215"/>
      <c r="BF17" s="215"/>
      <c r="BG17" s="215"/>
      <c r="BH17" s="215"/>
      <c r="BI17" s="215"/>
      <c r="BJ17" s="215"/>
      <c r="BK17" s="215"/>
      <c r="BL17" s="215"/>
      <c r="BM17" s="215"/>
      <c r="BN17" s="215"/>
      <c r="BO17" s="215"/>
      <c r="BP17" s="215"/>
      <c r="BQ17" s="221">
        <v>11</v>
      </c>
      <c r="BR17" s="222"/>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17"/>
    </row>
    <row r="18" spans="1:131" s="218" customFormat="1" ht="26.25" customHeight="1" x14ac:dyDescent="0.15">
      <c r="A18" s="221">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14"/>
      <c r="BA18" s="214"/>
      <c r="BB18" s="214"/>
      <c r="BC18" s="214"/>
      <c r="BD18" s="214"/>
      <c r="BE18" s="215"/>
      <c r="BF18" s="215"/>
      <c r="BG18" s="215"/>
      <c r="BH18" s="215"/>
      <c r="BI18" s="215"/>
      <c r="BJ18" s="215"/>
      <c r="BK18" s="215"/>
      <c r="BL18" s="215"/>
      <c r="BM18" s="215"/>
      <c r="BN18" s="215"/>
      <c r="BO18" s="215"/>
      <c r="BP18" s="215"/>
      <c r="BQ18" s="221">
        <v>12</v>
      </c>
      <c r="BR18" s="222"/>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17"/>
    </row>
    <row r="19" spans="1:131" s="218" customFormat="1" ht="26.25" customHeight="1" x14ac:dyDescent="0.15">
      <c r="A19" s="221">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14"/>
      <c r="BA19" s="214"/>
      <c r="BB19" s="214"/>
      <c r="BC19" s="214"/>
      <c r="BD19" s="214"/>
      <c r="BE19" s="215"/>
      <c r="BF19" s="215"/>
      <c r="BG19" s="215"/>
      <c r="BH19" s="215"/>
      <c r="BI19" s="215"/>
      <c r="BJ19" s="215"/>
      <c r="BK19" s="215"/>
      <c r="BL19" s="215"/>
      <c r="BM19" s="215"/>
      <c r="BN19" s="215"/>
      <c r="BO19" s="215"/>
      <c r="BP19" s="215"/>
      <c r="BQ19" s="221">
        <v>13</v>
      </c>
      <c r="BR19" s="222"/>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17"/>
    </row>
    <row r="20" spans="1:131" s="218" customFormat="1" ht="26.25" customHeight="1" x14ac:dyDescent="0.15">
      <c r="A20" s="221">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14"/>
      <c r="BA20" s="214"/>
      <c r="BB20" s="214"/>
      <c r="BC20" s="214"/>
      <c r="BD20" s="214"/>
      <c r="BE20" s="215"/>
      <c r="BF20" s="215"/>
      <c r="BG20" s="215"/>
      <c r="BH20" s="215"/>
      <c r="BI20" s="215"/>
      <c r="BJ20" s="215"/>
      <c r="BK20" s="215"/>
      <c r="BL20" s="215"/>
      <c r="BM20" s="215"/>
      <c r="BN20" s="215"/>
      <c r="BO20" s="215"/>
      <c r="BP20" s="215"/>
      <c r="BQ20" s="221">
        <v>14</v>
      </c>
      <c r="BR20" s="222"/>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17"/>
    </row>
    <row r="21" spans="1:131" s="218" customFormat="1" ht="26.25" customHeight="1" thickBot="1" x14ac:dyDescent="0.2">
      <c r="A21" s="221">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14"/>
      <c r="BA21" s="214"/>
      <c r="BB21" s="214"/>
      <c r="BC21" s="214"/>
      <c r="BD21" s="214"/>
      <c r="BE21" s="215"/>
      <c r="BF21" s="215"/>
      <c r="BG21" s="215"/>
      <c r="BH21" s="215"/>
      <c r="BI21" s="215"/>
      <c r="BJ21" s="215"/>
      <c r="BK21" s="215"/>
      <c r="BL21" s="215"/>
      <c r="BM21" s="215"/>
      <c r="BN21" s="215"/>
      <c r="BO21" s="215"/>
      <c r="BP21" s="215"/>
      <c r="BQ21" s="221">
        <v>15</v>
      </c>
      <c r="BR21" s="222"/>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17"/>
    </row>
    <row r="22" spans="1:131" s="218" customFormat="1" ht="26.25" customHeight="1" x14ac:dyDescent="0.15">
      <c r="A22" s="221">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376</v>
      </c>
      <c r="BA22" s="793"/>
      <c r="BB22" s="793"/>
      <c r="BC22" s="793"/>
      <c r="BD22" s="794"/>
      <c r="BE22" s="215"/>
      <c r="BF22" s="215"/>
      <c r="BG22" s="215"/>
      <c r="BH22" s="215"/>
      <c r="BI22" s="215"/>
      <c r="BJ22" s="215"/>
      <c r="BK22" s="215"/>
      <c r="BL22" s="215"/>
      <c r="BM22" s="215"/>
      <c r="BN22" s="215"/>
      <c r="BO22" s="215"/>
      <c r="BP22" s="215"/>
      <c r="BQ22" s="221">
        <v>16</v>
      </c>
      <c r="BR22" s="222"/>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17"/>
    </row>
    <row r="23" spans="1:131" s="218" customFormat="1" ht="26.25" customHeight="1" thickBot="1" x14ac:dyDescent="0.2">
      <c r="A23" s="223" t="s">
        <v>377</v>
      </c>
      <c r="B23" s="776" t="s">
        <v>378</v>
      </c>
      <c r="C23" s="777"/>
      <c r="D23" s="777"/>
      <c r="E23" s="777"/>
      <c r="F23" s="777"/>
      <c r="G23" s="777"/>
      <c r="H23" s="777"/>
      <c r="I23" s="777"/>
      <c r="J23" s="777"/>
      <c r="K23" s="777"/>
      <c r="L23" s="777"/>
      <c r="M23" s="777"/>
      <c r="N23" s="777"/>
      <c r="O23" s="777"/>
      <c r="P23" s="778"/>
      <c r="Q23" s="779">
        <v>9793</v>
      </c>
      <c r="R23" s="780"/>
      <c r="S23" s="780"/>
      <c r="T23" s="780"/>
      <c r="U23" s="780"/>
      <c r="V23" s="780">
        <v>9499</v>
      </c>
      <c r="W23" s="780"/>
      <c r="X23" s="780"/>
      <c r="Y23" s="780"/>
      <c r="Z23" s="780"/>
      <c r="AA23" s="780">
        <v>294</v>
      </c>
      <c r="AB23" s="780"/>
      <c r="AC23" s="780"/>
      <c r="AD23" s="780"/>
      <c r="AE23" s="781"/>
      <c r="AF23" s="782">
        <v>236</v>
      </c>
      <c r="AG23" s="780"/>
      <c r="AH23" s="780"/>
      <c r="AI23" s="780"/>
      <c r="AJ23" s="783"/>
      <c r="AK23" s="784"/>
      <c r="AL23" s="785"/>
      <c r="AM23" s="785"/>
      <c r="AN23" s="785"/>
      <c r="AO23" s="785"/>
      <c r="AP23" s="780">
        <v>4424</v>
      </c>
      <c r="AQ23" s="780"/>
      <c r="AR23" s="780"/>
      <c r="AS23" s="780"/>
      <c r="AT23" s="780"/>
      <c r="AU23" s="796"/>
      <c r="AV23" s="796"/>
      <c r="AW23" s="796"/>
      <c r="AX23" s="796"/>
      <c r="AY23" s="797"/>
      <c r="AZ23" s="798" t="s">
        <v>122</v>
      </c>
      <c r="BA23" s="799"/>
      <c r="BB23" s="799"/>
      <c r="BC23" s="799"/>
      <c r="BD23" s="800"/>
      <c r="BE23" s="215"/>
      <c r="BF23" s="215"/>
      <c r="BG23" s="215"/>
      <c r="BH23" s="215"/>
      <c r="BI23" s="215"/>
      <c r="BJ23" s="215"/>
      <c r="BK23" s="215"/>
      <c r="BL23" s="215"/>
      <c r="BM23" s="215"/>
      <c r="BN23" s="215"/>
      <c r="BO23" s="215"/>
      <c r="BP23" s="215"/>
      <c r="BQ23" s="221">
        <v>17</v>
      </c>
      <c r="BR23" s="222"/>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17"/>
    </row>
    <row r="24" spans="1:131" s="218" customFormat="1" ht="26.25" customHeight="1" x14ac:dyDescent="0.15">
      <c r="A24" s="795" t="s">
        <v>379</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14"/>
      <c r="BA24" s="214"/>
      <c r="BB24" s="214"/>
      <c r="BC24" s="214"/>
      <c r="BD24" s="214"/>
      <c r="BE24" s="215"/>
      <c r="BF24" s="215"/>
      <c r="BG24" s="215"/>
      <c r="BH24" s="215"/>
      <c r="BI24" s="215"/>
      <c r="BJ24" s="215"/>
      <c r="BK24" s="215"/>
      <c r="BL24" s="215"/>
      <c r="BM24" s="215"/>
      <c r="BN24" s="215"/>
      <c r="BO24" s="215"/>
      <c r="BP24" s="215"/>
      <c r="BQ24" s="221">
        <v>18</v>
      </c>
      <c r="BR24" s="222"/>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17"/>
    </row>
    <row r="25" spans="1:131" ht="26.25" customHeight="1" thickBot="1" x14ac:dyDescent="0.2">
      <c r="A25" s="712" t="s">
        <v>380</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14"/>
      <c r="BK25" s="214"/>
      <c r="BL25" s="214"/>
      <c r="BM25" s="214"/>
      <c r="BN25" s="214"/>
      <c r="BO25" s="224"/>
      <c r="BP25" s="224"/>
      <c r="BQ25" s="221">
        <v>19</v>
      </c>
      <c r="BR25" s="222"/>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12"/>
    </row>
    <row r="26" spans="1:131" ht="26.25" customHeight="1" x14ac:dyDescent="0.15">
      <c r="A26" s="714" t="s">
        <v>358</v>
      </c>
      <c r="B26" s="715"/>
      <c r="C26" s="715"/>
      <c r="D26" s="715"/>
      <c r="E26" s="715"/>
      <c r="F26" s="715"/>
      <c r="G26" s="715"/>
      <c r="H26" s="715"/>
      <c r="I26" s="715"/>
      <c r="J26" s="715"/>
      <c r="K26" s="715"/>
      <c r="L26" s="715"/>
      <c r="M26" s="715"/>
      <c r="N26" s="715"/>
      <c r="O26" s="715"/>
      <c r="P26" s="716"/>
      <c r="Q26" s="720" t="s">
        <v>381</v>
      </c>
      <c r="R26" s="721"/>
      <c r="S26" s="721"/>
      <c r="T26" s="721"/>
      <c r="U26" s="722"/>
      <c r="V26" s="720" t="s">
        <v>382</v>
      </c>
      <c r="W26" s="721"/>
      <c r="X26" s="721"/>
      <c r="Y26" s="721"/>
      <c r="Z26" s="722"/>
      <c r="AA26" s="720" t="s">
        <v>383</v>
      </c>
      <c r="AB26" s="721"/>
      <c r="AC26" s="721"/>
      <c r="AD26" s="721"/>
      <c r="AE26" s="721"/>
      <c r="AF26" s="801" t="s">
        <v>384</v>
      </c>
      <c r="AG26" s="802"/>
      <c r="AH26" s="802"/>
      <c r="AI26" s="802"/>
      <c r="AJ26" s="803"/>
      <c r="AK26" s="721" t="s">
        <v>385</v>
      </c>
      <c r="AL26" s="721"/>
      <c r="AM26" s="721"/>
      <c r="AN26" s="721"/>
      <c r="AO26" s="722"/>
      <c r="AP26" s="720" t="s">
        <v>386</v>
      </c>
      <c r="AQ26" s="721"/>
      <c r="AR26" s="721"/>
      <c r="AS26" s="721"/>
      <c r="AT26" s="722"/>
      <c r="AU26" s="720" t="s">
        <v>387</v>
      </c>
      <c r="AV26" s="721"/>
      <c r="AW26" s="721"/>
      <c r="AX26" s="721"/>
      <c r="AY26" s="722"/>
      <c r="AZ26" s="720" t="s">
        <v>388</v>
      </c>
      <c r="BA26" s="721"/>
      <c r="BB26" s="721"/>
      <c r="BC26" s="721"/>
      <c r="BD26" s="722"/>
      <c r="BE26" s="720" t="s">
        <v>365</v>
      </c>
      <c r="BF26" s="721"/>
      <c r="BG26" s="721"/>
      <c r="BH26" s="721"/>
      <c r="BI26" s="727"/>
      <c r="BJ26" s="214"/>
      <c r="BK26" s="214"/>
      <c r="BL26" s="214"/>
      <c r="BM26" s="214"/>
      <c r="BN26" s="214"/>
      <c r="BO26" s="224"/>
      <c r="BP26" s="224"/>
      <c r="BQ26" s="221">
        <v>20</v>
      </c>
      <c r="BR26" s="222"/>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12"/>
    </row>
    <row r="27" spans="1:131" ht="26.25" customHeight="1" thickBot="1" x14ac:dyDescent="0.2">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14"/>
      <c r="BK27" s="214"/>
      <c r="BL27" s="214"/>
      <c r="BM27" s="214"/>
      <c r="BN27" s="214"/>
      <c r="BO27" s="224"/>
      <c r="BP27" s="224"/>
      <c r="BQ27" s="221">
        <v>21</v>
      </c>
      <c r="BR27" s="222"/>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12"/>
    </row>
    <row r="28" spans="1:131" ht="26.25" customHeight="1" thickTop="1" x14ac:dyDescent="0.15">
      <c r="A28" s="225">
        <v>1</v>
      </c>
      <c r="B28" s="736" t="s">
        <v>389</v>
      </c>
      <c r="C28" s="737"/>
      <c r="D28" s="737"/>
      <c r="E28" s="737"/>
      <c r="F28" s="737"/>
      <c r="G28" s="737"/>
      <c r="H28" s="737"/>
      <c r="I28" s="737"/>
      <c r="J28" s="737"/>
      <c r="K28" s="737"/>
      <c r="L28" s="737"/>
      <c r="M28" s="737"/>
      <c r="N28" s="737"/>
      <c r="O28" s="737"/>
      <c r="P28" s="738"/>
      <c r="Q28" s="809">
        <v>2153</v>
      </c>
      <c r="R28" s="810"/>
      <c r="S28" s="810"/>
      <c r="T28" s="810"/>
      <c r="U28" s="810"/>
      <c r="V28" s="810">
        <v>2107</v>
      </c>
      <c r="W28" s="810"/>
      <c r="X28" s="810"/>
      <c r="Y28" s="810"/>
      <c r="Z28" s="810"/>
      <c r="AA28" s="810">
        <v>46</v>
      </c>
      <c r="AB28" s="810"/>
      <c r="AC28" s="810"/>
      <c r="AD28" s="810"/>
      <c r="AE28" s="811"/>
      <c r="AF28" s="812">
        <v>46</v>
      </c>
      <c r="AG28" s="810"/>
      <c r="AH28" s="810"/>
      <c r="AI28" s="810"/>
      <c r="AJ28" s="813"/>
      <c r="AK28" s="814">
        <v>306</v>
      </c>
      <c r="AL28" s="815"/>
      <c r="AM28" s="815"/>
      <c r="AN28" s="815"/>
      <c r="AO28" s="815"/>
      <c r="AP28" s="815" t="s">
        <v>546</v>
      </c>
      <c r="AQ28" s="815"/>
      <c r="AR28" s="815"/>
      <c r="AS28" s="815"/>
      <c r="AT28" s="815"/>
      <c r="AU28" s="815" t="s">
        <v>546</v>
      </c>
      <c r="AV28" s="815"/>
      <c r="AW28" s="815"/>
      <c r="AX28" s="815"/>
      <c r="AY28" s="815"/>
      <c r="AZ28" s="816"/>
      <c r="BA28" s="816"/>
      <c r="BB28" s="816"/>
      <c r="BC28" s="816"/>
      <c r="BD28" s="816"/>
      <c r="BE28" s="807"/>
      <c r="BF28" s="807"/>
      <c r="BG28" s="807"/>
      <c r="BH28" s="807"/>
      <c r="BI28" s="808"/>
      <c r="BJ28" s="214"/>
      <c r="BK28" s="214"/>
      <c r="BL28" s="214"/>
      <c r="BM28" s="214"/>
      <c r="BN28" s="214"/>
      <c r="BO28" s="224"/>
      <c r="BP28" s="224"/>
      <c r="BQ28" s="221">
        <v>22</v>
      </c>
      <c r="BR28" s="222"/>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12"/>
    </row>
    <row r="29" spans="1:131" ht="26.25" customHeight="1" x14ac:dyDescent="0.15">
      <c r="A29" s="225">
        <v>2</v>
      </c>
      <c r="B29" s="767" t="s">
        <v>390</v>
      </c>
      <c r="C29" s="768"/>
      <c r="D29" s="768"/>
      <c r="E29" s="768"/>
      <c r="F29" s="768"/>
      <c r="G29" s="768"/>
      <c r="H29" s="768"/>
      <c r="I29" s="768"/>
      <c r="J29" s="768"/>
      <c r="K29" s="768"/>
      <c r="L29" s="768"/>
      <c r="M29" s="768"/>
      <c r="N29" s="768"/>
      <c r="O29" s="768"/>
      <c r="P29" s="769"/>
      <c r="Q29" s="770">
        <v>314</v>
      </c>
      <c r="R29" s="771"/>
      <c r="S29" s="771"/>
      <c r="T29" s="771"/>
      <c r="U29" s="771"/>
      <c r="V29" s="771">
        <v>313</v>
      </c>
      <c r="W29" s="771"/>
      <c r="X29" s="771"/>
      <c r="Y29" s="771"/>
      <c r="Z29" s="771"/>
      <c r="AA29" s="771">
        <v>1</v>
      </c>
      <c r="AB29" s="771"/>
      <c r="AC29" s="771"/>
      <c r="AD29" s="771"/>
      <c r="AE29" s="772"/>
      <c r="AF29" s="773">
        <v>1</v>
      </c>
      <c r="AG29" s="774"/>
      <c r="AH29" s="774"/>
      <c r="AI29" s="774"/>
      <c r="AJ29" s="775"/>
      <c r="AK29" s="821">
        <v>48</v>
      </c>
      <c r="AL29" s="817"/>
      <c r="AM29" s="817"/>
      <c r="AN29" s="817"/>
      <c r="AO29" s="817"/>
      <c r="AP29" s="817" t="s">
        <v>546</v>
      </c>
      <c r="AQ29" s="817"/>
      <c r="AR29" s="817"/>
      <c r="AS29" s="817"/>
      <c r="AT29" s="817"/>
      <c r="AU29" s="817" t="s">
        <v>546</v>
      </c>
      <c r="AV29" s="817"/>
      <c r="AW29" s="817"/>
      <c r="AX29" s="817"/>
      <c r="AY29" s="817"/>
      <c r="AZ29" s="818"/>
      <c r="BA29" s="818"/>
      <c r="BB29" s="818"/>
      <c r="BC29" s="818"/>
      <c r="BD29" s="818"/>
      <c r="BE29" s="819"/>
      <c r="BF29" s="819"/>
      <c r="BG29" s="819"/>
      <c r="BH29" s="819"/>
      <c r="BI29" s="820"/>
      <c r="BJ29" s="214"/>
      <c r="BK29" s="214"/>
      <c r="BL29" s="214"/>
      <c r="BM29" s="214"/>
      <c r="BN29" s="214"/>
      <c r="BO29" s="224"/>
      <c r="BP29" s="224"/>
      <c r="BQ29" s="221">
        <v>23</v>
      </c>
      <c r="BR29" s="222"/>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12"/>
    </row>
    <row r="30" spans="1:131" ht="26.25" customHeight="1" x14ac:dyDescent="0.15">
      <c r="A30" s="225">
        <v>3</v>
      </c>
      <c r="B30" s="767" t="s">
        <v>391</v>
      </c>
      <c r="C30" s="768"/>
      <c r="D30" s="768"/>
      <c r="E30" s="768"/>
      <c r="F30" s="768"/>
      <c r="G30" s="768"/>
      <c r="H30" s="768"/>
      <c r="I30" s="768"/>
      <c r="J30" s="768"/>
      <c r="K30" s="768"/>
      <c r="L30" s="768"/>
      <c r="M30" s="768"/>
      <c r="N30" s="768"/>
      <c r="O30" s="768"/>
      <c r="P30" s="769"/>
      <c r="Q30" s="770">
        <v>604</v>
      </c>
      <c r="R30" s="771"/>
      <c r="S30" s="771"/>
      <c r="T30" s="771"/>
      <c r="U30" s="771"/>
      <c r="V30" s="771">
        <v>567</v>
      </c>
      <c r="W30" s="771"/>
      <c r="X30" s="771"/>
      <c r="Y30" s="771"/>
      <c r="Z30" s="771"/>
      <c r="AA30" s="771">
        <v>37</v>
      </c>
      <c r="AB30" s="771"/>
      <c r="AC30" s="771"/>
      <c r="AD30" s="771"/>
      <c r="AE30" s="772"/>
      <c r="AF30" s="773">
        <v>1509</v>
      </c>
      <c r="AG30" s="774"/>
      <c r="AH30" s="774"/>
      <c r="AI30" s="774"/>
      <c r="AJ30" s="775"/>
      <c r="AK30" s="821">
        <v>1</v>
      </c>
      <c r="AL30" s="817"/>
      <c r="AM30" s="817"/>
      <c r="AN30" s="817"/>
      <c r="AO30" s="817"/>
      <c r="AP30" s="817">
        <v>67</v>
      </c>
      <c r="AQ30" s="817"/>
      <c r="AR30" s="817"/>
      <c r="AS30" s="817"/>
      <c r="AT30" s="817"/>
      <c r="AU30" s="817" t="s">
        <v>546</v>
      </c>
      <c r="AV30" s="817"/>
      <c r="AW30" s="817"/>
      <c r="AX30" s="817"/>
      <c r="AY30" s="817"/>
      <c r="AZ30" s="818"/>
      <c r="BA30" s="818"/>
      <c r="BB30" s="818"/>
      <c r="BC30" s="818"/>
      <c r="BD30" s="818"/>
      <c r="BE30" s="819" t="s">
        <v>392</v>
      </c>
      <c r="BF30" s="819"/>
      <c r="BG30" s="819"/>
      <c r="BH30" s="819"/>
      <c r="BI30" s="820"/>
      <c r="BJ30" s="214"/>
      <c r="BK30" s="214"/>
      <c r="BL30" s="214"/>
      <c r="BM30" s="214"/>
      <c r="BN30" s="214"/>
      <c r="BO30" s="224"/>
      <c r="BP30" s="224"/>
      <c r="BQ30" s="221">
        <v>24</v>
      </c>
      <c r="BR30" s="222"/>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12"/>
    </row>
    <row r="31" spans="1:131" ht="26.25" customHeight="1" x14ac:dyDescent="0.15">
      <c r="A31" s="225">
        <v>4</v>
      </c>
      <c r="B31" s="767" t="s">
        <v>393</v>
      </c>
      <c r="C31" s="768"/>
      <c r="D31" s="768"/>
      <c r="E31" s="768"/>
      <c r="F31" s="768"/>
      <c r="G31" s="768"/>
      <c r="H31" s="768"/>
      <c r="I31" s="768"/>
      <c r="J31" s="768"/>
      <c r="K31" s="768"/>
      <c r="L31" s="768"/>
      <c r="M31" s="768"/>
      <c r="N31" s="768"/>
      <c r="O31" s="768"/>
      <c r="P31" s="769"/>
      <c r="Q31" s="770">
        <v>392</v>
      </c>
      <c r="R31" s="771"/>
      <c r="S31" s="771"/>
      <c r="T31" s="771"/>
      <c r="U31" s="771"/>
      <c r="V31" s="771">
        <v>359</v>
      </c>
      <c r="W31" s="771"/>
      <c r="X31" s="771"/>
      <c r="Y31" s="771"/>
      <c r="Z31" s="771"/>
      <c r="AA31" s="771">
        <v>33</v>
      </c>
      <c r="AB31" s="771"/>
      <c r="AC31" s="771"/>
      <c r="AD31" s="771"/>
      <c r="AE31" s="772"/>
      <c r="AF31" s="773">
        <v>128</v>
      </c>
      <c r="AG31" s="774"/>
      <c r="AH31" s="774"/>
      <c r="AI31" s="774"/>
      <c r="AJ31" s="775"/>
      <c r="AK31" s="821">
        <v>85</v>
      </c>
      <c r="AL31" s="817"/>
      <c r="AM31" s="817"/>
      <c r="AN31" s="817"/>
      <c r="AO31" s="817"/>
      <c r="AP31" s="817">
        <v>1884</v>
      </c>
      <c r="AQ31" s="817"/>
      <c r="AR31" s="817"/>
      <c r="AS31" s="817"/>
      <c r="AT31" s="817"/>
      <c r="AU31" s="817">
        <v>171</v>
      </c>
      <c r="AV31" s="817"/>
      <c r="AW31" s="817"/>
      <c r="AX31" s="817"/>
      <c r="AY31" s="817"/>
      <c r="AZ31" s="818"/>
      <c r="BA31" s="818"/>
      <c r="BB31" s="818"/>
      <c r="BC31" s="818"/>
      <c r="BD31" s="818"/>
      <c r="BE31" s="819" t="s">
        <v>392</v>
      </c>
      <c r="BF31" s="819"/>
      <c r="BG31" s="819"/>
      <c r="BH31" s="819"/>
      <c r="BI31" s="820"/>
      <c r="BJ31" s="214"/>
      <c r="BK31" s="214"/>
      <c r="BL31" s="214"/>
      <c r="BM31" s="214"/>
      <c r="BN31" s="214"/>
      <c r="BO31" s="224"/>
      <c r="BP31" s="224"/>
      <c r="BQ31" s="221">
        <v>25</v>
      </c>
      <c r="BR31" s="222"/>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12"/>
    </row>
    <row r="32" spans="1:131" ht="26.25" customHeight="1" x14ac:dyDescent="0.15">
      <c r="A32" s="225">
        <v>5</v>
      </c>
      <c r="B32" s="767"/>
      <c r="C32" s="768"/>
      <c r="D32" s="768"/>
      <c r="E32" s="768"/>
      <c r="F32" s="768"/>
      <c r="G32" s="768"/>
      <c r="H32" s="768"/>
      <c r="I32" s="768"/>
      <c r="J32" s="768"/>
      <c r="K32" s="768"/>
      <c r="L32" s="768"/>
      <c r="M32" s="768"/>
      <c r="N32" s="768"/>
      <c r="O32" s="768"/>
      <c r="P32" s="769"/>
      <c r="Q32" s="770"/>
      <c r="R32" s="771"/>
      <c r="S32" s="771"/>
      <c r="T32" s="771"/>
      <c r="U32" s="771"/>
      <c r="V32" s="771"/>
      <c r="W32" s="771"/>
      <c r="X32" s="771"/>
      <c r="Y32" s="771"/>
      <c r="Z32" s="771"/>
      <c r="AA32" s="771"/>
      <c r="AB32" s="771"/>
      <c r="AC32" s="771"/>
      <c r="AD32" s="771"/>
      <c r="AE32" s="772"/>
      <c r="AF32" s="773"/>
      <c r="AG32" s="774"/>
      <c r="AH32" s="774"/>
      <c r="AI32" s="774"/>
      <c r="AJ32" s="775"/>
      <c r="AK32" s="821"/>
      <c r="AL32" s="817"/>
      <c r="AM32" s="817"/>
      <c r="AN32" s="817"/>
      <c r="AO32" s="817"/>
      <c r="AP32" s="817"/>
      <c r="AQ32" s="817"/>
      <c r="AR32" s="817"/>
      <c r="AS32" s="817"/>
      <c r="AT32" s="817"/>
      <c r="AU32" s="817"/>
      <c r="AV32" s="817"/>
      <c r="AW32" s="817"/>
      <c r="AX32" s="817"/>
      <c r="AY32" s="817"/>
      <c r="AZ32" s="818"/>
      <c r="BA32" s="818"/>
      <c r="BB32" s="818"/>
      <c r="BC32" s="818"/>
      <c r="BD32" s="818"/>
      <c r="BE32" s="819"/>
      <c r="BF32" s="819"/>
      <c r="BG32" s="819"/>
      <c r="BH32" s="819"/>
      <c r="BI32" s="820"/>
      <c r="BJ32" s="214"/>
      <c r="BK32" s="214"/>
      <c r="BL32" s="214"/>
      <c r="BM32" s="214"/>
      <c r="BN32" s="214"/>
      <c r="BO32" s="224"/>
      <c r="BP32" s="224"/>
      <c r="BQ32" s="221">
        <v>26</v>
      </c>
      <c r="BR32" s="222"/>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12"/>
    </row>
    <row r="33" spans="1:131" ht="26.25" customHeight="1" x14ac:dyDescent="0.15">
      <c r="A33" s="225">
        <v>6</v>
      </c>
      <c r="B33" s="767"/>
      <c r="C33" s="768"/>
      <c r="D33" s="768"/>
      <c r="E33" s="768"/>
      <c r="F33" s="768"/>
      <c r="G33" s="768"/>
      <c r="H33" s="768"/>
      <c r="I33" s="768"/>
      <c r="J33" s="768"/>
      <c r="K33" s="768"/>
      <c r="L33" s="768"/>
      <c r="M33" s="768"/>
      <c r="N33" s="768"/>
      <c r="O33" s="768"/>
      <c r="P33" s="769"/>
      <c r="Q33" s="770"/>
      <c r="R33" s="771"/>
      <c r="S33" s="771"/>
      <c r="T33" s="771"/>
      <c r="U33" s="771"/>
      <c r="V33" s="771"/>
      <c r="W33" s="771"/>
      <c r="X33" s="771"/>
      <c r="Y33" s="771"/>
      <c r="Z33" s="771"/>
      <c r="AA33" s="771"/>
      <c r="AB33" s="771"/>
      <c r="AC33" s="771"/>
      <c r="AD33" s="771"/>
      <c r="AE33" s="772"/>
      <c r="AF33" s="773"/>
      <c r="AG33" s="774"/>
      <c r="AH33" s="774"/>
      <c r="AI33" s="774"/>
      <c r="AJ33" s="775"/>
      <c r="AK33" s="821"/>
      <c r="AL33" s="817"/>
      <c r="AM33" s="817"/>
      <c r="AN33" s="817"/>
      <c r="AO33" s="817"/>
      <c r="AP33" s="817"/>
      <c r="AQ33" s="817"/>
      <c r="AR33" s="817"/>
      <c r="AS33" s="817"/>
      <c r="AT33" s="817"/>
      <c r="AU33" s="817"/>
      <c r="AV33" s="817"/>
      <c r="AW33" s="817"/>
      <c r="AX33" s="817"/>
      <c r="AY33" s="817"/>
      <c r="AZ33" s="818"/>
      <c r="BA33" s="818"/>
      <c r="BB33" s="818"/>
      <c r="BC33" s="818"/>
      <c r="BD33" s="818"/>
      <c r="BE33" s="819"/>
      <c r="BF33" s="819"/>
      <c r="BG33" s="819"/>
      <c r="BH33" s="819"/>
      <c r="BI33" s="820"/>
      <c r="BJ33" s="214"/>
      <c r="BK33" s="214"/>
      <c r="BL33" s="214"/>
      <c r="BM33" s="214"/>
      <c r="BN33" s="214"/>
      <c r="BO33" s="224"/>
      <c r="BP33" s="224"/>
      <c r="BQ33" s="221">
        <v>27</v>
      </c>
      <c r="BR33" s="222"/>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12"/>
    </row>
    <row r="34" spans="1:131" ht="26.25" customHeight="1" x14ac:dyDescent="0.15">
      <c r="A34" s="225">
        <v>7</v>
      </c>
      <c r="B34" s="767"/>
      <c r="C34" s="768"/>
      <c r="D34" s="768"/>
      <c r="E34" s="768"/>
      <c r="F34" s="768"/>
      <c r="G34" s="768"/>
      <c r="H34" s="768"/>
      <c r="I34" s="768"/>
      <c r="J34" s="768"/>
      <c r="K34" s="768"/>
      <c r="L34" s="768"/>
      <c r="M34" s="768"/>
      <c r="N34" s="768"/>
      <c r="O34" s="768"/>
      <c r="P34" s="769"/>
      <c r="Q34" s="770"/>
      <c r="R34" s="771"/>
      <c r="S34" s="771"/>
      <c r="T34" s="771"/>
      <c r="U34" s="771"/>
      <c r="V34" s="771"/>
      <c r="W34" s="771"/>
      <c r="X34" s="771"/>
      <c r="Y34" s="771"/>
      <c r="Z34" s="771"/>
      <c r="AA34" s="771"/>
      <c r="AB34" s="771"/>
      <c r="AC34" s="771"/>
      <c r="AD34" s="771"/>
      <c r="AE34" s="772"/>
      <c r="AF34" s="773"/>
      <c r="AG34" s="774"/>
      <c r="AH34" s="774"/>
      <c r="AI34" s="774"/>
      <c r="AJ34" s="775"/>
      <c r="AK34" s="821"/>
      <c r="AL34" s="817"/>
      <c r="AM34" s="817"/>
      <c r="AN34" s="817"/>
      <c r="AO34" s="817"/>
      <c r="AP34" s="817"/>
      <c r="AQ34" s="817"/>
      <c r="AR34" s="817"/>
      <c r="AS34" s="817"/>
      <c r="AT34" s="817"/>
      <c r="AU34" s="817"/>
      <c r="AV34" s="817"/>
      <c r="AW34" s="817"/>
      <c r="AX34" s="817"/>
      <c r="AY34" s="817"/>
      <c r="AZ34" s="818"/>
      <c r="BA34" s="818"/>
      <c r="BB34" s="818"/>
      <c r="BC34" s="818"/>
      <c r="BD34" s="818"/>
      <c r="BE34" s="819"/>
      <c r="BF34" s="819"/>
      <c r="BG34" s="819"/>
      <c r="BH34" s="819"/>
      <c r="BI34" s="820"/>
      <c r="BJ34" s="214"/>
      <c r="BK34" s="214"/>
      <c r="BL34" s="214"/>
      <c r="BM34" s="214"/>
      <c r="BN34" s="214"/>
      <c r="BO34" s="224"/>
      <c r="BP34" s="224"/>
      <c r="BQ34" s="221">
        <v>28</v>
      </c>
      <c r="BR34" s="222"/>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12"/>
    </row>
    <row r="35" spans="1:131" ht="26.25" customHeight="1" x14ac:dyDescent="0.15">
      <c r="A35" s="225">
        <v>8</v>
      </c>
      <c r="B35" s="767"/>
      <c r="C35" s="768"/>
      <c r="D35" s="768"/>
      <c r="E35" s="768"/>
      <c r="F35" s="768"/>
      <c r="G35" s="768"/>
      <c r="H35" s="768"/>
      <c r="I35" s="768"/>
      <c r="J35" s="768"/>
      <c r="K35" s="768"/>
      <c r="L35" s="768"/>
      <c r="M35" s="768"/>
      <c r="N35" s="768"/>
      <c r="O35" s="768"/>
      <c r="P35" s="769"/>
      <c r="Q35" s="770"/>
      <c r="R35" s="771"/>
      <c r="S35" s="771"/>
      <c r="T35" s="771"/>
      <c r="U35" s="771"/>
      <c r="V35" s="771"/>
      <c r="W35" s="771"/>
      <c r="X35" s="771"/>
      <c r="Y35" s="771"/>
      <c r="Z35" s="771"/>
      <c r="AA35" s="771"/>
      <c r="AB35" s="771"/>
      <c r="AC35" s="771"/>
      <c r="AD35" s="771"/>
      <c r="AE35" s="772"/>
      <c r="AF35" s="773"/>
      <c r="AG35" s="774"/>
      <c r="AH35" s="774"/>
      <c r="AI35" s="774"/>
      <c r="AJ35" s="775"/>
      <c r="AK35" s="821"/>
      <c r="AL35" s="817"/>
      <c r="AM35" s="817"/>
      <c r="AN35" s="817"/>
      <c r="AO35" s="817"/>
      <c r="AP35" s="817"/>
      <c r="AQ35" s="817"/>
      <c r="AR35" s="817"/>
      <c r="AS35" s="817"/>
      <c r="AT35" s="817"/>
      <c r="AU35" s="817"/>
      <c r="AV35" s="817"/>
      <c r="AW35" s="817"/>
      <c r="AX35" s="817"/>
      <c r="AY35" s="817"/>
      <c r="AZ35" s="818"/>
      <c r="BA35" s="818"/>
      <c r="BB35" s="818"/>
      <c r="BC35" s="818"/>
      <c r="BD35" s="818"/>
      <c r="BE35" s="819"/>
      <c r="BF35" s="819"/>
      <c r="BG35" s="819"/>
      <c r="BH35" s="819"/>
      <c r="BI35" s="820"/>
      <c r="BJ35" s="214"/>
      <c r="BK35" s="214"/>
      <c r="BL35" s="214"/>
      <c r="BM35" s="214"/>
      <c r="BN35" s="214"/>
      <c r="BO35" s="224"/>
      <c r="BP35" s="224"/>
      <c r="BQ35" s="221">
        <v>29</v>
      </c>
      <c r="BR35" s="222"/>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12"/>
    </row>
    <row r="36" spans="1:131" ht="26.25" customHeight="1" x14ac:dyDescent="0.15">
      <c r="A36" s="225">
        <v>9</v>
      </c>
      <c r="B36" s="767"/>
      <c r="C36" s="768"/>
      <c r="D36" s="768"/>
      <c r="E36" s="768"/>
      <c r="F36" s="768"/>
      <c r="G36" s="768"/>
      <c r="H36" s="768"/>
      <c r="I36" s="768"/>
      <c r="J36" s="768"/>
      <c r="K36" s="768"/>
      <c r="L36" s="768"/>
      <c r="M36" s="768"/>
      <c r="N36" s="768"/>
      <c r="O36" s="768"/>
      <c r="P36" s="769"/>
      <c r="Q36" s="770"/>
      <c r="R36" s="771"/>
      <c r="S36" s="771"/>
      <c r="T36" s="771"/>
      <c r="U36" s="771"/>
      <c r="V36" s="771"/>
      <c r="W36" s="771"/>
      <c r="X36" s="771"/>
      <c r="Y36" s="771"/>
      <c r="Z36" s="771"/>
      <c r="AA36" s="771"/>
      <c r="AB36" s="771"/>
      <c r="AC36" s="771"/>
      <c r="AD36" s="771"/>
      <c r="AE36" s="772"/>
      <c r="AF36" s="773"/>
      <c r="AG36" s="774"/>
      <c r="AH36" s="774"/>
      <c r="AI36" s="774"/>
      <c r="AJ36" s="775"/>
      <c r="AK36" s="821"/>
      <c r="AL36" s="817"/>
      <c r="AM36" s="817"/>
      <c r="AN36" s="817"/>
      <c r="AO36" s="817"/>
      <c r="AP36" s="817"/>
      <c r="AQ36" s="817"/>
      <c r="AR36" s="817"/>
      <c r="AS36" s="817"/>
      <c r="AT36" s="817"/>
      <c r="AU36" s="817"/>
      <c r="AV36" s="817"/>
      <c r="AW36" s="817"/>
      <c r="AX36" s="817"/>
      <c r="AY36" s="817"/>
      <c r="AZ36" s="818"/>
      <c r="BA36" s="818"/>
      <c r="BB36" s="818"/>
      <c r="BC36" s="818"/>
      <c r="BD36" s="818"/>
      <c r="BE36" s="819"/>
      <c r="BF36" s="819"/>
      <c r="BG36" s="819"/>
      <c r="BH36" s="819"/>
      <c r="BI36" s="820"/>
      <c r="BJ36" s="214"/>
      <c r="BK36" s="214"/>
      <c r="BL36" s="214"/>
      <c r="BM36" s="214"/>
      <c r="BN36" s="214"/>
      <c r="BO36" s="224"/>
      <c r="BP36" s="224"/>
      <c r="BQ36" s="221">
        <v>30</v>
      </c>
      <c r="BR36" s="222"/>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12"/>
    </row>
    <row r="37" spans="1:131" ht="26.25" customHeight="1" x14ac:dyDescent="0.15">
      <c r="A37" s="225">
        <v>10</v>
      </c>
      <c r="B37" s="767"/>
      <c r="C37" s="768"/>
      <c r="D37" s="768"/>
      <c r="E37" s="768"/>
      <c r="F37" s="768"/>
      <c r="G37" s="768"/>
      <c r="H37" s="768"/>
      <c r="I37" s="768"/>
      <c r="J37" s="768"/>
      <c r="K37" s="768"/>
      <c r="L37" s="768"/>
      <c r="M37" s="768"/>
      <c r="N37" s="768"/>
      <c r="O37" s="768"/>
      <c r="P37" s="769"/>
      <c r="Q37" s="770"/>
      <c r="R37" s="771"/>
      <c r="S37" s="771"/>
      <c r="T37" s="771"/>
      <c r="U37" s="771"/>
      <c r="V37" s="771"/>
      <c r="W37" s="771"/>
      <c r="X37" s="771"/>
      <c r="Y37" s="771"/>
      <c r="Z37" s="771"/>
      <c r="AA37" s="771"/>
      <c r="AB37" s="771"/>
      <c r="AC37" s="771"/>
      <c r="AD37" s="771"/>
      <c r="AE37" s="772"/>
      <c r="AF37" s="773"/>
      <c r="AG37" s="774"/>
      <c r="AH37" s="774"/>
      <c r="AI37" s="774"/>
      <c r="AJ37" s="775"/>
      <c r="AK37" s="821"/>
      <c r="AL37" s="817"/>
      <c r="AM37" s="817"/>
      <c r="AN37" s="817"/>
      <c r="AO37" s="817"/>
      <c r="AP37" s="817"/>
      <c r="AQ37" s="817"/>
      <c r="AR37" s="817"/>
      <c r="AS37" s="817"/>
      <c r="AT37" s="817"/>
      <c r="AU37" s="817"/>
      <c r="AV37" s="817"/>
      <c r="AW37" s="817"/>
      <c r="AX37" s="817"/>
      <c r="AY37" s="817"/>
      <c r="AZ37" s="818"/>
      <c r="BA37" s="818"/>
      <c r="BB37" s="818"/>
      <c r="BC37" s="818"/>
      <c r="BD37" s="818"/>
      <c r="BE37" s="819"/>
      <c r="BF37" s="819"/>
      <c r="BG37" s="819"/>
      <c r="BH37" s="819"/>
      <c r="BI37" s="820"/>
      <c r="BJ37" s="214"/>
      <c r="BK37" s="214"/>
      <c r="BL37" s="214"/>
      <c r="BM37" s="214"/>
      <c r="BN37" s="214"/>
      <c r="BO37" s="224"/>
      <c r="BP37" s="224"/>
      <c r="BQ37" s="221">
        <v>31</v>
      </c>
      <c r="BR37" s="222"/>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12"/>
    </row>
    <row r="38" spans="1:131" ht="26.25" customHeight="1" x14ac:dyDescent="0.15">
      <c r="A38" s="225">
        <v>11</v>
      </c>
      <c r="B38" s="767"/>
      <c r="C38" s="768"/>
      <c r="D38" s="768"/>
      <c r="E38" s="768"/>
      <c r="F38" s="768"/>
      <c r="G38" s="768"/>
      <c r="H38" s="768"/>
      <c r="I38" s="768"/>
      <c r="J38" s="768"/>
      <c r="K38" s="768"/>
      <c r="L38" s="768"/>
      <c r="M38" s="768"/>
      <c r="N38" s="768"/>
      <c r="O38" s="768"/>
      <c r="P38" s="769"/>
      <c r="Q38" s="770"/>
      <c r="R38" s="771"/>
      <c r="S38" s="771"/>
      <c r="T38" s="771"/>
      <c r="U38" s="771"/>
      <c r="V38" s="771"/>
      <c r="W38" s="771"/>
      <c r="X38" s="771"/>
      <c r="Y38" s="771"/>
      <c r="Z38" s="771"/>
      <c r="AA38" s="771"/>
      <c r="AB38" s="771"/>
      <c r="AC38" s="771"/>
      <c r="AD38" s="771"/>
      <c r="AE38" s="772"/>
      <c r="AF38" s="773"/>
      <c r="AG38" s="774"/>
      <c r="AH38" s="774"/>
      <c r="AI38" s="774"/>
      <c r="AJ38" s="775"/>
      <c r="AK38" s="821"/>
      <c r="AL38" s="817"/>
      <c r="AM38" s="817"/>
      <c r="AN38" s="817"/>
      <c r="AO38" s="817"/>
      <c r="AP38" s="817"/>
      <c r="AQ38" s="817"/>
      <c r="AR38" s="817"/>
      <c r="AS38" s="817"/>
      <c r="AT38" s="817"/>
      <c r="AU38" s="817"/>
      <c r="AV38" s="817"/>
      <c r="AW38" s="817"/>
      <c r="AX38" s="817"/>
      <c r="AY38" s="817"/>
      <c r="AZ38" s="818"/>
      <c r="BA38" s="818"/>
      <c r="BB38" s="818"/>
      <c r="BC38" s="818"/>
      <c r="BD38" s="818"/>
      <c r="BE38" s="819"/>
      <c r="BF38" s="819"/>
      <c r="BG38" s="819"/>
      <c r="BH38" s="819"/>
      <c r="BI38" s="820"/>
      <c r="BJ38" s="214"/>
      <c r="BK38" s="214"/>
      <c r="BL38" s="214"/>
      <c r="BM38" s="214"/>
      <c r="BN38" s="214"/>
      <c r="BO38" s="224"/>
      <c r="BP38" s="224"/>
      <c r="BQ38" s="221">
        <v>32</v>
      </c>
      <c r="BR38" s="222"/>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12"/>
    </row>
    <row r="39" spans="1:131" ht="26.25" customHeight="1" x14ac:dyDescent="0.15">
      <c r="A39" s="225">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14"/>
      <c r="BK39" s="214"/>
      <c r="BL39" s="214"/>
      <c r="BM39" s="214"/>
      <c r="BN39" s="214"/>
      <c r="BO39" s="224"/>
      <c r="BP39" s="224"/>
      <c r="BQ39" s="221">
        <v>33</v>
      </c>
      <c r="BR39" s="222"/>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12"/>
    </row>
    <row r="40" spans="1:131" ht="26.25" customHeight="1" x14ac:dyDescent="0.15">
      <c r="A40" s="221">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14"/>
      <c r="BK40" s="214"/>
      <c r="BL40" s="214"/>
      <c r="BM40" s="214"/>
      <c r="BN40" s="214"/>
      <c r="BO40" s="224"/>
      <c r="BP40" s="224"/>
      <c r="BQ40" s="221">
        <v>34</v>
      </c>
      <c r="BR40" s="222"/>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12"/>
    </row>
    <row r="41" spans="1:131" ht="26.25" customHeight="1" x14ac:dyDescent="0.15">
      <c r="A41" s="221">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14"/>
      <c r="BK41" s="214"/>
      <c r="BL41" s="214"/>
      <c r="BM41" s="214"/>
      <c r="BN41" s="214"/>
      <c r="BO41" s="224"/>
      <c r="BP41" s="224"/>
      <c r="BQ41" s="221">
        <v>35</v>
      </c>
      <c r="BR41" s="222"/>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12"/>
    </row>
    <row r="42" spans="1:131" ht="26.25" customHeight="1" x14ac:dyDescent="0.15">
      <c r="A42" s="221">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14"/>
      <c r="BK42" s="214"/>
      <c r="BL42" s="214"/>
      <c r="BM42" s="214"/>
      <c r="BN42" s="214"/>
      <c r="BO42" s="224"/>
      <c r="BP42" s="224"/>
      <c r="BQ42" s="221">
        <v>36</v>
      </c>
      <c r="BR42" s="222"/>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12"/>
    </row>
    <row r="43" spans="1:131" ht="26.25" customHeight="1" x14ac:dyDescent="0.15">
      <c r="A43" s="221">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14"/>
      <c r="BK43" s="214"/>
      <c r="BL43" s="214"/>
      <c r="BM43" s="214"/>
      <c r="BN43" s="214"/>
      <c r="BO43" s="224"/>
      <c r="BP43" s="224"/>
      <c r="BQ43" s="221">
        <v>37</v>
      </c>
      <c r="BR43" s="222"/>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12"/>
    </row>
    <row r="44" spans="1:131" ht="26.25" customHeight="1" x14ac:dyDescent="0.15">
      <c r="A44" s="221">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14"/>
      <c r="BK44" s="214"/>
      <c r="BL44" s="214"/>
      <c r="BM44" s="214"/>
      <c r="BN44" s="214"/>
      <c r="BO44" s="224"/>
      <c r="BP44" s="224"/>
      <c r="BQ44" s="221">
        <v>38</v>
      </c>
      <c r="BR44" s="222"/>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12"/>
    </row>
    <row r="45" spans="1:131" ht="26.25" customHeight="1" x14ac:dyDescent="0.15">
      <c r="A45" s="221">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14"/>
      <c r="BK45" s="214"/>
      <c r="BL45" s="214"/>
      <c r="BM45" s="214"/>
      <c r="BN45" s="214"/>
      <c r="BO45" s="224"/>
      <c r="BP45" s="224"/>
      <c r="BQ45" s="221">
        <v>39</v>
      </c>
      <c r="BR45" s="222"/>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12"/>
    </row>
    <row r="46" spans="1:131" ht="26.25" customHeight="1" x14ac:dyDescent="0.15">
      <c r="A46" s="221">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14"/>
      <c r="BK46" s="214"/>
      <c r="BL46" s="214"/>
      <c r="BM46" s="214"/>
      <c r="BN46" s="214"/>
      <c r="BO46" s="224"/>
      <c r="BP46" s="224"/>
      <c r="BQ46" s="221">
        <v>40</v>
      </c>
      <c r="BR46" s="222"/>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12"/>
    </row>
    <row r="47" spans="1:131" ht="26.25" customHeight="1" x14ac:dyDescent="0.15">
      <c r="A47" s="221">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14"/>
      <c r="BK47" s="214"/>
      <c r="BL47" s="214"/>
      <c r="BM47" s="214"/>
      <c r="BN47" s="214"/>
      <c r="BO47" s="224"/>
      <c r="BP47" s="224"/>
      <c r="BQ47" s="221">
        <v>41</v>
      </c>
      <c r="BR47" s="222"/>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12"/>
    </row>
    <row r="48" spans="1:131" ht="26.25" customHeight="1" x14ac:dyDescent="0.15">
      <c r="A48" s="221">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14"/>
      <c r="BK48" s="214"/>
      <c r="BL48" s="214"/>
      <c r="BM48" s="214"/>
      <c r="BN48" s="214"/>
      <c r="BO48" s="224"/>
      <c r="BP48" s="224"/>
      <c r="BQ48" s="221">
        <v>42</v>
      </c>
      <c r="BR48" s="222"/>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12"/>
    </row>
    <row r="49" spans="1:131" ht="26.25" customHeight="1" x14ac:dyDescent="0.15">
      <c r="A49" s="221">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14"/>
      <c r="BK49" s="214"/>
      <c r="BL49" s="214"/>
      <c r="BM49" s="214"/>
      <c r="BN49" s="214"/>
      <c r="BO49" s="224"/>
      <c r="BP49" s="224"/>
      <c r="BQ49" s="221">
        <v>43</v>
      </c>
      <c r="BR49" s="222"/>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12"/>
    </row>
    <row r="50" spans="1:131" ht="26.25" customHeight="1" x14ac:dyDescent="0.15">
      <c r="A50" s="221">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14"/>
      <c r="BK50" s="214"/>
      <c r="BL50" s="214"/>
      <c r="BM50" s="214"/>
      <c r="BN50" s="214"/>
      <c r="BO50" s="224"/>
      <c r="BP50" s="224"/>
      <c r="BQ50" s="221">
        <v>44</v>
      </c>
      <c r="BR50" s="222"/>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12"/>
    </row>
    <row r="51" spans="1:131" ht="26.25" customHeight="1" x14ac:dyDescent="0.15">
      <c r="A51" s="221">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14"/>
      <c r="BK51" s="214"/>
      <c r="BL51" s="214"/>
      <c r="BM51" s="214"/>
      <c r="BN51" s="214"/>
      <c r="BO51" s="224"/>
      <c r="BP51" s="224"/>
      <c r="BQ51" s="221">
        <v>45</v>
      </c>
      <c r="BR51" s="222"/>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12"/>
    </row>
    <row r="52" spans="1:131" ht="26.25" customHeight="1" x14ac:dyDescent="0.15">
      <c r="A52" s="221">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14"/>
      <c r="BK52" s="214"/>
      <c r="BL52" s="214"/>
      <c r="BM52" s="214"/>
      <c r="BN52" s="214"/>
      <c r="BO52" s="224"/>
      <c r="BP52" s="224"/>
      <c r="BQ52" s="221">
        <v>46</v>
      </c>
      <c r="BR52" s="222"/>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12"/>
    </row>
    <row r="53" spans="1:131" ht="26.25" customHeight="1" x14ac:dyDescent="0.15">
      <c r="A53" s="221">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14"/>
      <c r="BK53" s="214"/>
      <c r="BL53" s="214"/>
      <c r="BM53" s="214"/>
      <c r="BN53" s="214"/>
      <c r="BO53" s="224"/>
      <c r="BP53" s="224"/>
      <c r="BQ53" s="221">
        <v>47</v>
      </c>
      <c r="BR53" s="222"/>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12"/>
    </row>
    <row r="54" spans="1:131" ht="26.25" customHeight="1" x14ac:dyDescent="0.15">
      <c r="A54" s="221">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14"/>
      <c r="BK54" s="214"/>
      <c r="BL54" s="214"/>
      <c r="BM54" s="214"/>
      <c r="BN54" s="214"/>
      <c r="BO54" s="224"/>
      <c r="BP54" s="224"/>
      <c r="BQ54" s="221">
        <v>48</v>
      </c>
      <c r="BR54" s="222"/>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12"/>
    </row>
    <row r="55" spans="1:131" ht="26.25" customHeight="1" x14ac:dyDescent="0.15">
      <c r="A55" s="221">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14"/>
      <c r="BK55" s="214"/>
      <c r="BL55" s="214"/>
      <c r="BM55" s="214"/>
      <c r="BN55" s="214"/>
      <c r="BO55" s="224"/>
      <c r="BP55" s="224"/>
      <c r="BQ55" s="221">
        <v>49</v>
      </c>
      <c r="BR55" s="222"/>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12"/>
    </row>
    <row r="56" spans="1:131" ht="26.25" customHeight="1" x14ac:dyDescent="0.15">
      <c r="A56" s="221">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14"/>
      <c r="BK56" s="214"/>
      <c r="BL56" s="214"/>
      <c r="BM56" s="214"/>
      <c r="BN56" s="214"/>
      <c r="BO56" s="224"/>
      <c r="BP56" s="224"/>
      <c r="BQ56" s="221">
        <v>50</v>
      </c>
      <c r="BR56" s="222"/>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12"/>
    </row>
    <row r="57" spans="1:131" ht="26.25" customHeight="1" x14ac:dyDescent="0.15">
      <c r="A57" s="221">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14"/>
      <c r="BK57" s="214"/>
      <c r="BL57" s="214"/>
      <c r="BM57" s="214"/>
      <c r="BN57" s="214"/>
      <c r="BO57" s="224"/>
      <c r="BP57" s="224"/>
      <c r="BQ57" s="221">
        <v>51</v>
      </c>
      <c r="BR57" s="222"/>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12"/>
    </row>
    <row r="58" spans="1:131" ht="26.25" customHeight="1" x14ac:dyDescent="0.15">
      <c r="A58" s="221">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14"/>
      <c r="BK58" s="214"/>
      <c r="BL58" s="214"/>
      <c r="BM58" s="214"/>
      <c r="BN58" s="214"/>
      <c r="BO58" s="224"/>
      <c r="BP58" s="224"/>
      <c r="BQ58" s="221">
        <v>52</v>
      </c>
      <c r="BR58" s="222"/>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12"/>
    </row>
    <row r="59" spans="1:131" ht="26.25" customHeight="1" x14ac:dyDescent="0.15">
      <c r="A59" s="221">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14"/>
      <c r="BK59" s="214"/>
      <c r="BL59" s="214"/>
      <c r="BM59" s="214"/>
      <c r="BN59" s="214"/>
      <c r="BO59" s="224"/>
      <c r="BP59" s="224"/>
      <c r="BQ59" s="221">
        <v>53</v>
      </c>
      <c r="BR59" s="222"/>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12"/>
    </row>
    <row r="60" spans="1:131" ht="26.25" customHeight="1" x14ac:dyDescent="0.15">
      <c r="A60" s="221">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14"/>
      <c r="BK60" s="214"/>
      <c r="BL60" s="214"/>
      <c r="BM60" s="214"/>
      <c r="BN60" s="214"/>
      <c r="BO60" s="224"/>
      <c r="BP60" s="224"/>
      <c r="BQ60" s="221">
        <v>54</v>
      </c>
      <c r="BR60" s="222"/>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12"/>
    </row>
    <row r="61" spans="1:131" ht="26.25" customHeight="1" thickBot="1" x14ac:dyDescent="0.2">
      <c r="A61" s="221">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14"/>
      <c r="BK61" s="214"/>
      <c r="BL61" s="214"/>
      <c r="BM61" s="214"/>
      <c r="BN61" s="214"/>
      <c r="BO61" s="224"/>
      <c r="BP61" s="224"/>
      <c r="BQ61" s="221">
        <v>55</v>
      </c>
      <c r="BR61" s="222"/>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12"/>
    </row>
    <row r="62" spans="1:131" ht="26.25" customHeight="1" x14ac:dyDescent="0.15">
      <c r="A62" s="221">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394</v>
      </c>
      <c r="BK62" s="793"/>
      <c r="BL62" s="793"/>
      <c r="BM62" s="793"/>
      <c r="BN62" s="794"/>
      <c r="BO62" s="224"/>
      <c r="BP62" s="224"/>
      <c r="BQ62" s="221">
        <v>56</v>
      </c>
      <c r="BR62" s="222"/>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12"/>
    </row>
    <row r="63" spans="1:131" ht="26.25" customHeight="1" thickBot="1" x14ac:dyDescent="0.2">
      <c r="A63" s="223" t="s">
        <v>377</v>
      </c>
      <c r="B63" s="776" t="s">
        <v>395</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1684</v>
      </c>
      <c r="AG63" s="831"/>
      <c r="AH63" s="831"/>
      <c r="AI63" s="831"/>
      <c r="AJ63" s="832"/>
      <c r="AK63" s="833"/>
      <c r="AL63" s="828"/>
      <c r="AM63" s="828"/>
      <c r="AN63" s="828"/>
      <c r="AO63" s="828"/>
      <c r="AP63" s="831">
        <v>1951</v>
      </c>
      <c r="AQ63" s="831"/>
      <c r="AR63" s="831"/>
      <c r="AS63" s="831"/>
      <c r="AT63" s="831"/>
      <c r="AU63" s="831">
        <v>171</v>
      </c>
      <c r="AV63" s="831"/>
      <c r="AW63" s="831"/>
      <c r="AX63" s="831"/>
      <c r="AY63" s="831"/>
      <c r="AZ63" s="835"/>
      <c r="BA63" s="835"/>
      <c r="BB63" s="835"/>
      <c r="BC63" s="835"/>
      <c r="BD63" s="835"/>
      <c r="BE63" s="836"/>
      <c r="BF63" s="836"/>
      <c r="BG63" s="836"/>
      <c r="BH63" s="836"/>
      <c r="BI63" s="837"/>
      <c r="BJ63" s="838" t="s">
        <v>122</v>
      </c>
      <c r="BK63" s="839"/>
      <c r="BL63" s="839"/>
      <c r="BM63" s="839"/>
      <c r="BN63" s="840"/>
      <c r="BO63" s="224"/>
      <c r="BP63" s="224"/>
      <c r="BQ63" s="221">
        <v>57</v>
      </c>
      <c r="BR63" s="222"/>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12"/>
    </row>
    <row r="64" spans="1:131" ht="26.25" customHeight="1" x14ac:dyDescent="0.15">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12"/>
    </row>
    <row r="65" spans="1:131" ht="26.25" customHeight="1" thickBot="1" x14ac:dyDescent="0.2">
      <c r="A65" s="214" t="s">
        <v>396</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12"/>
    </row>
    <row r="66" spans="1:131" ht="26.25" customHeight="1" x14ac:dyDescent="0.15">
      <c r="A66" s="714" t="s">
        <v>397</v>
      </c>
      <c r="B66" s="715"/>
      <c r="C66" s="715"/>
      <c r="D66" s="715"/>
      <c r="E66" s="715"/>
      <c r="F66" s="715"/>
      <c r="G66" s="715"/>
      <c r="H66" s="715"/>
      <c r="I66" s="715"/>
      <c r="J66" s="715"/>
      <c r="K66" s="715"/>
      <c r="L66" s="715"/>
      <c r="M66" s="715"/>
      <c r="N66" s="715"/>
      <c r="O66" s="715"/>
      <c r="P66" s="716"/>
      <c r="Q66" s="720" t="s">
        <v>381</v>
      </c>
      <c r="R66" s="721"/>
      <c r="S66" s="721"/>
      <c r="T66" s="721"/>
      <c r="U66" s="722"/>
      <c r="V66" s="720" t="s">
        <v>382</v>
      </c>
      <c r="W66" s="721"/>
      <c r="X66" s="721"/>
      <c r="Y66" s="721"/>
      <c r="Z66" s="722"/>
      <c r="AA66" s="720" t="s">
        <v>383</v>
      </c>
      <c r="AB66" s="721"/>
      <c r="AC66" s="721"/>
      <c r="AD66" s="721"/>
      <c r="AE66" s="722"/>
      <c r="AF66" s="841" t="s">
        <v>384</v>
      </c>
      <c r="AG66" s="802"/>
      <c r="AH66" s="802"/>
      <c r="AI66" s="802"/>
      <c r="AJ66" s="842"/>
      <c r="AK66" s="720" t="s">
        <v>385</v>
      </c>
      <c r="AL66" s="715"/>
      <c r="AM66" s="715"/>
      <c r="AN66" s="715"/>
      <c r="AO66" s="716"/>
      <c r="AP66" s="720" t="s">
        <v>386</v>
      </c>
      <c r="AQ66" s="721"/>
      <c r="AR66" s="721"/>
      <c r="AS66" s="721"/>
      <c r="AT66" s="722"/>
      <c r="AU66" s="720" t="s">
        <v>398</v>
      </c>
      <c r="AV66" s="721"/>
      <c r="AW66" s="721"/>
      <c r="AX66" s="721"/>
      <c r="AY66" s="722"/>
      <c r="AZ66" s="720" t="s">
        <v>365</v>
      </c>
      <c r="BA66" s="721"/>
      <c r="BB66" s="721"/>
      <c r="BC66" s="721"/>
      <c r="BD66" s="727"/>
      <c r="BE66" s="224"/>
      <c r="BF66" s="224"/>
      <c r="BG66" s="224"/>
      <c r="BH66" s="224"/>
      <c r="BI66" s="224"/>
      <c r="BJ66" s="224"/>
      <c r="BK66" s="224"/>
      <c r="BL66" s="224"/>
      <c r="BM66" s="224"/>
      <c r="BN66" s="224"/>
      <c r="BO66" s="224"/>
      <c r="BP66" s="224"/>
      <c r="BQ66" s="221">
        <v>60</v>
      </c>
      <c r="BR66" s="226"/>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12"/>
    </row>
    <row r="67" spans="1:131" ht="26.25" customHeight="1" thickBot="1" x14ac:dyDescent="0.2">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24"/>
      <c r="BF67" s="224"/>
      <c r="BG67" s="224"/>
      <c r="BH67" s="224"/>
      <c r="BI67" s="224"/>
      <c r="BJ67" s="224"/>
      <c r="BK67" s="224"/>
      <c r="BL67" s="224"/>
      <c r="BM67" s="224"/>
      <c r="BN67" s="224"/>
      <c r="BO67" s="224"/>
      <c r="BP67" s="224"/>
      <c r="BQ67" s="221">
        <v>61</v>
      </c>
      <c r="BR67" s="226"/>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12"/>
    </row>
    <row r="68" spans="1:131" ht="26.25" customHeight="1" thickTop="1" x14ac:dyDescent="0.15">
      <c r="A68" s="219">
        <v>1</v>
      </c>
      <c r="B68" s="856" t="s">
        <v>547</v>
      </c>
      <c r="C68" s="857"/>
      <c r="D68" s="857"/>
      <c r="E68" s="857"/>
      <c r="F68" s="857"/>
      <c r="G68" s="857"/>
      <c r="H68" s="857"/>
      <c r="I68" s="857"/>
      <c r="J68" s="857"/>
      <c r="K68" s="857"/>
      <c r="L68" s="857"/>
      <c r="M68" s="857"/>
      <c r="N68" s="857"/>
      <c r="O68" s="857"/>
      <c r="P68" s="858"/>
      <c r="Q68" s="859">
        <v>221</v>
      </c>
      <c r="R68" s="853"/>
      <c r="S68" s="853"/>
      <c r="T68" s="853"/>
      <c r="U68" s="853"/>
      <c r="V68" s="853">
        <v>202</v>
      </c>
      <c r="W68" s="853"/>
      <c r="X68" s="853"/>
      <c r="Y68" s="853"/>
      <c r="Z68" s="853"/>
      <c r="AA68" s="853">
        <v>9</v>
      </c>
      <c r="AB68" s="853"/>
      <c r="AC68" s="853"/>
      <c r="AD68" s="853"/>
      <c r="AE68" s="853"/>
      <c r="AF68" s="853">
        <v>0</v>
      </c>
      <c r="AG68" s="853"/>
      <c r="AH68" s="853"/>
      <c r="AI68" s="853"/>
      <c r="AJ68" s="853"/>
      <c r="AK68" s="853"/>
      <c r="AL68" s="853"/>
      <c r="AM68" s="853"/>
      <c r="AN68" s="853"/>
      <c r="AO68" s="853"/>
      <c r="AP68" s="853"/>
      <c r="AQ68" s="853"/>
      <c r="AR68" s="853"/>
      <c r="AS68" s="853"/>
      <c r="AT68" s="853"/>
      <c r="AU68" s="853"/>
      <c r="AV68" s="853"/>
      <c r="AW68" s="853"/>
      <c r="AX68" s="853"/>
      <c r="AY68" s="853"/>
      <c r="AZ68" s="854"/>
      <c r="BA68" s="854"/>
      <c r="BB68" s="854"/>
      <c r="BC68" s="854"/>
      <c r="BD68" s="855"/>
      <c r="BE68" s="224"/>
      <c r="BF68" s="224"/>
      <c r="BG68" s="224"/>
      <c r="BH68" s="224"/>
      <c r="BI68" s="224"/>
      <c r="BJ68" s="224"/>
      <c r="BK68" s="224"/>
      <c r="BL68" s="224"/>
      <c r="BM68" s="224"/>
      <c r="BN68" s="224"/>
      <c r="BO68" s="224"/>
      <c r="BP68" s="224"/>
      <c r="BQ68" s="221">
        <v>62</v>
      </c>
      <c r="BR68" s="226"/>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12"/>
    </row>
    <row r="69" spans="1:131" ht="26.25" customHeight="1" x14ac:dyDescent="0.15">
      <c r="A69" s="221">
        <v>2</v>
      </c>
      <c r="B69" s="860" t="s">
        <v>548</v>
      </c>
      <c r="C69" s="861"/>
      <c r="D69" s="861"/>
      <c r="E69" s="861"/>
      <c r="F69" s="861"/>
      <c r="G69" s="861"/>
      <c r="H69" s="861"/>
      <c r="I69" s="861"/>
      <c r="J69" s="861"/>
      <c r="K69" s="861"/>
      <c r="L69" s="861"/>
      <c r="M69" s="861"/>
      <c r="N69" s="861"/>
      <c r="O69" s="861"/>
      <c r="P69" s="862"/>
      <c r="Q69" s="863">
        <v>5657</v>
      </c>
      <c r="R69" s="817"/>
      <c r="S69" s="817"/>
      <c r="T69" s="817"/>
      <c r="U69" s="817"/>
      <c r="V69" s="817">
        <v>5482</v>
      </c>
      <c r="W69" s="817"/>
      <c r="X69" s="817"/>
      <c r="Y69" s="817"/>
      <c r="Z69" s="817"/>
      <c r="AA69" s="817">
        <v>175</v>
      </c>
      <c r="AB69" s="817"/>
      <c r="AC69" s="817"/>
      <c r="AD69" s="817"/>
      <c r="AE69" s="817"/>
      <c r="AF69" s="817">
        <v>0</v>
      </c>
      <c r="AG69" s="817"/>
      <c r="AH69" s="817"/>
      <c r="AI69" s="817"/>
      <c r="AJ69" s="817"/>
      <c r="AK69" s="817"/>
      <c r="AL69" s="817"/>
      <c r="AM69" s="817"/>
      <c r="AN69" s="817"/>
      <c r="AO69" s="817"/>
      <c r="AP69" s="817"/>
      <c r="AQ69" s="817"/>
      <c r="AR69" s="817"/>
      <c r="AS69" s="817"/>
      <c r="AT69" s="817"/>
      <c r="AU69" s="817"/>
      <c r="AV69" s="817"/>
      <c r="AW69" s="817"/>
      <c r="AX69" s="817"/>
      <c r="AY69" s="817"/>
      <c r="AZ69" s="819"/>
      <c r="BA69" s="819"/>
      <c r="BB69" s="819"/>
      <c r="BC69" s="819"/>
      <c r="BD69" s="820"/>
      <c r="BE69" s="224"/>
      <c r="BF69" s="224"/>
      <c r="BG69" s="224"/>
      <c r="BH69" s="224"/>
      <c r="BI69" s="224"/>
      <c r="BJ69" s="224"/>
      <c r="BK69" s="224"/>
      <c r="BL69" s="224"/>
      <c r="BM69" s="224"/>
      <c r="BN69" s="224"/>
      <c r="BO69" s="224"/>
      <c r="BP69" s="224"/>
      <c r="BQ69" s="221">
        <v>63</v>
      </c>
      <c r="BR69" s="226"/>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12"/>
    </row>
    <row r="70" spans="1:131" ht="26.25" customHeight="1" x14ac:dyDescent="0.15">
      <c r="A70" s="221">
        <v>3</v>
      </c>
      <c r="B70" s="860" t="s">
        <v>549</v>
      </c>
      <c r="C70" s="861"/>
      <c r="D70" s="861"/>
      <c r="E70" s="861"/>
      <c r="F70" s="861"/>
      <c r="G70" s="861"/>
      <c r="H70" s="861"/>
      <c r="I70" s="861"/>
      <c r="J70" s="861"/>
      <c r="K70" s="861"/>
      <c r="L70" s="861"/>
      <c r="M70" s="861"/>
      <c r="N70" s="861"/>
      <c r="O70" s="861"/>
      <c r="P70" s="862"/>
      <c r="Q70" s="863">
        <v>578</v>
      </c>
      <c r="R70" s="817"/>
      <c r="S70" s="817"/>
      <c r="T70" s="817"/>
      <c r="U70" s="817"/>
      <c r="V70" s="817">
        <v>564</v>
      </c>
      <c r="W70" s="817"/>
      <c r="X70" s="817"/>
      <c r="Y70" s="817"/>
      <c r="Z70" s="817"/>
      <c r="AA70" s="817">
        <v>14</v>
      </c>
      <c r="AB70" s="817"/>
      <c r="AC70" s="817"/>
      <c r="AD70" s="817"/>
      <c r="AE70" s="817"/>
      <c r="AF70" s="817">
        <v>0</v>
      </c>
      <c r="AG70" s="817"/>
      <c r="AH70" s="817"/>
      <c r="AI70" s="817"/>
      <c r="AJ70" s="817"/>
      <c r="AK70" s="817"/>
      <c r="AL70" s="817"/>
      <c r="AM70" s="817"/>
      <c r="AN70" s="817"/>
      <c r="AO70" s="817"/>
      <c r="AP70" s="817"/>
      <c r="AQ70" s="817"/>
      <c r="AR70" s="817"/>
      <c r="AS70" s="817"/>
      <c r="AT70" s="817"/>
      <c r="AU70" s="817"/>
      <c r="AV70" s="817"/>
      <c r="AW70" s="817"/>
      <c r="AX70" s="817"/>
      <c r="AY70" s="817"/>
      <c r="AZ70" s="819"/>
      <c r="BA70" s="819"/>
      <c r="BB70" s="819"/>
      <c r="BC70" s="819"/>
      <c r="BD70" s="820"/>
      <c r="BE70" s="224"/>
      <c r="BF70" s="224"/>
      <c r="BG70" s="224"/>
      <c r="BH70" s="224"/>
      <c r="BI70" s="224"/>
      <c r="BJ70" s="224"/>
      <c r="BK70" s="224"/>
      <c r="BL70" s="224"/>
      <c r="BM70" s="224"/>
      <c r="BN70" s="224"/>
      <c r="BO70" s="224"/>
      <c r="BP70" s="224"/>
      <c r="BQ70" s="221">
        <v>64</v>
      </c>
      <c r="BR70" s="226"/>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12"/>
    </row>
    <row r="71" spans="1:131" ht="26.25" customHeight="1" x14ac:dyDescent="0.15">
      <c r="A71" s="221">
        <v>4</v>
      </c>
      <c r="B71" s="860" t="s">
        <v>550</v>
      </c>
      <c r="C71" s="861"/>
      <c r="D71" s="861"/>
      <c r="E71" s="861"/>
      <c r="F71" s="861"/>
      <c r="G71" s="861"/>
      <c r="H71" s="861"/>
      <c r="I71" s="861"/>
      <c r="J71" s="861"/>
      <c r="K71" s="861"/>
      <c r="L71" s="861"/>
      <c r="M71" s="861"/>
      <c r="N71" s="861"/>
      <c r="O71" s="861"/>
      <c r="P71" s="862"/>
      <c r="Q71" s="863">
        <v>1647</v>
      </c>
      <c r="R71" s="817"/>
      <c r="S71" s="817"/>
      <c r="T71" s="817"/>
      <c r="U71" s="817"/>
      <c r="V71" s="817">
        <v>1629</v>
      </c>
      <c r="W71" s="817"/>
      <c r="X71" s="817"/>
      <c r="Y71" s="817"/>
      <c r="Z71" s="817"/>
      <c r="AA71" s="817">
        <v>18</v>
      </c>
      <c r="AB71" s="817"/>
      <c r="AC71" s="817"/>
      <c r="AD71" s="817"/>
      <c r="AE71" s="817"/>
      <c r="AF71" s="817">
        <v>12</v>
      </c>
      <c r="AG71" s="817"/>
      <c r="AH71" s="817"/>
      <c r="AI71" s="817"/>
      <c r="AJ71" s="817"/>
      <c r="AK71" s="817"/>
      <c r="AL71" s="817"/>
      <c r="AM71" s="817"/>
      <c r="AN71" s="817"/>
      <c r="AO71" s="817"/>
      <c r="AP71" s="817"/>
      <c r="AQ71" s="817"/>
      <c r="AR71" s="817"/>
      <c r="AS71" s="817"/>
      <c r="AT71" s="817"/>
      <c r="AU71" s="817"/>
      <c r="AV71" s="817"/>
      <c r="AW71" s="817"/>
      <c r="AX71" s="817"/>
      <c r="AY71" s="817"/>
      <c r="AZ71" s="819"/>
      <c r="BA71" s="819"/>
      <c r="BB71" s="819"/>
      <c r="BC71" s="819"/>
      <c r="BD71" s="820"/>
      <c r="BE71" s="224"/>
      <c r="BF71" s="224"/>
      <c r="BG71" s="224"/>
      <c r="BH71" s="224"/>
      <c r="BI71" s="224"/>
      <c r="BJ71" s="224"/>
      <c r="BK71" s="224"/>
      <c r="BL71" s="224"/>
      <c r="BM71" s="224"/>
      <c r="BN71" s="224"/>
      <c r="BO71" s="224"/>
      <c r="BP71" s="224"/>
      <c r="BQ71" s="221">
        <v>65</v>
      </c>
      <c r="BR71" s="226"/>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12"/>
    </row>
    <row r="72" spans="1:131" ht="26.25" customHeight="1" x14ac:dyDescent="0.15">
      <c r="A72" s="221">
        <v>5</v>
      </c>
      <c r="B72" s="860" t="s">
        <v>551</v>
      </c>
      <c r="C72" s="861"/>
      <c r="D72" s="861"/>
      <c r="E72" s="861"/>
      <c r="F72" s="861"/>
      <c r="G72" s="861"/>
      <c r="H72" s="861"/>
      <c r="I72" s="861"/>
      <c r="J72" s="861"/>
      <c r="K72" s="861"/>
      <c r="L72" s="861"/>
      <c r="M72" s="861"/>
      <c r="N72" s="861"/>
      <c r="O72" s="861"/>
      <c r="P72" s="862"/>
      <c r="Q72" s="863">
        <v>3074</v>
      </c>
      <c r="R72" s="817"/>
      <c r="S72" s="817"/>
      <c r="T72" s="817"/>
      <c r="U72" s="817"/>
      <c r="V72" s="817">
        <v>2941</v>
      </c>
      <c r="W72" s="817"/>
      <c r="X72" s="817"/>
      <c r="Y72" s="817"/>
      <c r="Z72" s="817"/>
      <c r="AA72" s="817">
        <v>132</v>
      </c>
      <c r="AB72" s="817"/>
      <c r="AC72" s="817"/>
      <c r="AD72" s="817"/>
      <c r="AE72" s="817"/>
      <c r="AF72" s="817">
        <v>96</v>
      </c>
      <c r="AG72" s="817"/>
      <c r="AH72" s="817"/>
      <c r="AI72" s="817"/>
      <c r="AJ72" s="817"/>
      <c r="AK72" s="817"/>
      <c r="AL72" s="817"/>
      <c r="AM72" s="817"/>
      <c r="AN72" s="817"/>
      <c r="AO72" s="817"/>
      <c r="AP72" s="817"/>
      <c r="AQ72" s="817"/>
      <c r="AR72" s="817"/>
      <c r="AS72" s="817"/>
      <c r="AT72" s="817"/>
      <c r="AU72" s="817"/>
      <c r="AV72" s="817"/>
      <c r="AW72" s="817"/>
      <c r="AX72" s="817"/>
      <c r="AY72" s="817"/>
      <c r="AZ72" s="819"/>
      <c r="BA72" s="819"/>
      <c r="BB72" s="819"/>
      <c r="BC72" s="819"/>
      <c r="BD72" s="820"/>
      <c r="BE72" s="224"/>
      <c r="BF72" s="224"/>
      <c r="BG72" s="224"/>
      <c r="BH72" s="224"/>
      <c r="BI72" s="224"/>
      <c r="BJ72" s="224"/>
      <c r="BK72" s="224"/>
      <c r="BL72" s="224"/>
      <c r="BM72" s="224"/>
      <c r="BN72" s="224"/>
      <c r="BO72" s="224"/>
      <c r="BP72" s="224"/>
      <c r="BQ72" s="221">
        <v>66</v>
      </c>
      <c r="BR72" s="226"/>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12"/>
    </row>
    <row r="73" spans="1:131" ht="26.25" customHeight="1" x14ac:dyDescent="0.15">
      <c r="A73" s="221">
        <v>6</v>
      </c>
      <c r="B73" s="860" t="s">
        <v>552</v>
      </c>
      <c r="C73" s="861"/>
      <c r="D73" s="861"/>
      <c r="E73" s="861"/>
      <c r="F73" s="861"/>
      <c r="G73" s="861"/>
      <c r="H73" s="861"/>
      <c r="I73" s="861"/>
      <c r="J73" s="861"/>
      <c r="K73" s="861"/>
      <c r="L73" s="861"/>
      <c r="M73" s="861"/>
      <c r="N73" s="861"/>
      <c r="O73" s="861"/>
      <c r="P73" s="862"/>
      <c r="Q73" s="863">
        <v>301</v>
      </c>
      <c r="R73" s="817"/>
      <c r="S73" s="817"/>
      <c r="T73" s="817"/>
      <c r="U73" s="817"/>
      <c r="V73" s="817">
        <v>250</v>
      </c>
      <c r="W73" s="817"/>
      <c r="X73" s="817"/>
      <c r="Y73" s="817"/>
      <c r="Z73" s="817"/>
      <c r="AA73" s="817">
        <v>51</v>
      </c>
      <c r="AB73" s="817"/>
      <c r="AC73" s="817"/>
      <c r="AD73" s="817"/>
      <c r="AE73" s="817"/>
      <c r="AF73" s="817">
        <v>0</v>
      </c>
      <c r="AG73" s="817"/>
      <c r="AH73" s="817"/>
      <c r="AI73" s="817"/>
      <c r="AJ73" s="817"/>
      <c r="AK73" s="817"/>
      <c r="AL73" s="817"/>
      <c r="AM73" s="817"/>
      <c r="AN73" s="817"/>
      <c r="AO73" s="817"/>
      <c r="AP73" s="817"/>
      <c r="AQ73" s="817"/>
      <c r="AR73" s="817"/>
      <c r="AS73" s="817"/>
      <c r="AT73" s="817"/>
      <c r="AU73" s="817"/>
      <c r="AV73" s="817"/>
      <c r="AW73" s="817"/>
      <c r="AX73" s="817"/>
      <c r="AY73" s="817"/>
      <c r="AZ73" s="819"/>
      <c r="BA73" s="819"/>
      <c r="BB73" s="819"/>
      <c r="BC73" s="819"/>
      <c r="BD73" s="820"/>
      <c r="BE73" s="224"/>
      <c r="BF73" s="224"/>
      <c r="BG73" s="224"/>
      <c r="BH73" s="224"/>
      <c r="BI73" s="224"/>
      <c r="BJ73" s="224"/>
      <c r="BK73" s="224"/>
      <c r="BL73" s="224"/>
      <c r="BM73" s="224"/>
      <c r="BN73" s="224"/>
      <c r="BO73" s="224"/>
      <c r="BP73" s="224"/>
      <c r="BQ73" s="221">
        <v>67</v>
      </c>
      <c r="BR73" s="226"/>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12"/>
    </row>
    <row r="74" spans="1:131" ht="26.25" customHeight="1" x14ac:dyDescent="0.15">
      <c r="A74" s="221">
        <v>7</v>
      </c>
      <c r="B74" s="860" t="s">
        <v>553</v>
      </c>
      <c r="C74" s="861"/>
      <c r="D74" s="861"/>
      <c r="E74" s="861"/>
      <c r="F74" s="861"/>
      <c r="G74" s="861"/>
      <c r="H74" s="861"/>
      <c r="I74" s="861"/>
      <c r="J74" s="861"/>
      <c r="K74" s="861"/>
      <c r="L74" s="861"/>
      <c r="M74" s="861"/>
      <c r="N74" s="861"/>
      <c r="O74" s="861"/>
      <c r="P74" s="862"/>
      <c r="Q74" s="863">
        <v>1548</v>
      </c>
      <c r="R74" s="817"/>
      <c r="S74" s="817"/>
      <c r="T74" s="817"/>
      <c r="U74" s="817"/>
      <c r="V74" s="817">
        <v>1509</v>
      </c>
      <c r="W74" s="817"/>
      <c r="X74" s="817"/>
      <c r="Y74" s="817"/>
      <c r="Z74" s="817"/>
      <c r="AA74" s="817">
        <v>39</v>
      </c>
      <c r="AB74" s="817"/>
      <c r="AC74" s="817"/>
      <c r="AD74" s="817"/>
      <c r="AE74" s="817"/>
      <c r="AF74" s="817">
        <v>39</v>
      </c>
      <c r="AG74" s="817"/>
      <c r="AH74" s="817"/>
      <c r="AI74" s="817"/>
      <c r="AJ74" s="817"/>
      <c r="AK74" s="817">
        <v>7</v>
      </c>
      <c r="AL74" s="817"/>
      <c r="AM74" s="817"/>
      <c r="AN74" s="817"/>
      <c r="AO74" s="817"/>
      <c r="AP74" s="817"/>
      <c r="AQ74" s="817"/>
      <c r="AR74" s="817"/>
      <c r="AS74" s="817"/>
      <c r="AT74" s="817"/>
      <c r="AU74" s="817"/>
      <c r="AV74" s="817"/>
      <c r="AW74" s="817"/>
      <c r="AX74" s="817"/>
      <c r="AY74" s="817"/>
      <c r="AZ74" s="819"/>
      <c r="BA74" s="819"/>
      <c r="BB74" s="819"/>
      <c r="BC74" s="819"/>
      <c r="BD74" s="820"/>
      <c r="BE74" s="224"/>
      <c r="BF74" s="224"/>
      <c r="BG74" s="224"/>
      <c r="BH74" s="224"/>
      <c r="BI74" s="224"/>
      <c r="BJ74" s="224"/>
      <c r="BK74" s="224"/>
      <c r="BL74" s="224"/>
      <c r="BM74" s="224"/>
      <c r="BN74" s="224"/>
      <c r="BO74" s="224"/>
      <c r="BP74" s="224"/>
      <c r="BQ74" s="221">
        <v>68</v>
      </c>
      <c r="BR74" s="226"/>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12"/>
    </row>
    <row r="75" spans="1:131" ht="26.25" customHeight="1" x14ac:dyDescent="0.15">
      <c r="A75" s="221">
        <v>8</v>
      </c>
      <c r="B75" s="860" t="s">
        <v>554</v>
      </c>
      <c r="C75" s="861"/>
      <c r="D75" s="861"/>
      <c r="E75" s="861"/>
      <c r="F75" s="861"/>
      <c r="G75" s="861"/>
      <c r="H75" s="861"/>
      <c r="I75" s="861"/>
      <c r="J75" s="861"/>
      <c r="K75" s="861"/>
      <c r="L75" s="861"/>
      <c r="M75" s="861"/>
      <c r="N75" s="861"/>
      <c r="O75" s="861"/>
      <c r="P75" s="862"/>
      <c r="Q75" s="864">
        <v>39471</v>
      </c>
      <c r="R75" s="865"/>
      <c r="S75" s="865"/>
      <c r="T75" s="865"/>
      <c r="U75" s="821"/>
      <c r="V75" s="866">
        <v>38552</v>
      </c>
      <c r="W75" s="865"/>
      <c r="X75" s="865"/>
      <c r="Y75" s="865"/>
      <c r="Z75" s="821"/>
      <c r="AA75" s="866">
        <v>919</v>
      </c>
      <c r="AB75" s="865"/>
      <c r="AC75" s="865"/>
      <c r="AD75" s="865"/>
      <c r="AE75" s="821"/>
      <c r="AF75" s="866">
        <v>919</v>
      </c>
      <c r="AG75" s="865"/>
      <c r="AH75" s="865"/>
      <c r="AI75" s="865"/>
      <c r="AJ75" s="821"/>
      <c r="AK75" s="866">
        <v>1335</v>
      </c>
      <c r="AL75" s="865"/>
      <c r="AM75" s="865"/>
      <c r="AN75" s="865"/>
      <c r="AO75" s="821"/>
      <c r="AP75" s="866"/>
      <c r="AQ75" s="865"/>
      <c r="AR75" s="865"/>
      <c r="AS75" s="865"/>
      <c r="AT75" s="821"/>
      <c r="AU75" s="866"/>
      <c r="AV75" s="865"/>
      <c r="AW75" s="865"/>
      <c r="AX75" s="865"/>
      <c r="AY75" s="821"/>
      <c r="AZ75" s="819"/>
      <c r="BA75" s="819"/>
      <c r="BB75" s="819"/>
      <c r="BC75" s="819"/>
      <c r="BD75" s="820"/>
      <c r="BE75" s="224"/>
      <c r="BF75" s="224"/>
      <c r="BG75" s="224"/>
      <c r="BH75" s="224"/>
      <c r="BI75" s="224"/>
      <c r="BJ75" s="224"/>
      <c r="BK75" s="224"/>
      <c r="BL75" s="224"/>
      <c r="BM75" s="224"/>
      <c r="BN75" s="224"/>
      <c r="BO75" s="224"/>
      <c r="BP75" s="224"/>
      <c r="BQ75" s="221">
        <v>69</v>
      </c>
      <c r="BR75" s="226"/>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12"/>
    </row>
    <row r="76" spans="1:131" ht="26.25" customHeight="1" x14ac:dyDescent="0.15">
      <c r="A76" s="221">
        <v>9</v>
      </c>
      <c r="B76" s="860" t="s">
        <v>555</v>
      </c>
      <c r="C76" s="861"/>
      <c r="D76" s="861"/>
      <c r="E76" s="861"/>
      <c r="F76" s="861"/>
      <c r="G76" s="861"/>
      <c r="H76" s="861"/>
      <c r="I76" s="861"/>
      <c r="J76" s="861"/>
      <c r="K76" s="861"/>
      <c r="L76" s="861"/>
      <c r="M76" s="861"/>
      <c r="N76" s="861"/>
      <c r="O76" s="861"/>
      <c r="P76" s="862"/>
      <c r="Q76" s="864">
        <v>170306</v>
      </c>
      <c r="R76" s="865"/>
      <c r="S76" s="865"/>
      <c r="T76" s="865"/>
      <c r="U76" s="821"/>
      <c r="V76" s="866">
        <v>161926</v>
      </c>
      <c r="W76" s="865"/>
      <c r="X76" s="865"/>
      <c r="Y76" s="865"/>
      <c r="Z76" s="821"/>
      <c r="AA76" s="866">
        <v>8381</v>
      </c>
      <c r="AB76" s="865"/>
      <c r="AC76" s="865"/>
      <c r="AD76" s="865"/>
      <c r="AE76" s="821"/>
      <c r="AF76" s="866">
        <v>0</v>
      </c>
      <c r="AG76" s="865"/>
      <c r="AH76" s="865"/>
      <c r="AI76" s="865"/>
      <c r="AJ76" s="821"/>
      <c r="AK76" s="866"/>
      <c r="AL76" s="865"/>
      <c r="AM76" s="865"/>
      <c r="AN76" s="865"/>
      <c r="AO76" s="821"/>
      <c r="AP76" s="866"/>
      <c r="AQ76" s="865"/>
      <c r="AR76" s="865"/>
      <c r="AS76" s="865"/>
      <c r="AT76" s="821"/>
      <c r="AU76" s="866"/>
      <c r="AV76" s="865"/>
      <c r="AW76" s="865"/>
      <c r="AX76" s="865"/>
      <c r="AY76" s="821"/>
      <c r="AZ76" s="819"/>
      <c r="BA76" s="819"/>
      <c r="BB76" s="819"/>
      <c r="BC76" s="819"/>
      <c r="BD76" s="820"/>
      <c r="BE76" s="224"/>
      <c r="BF76" s="224"/>
      <c r="BG76" s="224"/>
      <c r="BH76" s="224"/>
      <c r="BI76" s="224"/>
      <c r="BJ76" s="224"/>
      <c r="BK76" s="224"/>
      <c r="BL76" s="224"/>
      <c r="BM76" s="224"/>
      <c r="BN76" s="224"/>
      <c r="BO76" s="224"/>
      <c r="BP76" s="224"/>
      <c r="BQ76" s="221">
        <v>70</v>
      </c>
      <c r="BR76" s="226"/>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12"/>
    </row>
    <row r="77" spans="1:131" ht="26.25" customHeight="1" x14ac:dyDescent="0.15">
      <c r="A77" s="221">
        <v>10</v>
      </c>
      <c r="B77" s="860"/>
      <c r="C77" s="861"/>
      <c r="D77" s="861"/>
      <c r="E77" s="861"/>
      <c r="F77" s="861"/>
      <c r="G77" s="861"/>
      <c r="H77" s="861"/>
      <c r="I77" s="861"/>
      <c r="J77" s="861"/>
      <c r="K77" s="861"/>
      <c r="L77" s="861"/>
      <c r="M77" s="861"/>
      <c r="N77" s="861"/>
      <c r="O77" s="861"/>
      <c r="P77" s="862"/>
      <c r="Q77" s="864"/>
      <c r="R77" s="865"/>
      <c r="S77" s="865"/>
      <c r="T77" s="865"/>
      <c r="U77" s="821"/>
      <c r="V77" s="866"/>
      <c r="W77" s="865"/>
      <c r="X77" s="865"/>
      <c r="Y77" s="865"/>
      <c r="Z77" s="821"/>
      <c r="AA77" s="866"/>
      <c r="AB77" s="865"/>
      <c r="AC77" s="865"/>
      <c r="AD77" s="865"/>
      <c r="AE77" s="821"/>
      <c r="AF77" s="866"/>
      <c r="AG77" s="865"/>
      <c r="AH77" s="865"/>
      <c r="AI77" s="865"/>
      <c r="AJ77" s="821"/>
      <c r="AK77" s="866"/>
      <c r="AL77" s="865"/>
      <c r="AM77" s="865"/>
      <c r="AN77" s="865"/>
      <c r="AO77" s="821"/>
      <c r="AP77" s="866"/>
      <c r="AQ77" s="865"/>
      <c r="AR77" s="865"/>
      <c r="AS77" s="865"/>
      <c r="AT77" s="821"/>
      <c r="AU77" s="866"/>
      <c r="AV77" s="865"/>
      <c r="AW77" s="865"/>
      <c r="AX77" s="865"/>
      <c r="AY77" s="821"/>
      <c r="AZ77" s="819"/>
      <c r="BA77" s="819"/>
      <c r="BB77" s="819"/>
      <c r="BC77" s="819"/>
      <c r="BD77" s="820"/>
      <c r="BE77" s="224"/>
      <c r="BF77" s="224"/>
      <c r="BG77" s="224"/>
      <c r="BH77" s="224"/>
      <c r="BI77" s="224"/>
      <c r="BJ77" s="224"/>
      <c r="BK77" s="224"/>
      <c r="BL77" s="224"/>
      <c r="BM77" s="224"/>
      <c r="BN77" s="224"/>
      <c r="BO77" s="224"/>
      <c r="BP77" s="224"/>
      <c r="BQ77" s="221">
        <v>71</v>
      </c>
      <c r="BR77" s="226"/>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12"/>
    </row>
    <row r="78" spans="1:131" ht="26.25" customHeight="1" x14ac:dyDescent="0.15">
      <c r="A78" s="221">
        <v>11</v>
      </c>
      <c r="B78" s="860"/>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19"/>
      <c r="BA78" s="819"/>
      <c r="BB78" s="819"/>
      <c r="BC78" s="819"/>
      <c r="BD78" s="820"/>
      <c r="BE78" s="224"/>
      <c r="BF78" s="224"/>
      <c r="BG78" s="224"/>
      <c r="BH78" s="224"/>
      <c r="BI78" s="224"/>
      <c r="BJ78" s="212"/>
      <c r="BK78" s="212"/>
      <c r="BL78" s="212"/>
      <c r="BM78" s="212"/>
      <c r="BN78" s="212"/>
      <c r="BO78" s="224"/>
      <c r="BP78" s="224"/>
      <c r="BQ78" s="221">
        <v>72</v>
      </c>
      <c r="BR78" s="226"/>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12"/>
    </row>
    <row r="79" spans="1:131" ht="26.25" customHeight="1" x14ac:dyDescent="0.15">
      <c r="A79" s="221">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24"/>
      <c r="BF79" s="224"/>
      <c r="BG79" s="224"/>
      <c r="BH79" s="224"/>
      <c r="BI79" s="224"/>
      <c r="BJ79" s="212"/>
      <c r="BK79" s="212"/>
      <c r="BL79" s="212"/>
      <c r="BM79" s="212"/>
      <c r="BN79" s="212"/>
      <c r="BO79" s="224"/>
      <c r="BP79" s="224"/>
      <c r="BQ79" s="221">
        <v>73</v>
      </c>
      <c r="BR79" s="226"/>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12"/>
    </row>
    <row r="80" spans="1:131" ht="26.25" customHeight="1" x14ac:dyDescent="0.15">
      <c r="A80" s="221">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24"/>
      <c r="BF80" s="224"/>
      <c r="BG80" s="224"/>
      <c r="BH80" s="224"/>
      <c r="BI80" s="224"/>
      <c r="BJ80" s="224"/>
      <c r="BK80" s="224"/>
      <c r="BL80" s="224"/>
      <c r="BM80" s="224"/>
      <c r="BN80" s="224"/>
      <c r="BO80" s="224"/>
      <c r="BP80" s="224"/>
      <c r="BQ80" s="221">
        <v>74</v>
      </c>
      <c r="BR80" s="226"/>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12"/>
    </row>
    <row r="81" spans="1:131" ht="26.25" customHeight="1" x14ac:dyDescent="0.15">
      <c r="A81" s="221">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24"/>
      <c r="BF81" s="224"/>
      <c r="BG81" s="224"/>
      <c r="BH81" s="224"/>
      <c r="BI81" s="224"/>
      <c r="BJ81" s="224"/>
      <c r="BK81" s="224"/>
      <c r="BL81" s="224"/>
      <c r="BM81" s="224"/>
      <c r="BN81" s="224"/>
      <c r="BO81" s="224"/>
      <c r="BP81" s="224"/>
      <c r="BQ81" s="221">
        <v>75</v>
      </c>
      <c r="BR81" s="226"/>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12"/>
    </row>
    <row r="82" spans="1:131" ht="26.25" customHeight="1" x14ac:dyDescent="0.15">
      <c r="A82" s="221">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24"/>
      <c r="BF82" s="224"/>
      <c r="BG82" s="224"/>
      <c r="BH82" s="224"/>
      <c r="BI82" s="224"/>
      <c r="BJ82" s="224"/>
      <c r="BK82" s="224"/>
      <c r="BL82" s="224"/>
      <c r="BM82" s="224"/>
      <c r="BN82" s="224"/>
      <c r="BO82" s="224"/>
      <c r="BP82" s="224"/>
      <c r="BQ82" s="221">
        <v>76</v>
      </c>
      <c r="BR82" s="226"/>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12"/>
    </row>
    <row r="83" spans="1:131" ht="26.25" customHeight="1" x14ac:dyDescent="0.15">
      <c r="A83" s="221">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24"/>
      <c r="BF83" s="224"/>
      <c r="BG83" s="224"/>
      <c r="BH83" s="224"/>
      <c r="BI83" s="224"/>
      <c r="BJ83" s="224"/>
      <c r="BK83" s="224"/>
      <c r="BL83" s="224"/>
      <c r="BM83" s="224"/>
      <c r="BN83" s="224"/>
      <c r="BO83" s="224"/>
      <c r="BP83" s="224"/>
      <c r="BQ83" s="221">
        <v>77</v>
      </c>
      <c r="BR83" s="226"/>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12"/>
    </row>
    <row r="84" spans="1:131" ht="26.25" customHeight="1" x14ac:dyDescent="0.15">
      <c r="A84" s="221">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24"/>
      <c r="BF84" s="224"/>
      <c r="BG84" s="224"/>
      <c r="BH84" s="224"/>
      <c r="BI84" s="224"/>
      <c r="BJ84" s="224"/>
      <c r="BK84" s="224"/>
      <c r="BL84" s="224"/>
      <c r="BM84" s="224"/>
      <c r="BN84" s="224"/>
      <c r="BO84" s="224"/>
      <c r="BP84" s="224"/>
      <c r="BQ84" s="221">
        <v>78</v>
      </c>
      <c r="BR84" s="226"/>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12"/>
    </row>
    <row r="85" spans="1:131" ht="26.25" customHeight="1" x14ac:dyDescent="0.15">
      <c r="A85" s="221">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24"/>
      <c r="BF85" s="224"/>
      <c r="BG85" s="224"/>
      <c r="BH85" s="224"/>
      <c r="BI85" s="224"/>
      <c r="BJ85" s="224"/>
      <c r="BK85" s="224"/>
      <c r="BL85" s="224"/>
      <c r="BM85" s="224"/>
      <c r="BN85" s="224"/>
      <c r="BO85" s="224"/>
      <c r="BP85" s="224"/>
      <c r="BQ85" s="221">
        <v>79</v>
      </c>
      <c r="BR85" s="226"/>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12"/>
    </row>
    <row r="86" spans="1:131" ht="26.25" customHeight="1" x14ac:dyDescent="0.15">
      <c r="A86" s="221">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24"/>
      <c r="BF86" s="224"/>
      <c r="BG86" s="224"/>
      <c r="BH86" s="224"/>
      <c r="BI86" s="224"/>
      <c r="BJ86" s="224"/>
      <c r="BK86" s="224"/>
      <c r="BL86" s="224"/>
      <c r="BM86" s="224"/>
      <c r="BN86" s="224"/>
      <c r="BO86" s="224"/>
      <c r="BP86" s="224"/>
      <c r="BQ86" s="221">
        <v>80</v>
      </c>
      <c r="BR86" s="226"/>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12"/>
    </row>
    <row r="87" spans="1:131" ht="26.25" customHeight="1" x14ac:dyDescent="0.15">
      <c r="A87" s="227">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24"/>
      <c r="BF87" s="224"/>
      <c r="BG87" s="224"/>
      <c r="BH87" s="224"/>
      <c r="BI87" s="224"/>
      <c r="BJ87" s="224"/>
      <c r="BK87" s="224"/>
      <c r="BL87" s="224"/>
      <c r="BM87" s="224"/>
      <c r="BN87" s="224"/>
      <c r="BO87" s="224"/>
      <c r="BP87" s="224"/>
      <c r="BQ87" s="221">
        <v>81</v>
      </c>
      <c r="BR87" s="226"/>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12"/>
    </row>
    <row r="88" spans="1:131" ht="26.25" customHeight="1" thickBot="1" x14ac:dyDescent="0.2">
      <c r="A88" s="223" t="s">
        <v>377</v>
      </c>
      <c r="B88" s="776" t="s">
        <v>399</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v>1066</v>
      </c>
      <c r="AG88" s="831"/>
      <c r="AH88" s="831"/>
      <c r="AI88" s="831"/>
      <c r="AJ88" s="831"/>
      <c r="AK88" s="828"/>
      <c r="AL88" s="828"/>
      <c r="AM88" s="828"/>
      <c r="AN88" s="828"/>
      <c r="AO88" s="828"/>
      <c r="AP88" s="831"/>
      <c r="AQ88" s="831"/>
      <c r="AR88" s="831"/>
      <c r="AS88" s="831"/>
      <c r="AT88" s="831"/>
      <c r="AU88" s="831"/>
      <c r="AV88" s="831"/>
      <c r="AW88" s="831"/>
      <c r="AX88" s="831"/>
      <c r="AY88" s="831"/>
      <c r="AZ88" s="836"/>
      <c r="BA88" s="836"/>
      <c r="BB88" s="836"/>
      <c r="BC88" s="836"/>
      <c r="BD88" s="837"/>
      <c r="BE88" s="224"/>
      <c r="BF88" s="224"/>
      <c r="BG88" s="224"/>
      <c r="BH88" s="224"/>
      <c r="BI88" s="224"/>
      <c r="BJ88" s="224"/>
      <c r="BK88" s="224"/>
      <c r="BL88" s="224"/>
      <c r="BM88" s="224"/>
      <c r="BN88" s="224"/>
      <c r="BO88" s="224"/>
      <c r="BP88" s="224"/>
      <c r="BQ88" s="221">
        <v>82</v>
      </c>
      <c r="BR88" s="226"/>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12"/>
    </row>
    <row r="89" spans="1:131" ht="26.25" hidden="1" customHeight="1" x14ac:dyDescent="0.15">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12"/>
    </row>
    <row r="90" spans="1:131" ht="26.25" hidden="1" customHeight="1" x14ac:dyDescent="0.15">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12"/>
    </row>
    <row r="91" spans="1:131" ht="26.25" hidden="1" customHeight="1" x14ac:dyDescent="0.15">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12"/>
    </row>
    <row r="92" spans="1:131" ht="26.25" hidden="1" customHeight="1" x14ac:dyDescent="0.15">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12"/>
    </row>
    <row r="93" spans="1:131" ht="26.25" hidden="1" customHeight="1" x14ac:dyDescent="0.15">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12"/>
    </row>
    <row r="94" spans="1:131" ht="26.25" hidden="1" customHeight="1" x14ac:dyDescent="0.15">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12"/>
    </row>
    <row r="95" spans="1:131" ht="26.25" hidden="1" customHeight="1" x14ac:dyDescent="0.15">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12"/>
    </row>
    <row r="96" spans="1:131" ht="26.25" hidden="1" customHeight="1" x14ac:dyDescent="0.15">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12"/>
    </row>
    <row r="97" spans="1:131" ht="26.25" hidden="1" customHeight="1" x14ac:dyDescent="0.15">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12"/>
    </row>
    <row r="98" spans="1:131" ht="26.25" hidden="1" customHeight="1" x14ac:dyDescent="0.15">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12"/>
    </row>
    <row r="99" spans="1:131" ht="26.25" hidden="1" customHeight="1" x14ac:dyDescent="0.15">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12"/>
    </row>
    <row r="100" spans="1:131" ht="26.25" hidden="1" customHeight="1" x14ac:dyDescent="0.15">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12"/>
    </row>
    <row r="101" spans="1:131" ht="26.25" hidden="1" customHeight="1" x14ac:dyDescent="0.15">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12"/>
    </row>
    <row r="102" spans="1:131" ht="26.25" customHeight="1" thickBot="1" x14ac:dyDescent="0.2">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377</v>
      </c>
      <c r="BR102" s="776" t="s">
        <v>400</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c r="CS102" s="839"/>
      <c r="CT102" s="839"/>
      <c r="CU102" s="839"/>
      <c r="CV102" s="878"/>
      <c r="CW102" s="877"/>
      <c r="CX102" s="839"/>
      <c r="CY102" s="839"/>
      <c r="CZ102" s="839"/>
      <c r="DA102" s="878"/>
      <c r="DB102" s="877"/>
      <c r="DC102" s="839"/>
      <c r="DD102" s="839"/>
      <c r="DE102" s="839"/>
      <c r="DF102" s="878"/>
      <c r="DG102" s="877"/>
      <c r="DH102" s="839"/>
      <c r="DI102" s="839"/>
      <c r="DJ102" s="839"/>
      <c r="DK102" s="878"/>
      <c r="DL102" s="877"/>
      <c r="DM102" s="839"/>
      <c r="DN102" s="839"/>
      <c r="DO102" s="839"/>
      <c r="DP102" s="878"/>
      <c r="DQ102" s="877"/>
      <c r="DR102" s="839"/>
      <c r="DS102" s="839"/>
      <c r="DT102" s="839"/>
      <c r="DU102" s="878"/>
      <c r="DV102" s="776"/>
      <c r="DW102" s="777"/>
      <c r="DX102" s="777"/>
      <c r="DY102" s="777"/>
      <c r="DZ102" s="901"/>
      <c r="EA102" s="212"/>
    </row>
    <row r="103" spans="1:131" ht="26.25" customHeight="1" x14ac:dyDescent="0.15">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02" t="s">
        <v>401</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12"/>
    </row>
    <row r="104" spans="1:131" ht="26.25" customHeight="1" x14ac:dyDescent="0.15">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03" t="s">
        <v>402</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12"/>
    </row>
    <row r="105" spans="1:131" ht="11.25" customHeight="1" x14ac:dyDescent="0.15">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16" t="s">
        <v>403</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404</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04" t="s">
        <v>405</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406</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12" customFormat="1" ht="26.25" customHeight="1" x14ac:dyDescent="0.15">
      <c r="A109" s="899" t="s">
        <v>407</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408</v>
      </c>
      <c r="AB109" s="880"/>
      <c r="AC109" s="880"/>
      <c r="AD109" s="880"/>
      <c r="AE109" s="881"/>
      <c r="AF109" s="879" t="s">
        <v>409</v>
      </c>
      <c r="AG109" s="880"/>
      <c r="AH109" s="880"/>
      <c r="AI109" s="880"/>
      <c r="AJ109" s="881"/>
      <c r="AK109" s="879" t="s">
        <v>295</v>
      </c>
      <c r="AL109" s="880"/>
      <c r="AM109" s="880"/>
      <c r="AN109" s="880"/>
      <c r="AO109" s="881"/>
      <c r="AP109" s="879" t="s">
        <v>410</v>
      </c>
      <c r="AQ109" s="880"/>
      <c r="AR109" s="880"/>
      <c r="AS109" s="880"/>
      <c r="AT109" s="882"/>
      <c r="AU109" s="899" t="s">
        <v>407</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408</v>
      </c>
      <c r="BR109" s="880"/>
      <c r="BS109" s="880"/>
      <c r="BT109" s="880"/>
      <c r="BU109" s="881"/>
      <c r="BV109" s="879" t="s">
        <v>409</v>
      </c>
      <c r="BW109" s="880"/>
      <c r="BX109" s="880"/>
      <c r="BY109" s="880"/>
      <c r="BZ109" s="881"/>
      <c r="CA109" s="879" t="s">
        <v>295</v>
      </c>
      <c r="CB109" s="880"/>
      <c r="CC109" s="880"/>
      <c r="CD109" s="880"/>
      <c r="CE109" s="881"/>
      <c r="CF109" s="900" t="s">
        <v>410</v>
      </c>
      <c r="CG109" s="900"/>
      <c r="CH109" s="900"/>
      <c r="CI109" s="900"/>
      <c r="CJ109" s="900"/>
      <c r="CK109" s="879" t="s">
        <v>411</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408</v>
      </c>
      <c r="DH109" s="880"/>
      <c r="DI109" s="880"/>
      <c r="DJ109" s="880"/>
      <c r="DK109" s="881"/>
      <c r="DL109" s="879" t="s">
        <v>409</v>
      </c>
      <c r="DM109" s="880"/>
      <c r="DN109" s="880"/>
      <c r="DO109" s="880"/>
      <c r="DP109" s="881"/>
      <c r="DQ109" s="879" t="s">
        <v>295</v>
      </c>
      <c r="DR109" s="880"/>
      <c r="DS109" s="880"/>
      <c r="DT109" s="880"/>
      <c r="DU109" s="881"/>
      <c r="DV109" s="879" t="s">
        <v>410</v>
      </c>
      <c r="DW109" s="880"/>
      <c r="DX109" s="880"/>
      <c r="DY109" s="880"/>
      <c r="DZ109" s="882"/>
    </row>
    <row r="110" spans="1:131" s="212" customFormat="1" ht="26.25" customHeight="1" x14ac:dyDescent="0.15">
      <c r="A110" s="883" t="s">
        <v>412</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441795</v>
      </c>
      <c r="AB110" s="887"/>
      <c r="AC110" s="887"/>
      <c r="AD110" s="887"/>
      <c r="AE110" s="888"/>
      <c r="AF110" s="889">
        <v>433041</v>
      </c>
      <c r="AG110" s="887"/>
      <c r="AH110" s="887"/>
      <c r="AI110" s="887"/>
      <c r="AJ110" s="888"/>
      <c r="AK110" s="889">
        <v>434250</v>
      </c>
      <c r="AL110" s="887"/>
      <c r="AM110" s="887"/>
      <c r="AN110" s="887"/>
      <c r="AO110" s="888"/>
      <c r="AP110" s="890">
        <v>9.5</v>
      </c>
      <c r="AQ110" s="891"/>
      <c r="AR110" s="891"/>
      <c r="AS110" s="891"/>
      <c r="AT110" s="892"/>
      <c r="AU110" s="893" t="s">
        <v>70</v>
      </c>
      <c r="AV110" s="894"/>
      <c r="AW110" s="894"/>
      <c r="AX110" s="894"/>
      <c r="AY110" s="894"/>
      <c r="AZ110" s="916" t="s">
        <v>413</v>
      </c>
      <c r="BA110" s="884"/>
      <c r="BB110" s="884"/>
      <c r="BC110" s="884"/>
      <c r="BD110" s="884"/>
      <c r="BE110" s="884"/>
      <c r="BF110" s="884"/>
      <c r="BG110" s="884"/>
      <c r="BH110" s="884"/>
      <c r="BI110" s="884"/>
      <c r="BJ110" s="884"/>
      <c r="BK110" s="884"/>
      <c r="BL110" s="884"/>
      <c r="BM110" s="884"/>
      <c r="BN110" s="884"/>
      <c r="BO110" s="884"/>
      <c r="BP110" s="885"/>
      <c r="BQ110" s="917">
        <v>4978030</v>
      </c>
      <c r="BR110" s="918"/>
      <c r="BS110" s="918"/>
      <c r="BT110" s="918"/>
      <c r="BU110" s="918"/>
      <c r="BV110" s="918">
        <v>4694130</v>
      </c>
      <c r="BW110" s="918"/>
      <c r="BX110" s="918"/>
      <c r="BY110" s="918"/>
      <c r="BZ110" s="918"/>
      <c r="CA110" s="918">
        <v>4423899</v>
      </c>
      <c r="CB110" s="918"/>
      <c r="CC110" s="918"/>
      <c r="CD110" s="918"/>
      <c r="CE110" s="918"/>
      <c r="CF110" s="931">
        <v>96.3</v>
      </c>
      <c r="CG110" s="932"/>
      <c r="CH110" s="932"/>
      <c r="CI110" s="932"/>
      <c r="CJ110" s="932"/>
      <c r="CK110" s="933" t="s">
        <v>414</v>
      </c>
      <c r="CL110" s="934"/>
      <c r="CM110" s="916" t="s">
        <v>415</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t="s">
        <v>122</v>
      </c>
      <c r="DH110" s="918"/>
      <c r="DI110" s="918"/>
      <c r="DJ110" s="918"/>
      <c r="DK110" s="918"/>
      <c r="DL110" s="918" t="s">
        <v>122</v>
      </c>
      <c r="DM110" s="918"/>
      <c r="DN110" s="918"/>
      <c r="DO110" s="918"/>
      <c r="DP110" s="918"/>
      <c r="DQ110" s="918" t="s">
        <v>122</v>
      </c>
      <c r="DR110" s="918"/>
      <c r="DS110" s="918"/>
      <c r="DT110" s="918"/>
      <c r="DU110" s="918"/>
      <c r="DV110" s="919" t="s">
        <v>122</v>
      </c>
      <c r="DW110" s="919"/>
      <c r="DX110" s="919"/>
      <c r="DY110" s="919"/>
      <c r="DZ110" s="920"/>
    </row>
    <row r="111" spans="1:131" s="212" customFormat="1" ht="26.25" customHeight="1" x14ac:dyDescent="0.15">
      <c r="A111" s="921" t="s">
        <v>416</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122</v>
      </c>
      <c r="AB111" s="925"/>
      <c r="AC111" s="925"/>
      <c r="AD111" s="925"/>
      <c r="AE111" s="926"/>
      <c r="AF111" s="927" t="s">
        <v>122</v>
      </c>
      <c r="AG111" s="925"/>
      <c r="AH111" s="925"/>
      <c r="AI111" s="925"/>
      <c r="AJ111" s="926"/>
      <c r="AK111" s="927" t="s">
        <v>122</v>
      </c>
      <c r="AL111" s="925"/>
      <c r="AM111" s="925"/>
      <c r="AN111" s="925"/>
      <c r="AO111" s="926"/>
      <c r="AP111" s="928" t="s">
        <v>122</v>
      </c>
      <c r="AQ111" s="929"/>
      <c r="AR111" s="929"/>
      <c r="AS111" s="929"/>
      <c r="AT111" s="930"/>
      <c r="AU111" s="895"/>
      <c r="AV111" s="896"/>
      <c r="AW111" s="896"/>
      <c r="AX111" s="896"/>
      <c r="AY111" s="896"/>
      <c r="AZ111" s="909" t="s">
        <v>417</v>
      </c>
      <c r="BA111" s="910"/>
      <c r="BB111" s="910"/>
      <c r="BC111" s="910"/>
      <c r="BD111" s="910"/>
      <c r="BE111" s="910"/>
      <c r="BF111" s="910"/>
      <c r="BG111" s="910"/>
      <c r="BH111" s="910"/>
      <c r="BI111" s="910"/>
      <c r="BJ111" s="910"/>
      <c r="BK111" s="910"/>
      <c r="BL111" s="910"/>
      <c r="BM111" s="910"/>
      <c r="BN111" s="910"/>
      <c r="BO111" s="910"/>
      <c r="BP111" s="911"/>
      <c r="BQ111" s="912">
        <v>972352</v>
      </c>
      <c r="BR111" s="913"/>
      <c r="BS111" s="913"/>
      <c r="BT111" s="913"/>
      <c r="BU111" s="913"/>
      <c r="BV111" s="913">
        <v>972352</v>
      </c>
      <c r="BW111" s="913"/>
      <c r="BX111" s="913"/>
      <c r="BY111" s="913"/>
      <c r="BZ111" s="913"/>
      <c r="CA111" s="913">
        <v>973516</v>
      </c>
      <c r="CB111" s="913"/>
      <c r="CC111" s="913"/>
      <c r="CD111" s="913"/>
      <c r="CE111" s="913"/>
      <c r="CF111" s="907">
        <v>21.2</v>
      </c>
      <c r="CG111" s="908"/>
      <c r="CH111" s="908"/>
      <c r="CI111" s="908"/>
      <c r="CJ111" s="908"/>
      <c r="CK111" s="935"/>
      <c r="CL111" s="936"/>
      <c r="CM111" s="909" t="s">
        <v>418</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122</v>
      </c>
      <c r="DH111" s="913"/>
      <c r="DI111" s="913"/>
      <c r="DJ111" s="913"/>
      <c r="DK111" s="913"/>
      <c r="DL111" s="913" t="s">
        <v>122</v>
      </c>
      <c r="DM111" s="913"/>
      <c r="DN111" s="913"/>
      <c r="DO111" s="913"/>
      <c r="DP111" s="913"/>
      <c r="DQ111" s="913" t="s">
        <v>122</v>
      </c>
      <c r="DR111" s="913"/>
      <c r="DS111" s="913"/>
      <c r="DT111" s="913"/>
      <c r="DU111" s="913"/>
      <c r="DV111" s="914" t="s">
        <v>122</v>
      </c>
      <c r="DW111" s="914"/>
      <c r="DX111" s="914"/>
      <c r="DY111" s="914"/>
      <c r="DZ111" s="915"/>
    </row>
    <row r="112" spans="1:131" s="212" customFormat="1" ht="26.25" customHeight="1" x14ac:dyDescent="0.15">
      <c r="A112" s="939" t="s">
        <v>419</v>
      </c>
      <c r="B112" s="940"/>
      <c r="C112" s="910" t="s">
        <v>420</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t="s">
        <v>122</v>
      </c>
      <c r="AB112" s="946"/>
      <c r="AC112" s="946"/>
      <c r="AD112" s="946"/>
      <c r="AE112" s="947"/>
      <c r="AF112" s="948" t="s">
        <v>122</v>
      </c>
      <c r="AG112" s="946"/>
      <c r="AH112" s="946"/>
      <c r="AI112" s="946"/>
      <c r="AJ112" s="947"/>
      <c r="AK112" s="948" t="s">
        <v>122</v>
      </c>
      <c r="AL112" s="946"/>
      <c r="AM112" s="946"/>
      <c r="AN112" s="946"/>
      <c r="AO112" s="947"/>
      <c r="AP112" s="949" t="s">
        <v>122</v>
      </c>
      <c r="AQ112" s="950"/>
      <c r="AR112" s="950"/>
      <c r="AS112" s="950"/>
      <c r="AT112" s="951"/>
      <c r="AU112" s="895"/>
      <c r="AV112" s="896"/>
      <c r="AW112" s="896"/>
      <c r="AX112" s="896"/>
      <c r="AY112" s="896"/>
      <c r="AZ112" s="909" t="s">
        <v>421</v>
      </c>
      <c r="BA112" s="910"/>
      <c r="BB112" s="910"/>
      <c r="BC112" s="910"/>
      <c r="BD112" s="910"/>
      <c r="BE112" s="910"/>
      <c r="BF112" s="910"/>
      <c r="BG112" s="910"/>
      <c r="BH112" s="910"/>
      <c r="BI112" s="910"/>
      <c r="BJ112" s="910"/>
      <c r="BK112" s="910"/>
      <c r="BL112" s="910"/>
      <c r="BM112" s="910"/>
      <c r="BN112" s="910"/>
      <c r="BO112" s="910"/>
      <c r="BP112" s="911"/>
      <c r="BQ112" s="912">
        <v>1556751</v>
      </c>
      <c r="BR112" s="913"/>
      <c r="BS112" s="913"/>
      <c r="BT112" s="913"/>
      <c r="BU112" s="913"/>
      <c r="BV112" s="913">
        <v>1611968</v>
      </c>
      <c r="BW112" s="913"/>
      <c r="BX112" s="913"/>
      <c r="BY112" s="913"/>
      <c r="BZ112" s="913"/>
      <c r="CA112" s="913">
        <v>1643431</v>
      </c>
      <c r="CB112" s="913"/>
      <c r="CC112" s="913"/>
      <c r="CD112" s="913"/>
      <c r="CE112" s="913"/>
      <c r="CF112" s="907">
        <v>35.799999999999997</v>
      </c>
      <c r="CG112" s="908"/>
      <c r="CH112" s="908"/>
      <c r="CI112" s="908"/>
      <c r="CJ112" s="908"/>
      <c r="CK112" s="935"/>
      <c r="CL112" s="936"/>
      <c r="CM112" s="909" t="s">
        <v>422</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t="s">
        <v>122</v>
      </c>
      <c r="DH112" s="913"/>
      <c r="DI112" s="913"/>
      <c r="DJ112" s="913"/>
      <c r="DK112" s="913"/>
      <c r="DL112" s="913" t="s">
        <v>122</v>
      </c>
      <c r="DM112" s="913"/>
      <c r="DN112" s="913"/>
      <c r="DO112" s="913"/>
      <c r="DP112" s="913"/>
      <c r="DQ112" s="913" t="s">
        <v>122</v>
      </c>
      <c r="DR112" s="913"/>
      <c r="DS112" s="913"/>
      <c r="DT112" s="913"/>
      <c r="DU112" s="913"/>
      <c r="DV112" s="914" t="s">
        <v>122</v>
      </c>
      <c r="DW112" s="914"/>
      <c r="DX112" s="914"/>
      <c r="DY112" s="914"/>
      <c r="DZ112" s="915"/>
    </row>
    <row r="113" spans="1:130" s="212" customFormat="1" ht="26.25" customHeight="1" x14ac:dyDescent="0.15">
      <c r="A113" s="941"/>
      <c r="B113" s="942"/>
      <c r="C113" s="910" t="s">
        <v>423</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v>130821</v>
      </c>
      <c r="AB113" s="925"/>
      <c r="AC113" s="925"/>
      <c r="AD113" s="925"/>
      <c r="AE113" s="926"/>
      <c r="AF113" s="927">
        <v>131319</v>
      </c>
      <c r="AG113" s="925"/>
      <c r="AH113" s="925"/>
      <c r="AI113" s="925"/>
      <c r="AJ113" s="926"/>
      <c r="AK113" s="927">
        <v>127353</v>
      </c>
      <c r="AL113" s="925"/>
      <c r="AM113" s="925"/>
      <c r="AN113" s="925"/>
      <c r="AO113" s="926"/>
      <c r="AP113" s="928">
        <v>2.8</v>
      </c>
      <c r="AQ113" s="929"/>
      <c r="AR113" s="929"/>
      <c r="AS113" s="929"/>
      <c r="AT113" s="930"/>
      <c r="AU113" s="895"/>
      <c r="AV113" s="896"/>
      <c r="AW113" s="896"/>
      <c r="AX113" s="896"/>
      <c r="AY113" s="896"/>
      <c r="AZ113" s="909" t="s">
        <v>424</v>
      </c>
      <c r="BA113" s="910"/>
      <c r="BB113" s="910"/>
      <c r="BC113" s="910"/>
      <c r="BD113" s="910"/>
      <c r="BE113" s="910"/>
      <c r="BF113" s="910"/>
      <c r="BG113" s="910"/>
      <c r="BH113" s="910"/>
      <c r="BI113" s="910"/>
      <c r="BJ113" s="910"/>
      <c r="BK113" s="910"/>
      <c r="BL113" s="910"/>
      <c r="BM113" s="910"/>
      <c r="BN113" s="910"/>
      <c r="BO113" s="910"/>
      <c r="BP113" s="911"/>
      <c r="BQ113" s="912">
        <v>141226</v>
      </c>
      <c r="BR113" s="913"/>
      <c r="BS113" s="913"/>
      <c r="BT113" s="913"/>
      <c r="BU113" s="913"/>
      <c r="BV113" s="913">
        <v>115093</v>
      </c>
      <c r="BW113" s="913"/>
      <c r="BX113" s="913"/>
      <c r="BY113" s="913"/>
      <c r="BZ113" s="913"/>
      <c r="CA113" s="913">
        <v>555727</v>
      </c>
      <c r="CB113" s="913"/>
      <c r="CC113" s="913"/>
      <c r="CD113" s="913"/>
      <c r="CE113" s="913"/>
      <c r="CF113" s="907">
        <v>12.1</v>
      </c>
      <c r="CG113" s="908"/>
      <c r="CH113" s="908"/>
      <c r="CI113" s="908"/>
      <c r="CJ113" s="908"/>
      <c r="CK113" s="935"/>
      <c r="CL113" s="936"/>
      <c r="CM113" s="909" t="s">
        <v>425</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122</v>
      </c>
      <c r="DH113" s="946"/>
      <c r="DI113" s="946"/>
      <c r="DJ113" s="946"/>
      <c r="DK113" s="947"/>
      <c r="DL113" s="948" t="s">
        <v>122</v>
      </c>
      <c r="DM113" s="946"/>
      <c r="DN113" s="946"/>
      <c r="DO113" s="946"/>
      <c r="DP113" s="947"/>
      <c r="DQ113" s="948" t="s">
        <v>122</v>
      </c>
      <c r="DR113" s="946"/>
      <c r="DS113" s="946"/>
      <c r="DT113" s="946"/>
      <c r="DU113" s="947"/>
      <c r="DV113" s="949" t="s">
        <v>122</v>
      </c>
      <c r="DW113" s="950"/>
      <c r="DX113" s="950"/>
      <c r="DY113" s="950"/>
      <c r="DZ113" s="951"/>
    </row>
    <row r="114" spans="1:130" s="212" customFormat="1" ht="26.25" customHeight="1" x14ac:dyDescent="0.15">
      <c r="A114" s="941"/>
      <c r="B114" s="942"/>
      <c r="C114" s="910" t="s">
        <v>426</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v>22812</v>
      </c>
      <c r="AB114" s="946"/>
      <c r="AC114" s="946"/>
      <c r="AD114" s="946"/>
      <c r="AE114" s="947"/>
      <c r="AF114" s="948">
        <v>22196</v>
      </c>
      <c r="AG114" s="946"/>
      <c r="AH114" s="946"/>
      <c r="AI114" s="946"/>
      <c r="AJ114" s="947"/>
      <c r="AK114" s="948">
        <v>21990</v>
      </c>
      <c r="AL114" s="946"/>
      <c r="AM114" s="946"/>
      <c r="AN114" s="946"/>
      <c r="AO114" s="947"/>
      <c r="AP114" s="949">
        <v>0.5</v>
      </c>
      <c r="AQ114" s="950"/>
      <c r="AR114" s="950"/>
      <c r="AS114" s="950"/>
      <c r="AT114" s="951"/>
      <c r="AU114" s="895"/>
      <c r="AV114" s="896"/>
      <c r="AW114" s="896"/>
      <c r="AX114" s="896"/>
      <c r="AY114" s="896"/>
      <c r="AZ114" s="909" t="s">
        <v>427</v>
      </c>
      <c r="BA114" s="910"/>
      <c r="BB114" s="910"/>
      <c r="BC114" s="910"/>
      <c r="BD114" s="910"/>
      <c r="BE114" s="910"/>
      <c r="BF114" s="910"/>
      <c r="BG114" s="910"/>
      <c r="BH114" s="910"/>
      <c r="BI114" s="910"/>
      <c r="BJ114" s="910"/>
      <c r="BK114" s="910"/>
      <c r="BL114" s="910"/>
      <c r="BM114" s="910"/>
      <c r="BN114" s="910"/>
      <c r="BO114" s="910"/>
      <c r="BP114" s="911"/>
      <c r="BQ114" s="912" t="s">
        <v>122</v>
      </c>
      <c r="BR114" s="913"/>
      <c r="BS114" s="913"/>
      <c r="BT114" s="913"/>
      <c r="BU114" s="913"/>
      <c r="BV114" s="913" t="s">
        <v>122</v>
      </c>
      <c r="BW114" s="913"/>
      <c r="BX114" s="913"/>
      <c r="BY114" s="913"/>
      <c r="BZ114" s="913"/>
      <c r="CA114" s="913" t="s">
        <v>122</v>
      </c>
      <c r="CB114" s="913"/>
      <c r="CC114" s="913"/>
      <c r="CD114" s="913"/>
      <c r="CE114" s="913"/>
      <c r="CF114" s="907" t="s">
        <v>122</v>
      </c>
      <c r="CG114" s="908"/>
      <c r="CH114" s="908"/>
      <c r="CI114" s="908"/>
      <c r="CJ114" s="908"/>
      <c r="CK114" s="935"/>
      <c r="CL114" s="936"/>
      <c r="CM114" s="909" t="s">
        <v>428</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122</v>
      </c>
      <c r="DH114" s="946"/>
      <c r="DI114" s="946"/>
      <c r="DJ114" s="946"/>
      <c r="DK114" s="947"/>
      <c r="DL114" s="948" t="s">
        <v>122</v>
      </c>
      <c r="DM114" s="946"/>
      <c r="DN114" s="946"/>
      <c r="DO114" s="946"/>
      <c r="DP114" s="947"/>
      <c r="DQ114" s="948" t="s">
        <v>122</v>
      </c>
      <c r="DR114" s="946"/>
      <c r="DS114" s="946"/>
      <c r="DT114" s="946"/>
      <c r="DU114" s="947"/>
      <c r="DV114" s="949" t="s">
        <v>122</v>
      </c>
      <c r="DW114" s="950"/>
      <c r="DX114" s="950"/>
      <c r="DY114" s="950"/>
      <c r="DZ114" s="951"/>
    </row>
    <row r="115" spans="1:130" s="212" customFormat="1" ht="26.25" customHeight="1" x14ac:dyDescent="0.15">
      <c r="A115" s="941"/>
      <c r="B115" s="942"/>
      <c r="C115" s="910" t="s">
        <v>429</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t="s">
        <v>122</v>
      </c>
      <c r="AB115" s="925"/>
      <c r="AC115" s="925"/>
      <c r="AD115" s="925"/>
      <c r="AE115" s="926"/>
      <c r="AF115" s="927" t="s">
        <v>122</v>
      </c>
      <c r="AG115" s="925"/>
      <c r="AH115" s="925"/>
      <c r="AI115" s="925"/>
      <c r="AJ115" s="926"/>
      <c r="AK115" s="927" t="s">
        <v>122</v>
      </c>
      <c r="AL115" s="925"/>
      <c r="AM115" s="925"/>
      <c r="AN115" s="925"/>
      <c r="AO115" s="926"/>
      <c r="AP115" s="928" t="s">
        <v>122</v>
      </c>
      <c r="AQ115" s="929"/>
      <c r="AR115" s="929"/>
      <c r="AS115" s="929"/>
      <c r="AT115" s="930"/>
      <c r="AU115" s="895"/>
      <c r="AV115" s="896"/>
      <c r="AW115" s="896"/>
      <c r="AX115" s="896"/>
      <c r="AY115" s="896"/>
      <c r="AZ115" s="909" t="s">
        <v>430</v>
      </c>
      <c r="BA115" s="910"/>
      <c r="BB115" s="910"/>
      <c r="BC115" s="910"/>
      <c r="BD115" s="910"/>
      <c r="BE115" s="910"/>
      <c r="BF115" s="910"/>
      <c r="BG115" s="910"/>
      <c r="BH115" s="910"/>
      <c r="BI115" s="910"/>
      <c r="BJ115" s="910"/>
      <c r="BK115" s="910"/>
      <c r="BL115" s="910"/>
      <c r="BM115" s="910"/>
      <c r="BN115" s="910"/>
      <c r="BO115" s="910"/>
      <c r="BP115" s="911"/>
      <c r="BQ115" s="912" t="s">
        <v>122</v>
      </c>
      <c r="BR115" s="913"/>
      <c r="BS115" s="913"/>
      <c r="BT115" s="913"/>
      <c r="BU115" s="913"/>
      <c r="BV115" s="913" t="s">
        <v>122</v>
      </c>
      <c r="BW115" s="913"/>
      <c r="BX115" s="913"/>
      <c r="BY115" s="913"/>
      <c r="BZ115" s="913"/>
      <c r="CA115" s="913" t="s">
        <v>122</v>
      </c>
      <c r="CB115" s="913"/>
      <c r="CC115" s="913"/>
      <c r="CD115" s="913"/>
      <c r="CE115" s="913"/>
      <c r="CF115" s="907" t="s">
        <v>122</v>
      </c>
      <c r="CG115" s="908"/>
      <c r="CH115" s="908"/>
      <c r="CI115" s="908"/>
      <c r="CJ115" s="908"/>
      <c r="CK115" s="935"/>
      <c r="CL115" s="936"/>
      <c r="CM115" s="909" t="s">
        <v>431</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v>972352</v>
      </c>
      <c r="DH115" s="946"/>
      <c r="DI115" s="946"/>
      <c r="DJ115" s="946"/>
      <c r="DK115" s="947"/>
      <c r="DL115" s="948">
        <v>972352</v>
      </c>
      <c r="DM115" s="946"/>
      <c r="DN115" s="946"/>
      <c r="DO115" s="946"/>
      <c r="DP115" s="947"/>
      <c r="DQ115" s="948">
        <v>973516</v>
      </c>
      <c r="DR115" s="946"/>
      <c r="DS115" s="946"/>
      <c r="DT115" s="946"/>
      <c r="DU115" s="947"/>
      <c r="DV115" s="949">
        <v>21.2</v>
      </c>
      <c r="DW115" s="950"/>
      <c r="DX115" s="950"/>
      <c r="DY115" s="950"/>
      <c r="DZ115" s="951"/>
    </row>
    <row r="116" spans="1:130" s="212" customFormat="1" ht="26.25" customHeight="1" x14ac:dyDescent="0.15">
      <c r="A116" s="943"/>
      <c r="B116" s="944"/>
      <c r="C116" s="952" t="s">
        <v>432</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t="s">
        <v>122</v>
      </c>
      <c r="AB116" s="946"/>
      <c r="AC116" s="946"/>
      <c r="AD116" s="946"/>
      <c r="AE116" s="947"/>
      <c r="AF116" s="948">
        <v>247</v>
      </c>
      <c r="AG116" s="946"/>
      <c r="AH116" s="946"/>
      <c r="AI116" s="946"/>
      <c r="AJ116" s="947"/>
      <c r="AK116" s="948" t="s">
        <v>122</v>
      </c>
      <c r="AL116" s="946"/>
      <c r="AM116" s="946"/>
      <c r="AN116" s="946"/>
      <c r="AO116" s="947"/>
      <c r="AP116" s="949" t="s">
        <v>122</v>
      </c>
      <c r="AQ116" s="950"/>
      <c r="AR116" s="950"/>
      <c r="AS116" s="950"/>
      <c r="AT116" s="951"/>
      <c r="AU116" s="895"/>
      <c r="AV116" s="896"/>
      <c r="AW116" s="896"/>
      <c r="AX116" s="896"/>
      <c r="AY116" s="896"/>
      <c r="AZ116" s="954" t="s">
        <v>433</v>
      </c>
      <c r="BA116" s="955"/>
      <c r="BB116" s="955"/>
      <c r="BC116" s="955"/>
      <c r="BD116" s="955"/>
      <c r="BE116" s="955"/>
      <c r="BF116" s="955"/>
      <c r="BG116" s="955"/>
      <c r="BH116" s="955"/>
      <c r="BI116" s="955"/>
      <c r="BJ116" s="955"/>
      <c r="BK116" s="955"/>
      <c r="BL116" s="955"/>
      <c r="BM116" s="955"/>
      <c r="BN116" s="955"/>
      <c r="BO116" s="955"/>
      <c r="BP116" s="956"/>
      <c r="BQ116" s="912" t="s">
        <v>122</v>
      </c>
      <c r="BR116" s="913"/>
      <c r="BS116" s="913"/>
      <c r="BT116" s="913"/>
      <c r="BU116" s="913"/>
      <c r="BV116" s="913" t="s">
        <v>122</v>
      </c>
      <c r="BW116" s="913"/>
      <c r="BX116" s="913"/>
      <c r="BY116" s="913"/>
      <c r="BZ116" s="913"/>
      <c r="CA116" s="913" t="s">
        <v>122</v>
      </c>
      <c r="CB116" s="913"/>
      <c r="CC116" s="913"/>
      <c r="CD116" s="913"/>
      <c r="CE116" s="913"/>
      <c r="CF116" s="907" t="s">
        <v>122</v>
      </c>
      <c r="CG116" s="908"/>
      <c r="CH116" s="908"/>
      <c r="CI116" s="908"/>
      <c r="CJ116" s="908"/>
      <c r="CK116" s="935"/>
      <c r="CL116" s="936"/>
      <c r="CM116" s="909" t="s">
        <v>434</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t="s">
        <v>122</v>
      </c>
      <c r="DH116" s="946"/>
      <c r="DI116" s="946"/>
      <c r="DJ116" s="946"/>
      <c r="DK116" s="947"/>
      <c r="DL116" s="948" t="s">
        <v>122</v>
      </c>
      <c r="DM116" s="946"/>
      <c r="DN116" s="946"/>
      <c r="DO116" s="946"/>
      <c r="DP116" s="947"/>
      <c r="DQ116" s="948" t="s">
        <v>122</v>
      </c>
      <c r="DR116" s="946"/>
      <c r="DS116" s="946"/>
      <c r="DT116" s="946"/>
      <c r="DU116" s="947"/>
      <c r="DV116" s="949" t="s">
        <v>122</v>
      </c>
      <c r="DW116" s="950"/>
      <c r="DX116" s="950"/>
      <c r="DY116" s="950"/>
      <c r="DZ116" s="951"/>
    </row>
    <row r="117" spans="1:130" s="212" customFormat="1" ht="26.25" customHeight="1" x14ac:dyDescent="0.15">
      <c r="A117" s="899" t="s">
        <v>178</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435</v>
      </c>
      <c r="Z117" s="881"/>
      <c r="AA117" s="965">
        <v>595428</v>
      </c>
      <c r="AB117" s="966"/>
      <c r="AC117" s="966"/>
      <c r="AD117" s="966"/>
      <c r="AE117" s="967"/>
      <c r="AF117" s="968">
        <v>586803</v>
      </c>
      <c r="AG117" s="966"/>
      <c r="AH117" s="966"/>
      <c r="AI117" s="966"/>
      <c r="AJ117" s="967"/>
      <c r="AK117" s="968">
        <v>583593</v>
      </c>
      <c r="AL117" s="966"/>
      <c r="AM117" s="966"/>
      <c r="AN117" s="966"/>
      <c r="AO117" s="967"/>
      <c r="AP117" s="969"/>
      <c r="AQ117" s="970"/>
      <c r="AR117" s="970"/>
      <c r="AS117" s="970"/>
      <c r="AT117" s="971"/>
      <c r="AU117" s="895"/>
      <c r="AV117" s="896"/>
      <c r="AW117" s="896"/>
      <c r="AX117" s="896"/>
      <c r="AY117" s="896"/>
      <c r="AZ117" s="961" t="s">
        <v>436</v>
      </c>
      <c r="BA117" s="962"/>
      <c r="BB117" s="962"/>
      <c r="BC117" s="962"/>
      <c r="BD117" s="962"/>
      <c r="BE117" s="962"/>
      <c r="BF117" s="962"/>
      <c r="BG117" s="962"/>
      <c r="BH117" s="962"/>
      <c r="BI117" s="962"/>
      <c r="BJ117" s="962"/>
      <c r="BK117" s="962"/>
      <c r="BL117" s="962"/>
      <c r="BM117" s="962"/>
      <c r="BN117" s="962"/>
      <c r="BO117" s="962"/>
      <c r="BP117" s="963"/>
      <c r="BQ117" s="912" t="s">
        <v>122</v>
      </c>
      <c r="BR117" s="913"/>
      <c r="BS117" s="913"/>
      <c r="BT117" s="913"/>
      <c r="BU117" s="913"/>
      <c r="BV117" s="913" t="s">
        <v>122</v>
      </c>
      <c r="BW117" s="913"/>
      <c r="BX117" s="913"/>
      <c r="BY117" s="913"/>
      <c r="BZ117" s="913"/>
      <c r="CA117" s="913" t="s">
        <v>122</v>
      </c>
      <c r="CB117" s="913"/>
      <c r="CC117" s="913"/>
      <c r="CD117" s="913"/>
      <c r="CE117" s="913"/>
      <c r="CF117" s="907" t="s">
        <v>122</v>
      </c>
      <c r="CG117" s="908"/>
      <c r="CH117" s="908"/>
      <c r="CI117" s="908"/>
      <c r="CJ117" s="908"/>
      <c r="CK117" s="935"/>
      <c r="CL117" s="936"/>
      <c r="CM117" s="909" t="s">
        <v>437</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122</v>
      </c>
      <c r="DH117" s="946"/>
      <c r="DI117" s="946"/>
      <c r="DJ117" s="946"/>
      <c r="DK117" s="947"/>
      <c r="DL117" s="948" t="s">
        <v>122</v>
      </c>
      <c r="DM117" s="946"/>
      <c r="DN117" s="946"/>
      <c r="DO117" s="946"/>
      <c r="DP117" s="947"/>
      <c r="DQ117" s="948" t="s">
        <v>122</v>
      </c>
      <c r="DR117" s="946"/>
      <c r="DS117" s="946"/>
      <c r="DT117" s="946"/>
      <c r="DU117" s="947"/>
      <c r="DV117" s="949" t="s">
        <v>122</v>
      </c>
      <c r="DW117" s="950"/>
      <c r="DX117" s="950"/>
      <c r="DY117" s="950"/>
      <c r="DZ117" s="951"/>
    </row>
    <row r="118" spans="1:130" s="212" customFormat="1" ht="26.25" customHeight="1" x14ac:dyDescent="0.15">
      <c r="A118" s="899" t="s">
        <v>411</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408</v>
      </c>
      <c r="AB118" s="880"/>
      <c r="AC118" s="880"/>
      <c r="AD118" s="880"/>
      <c r="AE118" s="881"/>
      <c r="AF118" s="879" t="s">
        <v>409</v>
      </c>
      <c r="AG118" s="880"/>
      <c r="AH118" s="880"/>
      <c r="AI118" s="880"/>
      <c r="AJ118" s="881"/>
      <c r="AK118" s="879" t="s">
        <v>295</v>
      </c>
      <c r="AL118" s="880"/>
      <c r="AM118" s="880"/>
      <c r="AN118" s="880"/>
      <c r="AO118" s="881"/>
      <c r="AP118" s="957" t="s">
        <v>410</v>
      </c>
      <c r="AQ118" s="958"/>
      <c r="AR118" s="958"/>
      <c r="AS118" s="958"/>
      <c r="AT118" s="959"/>
      <c r="AU118" s="895"/>
      <c r="AV118" s="896"/>
      <c r="AW118" s="896"/>
      <c r="AX118" s="896"/>
      <c r="AY118" s="896"/>
      <c r="AZ118" s="960" t="s">
        <v>438</v>
      </c>
      <c r="BA118" s="952"/>
      <c r="BB118" s="952"/>
      <c r="BC118" s="952"/>
      <c r="BD118" s="952"/>
      <c r="BE118" s="952"/>
      <c r="BF118" s="952"/>
      <c r="BG118" s="952"/>
      <c r="BH118" s="952"/>
      <c r="BI118" s="952"/>
      <c r="BJ118" s="952"/>
      <c r="BK118" s="952"/>
      <c r="BL118" s="952"/>
      <c r="BM118" s="952"/>
      <c r="BN118" s="952"/>
      <c r="BO118" s="952"/>
      <c r="BP118" s="953"/>
      <c r="BQ118" s="986" t="s">
        <v>122</v>
      </c>
      <c r="BR118" s="987"/>
      <c r="BS118" s="987"/>
      <c r="BT118" s="987"/>
      <c r="BU118" s="987"/>
      <c r="BV118" s="987" t="s">
        <v>122</v>
      </c>
      <c r="BW118" s="987"/>
      <c r="BX118" s="987"/>
      <c r="BY118" s="987"/>
      <c r="BZ118" s="987"/>
      <c r="CA118" s="987" t="s">
        <v>122</v>
      </c>
      <c r="CB118" s="987"/>
      <c r="CC118" s="987"/>
      <c r="CD118" s="987"/>
      <c r="CE118" s="987"/>
      <c r="CF118" s="907" t="s">
        <v>122</v>
      </c>
      <c r="CG118" s="908"/>
      <c r="CH118" s="908"/>
      <c r="CI118" s="908"/>
      <c r="CJ118" s="908"/>
      <c r="CK118" s="935"/>
      <c r="CL118" s="936"/>
      <c r="CM118" s="909" t="s">
        <v>439</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122</v>
      </c>
      <c r="DH118" s="946"/>
      <c r="DI118" s="946"/>
      <c r="DJ118" s="946"/>
      <c r="DK118" s="947"/>
      <c r="DL118" s="948" t="s">
        <v>122</v>
      </c>
      <c r="DM118" s="946"/>
      <c r="DN118" s="946"/>
      <c r="DO118" s="946"/>
      <c r="DP118" s="947"/>
      <c r="DQ118" s="948" t="s">
        <v>122</v>
      </c>
      <c r="DR118" s="946"/>
      <c r="DS118" s="946"/>
      <c r="DT118" s="946"/>
      <c r="DU118" s="947"/>
      <c r="DV118" s="949" t="s">
        <v>122</v>
      </c>
      <c r="DW118" s="950"/>
      <c r="DX118" s="950"/>
      <c r="DY118" s="950"/>
      <c r="DZ118" s="951"/>
    </row>
    <row r="119" spans="1:130" s="212" customFormat="1" ht="26.25" customHeight="1" x14ac:dyDescent="0.15">
      <c r="A119" s="1044" t="s">
        <v>414</v>
      </c>
      <c r="B119" s="934"/>
      <c r="C119" s="916" t="s">
        <v>415</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t="s">
        <v>122</v>
      </c>
      <c r="AB119" s="887"/>
      <c r="AC119" s="887"/>
      <c r="AD119" s="887"/>
      <c r="AE119" s="888"/>
      <c r="AF119" s="889" t="s">
        <v>122</v>
      </c>
      <c r="AG119" s="887"/>
      <c r="AH119" s="887"/>
      <c r="AI119" s="887"/>
      <c r="AJ119" s="888"/>
      <c r="AK119" s="889" t="s">
        <v>122</v>
      </c>
      <c r="AL119" s="887"/>
      <c r="AM119" s="887"/>
      <c r="AN119" s="887"/>
      <c r="AO119" s="888"/>
      <c r="AP119" s="890" t="s">
        <v>122</v>
      </c>
      <c r="AQ119" s="891"/>
      <c r="AR119" s="891"/>
      <c r="AS119" s="891"/>
      <c r="AT119" s="892"/>
      <c r="AU119" s="897"/>
      <c r="AV119" s="898"/>
      <c r="AW119" s="898"/>
      <c r="AX119" s="898"/>
      <c r="AY119" s="898"/>
      <c r="AZ119" s="235" t="s">
        <v>178</v>
      </c>
      <c r="BA119" s="235"/>
      <c r="BB119" s="235"/>
      <c r="BC119" s="235"/>
      <c r="BD119" s="235"/>
      <c r="BE119" s="235"/>
      <c r="BF119" s="235"/>
      <c r="BG119" s="235"/>
      <c r="BH119" s="235"/>
      <c r="BI119" s="235"/>
      <c r="BJ119" s="235"/>
      <c r="BK119" s="235"/>
      <c r="BL119" s="235"/>
      <c r="BM119" s="235"/>
      <c r="BN119" s="235"/>
      <c r="BO119" s="964" t="s">
        <v>440</v>
      </c>
      <c r="BP119" s="992"/>
      <c r="BQ119" s="986">
        <v>7648359</v>
      </c>
      <c r="BR119" s="987"/>
      <c r="BS119" s="987"/>
      <c r="BT119" s="987"/>
      <c r="BU119" s="987"/>
      <c r="BV119" s="987">
        <v>7393543</v>
      </c>
      <c r="BW119" s="987"/>
      <c r="BX119" s="987"/>
      <c r="BY119" s="987"/>
      <c r="BZ119" s="987"/>
      <c r="CA119" s="987">
        <v>7596573</v>
      </c>
      <c r="CB119" s="987"/>
      <c r="CC119" s="987"/>
      <c r="CD119" s="987"/>
      <c r="CE119" s="987"/>
      <c r="CF119" s="988"/>
      <c r="CG119" s="989"/>
      <c r="CH119" s="989"/>
      <c r="CI119" s="989"/>
      <c r="CJ119" s="990"/>
      <c r="CK119" s="937"/>
      <c r="CL119" s="938"/>
      <c r="CM119" s="960" t="s">
        <v>441</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t="s">
        <v>122</v>
      </c>
      <c r="DH119" s="973"/>
      <c r="DI119" s="973"/>
      <c r="DJ119" s="973"/>
      <c r="DK119" s="974"/>
      <c r="DL119" s="972" t="s">
        <v>122</v>
      </c>
      <c r="DM119" s="973"/>
      <c r="DN119" s="973"/>
      <c r="DO119" s="973"/>
      <c r="DP119" s="974"/>
      <c r="DQ119" s="972" t="s">
        <v>122</v>
      </c>
      <c r="DR119" s="973"/>
      <c r="DS119" s="973"/>
      <c r="DT119" s="973"/>
      <c r="DU119" s="974"/>
      <c r="DV119" s="975" t="s">
        <v>122</v>
      </c>
      <c r="DW119" s="976"/>
      <c r="DX119" s="976"/>
      <c r="DY119" s="976"/>
      <c r="DZ119" s="977"/>
    </row>
    <row r="120" spans="1:130" s="212" customFormat="1" ht="26.25" customHeight="1" x14ac:dyDescent="0.15">
      <c r="A120" s="1045"/>
      <c r="B120" s="936"/>
      <c r="C120" s="909" t="s">
        <v>418</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122</v>
      </c>
      <c r="AB120" s="946"/>
      <c r="AC120" s="946"/>
      <c r="AD120" s="946"/>
      <c r="AE120" s="947"/>
      <c r="AF120" s="948" t="s">
        <v>122</v>
      </c>
      <c r="AG120" s="946"/>
      <c r="AH120" s="946"/>
      <c r="AI120" s="946"/>
      <c r="AJ120" s="947"/>
      <c r="AK120" s="948" t="s">
        <v>122</v>
      </c>
      <c r="AL120" s="946"/>
      <c r="AM120" s="946"/>
      <c r="AN120" s="946"/>
      <c r="AO120" s="947"/>
      <c r="AP120" s="949" t="s">
        <v>122</v>
      </c>
      <c r="AQ120" s="950"/>
      <c r="AR120" s="950"/>
      <c r="AS120" s="950"/>
      <c r="AT120" s="951"/>
      <c r="AU120" s="978" t="s">
        <v>442</v>
      </c>
      <c r="AV120" s="979"/>
      <c r="AW120" s="979"/>
      <c r="AX120" s="979"/>
      <c r="AY120" s="980"/>
      <c r="AZ120" s="916" t="s">
        <v>443</v>
      </c>
      <c r="BA120" s="884"/>
      <c r="BB120" s="884"/>
      <c r="BC120" s="884"/>
      <c r="BD120" s="884"/>
      <c r="BE120" s="884"/>
      <c r="BF120" s="884"/>
      <c r="BG120" s="884"/>
      <c r="BH120" s="884"/>
      <c r="BI120" s="884"/>
      <c r="BJ120" s="884"/>
      <c r="BK120" s="884"/>
      <c r="BL120" s="884"/>
      <c r="BM120" s="884"/>
      <c r="BN120" s="884"/>
      <c r="BO120" s="884"/>
      <c r="BP120" s="885"/>
      <c r="BQ120" s="917">
        <v>1796342</v>
      </c>
      <c r="BR120" s="918"/>
      <c r="BS120" s="918"/>
      <c r="BT120" s="918"/>
      <c r="BU120" s="918"/>
      <c r="BV120" s="918">
        <v>1712467</v>
      </c>
      <c r="BW120" s="918"/>
      <c r="BX120" s="918"/>
      <c r="BY120" s="918"/>
      <c r="BZ120" s="918"/>
      <c r="CA120" s="918">
        <v>1778966</v>
      </c>
      <c r="CB120" s="918"/>
      <c r="CC120" s="918"/>
      <c r="CD120" s="918"/>
      <c r="CE120" s="918"/>
      <c r="CF120" s="931">
        <v>38.700000000000003</v>
      </c>
      <c r="CG120" s="932"/>
      <c r="CH120" s="932"/>
      <c r="CI120" s="932"/>
      <c r="CJ120" s="932"/>
      <c r="CK120" s="993" t="s">
        <v>444</v>
      </c>
      <c r="CL120" s="994"/>
      <c r="CM120" s="994"/>
      <c r="CN120" s="994"/>
      <c r="CO120" s="995"/>
      <c r="CP120" s="1001" t="s">
        <v>393</v>
      </c>
      <c r="CQ120" s="1002"/>
      <c r="CR120" s="1002"/>
      <c r="CS120" s="1002"/>
      <c r="CT120" s="1002"/>
      <c r="CU120" s="1002"/>
      <c r="CV120" s="1002"/>
      <c r="CW120" s="1002"/>
      <c r="CX120" s="1002"/>
      <c r="CY120" s="1002"/>
      <c r="CZ120" s="1002"/>
      <c r="DA120" s="1002"/>
      <c r="DB120" s="1002"/>
      <c r="DC120" s="1002"/>
      <c r="DD120" s="1002"/>
      <c r="DE120" s="1002"/>
      <c r="DF120" s="1003"/>
      <c r="DG120" s="917">
        <v>1555950</v>
      </c>
      <c r="DH120" s="918"/>
      <c r="DI120" s="918"/>
      <c r="DJ120" s="918"/>
      <c r="DK120" s="918"/>
      <c r="DL120" s="918">
        <v>1607697</v>
      </c>
      <c r="DM120" s="918"/>
      <c r="DN120" s="918"/>
      <c r="DO120" s="918"/>
      <c r="DP120" s="918"/>
      <c r="DQ120" s="918">
        <v>1635191</v>
      </c>
      <c r="DR120" s="918"/>
      <c r="DS120" s="918"/>
      <c r="DT120" s="918"/>
      <c r="DU120" s="918"/>
      <c r="DV120" s="919">
        <v>35.6</v>
      </c>
      <c r="DW120" s="919"/>
      <c r="DX120" s="919"/>
      <c r="DY120" s="919"/>
      <c r="DZ120" s="920"/>
    </row>
    <row r="121" spans="1:130" s="212" customFormat="1" ht="26.25" customHeight="1" x14ac:dyDescent="0.15">
      <c r="A121" s="1045"/>
      <c r="B121" s="936"/>
      <c r="C121" s="961" t="s">
        <v>445</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t="s">
        <v>122</v>
      </c>
      <c r="AB121" s="946"/>
      <c r="AC121" s="946"/>
      <c r="AD121" s="946"/>
      <c r="AE121" s="947"/>
      <c r="AF121" s="948" t="s">
        <v>122</v>
      </c>
      <c r="AG121" s="946"/>
      <c r="AH121" s="946"/>
      <c r="AI121" s="946"/>
      <c r="AJ121" s="947"/>
      <c r="AK121" s="948" t="s">
        <v>122</v>
      </c>
      <c r="AL121" s="946"/>
      <c r="AM121" s="946"/>
      <c r="AN121" s="946"/>
      <c r="AO121" s="947"/>
      <c r="AP121" s="949" t="s">
        <v>122</v>
      </c>
      <c r="AQ121" s="950"/>
      <c r="AR121" s="950"/>
      <c r="AS121" s="950"/>
      <c r="AT121" s="951"/>
      <c r="AU121" s="981"/>
      <c r="AV121" s="982"/>
      <c r="AW121" s="982"/>
      <c r="AX121" s="982"/>
      <c r="AY121" s="983"/>
      <c r="AZ121" s="909" t="s">
        <v>446</v>
      </c>
      <c r="BA121" s="910"/>
      <c r="BB121" s="910"/>
      <c r="BC121" s="910"/>
      <c r="BD121" s="910"/>
      <c r="BE121" s="910"/>
      <c r="BF121" s="910"/>
      <c r="BG121" s="910"/>
      <c r="BH121" s="910"/>
      <c r="BI121" s="910"/>
      <c r="BJ121" s="910"/>
      <c r="BK121" s="910"/>
      <c r="BL121" s="910"/>
      <c r="BM121" s="910"/>
      <c r="BN121" s="910"/>
      <c r="BO121" s="910"/>
      <c r="BP121" s="911"/>
      <c r="BQ121" s="912" t="s">
        <v>122</v>
      </c>
      <c r="BR121" s="913"/>
      <c r="BS121" s="913"/>
      <c r="BT121" s="913"/>
      <c r="BU121" s="913"/>
      <c r="BV121" s="913" t="s">
        <v>122</v>
      </c>
      <c r="BW121" s="913"/>
      <c r="BX121" s="913"/>
      <c r="BY121" s="913"/>
      <c r="BZ121" s="913"/>
      <c r="CA121" s="913" t="s">
        <v>122</v>
      </c>
      <c r="CB121" s="913"/>
      <c r="CC121" s="913"/>
      <c r="CD121" s="913"/>
      <c r="CE121" s="913"/>
      <c r="CF121" s="907" t="s">
        <v>122</v>
      </c>
      <c r="CG121" s="908"/>
      <c r="CH121" s="908"/>
      <c r="CI121" s="908"/>
      <c r="CJ121" s="908"/>
      <c r="CK121" s="996"/>
      <c r="CL121" s="997"/>
      <c r="CM121" s="997"/>
      <c r="CN121" s="997"/>
      <c r="CO121" s="998"/>
      <c r="CP121" s="1006" t="s">
        <v>391</v>
      </c>
      <c r="CQ121" s="1007"/>
      <c r="CR121" s="1007"/>
      <c r="CS121" s="1007"/>
      <c r="CT121" s="1007"/>
      <c r="CU121" s="1007"/>
      <c r="CV121" s="1007"/>
      <c r="CW121" s="1007"/>
      <c r="CX121" s="1007"/>
      <c r="CY121" s="1007"/>
      <c r="CZ121" s="1007"/>
      <c r="DA121" s="1007"/>
      <c r="DB121" s="1007"/>
      <c r="DC121" s="1007"/>
      <c r="DD121" s="1007"/>
      <c r="DE121" s="1007"/>
      <c r="DF121" s="1008"/>
      <c r="DG121" s="912">
        <v>801</v>
      </c>
      <c r="DH121" s="913"/>
      <c r="DI121" s="913"/>
      <c r="DJ121" s="913"/>
      <c r="DK121" s="913"/>
      <c r="DL121" s="913">
        <v>4271</v>
      </c>
      <c r="DM121" s="913"/>
      <c r="DN121" s="913"/>
      <c r="DO121" s="913"/>
      <c r="DP121" s="913"/>
      <c r="DQ121" s="913">
        <v>8240</v>
      </c>
      <c r="DR121" s="913"/>
      <c r="DS121" s="913"/>
      <c r="DT121" s="913"/>
      <c r="DU121" s="913"/>
      <c r="DV121" s="914">
        <v>0.2</v>
      </c>
      <c r="DW121" s="914"/>
      <c r="DX121" s="914"/>
      <c r="DY121" s="914"/>
      <c r="DZ121" s="915"/>
    </row>
    <row r="122" spans="1:130" s="212" customFormat="1" ht="26.25" customHeight="1" x14ac:dyDescent="0.15">
      <c r="A122" s="1045"/>
      <c r="B122" s="936"/>
      <c r="C122" s="909" t="s">
        <v>428</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122</v>
      </c>
      <c r="AB122" s="946"/>
      <c r="AC122" s="946"/>
      <c r="AD122" s="946"/>
      <c r="AE122" s="947"/>
      <c r="AF122" s="948" t="s">
        <v>122</v>
      </c>
      <c r="AG122" s="946"/>
      <c r="AH122" s="946"/>
      <c r="AI122" s="946"/>
      <c r="AJ122" s="947"/>
      <c r="AK122" s="948" t="s">
        <v>122</v>
      </c>
      <c r="AL122" s="946"/>
      <c r="AM122" s="946"/>
      <c r="AN122" s="946"/>
      <c r="AO122" s="947"/>
      <c r="AP122" s="949" t="s">
        <v>122</v>
      </c>
      <c r="AQ122" s="950"/>
      <c r="AR122" s="950"/>
      <c r="AS122" s="950"/>
      <c r="AT122" s="951"/>
      <c r="AU122" s="981"/>
      <c r="AV122" s="982"/>
      <c r="AW122" s="982"/>
      <c r="AX122" s="982"/>
      <c r="AY122" s="983"/>
      <c r="AZ122" s="960" t="s">
        <v>447</v>
      </c>
      <c r="BA122" s="952"/>
      <c r="BB122" s="952"/>
      <c r="BC122" s="952"/>
      <c r="BD122" s="952"/>
      <c r="BE122" s="952"/>
      <c r="BF122" s="952"/>
      <c r="BG122" s="952"/>
      <c r="BH122" s="952"/>
      <c r="BI122" s="952"/>
      <c r="BJ122" s="952"/>
      <c r="BK122" s="952"/>
      <c r="BL122" s="952"/>
      <c r="BM122" s="952"/>
      <c r="BN122" s="952"/>
      <c r="BO122" s="952"/>
      <c r="BP122" s="953"/>
      <c r="BQ122" s="986">
        <v>4073323</v>
      </c>
      <c r="BR122" s="987"/>
      <c r="BS122" s="987"/>
      <c r="BT122" s="987"/>
      <c r="BU122" s="987"/>
      <c r="BV122" s="987">
        <v>3904990</v>
      </c>
      <c r="BW122" s="987"/>
      <c r="BX122" s="987"/>
      <c r="BY122" s="987"/>
      <c r="BZ122" s="987"/>
      <c r="CA122" s="987">
        <v>3680615</v>
      </c>
      <c r="CB122" s="987"/>
      <c r="CC122" s="987"/>
      <c r="CD122" s="987"/>
      <c r="CE122" s="987"/>
      <c r="CF122" s="1004">
        <v>80.099999999999994</v>
      </c>
      <c r="CG122" s="1005"/>
      <c r="CH122" s="1005"/>
      <c r="CI122" s="1005"/>
      <c r="CJ122" s="1005"/>
      <c r="CK122" s="996"/>
      <c r="CL122" s="997"/>
      <c r="CM122" s="997"/>
      <c r="CN122" s="997"/>
      <c r="CO122" s="998"/>
      <c r="CP122" s="1006" t="s">
        <v>390</v>
      </c>
      <c r="CQ122" s="1007"/>
      <c r="CR122" s="1007"/>
      <c r="CS122" s="1007"/>
      <c r="CT122" s="1007"/>
      <c r="CU122" s="1007"/>
      <c r="CV122" s="1007"/>
      <c r="CW122" s="1007"/>
      <c r="CX122" s="1007"/>
      <c r="CY122" s="1007"/>
      <c r="CZ122" s="1007"/>
      <c r="DA122" s="1007"/>
      <c r="DB122" s="1007"/>
      <c r="DC122" s="1007"/>
      <c r="DD122" s="1007"/>
      <c r="DE122" s="1007"/>
      <c r="DF122" s="1008"/>
      <c r="DG122" s="912" t="s">
        <v>122</v>
      </c>
      <c r="DH122" s="913"/>
      <c r="DI122" s="913"/>
      <c r="DJ122" s="913"/>
      <c r="DK122" s="913"/>
      <c r="DL122" s="913" t="s">
        <v>122</v>
      </c>
      <c r="DM122" s="913"/>
      <c r="DN122" s="913"/>
      <c r="DO122" s="913"/>
      <c r="DP122" s="913"/>
      <c r="DQ122" s="913" t="s">
        <v>122</v>
      </c>
      <c r="DR122" s="913"/>
      <c r="DS122" s="913"/>
      <c r="DT122" s="913"/>
      <c r="DU122" s="913"/>
      <c r="DV122" s="914" t="s">
        <v>122</v>
      </c>
      <c r="DW122" s="914"/>
      <c r="DX122" s="914"/>
      <c r="DY122" s="914"/>
      <c r="DZ122" s="915"/>
    </row>
    <row r="123" spans="1:130" s="212" customFormat="1" ht="26.25" customHeight="1" x14ac:dyDescent="0.15">
      <c r="A123" s="1045"/>
      <c r="B123" s="936"/>
      <c r="C123" s="909" t="s">
        <v>434</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t="s">
        <v>122</v>
      </c>
      <c r="AB123" s="946"/>
      <c r="AC123" s="946"/>
      <c r="AD123" s="946"/>
      <c r="AE123" s="947"/>
      <c r="AF123" s="948" t="s">
        <v>122</v>
      </c>
      <c r="AG123" s="946"/>
      <c r="AH123" s="946"/>
      <c r="AI123" s="946"/>
      <c r="AJ123" s="947"/>
      <c r="AK123" s="948" t="s">
        <v>122</v>
      </c>
      <c r="AL123" s="946"/>
      <c r="AM123" s="946"/>
      <c r="AN123" s="946"/>
      <c r="AO123" s="947"/>
      <c r="AP123" s="949" t="s">
        <v>122</v>
      </c>
      <c r="AQ123" s="950"/>
      <c r="AR123" s="950"/>
      <c r="AS123" s="950"/>
      <c r="AT123" s="951"/>
      <c r="AU123" s="984"/>
      <c r="AV123" s="985"/>
      <c r="AW123" s="985"/>
      <c r="AX123" s="985"/>
      <c r="AY123" s="985"/>
      <c r="AZ123" s="235" t="s">
        <v>178</v>
      </c>
      <c r="BA123" s="235"/>
      <c r="BB123" s="235"/>
      <c r="BC123" s="235"/>
      <c r="BD123" s="235"/>
      <c r="BE123" s="235"/>
      <c r="BF123" s="235"/>
      <c r="BG123" s="235"/>
      <c r="BH123" s="235"/>
      <c r="BI123" s="235"/>
      <c r="BJ123" s="235"/>
      <c r="BK123" s="235"/>
      <c r="BL123" s="235"/>
      <c r="BM123" s="235"/>
      <c r="BN123" s="235"/>
      <c r="BO123" s="964" t="s">
        <v>448</v>
      </c>
      <c r="BP123" s="992"/>
      <c r="BQ123" s="1051">
        <v>5869665</v>
      </c>
      <c r="BR123" s="1018"/>
      <c r="BS123" s="1018"/>
      <c r="BT123" s="1018"/>
      <c r="BU123" s="1018"/>
      <c r="BV123" s="1018">
        <v>5617457</v>
      </c>
      <c r="BW123" s="1018"/>
      <c r="BX123" s="1018"/>
      <c r="BY123" s="1018"/>
      <c r="BZ123" s="1018"/>
      <c r="CA123" s="1018">
        <v>5459581</v>
      </c>
      <c r="CB123" s="1018"/>
      <c r="CC123" s="1018"/>
      <c r="CD123" s="1018"/>
      <c r="CE123" s="1018"/>
      <c r="CF123" s="988"/>
      <c r="CG123" s="989"/>
      <c r="CH123" s="989"/>
      <c r="CI123" s="989"/>
      <c r="CJ123" s="990"/>
      <c r="CK123" s="996"/>
      <c r="CL123" s="997"/>
      <c r="CM123" s="997"/>
      <c r="CN123" s="997"/>
      <c r="CO123" s="998"/>
      <c r="CP123" s="1006" t="s">
        <v>389</v>
      </c>
      <c r="CQ123" s="1007"/>
      <c r="CR123" s="1007"/>
      <c r="CS123" s="1007"/>
      <c r="CT123" s="1007"/>
      <c r="CU123" s="1007"/>
      <c r="CV123" s="1007"/>
      <c r="CW123" s="1007"/>
      <c r="CX123" s="1007"/>
      <c r="CY123" s="1007"/>
      <c r="CZ123" s="1007"/>
      <c r="DA123" s="1007"/>
      <c r="DB123" s="1007"/>
      <c r="DC123" s="1007"/>
      <c r="DD123" s="1007"/>
      <c r="DE123" s="1007"/>
      <c r="DF123" s="1008"/>
      <c r="DG123" s="945" t="s">
        <v>122</v>
      </c>
      <c r="DH123" s="946"/>
      <c r="DI123" s="946"/>
      <c r="DJ123" s="946"/>
      <c r="DK123" s="947"/>
      <c r="DL123" s="948" t="s">
        <v>122</v>
      </c>
      <c r="DM123" s="946"/>
      <c r="DN123" s="946"/>
      <c r="DO123" s="946"/>
      <c r="DP123" s="947"/>
      <c r="DQ123" s="948" t="s">
        <v>122</v>
      </c>
      <c r="DR123" s="946"/>
      <c r="DS123" s="946"/>
      <c r="DT123" s="946"/>
      <c r="DU123" s="947"/>
      <c r="DV123" s="949" t="s">
        <v>122</v>
      </c>
      <c r="DW123" s="950"/>
      <c r="DX123" s="950"/>
      <c r="DY123" s="950"/>
      <c r="DZ123" s="951"/>
    </row>
    <row r="124" spans="1:130" s="212" customFormat="1" ht="26.25" customHeight="1" thickBot="1" x14ac:dyDescent="0.2">
      <c r="A124" s="1045"/>
      <c r="B124" s="936"/>
      <c r="C124" s="909" t="s">
        <v>437</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122</v>
      </c>
      <c r="AB124" s="946"/>
      <c r="AC124" s="946"/>
      <c r="AD124" s="946"/>
      <c r="AE124" s="947"/>
      <c r="AF124" s="948" t="s">
        <v>122</v>
      </c>
      <c r="AG124" s="946"/>
      <c r="AH124" s="946"/>
      <c r="AI124" s="946"/>
      <c r="AJ124" s="947"/>
      <c r="AK124" s="948" t="s">
        <v>122</v>
      </c>
      <c r="AL124" s="946"/>
      <c r="AM124" s="946"/>
      <c r="AN124" s="946"/>
      <c r="AO124" s="947"/>
      <c r="AP124" s="949" t="s">
        <v>122</v>
      </c>
      <c r="AQ124" s="950"/>
      <c r="AR124" s="950"/>
      <c r="AS124" s="950"/>
      <c r="AT124" s="951"/>
      <c r="AU124" s="1047" t="s">
        <v>449</v>
      </c>
      <c r="AV124" s="1048"/>
      <c r="AW124" s="1048"/>
      <c r="AX124" s="1048"/>
      <c r="AY124" s="1048"/>
      <c r="AZ124" s="1048"/>
      <c r="BA124" s="1048"/>
      <c r="BB124" s="1048"/>
      <c r="BC124" s="1048"/>
      <c r="BD124" s="1048"/>
      <c r="BE124" s="1048"/>
      <c r="BF124" s="1048"/>
      <c r="BG124" s="1048"/>
      <c r="BH124" s="1048"/>
      <c r="BI124" s="1048"/>
      <c r="BJ124" s="1048"/>
      <c r="BK124" s="1048"/>
      <c r="BL124" s="1048"/>
      <c r="BM124" s="1048"/>
      <c r="BN124" s="1048"/>
      <c r="BO124" s="1048"/>
      <c r="BP124" s="1049"/>
      <c r="BQ124" s="1050">
        <v>41.4</v>
      </c>
      <c r="BR124" s="1014"/>
      <c r="BS124" s="1014"/>
      <c r="BT124" s="1014"/>
      <c r="BU124" s="1014"/>
      <c r="BV124" s="1014">
        <v>39.6</v>
      </c>
      <c r="BW124" s="1014"/>
      <c r="BX124" s="1014"/>
      <c r="BY124" s="1014"/>
      <c r="BZ124" s="1014"/>
      <c r="CA124" s="1014">
        <v>46.5</v>
      </c>
      <c r="CB124" s="1014"/>
      <c r="CC124" s="1014"/>
      <c r="CD124" s="1014"/>
      <c r="CE124" s="1014"/>
      <c r="CF124" s="1015"/>
      <c r="CG124" s="1016"/>
      <c r="CH124" s="1016"/>
      <c r="CI124" s="1016"/>
      <c r="CJ124" s="1017"/>
      <c r="CK124" s="999"/>
      <c r="CL124" s="999"/>
      <c r="CM124" s="999"/>
      <c r="CN124" s="999"/>
      <c r="CO124" s="1000"/>
      <c r="CP124" s="1006" t="s">
        <v>450</v>
      </c>
      <c r="CQ124" s="1007"/>
      <c r="CR124" s="1007"/>
      <c r="CS124" s="1007"/>
      <c r="CT124" s="1007"/>
      <c r="CU124" s="1007"/>
      <c r="CV124" s="1007"/>
      <c r="CW124" s="1007"/>
      <c r="CX124" s="1007"/>
      <c r="CY124" s="1007"/>
      <c r="CZ124" s="1007"/>
      <c r="DA124" s="1007"/>
      <c r="DB124" s="1007"/>
      <c r="DC124" s="1007"/>
      <c r="DD124" s="1007"/>
      <c r="DE124" s="1007"/>
      <c r="DF124" s="1008"/>
      <c r="DG124" s="991" t="s">
        <v>122</v>
      </c>
      <c r="DH124" s="973"/>
      <c r="DI124" s="973"/>
      <c r="DJ124" s="973"/>
      <c r="DK124" s="974"/>
      <c r="DL124" s="972" t="s">
        <v>122</v>
      </c>
      <c r="DM124" s="973"/>
      <c r="DN124" s="973"/>
      <c r="DO124" s="973"/>
      <c r="DP124" s="974"/>
      <c r="DQ124" s="972" t="s">
        <v>122</v>
      </c>
      <c r="DR124" s="973"/>
      <c r="DS124" s="973"/>
      <c r="DT124" s="973"/>
      <c r="DU124" s="974"/>
      <c r="DV124" s="975" t="s">
        <v>122</v>
      </c>
      <c r="DW124" s="976"/>
      <c r="DX124" s="976"/>
      <c r="DY124" s="976"/>
      <c r="DZ124" s="977"/>
    </row>
    <row r="125" spans="1:130" s="212" customFormat="1" ht="26.25" customHeight="1" x14ac:dyDescent="0.15">
      <c r="A125" s="1045"/>
      <c r="B125" s="936"/>
      <c r="C125" s="909" t="s">
        <v>439</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122</v>
      </c>
      <c r="AB125" s="946"/>
      <c r="AC125" s="946"/>
      <c r="AD125" s="946"/>
      <c r="AE125" s="947"/>
      <c r="AF125" s="948" t="s">
        <v>122</v>
      </c>
      <c r="AG125" s="946"/>
      <c r="AH125" s="946"/>
      <c r="AI125" s="946"/>
      <c r="AJ125" s="947"/>
      <c r="AK125" s="948" t="s">
        <v>122</v>
      </c>
      <c r="AL125" s="946"/>
      <c r="AM125" s="946"/>
      <c r="AN125" s="946"/>
      <c r="AO125" s="947"/>
      <c r="AP125" s="949" t="s">
        <v>122</v>
      </c>
      <c r="AQ125" s="950"/>
      <c r="AR125" s="950"/>
      <c r="AS125" s="950"/>
      <c r="AT125" s="951"/>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09" t="s">
        <v>451</v>
      </c>
      <c r="CL125" s="994"/>
      <c r="CM125" s="994"/>
      <c r="CN125" s="994"/>
      <c r="CO125" s="995"/>
      <c r="CP125" s="916" t="s">
        <v>452</v>
      </c>
      <c r="CQ125" s="884"/>
      <c r="CR125" s="884"/>
      <c r="CS125" s="884"/>
      <c r="CT125" s="884"/>
      <c r="CU125" s="884"/>
      <c r="CV125" s="884"/>
      <c r="CW125" s="884"/>
      <c r="CX125" s="884"/>
      <c r="CY125" s="884"/>
      <c r="CZ125" s="884"/>
      <c r="DA125" s="884"/>
      <c r="DB125" s="884"/>
      <c r="DC125" s="884"/>
      <c r="DD125" s="884"/>
      <c r="DE125" s="884"/>
      <c r="DF125" s="885"/>
      <c r="DG125" s="917" t="s">
        <v>122</v>
      </c>
      <c r="DH125" s="918"/>
      <c r="DI125" s="918"/>
      <c r="DJ125" s="918"/>
      <c r="DK125" s="918"/>
      <c r="DL125" s="918" t="s">
        <v>122</v>
      </c>
      <c r="DM125" s="918"/>
      <c r="DN125" s="918"/>
      <c r="DO125" s="918"/>
      <c r="DP125" s="918"/>
      <c r="DQ125" s="918" t="s">
        <v>122</v>
      </c>
      <c r="DR125" s="918"/>
      <c r="DS125" s="918"/>
      <c r="DT125" s="918"/>
      <c r="DU125" s="918"/>
      <c r="DV125" s="919" t="s">
        <v>122</v>
      </c>
      <c r="DW125" s="919"/>
      <c r="DX125" s="919"/>
      <c r="DY125" s="919"/>
      <c r="DZ125" s="920"/>
    </row>
    <row r="126" spans="1:130" s="212" customFormat="1" ht="26.25" customHeight="1" thickBot="1" x14ac:dyDescent="0.2">
      <c r="A126" s="1045"/>
      <c r="B126" s="936"/>
      <c r="C126" s="909" t="s">
        <v>441</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t="s">
        <v>122</v>
      </c>
      <c r="AB126" s="946"/>
      <c r="AC126" s="946"/>
      <c r="AD126" s="946"/>
      <c r="AE126" s="947"/>
      <c r="AF126" s="948" t="s">
        <v>122</v>
      </c>
      <c r="AG126" s="946"/>
      <c r="AH126" s="946"/>
      <c r="AI126" s="946"/>
      <c r="AJ126" s="947"/>
      <c r="AK126" s="948" t="s">
        <v>122</v>
      </c>
      <c r="AL126" s="946"/>
      <c r="AM126" s="946"/>
      <c r="AN126" s="946"/>
      <c r="AO126" s="947"/>
      <c r="AP126" s="949" t="s">
        <v>122</v>
      </c>
      <c r="AQ126" s="950"/>
      <c r="AR126" s="950"/>
      <c r="AS126" s="950"/>
      <c r="AT126" s="951"/>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0"/>
      <c r="CL126" s="997"/>
      <c r="CM126" s="997"/>
      <c r="CN126" s="997"/>
      <c r="CO126" s="998"/>
      <c r="CP126" s="909" t="s">
        <v>453</v>
      </c>
      <c r="CQ126" s="910"/>
      <c r="CR126" s="910"/>
      <c r="CS126" s="910"/>
      <c r="CT126" s="910"/>
      <c r="CU126" s="910"/>
      <c r="CV126" s="910"/>
      <c r="CW126" s="910"/>
      <c r="CX126" s="910"/>
      <c r="CY126" s="910"/>
      <c r="CZ126" s="910"/>
      <c r="DA126" s="910"/>
      <c r="DB126" s="910"/>
      <c r="DC126" s="910"/>
      <c r="DD126" s="910"/>
      <c r="DE126" s="910"/>
      <c r="DF126" s="911"/>
      <c r="DG126" s="912" t="s">
        <v>122</v>
      </c>
      <c r="DH126" s="913"/>
      <c r="DI126" s="913"/>
      <c r="DJ126" s="913"/>
      <c r="DK126" s="913"/>
      <c r="DL126" s="913" t="s">
        <v>122</v>
      </c>
      <c r="DM126" s="913"/>
      <c r="DN126" s="913"/>
      <c r="DO126" s="913"/>
      <c r="DP126" s="913"/>
      <c r="DQ126" s="913" t="s">
        <v>122</v>
      </c>
      <c r="DR126" s="913"/>
      <c r="DS126" s="913"/>
      <c r="DT126" s="913"/>
      <c r="DU126" s="913"/>
      <c r="DV126" s="914" t="s">
        <v>122</v>
      </c>
      <c r="DW126" s="914"/>
      <c r="DX126" s="914"/>
      <c r="DY126" s="914"/>
      <c r="DZ126" s="915"/>
    </row>
    <row r="127" spans="1:130" s="212" customFormat="1" ht="26.25" customHeight="1" x14ac:dyDescent="0.15">
      <c r="A127" s="1046"/>
      <c r="B127" s="938"/>
      <c r="C127" s="960" t="s">
        <v>454</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t="s">
        <v>122</v>
      </c>
      <c r="AB127" s="946"/>
      <c r="AC127" s="946"/>
      <c r="AD127" s="946"/>
      <c r="AE127" s="947"/>
      <c r="AF127" s="948" t="s">
        <v>122</v>
      </c>
      <c r="AG127" s="946"/>
      <c r="AH127" s="946"/>
      <c r="AI127" s="946"/>
      <c r="AJ127" s="947"/>
      <c r="AK127" s="948" t="s">
        <v>122</v>
      </c>
      <c r="AL127" s="946"/>
      <c r="AM127" s="946"/>
      <c r="AN127" s="946"/>
      <c r="AO127" s="947"/>
      <c r="AP127" s="949" t="s">
        <v>122</v>
      </c>
      <c r="AQ127" s="950"/>
      <c r="AR127" s="950"/>
      <c r="AS127" s="950"/>
      <c r="AT127" s="951"/>
      <c r="AU127" s="214"/>
      <c r="AV127" s="214"/>
      <c r="AW127" s="214"/>
      <c r="AX127" s="1019" t="s">
        <v>455</v>
      </c>
      <c r="AY127" s="1020"/>
      <c r="AZ127" s="1020"/>
      <c r="BA127" s="1020"/>
      <c r="BB127" s="1020"/>
      <c r="BC127" s="1020"/>
      <c r="BD127" s="1020"/>
      <c r="BE127" s="1021"/>
      <c r="BF127" s="1022" t="s">
        <v>456</v>
      </c>
      <c r="BG127" s="1020"/>
      <c r="BH127" s="1020"/>
      <c r="BI127" s="1020"/>
      <c r="BJ127" s="1020"/>
      <c r="BK127" s="1020"/>
      <c r="BL127" s="1021"/>
      <c r="BM127" s="1022" t="s">
        <v>457</v>
      </c>
      <c r="BN127" s="1020"/>
      <c r="BO127" s="1020"/>
      <c r="BP127" s="1020"/>
      <c r="BQ127" s="1020"/>
      <c r="BR127" s="1020"/>
      <c r="BS127" s="1021"/>
      <c r="BT127" s="1022" t="s">
        <v>458</v>
      </c>
      <c r="BU127" s="1020"/>
      <c r="BV127" s="1020"/>
      <c r="BW127" s="1020"/>
      <c r="BX127" s="1020"/>
      <c r="BY127" s="1020"/>
      <c r="BZ127" s="1043"/>
      <c r="CA127" s="214"/>
      <c r="CB127" s="214"/>
      <c r="CC127" s="214"/>
      <c r="CD127" s="237"/>
      <c r="CE127" s="237"/>
      <c r="CF127" s="237"/>
      <c r="CG127" s="214"/>
      <c r="CH127" s="214"/>
      <c r="CI127" s="214"/>
      <c r="CJ127" s="236"/>
      <c r="CK127" s="1010"/>
      <c r="CL127" s="997"/>
      <c r="CM127" s="997"/>
      <c r="CN127" s="997"/>
      <c r="CO127" s="998"/>
      <c r="CP127" s="909" t="s">
        <v>459</v>
      </c>
      <c r="CQ127" s="910"/>
      <c r="CR127" s="910"/>
      <c r="CS127" s="910"/>
      <c r="CT127" s="910"/>
      <c r="CU127" s="910"/>
      <c r="CV127" s="910"/>
      <c r="CW127" s="910"/>
      <c r="CX127" s="910"/>
      <c r="CY127" s="910"/>
      <c r="CZ127" s="910"/>
      <c r="DA127" s="910"/>
      <c r="DB127" s="910"/>
      <c r="DC127" s="910"/>
      <c r="DD127" s="910"/>
      <c r="DE127" s="910"/>
      <c r="DF127" s="911"/>
      <c r="DG127" s="912" t="s">
        <v>122</v>
      </c>
      <c r="DH127" s="913"/>
      <c r="DI127" s="913"/>
      <c r="DJ127" s="913"/>
      <c r="DK127" s="913"/>
      <c r="DL127" s="913" t="s">
        <v>122</v>
      </c>
      <c r="DM127" s="913"/>
      <c r="DN127" s="913"/>
      <c r="DO127" s="913"/>
      <c r="DP127" s="913"/>
      <c r="DQ127" s="913" t="s">
        <v>122</v>
      </c>
      <c r="DR127" s="913"/>
      <c r="DS127" s="913"/>
      <c r="DT127" s="913"/>
      <c r="DU127" s="913"/>
      <c r="DV127" s="914" t="s">
        <v>122</v>
      </c>
      <c r="DW127" s="914"/>
      <c r="DX127" s="914"/>
      <c r="DY127" s="914"/>
      <c r="DZ127" s="915"/>
    </row>
    <row r="128" spans="1:130" s="212" customFormat="1" ht="26.25" customHeight="1" thickBot="1" x14ac:dyDescent="0.2">
      <c r="A128" s="1029" t="s">
        <v>460</v>
      </c>
      <c r="B128" s="1030"/>
      <c r="C128" s="1030"/>
      <c r="D128" s="1030"/>
      <c r="E128" s="1030"/>
      <c r="F128" s="1030"/>
      <c r="G128" s="1030"/>
      <c r="H128" s="1030"/>
      <c r="I128" s="1030"/>
      <c r="J128" s="1030"/>
      <c r="K128" s="1030"/>
      <c r="L128" s="1030"/>
      <c r="M128" s="1030"/>
      <c r="N128" s="1030"/>
      <c r="O128" s="1030"/>
      <c r="P128" s="1030"/>
      <c r="Q128" s="1030"/>
      <c r="R128" s="1030"/>
      <c r="S128" s="1030"/>
      <c r="T128" s="1030"/>
      <c r="U128" s="1030"/>
      <c r="V128" s="1030"/>
      <c r="W128" s="1031" t="s">
        <v>461</v>
      </c>
      <c r="X128" s="1031"/>
      <c r="Y128" s="1031"/>
      <c r="Z128" s="1032"/>
      <c r="AA128" s="1033" t="s">
        <v>122</v>
      </c>
      <c r="AB128" s="1034"/>
      <c r="AC128" s="1034"/>
      <c r="AD128" s="1034"/>
      <c r="AE128" s="1035"/>
      <c r="AF128" s="1036">
        <v>218</v>
      </c>
      <c r="AG128" s="1034"/>
      <c r="AH128" s="1034"/>
      <c r="AI128" s="1034"/>
      <c r="AJ128" s="1035"/>
      <c r="AK128" s="1036">
        <v>218</v>
      </c>
      <c r="AL128" s="1034"/>
      <c r="AM128" s="1034"/>
      <c r="AN128" s="1034"/>
      <c r="AO128" s="1035"/>
      <c r="AP128" s="1037"/>
      <c r="AQ128" s="1038"/>
      <c r="AR128" s="1038"/>
      <c r="AS128" s="1038"/>
      <c r="AT128" s="1039"/>
      <c r="AU128" s="214"/>
      <c r="AV128" s="214"/>
      <c r="AW128" s="214"/>
      <c r="AX128" s="883" t="s">
        <v>462</v>
      </c>
      <c r="AY128" s="884"/>
      <c r="AZ128" s="884"/>
      <c r="BA128" s="884"/>
      <c r="BB128" s="884"/>
      <c r="BC128" s="884"/>
      <c r="BD128" s="884"/>
      <c r="BE128" s="885"/>
      <c r="BF128" s="1040" t="s">
        <v>122</v>
      </c>
      <c r="BG128" s="1041"/>
      <c r="BH128" s="1041"/>
      <c r="BI128" s="1041"/>
      <c r="BJ128" s="1041"/>
      <c r="BK128" s="1041"/>
      <c r="BL128" s="1042"/>
      <c r="BM128" s="1040">
        <v>15</v>
      </c>
      <c r="BN128" s="1041"/>
      <c r="BO128" s="1041"/>
      <c r="BP128" s="1041"/>
      <c r="BQ128" s="1041"/>
      <c r="BR128" s="1041"/>
      <c r="BS128" s="1042"/>
      <c r="BT128" s="1040">
        <v>20</v>
      </c>
      <c r="BU128" s="1041"/>
      <c r="BV128" s="1041"/>
      <c r="BW128" s="1041"/>
      <c r="BX128" s="1041"/>
      <c r="BY128" s="1041"/>
      <c r="BZ128" s="1063"/>
      <c r="CA128" s="237"/>
      <c r="CB128" s="237"/>
      <c r="CC128" s="237"/>
      <c r="CD128" s="237"/>
      <c r="CE128" s="237"/>
      <c r="CF128" s="237"/>
      <c r="CG128" s="214"/>
      <c r="CH128" s="214"/>
      <c r="CI128" s="214"/>
      <c r="CJ128" s="236"/>
      <c r="CK128" s="1011"/>
      <c r="CL128" s="1012"/>
      <c r="CM128" s="1012"/>
      <c r="CN128" s="1012"/>
      <c r="CO128" s="1013"/>
      <c r="CP128" s="1023" t="s">
        <v>463</v>
      </c>
      <c r="CQ128" s="713"/>
      <c r="CR128" s="713"/>
      <c r="CS128" s="713"/>
      <c r="CT128" s="713"/>
      <c r="CU128" s="713"/>
      <c r="CV128" s="713"/>
      <c r="CW128" s="713"/>
      <c r="CX128" s="713"/>
      <c r="CY128" s="713"/>
      <c r="CZ128" s="713"/>
      <c r="DA128" s="713"/>
      <c r="DB128" s="713"/>
      <c r="DC128" s="713"/>
      <c r="DD128" s="713"/>
      <c r="DE128" s="713"/>
      <c r="DF128" s="1024"/>
      <c r="DG128" s="1025" t="s">
        <v>122</v>
      </c>
      <c r="DH128" s="1026"/>
      <c r="DI128" s="1026"/>
      <c r="DJ128" s="1026"/>
      <c r="DK128" s="1026"/>
      <c r="DL128" s="1026" t="s">
        <v>122</v>
      </c>
      <c r="DM128" s="1026"/>
      <c r="DN128" s="1026"/>
      <c r="DO128" s="1026"/>
      <c r="DP128" s="1026"/>
      <c r="DQ128" s="1026" t="s">
        <v>122</v>
      </c>
      <c r="DR128" s="1026"/>
      <c r="DS128" s="1026"/>
      <c r="DT128" s="1026"/>
      <c r="DU128" s="1026"/>
      <c r="DV128" s="1027" t="s">
        <v>122</v>
      </c>
      <c r="DW128" s="1027"/>
      <c r="DX128" s="1027"/>
      <c r="DY128" s="1027"/>
      <c r="DZ128" s="1028"/>
    </row>
    <row r="129" spans="1:131" s="212" customFormat="1" ht="26.25" customHeight="1" x14ac:dyDescent="0.15">
      <c r="A129" s="921" t="s">
        <v>103</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464</v>
      </c>
      <c r="X129" s="1058"/>
      <c r="Y129" s="1058"/>
      <c r="Z129" s="1059"/>
      <c r="AA129" s="945">
        <v>4636238</v>
      </c>
      <c r="AB129" s="946"/>
      <c r="AC129" s="946"/>
      <c r="AD129" s="946"/>
      <c r="AE129" s="947"/>
      <c r="AF129" s="948">
        <v>4819622</v>
      </c>
      <c r="AG129" s="946"/>
      <c r="AH129" s="946"/>
      <c r="AI129" s="946"/>
      <c r="AJ129" s="947"/>
      <c r="AK129" s="948">
        <v>4925489</v>
      </c>
      <c r="AL129" s="946"/>
      <c r="AM129" s="946"/>
      <c r="AN129" s="946"/>
      <c r="AO129" s="947"/>
      <c r="AP129" s="1060"/>
      <c r="AQ129" s="1061"/>
      <c r="AR129" s="1061"/>
      <c r="AS129" s="1061"/>
      <c r="AT129" s="1062"/>
      <c r="AU129" s="215"/>
      <c r="AV129" s="215"/>
      <c r="AW129" s="215"/>
      <c r="AX129" s="1052" t="s">
        <v>465</v>
      </c>
      <c r="AY129" s="910"/>
      <c r="AZ129" s="910"/>
      <c r="BA129" s="910"/>
      <c r="BB129" s="910"/>
      <c r="BC129" s="910"/>
      <c r="BD129" s="910"/>
      <c r="BE129" s="911"/>
      <c r="BF129" s="1053" t="s">
        <v>122</v>
      </c>
      <c r="BG129" s="1054"/>
      <c r="BH129" s="1054"/>
      <c r="BI129" s="1054"/>
      <c r="BJ129" s="1054"/>
      <c r="BK129" s="1054"/>
      <c r="BL129" s="1055"/>
      <c r="BM129" s="1053">
        <v>20</v>
      </c>
      <c r="BN129" s="1054"/>
      <c r="BO129" s="1054"/>
      <c r="BP129" s="1054"/>
      <c r="BQ129" s="1054"/>
      <c r="BR129" s="1054"/>
      <c r="BS129" s="1055"/>
      <c r="BT129" s="1053">
        <v>30</v>
      </c>
      <c r="BU129" s="1054"/>
      <c r="BV129" s="1054"/>
      <c r="BW129" s="1054"/>
      <c r="BX129" s="1054"/>
      <c r="BY129" s="1054"/>
      <c r="BZ129" s="1056"/>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921" t="s">
        <v>466</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467</v>
      </c>
      <c r="X130" s="1058"/>
      <c r="Y130" s="1058"/>
      <c r="Z130" s="1059"/>
      <c r="AA130" s="945">
        <v>349831</v>
      </c>
      <c r="AB130" s="946"/>
      <c r="AC130" s="946"/>
      <c r="AD130" s="946"/>
      <c r="AE130" s="947"/>
      <c r="AF130" s="948">
        <v>340436</v>
      </c>
      <c r="AG130" s="946"/>
      <c r="AH130" s="946"/>
      <c r="AI130" s="946"/>
      <c r="AJ130" s="947"/>
      <c r="AK130" s="948">
        <v>331383</v>
      </c>
      <c r="AL130" s="946"/>
      <c r="AM130" s="946"/>
      <c r="AN130" s="946"/>
      <c r="AO130" s="947"/>
      <c r="AP130" s="1060"/>
      <c r="AQ130" s="1061"/>
      <c r="AR130" s="1061"/>
      <c r="AS130" s="1061"/>
      <c r="AT130" s="1062"/>
      <c r="AU130" s="215"/>
      <c r="AV130" s="215"/>
      <c r="AW130" s="215"/>
      <c r="AX130" s="1052" t="s">
        <v>468</v>
      </c>
      <c r="AY130" s="910"/>
      <c r="AZ130" s="910"/>
      <c r="BA130" s="910"/>
      <c r="BB130" s="910"/>
      <c r="BC130" s="910"/>
      <c r="BD130" s="910"/>
      <c r="BE130" s="911"/>
      <c r="BF130" s="1088">
        <v>5.5</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469</v>
      </c>
      <c r="X131" s="1095"/>
      <c r="Y131" s="1095"/>
      <c r="Z131" s="1096"/>
      <c r="AA131" s="991">
        <v>4286407</v>
      </c>
      <c r="AB131" s="973"/>
      <c r="AC131" s="973"/>
      <c r="AD131" s="973"/>
      <c r="AE131" s="974"/>
      <c r="AF131" s="972">
        <v>4479186</v>
      </c>
      <c r="AG131" s="973"/>
      <c r="AH131" s="973"/>
      <c r="AI131" s="973"/>
      <c r="AJ131" s="974"/>
      <c r="AK131" s="972">
        <v>4594106</v>
      </c>
      <c r="AL131" s="973"/>
      <c r="AM131" s="973"/>
      <c r="AN131" s="973"/>
      <c r="AO131" s="974"/>
      <c r="AP131" s="1097"/>
      <c r="AQ131" s="1098"/>
      <c r="AR131" s="1098"/>
      <c r="AS131" s="1098"/>
      <c r="AT131" s="1099"/>
      <c r="AU131" s="215"/>
      <c r="AV131" s="215"/>
      <c r="AW131" s="215"/>
      <c r="AX131" s="1070" t="s">
        <v>470</v>
      </c>
      <c r="AY131" s="713"/>
      <c r="AZ131" s="713"/>
      <c r="BA131" s="713"/>
      <c r="BB131" s="713"/>
      <c r="BC131" s="713"/>
      <c r="BD131" s="713"/>
      <c r="BE131" s="1024"/>
      <c r="BF131" s="1071">
        <v>46.5</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1077" t="s">
        <v>471</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472</v>
      </c>
      <c r="W132" s="1081"/>
      <c r="X132" s="1081"/>
      <c r="Y132" s="1081"/>
      <c r="Z132" s="1082"/>
      <c r="AA132" s="1083">
        <v>5.7296705609999998</v>
      </c>
      <c r="AB132" s="1084"/>
      <c r="AC132" s="1084"/>
      <c r="AD132" s="1084"/>
      <c r="AE132" s="1085"/>
      <c r="AF132" s="1086">
        <v>5.4953958150000002</v>
      </c>
      <c r="AG132" s="1084"/>
      <c r="AH132" s="1084"/>
      <c r="AI132" s="1084"/>
      <c r="AJ132" s="1085"/>
      <c r="AK132" s="1086">
        <v>5.4851150579999999</v>
      </c>
      <c r="AL132" s="1084"/>
      <c r="AM132" s="1084"/>
      <c r="AN132" s="1084"/>
      <c r="AO132" s="1085"/>
      <c r="AP132" s="988"/>
      <c r="AQ132" s="989"/>
      <c r="AR132" s="989"/>
      <c r="AS132" s="989"/>
      <c r="AT132" s="108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473</v>
      </c>
      <c r="W133" s="1064"/>
      <c r="X133" s="1064"/>
      <c r="Y133" s="1064"/>
      <c r="Z133" s="1065"/>
      <c r="AA133" s="1066">
        <v>5.6</v>
      </c>
      <c r="AB133" s="1067"/>
      <c r="AC133" s="1067"/>
      <c r="AD133" s="1067"/>
      <c r="AE133" s="1068"/>
      <c r="AF133" s="1066">
        <v>5.5</v>
      </c>
      <c r="AG133" s="1067"/>
      <c r="AH133" s="1067"/>
      <c r="AI133" s="1067"/>
      <c r="AJ133" s="1068"/>
      <c r="AK133" s="1066">
        <v>5.5</v>
      </c>
      <c r="AL133" s="1067"/>
      <c r="AM133" s="1067"/>
      <c r="AN133" s="1067"/>
      <c r="AO133" s="1068"/>
      <c r="AP133" s="1015"/>
      <c r="AQ133" s="1016"/>
      <c r="AR133" s="1016"/>
      <c r="AS133" s="1016"/>
      <c r="AT133" s="1069"/>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9a0sOPdZpAWRqfJDzK9O1tsqQCIIDmdHaFPr5JU42ZCNvyLaiwfPTtCsiV3d4EQKqWD+HkWiKjzSOrcNOezCZA==" saltValue="9y+moKXd0fxTBRV2JR8bcg=="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topLeftCell="AJ67" zoomScaleNormal="85" zoomScaleSheetLayoutView="100" workbookViewId="0"/>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474</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Ug+gz0e8ao35Tvi3J5jdtnl6CF2rB3kKvifK0+S5MOYcB6kDwGWaNP377Xfle7d35qk2JPGywN6JJ41loBMnBg==" saltValue="LiUXFmIhw6EeEwyH77AZw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opLeftCell="AP34" zoomScaleNormal="100"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gll1LYnvir7UJKuk+6C1vmoRcNNU9U2USZfJ7cyIBxUVz35hWMtkMevJuFJpMB2i+kWpYxl1FxP7teFp/dew+w==" saltValue="36tynX/4gOBOj+1dI5vyXg==" spinCount="100000"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topLeftCell="E46"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475</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476</v>
      </c>
      <c r="AL6" s="248"/>
      <c r="AM6" s="248"/>
      <c r="AN6" s="248"/>
    </row>
    <row r="7" spans="1:46" ht="13.5" customHeight="1" x14ac:dyDescent="0.15">
      <c r="A7" s="247"/>
      <c r="AK7" s="250"/>
      <c r="AL7" s="251"/>
      <c r="AM7" s="251"/>
      <c r="AN7" s="252"/>
      <c r="AO7" s="1101" t="s">
        <v>477</v>
      </c>
      <c r="AP7" s="253"/>
      <c r="AQ7" s="254" t="s">
        <v>478</v>
      </c>
      <c r="AR7" s="255"/>
    </row>
    <row r="8" spans="1:46" x14ac:dyDescent="0.15">
      <c r="A8" s="247"/>
      <c r="AK8" s="256"/>
      <c r="AL8" s="257"/>
      <c r="AM8" s="257"/>
      <c r="AN8" s="258"/>
      <c r="AO8" s="1102"/>
      <c r="AP8" s="259" t="s">
        <v>479</v>
      </c>
      <c r="AQ8" s="260" t="s">
        <v>480</v>
      </c>
      <c r="AR8" s="261" t="s">
        <v>481</v>
      </c>
    </row>
    <row r="9" spans="1:46" x14ac:dyDescent="0.15">
      <c r="A9" s="247"/>
      <c r="AK9" s="1103" t="s">
        <v>482</v>
      </c>
      <c r="AL9" s="1104"/>
      <c r="AM9" s="1104"/>
      <c r="AN9" s="1105"/>
      <c r="AO9" s="262">
        <v>1654497</v>
      </c>
      <c r="AP9" s="262">
        <v>92167</v>
      </c>
      <c r="AQ9" s="263">
        <v>102505</v>
      </c>
      <c r="AR9" s="264">
        <v>-10.1</v>
      </c>
    </row>
    <row r="10" spans="1:46" ht="13.5" customHeight="1" x14ac:dyDescent="0.15">
      <c r="A10" s="247"/>
      <c r="AK10" s="1103" t="s">
        <v>483</v>
      </c>
      <c r="AL10" s="1104"/>
      <c r="AM10" s="1104"/>
      <c r="AN10" s="1105"/>
      <c r="AO10" s="265">
        <v>236977</v>
      </c>
      <c r="AP10" s="265">
        <v>13201</v>
      </c>
      <c r="AQ10" s="266">
        <v>13118</v>
      </c>
      <c r="AR10" s="267">
        <v>0.6</v>
      </c>
    </row>
    <row r="11" spans="1:46" ht="13.5" customHeight="1" x14ac:dyDescent="0.15">
      <c r="A11" s="247"/>
      <c r="AK11" s="1103" t="s">
        <v>484</v>
      </c>
      <c r="AL11" s="1104"/>
      <c r="AM11" s="1104"/>
      <c r="AN11" s="1105"/>
      <c r="AO11" s="265" t="s">
        <v>485</v>
      </c>
      <c r="AP11" s="265" t="s">
        <v>485</v>
      </c>
      <c r="AQ11" s="266">
        <v>532</v>
      </c>
      <c r="AR11" s="267" t="s">
        <v>485</v>
      </c>
    </row>
    <row r="12" spans="1:46" ht="13.5" customHeight="1" x14ac:dyDescent="0.15">
      <c r="A12" s="247"/>
      <c r="AK12" s="1103" t="s">
        <v>486</v>
      </c>
      <c r="AL12" s="1104"/>
      <c r="AM12" s="1104"/>
      <c r="AN12" s="1105"/>
      <c r="AO12" s="265" t="s">
        <v>485</v>
      </c>
      <c r="AP12" s="265" t="s">
        <v>485</v>
      </c>
      <c r="AQ12" s="266">
        <v>70</v>
      </c>
      <c r="AR12" s="267" t="s">
        <v>485</v>
      </c>
    </row>
    <row r="13" spans="1:46" ht="13.5" customHeight="1" x14ac:dyDescent="0.15">
      <c r="A13" s="247"/>
      <c r="AK13" s="1103" t="s">
        <v>487</v>
      </c>
      <c r="AL13" s="1104"/>
      <c r="AM13" s="1104"/>
      <c r="AN13" s="1105"/>
      <c r="AO13" s="265" t="s">
        <v>485</v>
      </c>
      <c r="AP13" s="265" t="s">
        <v>485</v>
      </c>
      <c r="AQ13" s="266">
        <v>4255</v>
      </c>
      <c r="AR13" s="267" t="s">
        <v>485</v>
      </c>
    </row>
    <row r="14" spans="1:46" ht="13.5" customHeight="1" x14ac:dyDescent="0.15">
      <c r="A14" s="247"/>
      <c r="AK14" s="1103" t="s">
        <v>488</v>
      </c>
      <c r="AL14" s="1104"/>
      <c r="AM14" s="1104"/>
      <c r="AN14" s="1105"/>
      <c r="AO14" s="265" t="s">
        <v>485</v>
      </c>
      <c r="AP14" s="265" t="s">
        <v>485</v>
      </c>
      <c r="AQ14" s="266">
        <v>1813</v>
      </c>
      <c r="AR14" s="267" t="s">
        <v>485</v>
      </c>
    </row>
    <row r="15" spans="1:46" ht="13.5" customHeight="1" x14ac:dyDescent="0.15">
      <c r="A15" s="247"/>
      <c r="AK15" s="1106" t="s">
        <v>489</v>
      </c>
      <c r="AL15" s="1107"/>
      <c r="AM15" s="1107"/>
      <c r="AN15" s="1108"/>
      <c r="AO15" s="265">
        <v>-73498</v>
      </c>
      <c r="AP15" s="265">
        <v>-4094</v>
      </c>
      <c r="AQ15" s="266">
        <v>-6003</v>
      </c>
      <c r="AR15" s="267">
        <v>-31.8</v>
      </c>
    </row>
    <row r="16" spans="1:46" x14ac:dyDescent="0.15">
      <c r="A16" s="247"/>
      <c r="AK16" s="1106" t="s">
        <v>178</v>
      </c>
      <c r="AL16" s="1107"/>
      <c r="AM16" s="1107"/>
      <c r="AN16" s="1108"/>
      <c r="AO16" s="265">
        <v>1817976</v>
      </c>
      <c r="AP16" s="265">
        <v>101274</v>
      </c>
      <c r="AQ16" s="266">
        <v>116291</v>
      </c>
      <c r="AR16" s="267">
        <v>-12.9</v>
      </c>
    </row>
    <row r="17" spans="1:46" x14ac:dyDescent="0.15">
      <c r="A17" s="247"/>
    </row>
    <row r="18" spans="1:46" x14ac:dyDescent="0.15">
      <c r="A18" s="247"/>
      <c r="AQ18" s="268"/>
      <c r="AR18" s="268"/>
    </row>
    <row r="19" spans="1:46" x14ac:dyDescent="0.15">
      <c r="A19" s="247"/>
      <c r="AK19" s="243" t="s">
        <v>490</v>
      </c>
    </row>
    <row r="20" spans="1:46" x14ac:dyDescent="0.15">
      <c r="A20" s="247"/>
      <c r="AK20" s="269"/>
      <c r="AL20" s="270"/>
      <c r="AM20" s="270"/>
      <c r="AN20" s="271"/>
      <c r="AO20" s="272" t="s">
        <v>491</v>
      </c>
      <c r="AP20" s="273" t="s">
        <v>492</v>
      </c>
      <c r="AQ20" s="274" t="s">
        <v>493</v>
      </c>
      <c r="AR20" s="275"/>
    </row>
    <row r="21" spans="1:46" s="248" customFormat="1" x14ac:dyDescent="0.15">
      <c r="A21" s="276"/>
      <c r="AK21" s="1109" t="s">
        <v>494</v>
      </c>
      <c r="AL21" s="1110"/>
      <c r="AM21" s="1110"/>
      <c r="AN21" s="1111"/>
      <c r="AO21" s="277">
        <v>7.07</v>
      </c>
      <c r="AP21" s="278">
        <v>9.5500000000000007</v>
      </c>
      <c r="AQ21" s="279">
        <v>-2.48</v>
      </c>
      <c r="AS21" s="280"/>
      <c r="AT21" s="276"/>
    </row>
    <row r="22" spans="1:46" s="248" customFormat="1" x14ac:dyDescent="0.15">
      <c r="A22" s="276"/>
      <c r="AK22" s="1109" t="s">
        <v>495</v>
      </c>
      <c r="AL22" s="1110"/>
      <c r="AM22" s="1110"/>
      <c r="AN22" s="1111"/>
      <c r="AO22" s="281">
        <v>97.7</v>
      </c>
      <c r="AP22" s="282">
        <v>96.7</v>
      </c>
      <c r="AQ22" s="283">
        <v>1</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00" t="s">
        <v>496</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x14ac:dyDescent="0.15">
      <c r="A27" s="288"/>
      <c r="AS27" s="243"/>
      <c r="AT27" s="243"/>
    </row>
    <row r="28" spans="1:46" ht="17.25" x14ac:dyDescent="0.15">
      <c r="A28" s="244" t="s">
        <v>497</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498</v>
      </c>
      <c r="AL29" s="248"/>
      <c r="AM29" s="248"/>
      <c r="AN29" s="248"/>
      <c r="AS29" s="290"/>
    </row>
    <row r="30" spans="1:46" ht="13.5" customHeight="1" x14ac:dyDescent="0.15">
      <c r="A30" s="247"/>
      <c r="AK30" s="250"/>
      <c r="AL30" s="251"/>
      <c r="AM30" s="251"/>
      <c r="AN30" s="252"/>
      <c r="AO30" s="1101" t="s">
        <v>477</v>
      </c>
      <c r="AP30" s="253"/>
      <c r="AQ30" s="254" t="s">
        <v>478</v>
      </c>
      <c r="AR30" s="255"/>
    </row>
    <row r="31" spans="1:46" x14ac:dyDescent="0.15">
      <c r="A31" s="247"/>
      <c r="AK31" s="256"/>
      <c r="AL31" s="257"/>
      <c r="AM31" s="257"/>
      <c r="AN31" s="258"/>
      <c r="AO31" s="1102"/>
      <c r="AP31" s="259" t="s">
        <v>479</v>
      </c>
      <c r="AQ31" s="260" t="s">
        <v>480</v>
      </c>
      <c r="AR31" s="261" t="s">
        <v>481</v>
      </c>
    </row>
    <row r="32" spans="1:46" ht="27" customHeight="1" x14ac:dyDescent="0.15">
      <c r="A32" s="247"/>
      <c r="AK32" s="1117" t="s">
        <v>499</v>
      </c>
      <c r="AL32" s="1118"/>
      <c r="AM32" s="1118"/>
      <c r="AN32" s="1119"/>
      <c r="AO32" s="291">
        <v>434250</v>
      </c>
      <c r="AP32" s="291">
        <v>24191</v>
      </c>
      <c r="AQ32" s="292">
        <v>49899</v>
      </c>
      <c r="AR32" s="293">
        <v>-51.5</v>
      </c>
    </row>
    <row r="33" spans="1:46" ht="13.5" customHeight="1" x14ac:dyDescent="0.15">
      <c r="A33" s="247"/>
      <c r="AK33" s="1117" t="s">
        <v>500</v>
      </c>
      <c r="AL33" s="1118"/>
      <c r="AM33" s="1118"/>
      <c r="AN33" s="1119"/>
      <c r="AO33" s="291" t="s">
        <v>485</v>
      </c>
      <c r="AP33" s="291" t="s">
        <v>485</v>
      </c>
      <c r="AQ33" s="292" t="s">
        <v>485</v>
      </c>
      <c r="AR33" s="293" t="s">
        <v>485</v>
      </c>
    </row>
    <row r="34" spans="1:46" ht="27" customHeight="1" x14ac:dyDescent="0.15">
      <c r="A34" s="247"/>
      <c r="AK34" s="1117" t="s">
        <v>501</v>
      </c>
      <c r="AL34" s="1118"/>
      <c r="AM34" s="1118"/>
      <c r="AN34" s="1119"/>
      <c r="AO34" s="291" t="s">
        <v>485</v>
      </c>
      <c r="AP34" s="291" t="s">
        <v>485</v>
      </c>
      <c r="AQ34" s="292">
        <v>2</v>
      </c>
      <c r="AR34" s="293" t="s">
        <v>485</v>
      </c>
    </row>
    <row r="35" spans="1:46" ht="27" customHeight="1" x14ac:dyDescent="0.15">
      <c r="A35" s="247"/>
      <c r="AK35" s="1117" t="s">
        <v>502</v>
      </c>
      <c r="AL35" s="1118"/>
      <c r="AM35" s="1118"/>
      <c r="AN35" s="1119"/>
      <c r="AO35" s="291">
        <v>127353</v>
      </c>
      <c r="AP35" s="291">
        <v>7094</v>
      </c>
      <c r="AQ35" s="292">
        <v>13394</v>
      </c>
      <c r="AR35" s="293">
        <v>-47</v>
      </c>
    </row>
    <row r="36" spans="1:46" ht="27" customHeight="1" x14ac:dyDescent="0.15">
      <c r="A36" s="247"/>
      <c r="AK36" s="1117" t="s">
        <v>503</v>
      </c>
      <c r="AL36" s="1118"/>
      <c r="AM36" s="1118"/>
      <c r="AN36" s="1119"/>
      <c r="AO36" s="291">
        <v>21990</v>
      </c>
      <c r="AP36" s="291">
        <v>1225</v>
      </c>
      <c r="AQ36" s="292">
        <v>2489</v>
      </c>
      <c r="AR36" s="293">
        <v>-50.8</v>
      </c>
    </row>
    <row r="37" spans="1:46" ht="13.5" customHeight="1" x14ac:dyDescent="0.15">
      <c r="A37" s="247"/>
      <c r="AK37" s="1117" t="s">
        <v>504</v>
      </c>
      <c r="AL37" s="1118"/>
      <c r="AM37" s="1118"/>
      <c r="AN37" s="1119"/>
      <c r="AO37" s="291" t="s">
        <v>485</v>
      </c>
      <c r="AP37" s="291" t="s">
        <v>485</v>
      </c>
      <c r="AQ37" s="292">
        <v>625</v>
      </c>
      <c r="AR37" s="293" t="s">
        <v>485</v>
      </c>
    </row>
    <row r="38" spans="1:46" ht="27" customHeight="1" x14ac:dyDescent="0.15">
      <c r="A38" s="247"/>
      <c r="AK38" s="1120" t="s">
        <v>505</v>
      </c>
      <c r="AL38" s="1121"/>
      <c r="AM38" s="1121"/>
      <c r="AN38" s="1122"/>
      <c r="AO38" s="294" t="s">
        <v>485</v>
      </c>
      <c r="AP38" s="294" t="s">
        <v>485</v>
      </c>
      <c r="AQ38" s="295">
        <v>5</v>
      </c>
      <c r="AR38" s="283" t="s">
        <v>485</v>
      </c>
      <c r="AS38" s="290"/>
    </row>
    <row r="39" spans="1:46" x14ac:dyDescent="0.15">
      <c r="A39" s="247"/>
      <c r="AK39" s="1120" t="s">
        <v>506</v>
      </c>
      <c r="AL39" s="1121"/>
      <c r="AM39" s="1121"/>
      <c r="AN39" s="1122"/>
      <c r="AO39" s="291">
        <v>-218</v>
      </c>
      <c r="AP39" s="291">
        <v>-12</v>
      </c>
      <c r="AQ39" s="292">
        <v>-2982</v>
      </c>
      <c r="AR39" s="293">
        <v>-99.6</v>
      </c>
      <c r="AS39" s="290"/>
    </row>
    <row r="40" spans="1:46" ht="27" customHeight="1" x14ac:dyDescent="0.15">
      <c r="A40" s="247"/>
      <c r="AK40" s="1117" t="s">
        <v>507</v>
      </c>
      <c r="AL40" s="1118"/>
      <c r="AM40" s="1118"/>
      <c r="AN40" s="1119"/>
      <c r="AO40" s="291">
        <v>-331383</v>
      </c>
      <c r="AP40" s="291">
        <v>-18460</v>
      </c>
      <c r="AQ40" s="292">
        <v>-43756</v>
      </c>
      <c r="AR40" s="293">
        <v>-57.8</v>
      </c>
      <c r="AS40" s="290"/>
    </row>
    <row r="41" spans="1:46" x14ac:dyDescent="0.15">
      <c r="A41" s="247"/>
      <c r="AK41" s="1123" t="s">
        <v>288</v>
      </c>
      <c r="AL41" s="1124"/>
      <c r="AM41" s="1124"/>
      <c r="AN41" s="1125"/>
      <c r="AO41" s="291">
        <v>251992</v>
      </c>
      <c r="AP41" s="291">
        <v>14038</v>
      </c>
      <c r="AQ41" s="292">
        <v>19675</v>
      </c>
      <c r="AR41" s="293">
        <v>-28.7</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508</v>
      </c>
    </row>
    <row r="48" spans="1:46" x14ac:dyDescent="0.15">
      <c r="A48" s="247"/>
      <c r="AK48" s="301" t="s">
        <v>509</v>
      </c>
      <c r="AL48" s="301"/>
      <c r="AM48" s="301"/>
      <c r="AN48" s="301"/>
      <c r="AO48" s="301"/>
      <c r="AP48" s="301"/>
      <c r="AQ48" s="302"/>
      <c r="AR48" s="301"/>
    </row>
    <row r="49" spans="1:44" ht="13.5" customHeight="1" x14ac:dyDescent="0.15">
      <c r="A49" s="247"/>
      <c r="AK49" s="303"/>
      <c r="AL49" s="304"/>
      <c r="AM49" s="1112" t="s">
        <v>477</v>
      </c>
      <c r="AN49" s="1114" t="s">
        <v>510</v>
      </c>
      <c r="AO49" s="1115"/>
      <c r="AP49" s="1115"/>
      <c r="AQ49" s="1115"/>
      <c r="AR49" s="1116"/>
    </row>
    <row r="50" spans="1:44" x14ac:dyDescent="0.15">
      <c r="A50" s="247"/>
      <c r="AK50" s="305"/>
      <c r="AL50" s="306"/>
      <c r="AM50" s="1113"/>
      <c r="AN50" s="307" t="s">
        <v>511</v>
      </c>
      <c r="AO50" s="308" t="s">
        <v>512</v>
      </c>
      <c r="AP50" s="309" t="s">
        <v>513</v>
      </c>
      <c r="AQ50" s="310" t="s">
        <v>514</v>
      </c>
      <c r="AR50" s="311" t="s">
        <v>515</v>
      </c>
    </row>
    <row r="51" spans="1:44" x14ac:dyDescent="0.15">
      <c r="A51" s="247"/>
      <c r="AK51" s="303" t="s">
        <v>516</v>
      </c>
      <c r="AL51" s="304"/>
      <c r="AM51" s="312">
        <v>1460683</v>
      </c>
      <c r="AN51" s="313">
        <v>81964</v>
      </c>
      <c r="AO51" s="314">
        <v>31.7</v>
      </c>
      <c r="AP51" s="315">
        <v>96248</v>
      </c>
      <c r="AQ51" s="316">
        <v>10</v>
      </c>
      <c r="AR51" s="317">
        <v>21.7</v>
      </c>
    </row>
    <row r="52" spans="1:44" x14ac:dyDescent="0.15">
      <c r="A52" s="247"/>
      <c r="AK52" s="318"/>
      <c r="AL52" s="319" t="s">
        <v>517</v>
      </c>
      <c r="AM52" s="320">
        <v>785185</v>
      </c>
      <c r="AN52" s="321">
        <v>44060</v>
      </c>
      <c r="AO52" s="322">
        <v>172.5</v>
      </c>
      <c r="AP52" s="323">
        <v>55768</v>
      </c>
      <c r="AQ52" s="324">
        <v>17.5</v>
      </c>
      <c r="AR52" s="325">
        <v>155</v>
      </c>
    </row>
    <row r="53" spans="1:44" x14ac:dyDescent="0.15">
      <c r="A53" s="247"/>
      <c r="AK53" s="303" t="s">
        <v>518</v>
      </c>
      <c r="AL53" s="304"/>
      <c r="AM53" s="312">
        <v>938396</v>
      </c>
      <c r="AN53" s="313">
        <v>52448</v>
      </c>
      <c r="AO53" s="314">
        <v>-36</v>
      </c>
      <c r="AP53" s="315">
        <v>76413</v>
      </c>
      <c r="AQ53" s="316">
        <v>-20.6</v>
      </c>
      <c r="AR53" s="317">
        <v>-15.4</v>
      </c>
    </row>
    <row r="54" spans="1:44" x14ac:dyDescent="0.15">
      <c r="A54" s="247"/>
      <c r="AK54" s="318"/>
      <c r="AL54" s="319" t="s">
        <v>517</v>
      </c>
      <c r="AM54" s="320">
        <v>163367</v>
      </c>
      <c r="AN54" s="321">
        <v>9131</v>
      </c>
      <c r="AO54" s="322">
        <v>-79.3</v>
      </c>
      <c r="AP54" s="323">
        <v>39658</v>
      </c>
      <c r="AQ54" s="324">
        <v>-28.9</v>
      </c>
      <c r="AR54" s="325">
        <v>-50.4</v>
      </c>
    </row>
    <row r="55" spans="1:44" x14ac:dyDescent="0.15">
      <c r="A55" s="247"/>
      <c r="AK55" s="303" t="s">
        <v>519</v>
      </c>
      <c r="AL55" s="304"/>
      <c r="AM55" s="312">
        <v>344399</v>
      </c>
      <c r="AN55" s="313">
        <v>19202</v>
      </c>
      <c r="AO55" s="314">
        <v>-63.4</v>
      </c>
      <c r="AP55" s="315">
        <v>66481</v>
      </c>
      <c r="AQ55" s="316">
        <v>-13</v>
      </c>
      <c r="AR55" s="317">
        <v>-50.4</v>
      </c>
    </row>
    <row r="56" spans="1:44" x14ac:dyDescent="0.15">
      <c r="A56" s="247"/>
      <c r="AK56" s="318"/>
      <c r="AL56" s="319" t="s">
        <v>517</v>
      </c>
      <c r="AM56" s="320">
        <v>101693</v>
      </c>
      <c r="AN56" s="321">
        <v>5670</v>
      </c>
      <c r="AO56" s="322">
        <v>-37.9</v>
      </c>
      <c r="AP56" s="323">
        <v>36120</v>
      </c>
      <c r="AQ56" s="324">
        <v>-8.9</v>
      </c>
      <c r="AR56" s="325">
        <v>-29</v>
      </c>
    </row>
    <row r="57" spans="1:44" x14ac:dyDescent="0.15">
      <c r="A57" s="247"/>
      <c r="AK57" s="303" t="s">
        <v>520</v>
      </c>
      <c r="AL57" s="304"/>
      <c r="AM57" s="312">
        <v>354770</v>
      </c>
      <c r="AN57" s="313">
        <v>19783</v>
      </c>
      <c r="AO57" s="314">
        <v>3</v>
      </c>
      <c r="AP57" s="315">
        <v>67825</v>
      </c>
      <c r="AQ57" s="316">
        <v>2</v>
      </c>
      <c r="AR57" s="317">
        <v>1</v>
      </c>
    </row>
    <row r="58" spans="1:44" x14ac:dyDescent="0.15">
      <c r="A58" s="247"/>
      <c r="AK58" s="318"/>
      <c r="AL58" s="319" t="s">
        <v>517</v>
      </c>
      <c r="AM58" s="320">
        <v>29485</v>
      </c>
      <c r="AN58" s="321">
        <v>1644</v>
      </c>
      <c r="AO58" s="322">
        <v>-71</v>
      </c>
      <c r="AP58" s="323">
        <v>39417</v>
      </c>
      <c r="AQ58" s="324">
        <v>9.1</v>
      </c>
      <c r="AR58" s="325">
        <v>-80.099999999999994</v>
      </c>
    </row>
    <row r="59" spans="1:44" x14ac:dyDescent="0.15">
      <c r="A59" s="247"/>
      <c r="AK59" s="303" t="s">
        <v>521</v>
      </c>
      <c r="AL59" s="304"/>
      <c r="AM59" s="312">
        <v>340535</v>
      </c>
      <c r="AN59" s="313">
        <v>18970</v>
      </c>
      <c r="AO59" s="314">
        <v>-4.0999999999999996</v>
      </c>
      <c r="AP59" s="315">
        <v>81158</v>
      </c>
      <c r="AQ59" s="316">
        <v>19.7</v>
      </c>
      <c r="AR59" s="317">
        <v>-23.8</v>
      </c>
    </row>
    <row r="60" spans="1:44" x14ac:dyDescent="0.15">
      <c r="A60" s="247"/>
      <c r="AK60" s="318"/>
      <c r="AL60" s="319" t="s">
        <v>517</v>
      </c>
      <c r="AM60" s="320">
        <v>29045</v>
      </c>
      <c r="AN60" s="321">
        <v>1618</v>
      </c>
      <c r="AO60" s="322">
        <v>-1.6</v>
      </c>
      <c r="AP60" s="323">
        <v>45320</v>
      </c>
      <c r="AQ60" s="324">
        <v>15</v>
      </c>
      <c r="AR60" s="325">
        <v>-16.600000000000001</v>
      </c>
    </row>
    <row r="61" spans="1:44" x14ac:dyDescent="0.15">
      <c r="A61" s="247"/>
      <c r="AK61" s="303" t="s">
        <v>522</v>
      </c>
      <c r="AL61" s="326"/>
      <c r="AM61" s="312">
        <v>687757</v>
      </c>
      <c r="AN61" s="313">
        <v>38473</v>
      </c>
      <c r="AO61" s="314">
        <v>-13.8</v>
      </c>
      <c r="AP61" s="315">
        <v>77625</v>
      </c>
      <c r="AQ61" s="327">
        <v>-0.4</v>
      </c>
      <c r="AR61" s="317">
        <v>-13.4</v>
      </c>
    </row>
    <row r="62" spans="1:44" x14ac:dyDescent="0.15">
      <c r="A62" s="247"/>
      <c r="AK62" s="318"/>
      <c r="AL62" s="319" t="s">
        <v>517</v>
      </c>
      <c r="AM62" s="320">
        <v>221755</v>
      </c>
      <c r="AN62" s="321">
        <v>12425</v>
      </c>
      <c r="AO62" s="322">
        <v>-3.5</v>
      </c>
      <c r="AP62" s="323">
        <v>43257</v>
      </c>
      <c r="AQ62" s="324">
        <v>0.8</v>
      </c>
      <c r="AR62" s="325">
        <v>-4.3</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jZLDPG5YHdNn8TcTKMnmnABTZKlAh/KPRyWOJu5ffhpDX2e/jZmT5Zg5F1XjLA3ZJOUp1GYtH3qZFZNiYOSioA==" saltValue="X91ius5GCtCuFhmLSbQ4oQ=="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7" zoomScale="80" zoomScaleNormal="80" zoomScaleSheetLayoutView="55" workbookViewId="0"/>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474</v>
      </c>
    </row>
    <row r="121" spans="125:125" ht="13.5" hidden="1" customHeight="1" x14ac:dyDescent="0.15">
      <c r="DU121" s="241"/>
    </row>
  </sheetData>
  <sheetProtection algorithmName="SHA-512" hashValue="QqUphhlxK4mtJAOH0yb/PNcxaJ3996u1TwSoLVj51yUEjRTOp+Kfhn++7InRm+Xn6a15782CEVebG5wUekVdNw==" saltValue="zHZIJXWzFygSTEsiXn73J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A85" zoomScale="80" zoomScaleNormal="80" zoomScaleSheetLayoutView="55" workbookViewId="0"/>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474</v>
      </c>
    </row>
  </sheetData>
  <sheetProtection algorithmName="SHA-512" hashValue="ucZqwQIhyx53/xsCzgPWNPQqEI6Avxl0kIwScTe9lHFiQ8qdQP49j7hwXAP7PAGNc+kViOrAQ8aPuYCMhRxxZw==" saltValue="iD9HD+4oNJsRPf6VDXAliw=="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A31"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s="1" customFormat="1"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524</v>
      </c>
      <c r="G46" s="8" t="s">
        <v>525</v>
      </c>
      <c r="H46" s="8" t="s">
        <v>526</v>
      </c>
      <c r="I46" s="8" t="s">
        <v>527</v>
      </c>
      <c r="J46" s="9" t="s">
        <v>528</v>
      </c>
    </row>
    <row r="47" spans="2:10" ht="57.75" customHeight="1" x14ac:dyDescent="0.15">
      <c r="B47" s="10"/>
      <c r="C47" s="1126" t="s">
        <v>3</v>
      </c>
      <c r="D47" s="1126"/>
      <c r="E47" s="1127"/>
      <c r="F47" s="11">
        <v>13.97</v>
      </c>
      <c r="G47" s="12">
        <v>13.54</v>
      </c>
      <c r="H47" s="12">
        <v>15.16</v>
      </c>
      <c r="I47" s="12">
        <v>7.64</v>
      </c>
      <c r="J47" s="13">
        <v>7.1</v>
      </c>
    </row>
    <row r="48" spans="2:10" ht="57.75" customHeight="1" x14ac:dyDescent="0.15">
      <c r="B48" s="14"/>
      <c r="C48" s="1128" t="s">
        <v>4</v>
      </c>
      <c r="D48" s="1128"/>
      <c r="E48" s="1129"/>
      <c r="F48" s="15">
        <v>3.62</v>
      </c>
      <c r="G48" s="16">
        <v>6.87</v>
      </c>
      <c r="H48" s="16">
        <v>9.01</v>
      </c>
      <c r="I48" s="16">
        <v>5.91</v>
      </c>
      <c r="J48" s="17">
        <v>4.78</v>
      </c>
    </row>
    <row r="49" spans="2:10" ht="57.75" customHeight="1" thickBot="1" x14ac:dyDescent="0.2">
      <c r="B49" s="18"/>
      <c r="C49" s="1130" t="s">
        <v>5</v>
      </c>
      <c r="D49" s="1130"/>
      <c r="E49" s="1131"/>
      <c r="F49" s="19" t="s">
        <v>529</v>
      </c>
      <c r="G49" s="20">
        <v>4.3</v>
      </c>
      <c r="H49" s="20">
        <v>3.7</v>
      </c>
      <c r="I49" s="20" t="s">
        <v>530</v>
      </c>
      <c r="J49" s="21" t="s">
        <v>531</v>
      </c>
    </row>
    <row r="50" spans="2:10" x14ac:dyDescent="0.15"/>
  </sheetData>
  <sheetProtection algorithmName="SHA-512" hashValue="I8zgZgdSo6oH/Byue7QiOaHBPcl7FyDkcAZFNRgqElbqSFl4pAOEzBIptYtZpKf3JB31X5d4IJYgvDz3oG6WtQ==" saltValue="X4Gh/HYocXNLG+6qVXYTy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2026-03-12T06:04:04Z</cp:lastPrinted>
  <dcterms:created xsi:type="dcterms:W3CDTF">2026-02-23T10:10:08Z</dcterms:created>
  <dcterms:modified xsi:type="dcterms:W3CDTF">2026-03-12T06:07:53Z</dcterms:modified>
  <cp:category/>
</cp:coreProperties>
</file>