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alice\04品質サービス\00品質月サービス\令和7年度品質月サービス\47沖縄県\00_調査物\15_令和６年度財政状況資料集の作成・公表について\473111_恩納村\"/>
    </mc:Choice>
  </mc:AlternateContent>
  <xr:revisionPtr revIDLastSave="0" documentId="13_ncr:1_{550F443A-3342-4040-AF88-00EA379FD4D4}" xr6:coauthVersionLast="47" xr6:coauthVersionMax="47" xr10:uidLastSave="{00000000-0000-0000-0000-000000000000}"/>
  <bookViews>
    <workbookView xWindow="-108" yWindow="-108" windowWidth="23256" windowHeight="1245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W39" i="10"/>
  <c r="BW40" i="10" s="1"/>
  <c r="BW41" i="10" s="1"/>
  <c r="BW42" i="10" s="1"/>
  <c r="BE39" i="10"/>
  <c r="AM39" i="10"/>
  <c r="U39" i="10"/>
  <c r="C39" i="10"/>
  <c r="CO38" i="10"/>
  <c r="BW38" i="10"/>
  <c r="BE38" i="10"/>
  <c r="AM38" i="10"/>
  <c r="U38" i="10"/>
  <c r="C38" i="10"/>
  <c r="CO37" i="10"/>
  <c r="BW37" i="10"/>
  <c r="BE37" i="10"/>
  <c r="AM37" i="10"/>
  <c r="U37" i="10"/>
  <c r="C37" i="10"/>
  <c r="CO36" i="10"/>
  <c r="BW36" i="10"/>
  <c r="BE36" i="10"/>
  <c r="AM36" i="10"/>
  <c r="U36" i="10"/>
  <c r="C36" i="10"/>
  <c r="CO35" i="10"/>
  <c r="BW35" i="10"/>
  <c r="BE35" i="10"/>
  <c r="U35" i="10"/>
  <c r="C35" i="10"/>
  <c r="CO34" i="10"/>
  <c r="BW34" i="10"/>
  <c r="BE34" i="10"/>
  <c r="U34" i="10"/>
  <c r="AM34" i="10" s="1"/>
  <c r="AM35" i="10" s="1"/>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<sst xmlns="http://schemas.openxmlformats.org/spreadsheetml/2006/main" count="1109" uniqueCount="559">
  <si>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</si>
  <si>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</si>
  <si>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</si>
  <si>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</si>
  <si>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</si>
  <si>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</si>
  <si>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</si>
  <si>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</si>
  <si>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</si>
  <si>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</si>
  <si>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</si>
  <si>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</si>
  <si>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</si>
  <si>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</si>
  <si>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</si>
  <si>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</si>
  <si>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</si>
  <si>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</si>
  <si>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</si>
  <si>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</si>
  <si>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</si>
  <si>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</si>
  <si>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</si>
  <si>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</si>
  <si>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</si>
  <si>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</si>
  <si>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</si>
  <si>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</si>
  <si>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</si>
  <si>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</si>
  <si>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</si>
  <si>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</si>
  <si>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</si>
  <si>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</si>
  <si>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</si>
  <si>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</si>
  <si>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</si>
  <si>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</si>
  <si>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</si>
  <si>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</si>
  <si>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</si>
  <si>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</si>
  <si>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</si>
  <si>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</si>
  <si>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</si>
  <si>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</si>
  <si>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</si>
  <si>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</si>
  <si>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</si>
  <si>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</si>
  <si>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</si>
  <si>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</si>
  <si>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</si>
  <si>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</si>
  <si>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</si>
  <si>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</si>
  <si>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</si>
  <si>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</si>
  <si>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</si>
  <si>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</si>
  <si>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</si>
  <si>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</si>
  <si>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</si>
  <si>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</si>
  <si>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</si>
  <si>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</si>
  <si>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</si>
  <si>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</si>
  <si>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</si>
  <si>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</si>
  <si>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</si>
  <si>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</si>
  <si>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</si>
  <si>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</si>
  <si>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</si>
  <si>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</si>
  <si>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</si>
  <si>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</si>
  <si>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</si>
  <si>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</si>
  <si>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</si>
  <si>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</si>
  <si>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</si>
  <si>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</si>
  <si>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</si>
  <si>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</si>
  <si>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</si>
  <si>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</si>
  <si>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</si>
  <si>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</si>
  <si>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</si>
  <si>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</si>
  <si>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</si>
  <si>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</si>
  <si>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恩納村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</si>
  <si>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</si>
  <si>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</si>
  <si>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</si>
  <si>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</si>
  <si>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</si>
  <si>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</si>
  <si>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</si>
  <si>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</si>
  <si>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</si>
  <si>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</si>
  <si>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</si>
  <si>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</si>
  <si>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</si>
  <si>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</si>
  <si>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</si>
  <si>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</si>
  <si>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</si>
  <si>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</si>
  <si>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</si>
  <si>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</si>
  <si>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</si>
  <si>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</si>
  <si>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</si>
  <si>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</si>
  <si>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</si>
  <si>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</si>
  <si>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</si>
  <si>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</si>
  <si>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</si>
  <si>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</si>
  <si>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</si>
  <si>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</si>
  <si>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</si>
  <si>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</si>
  <si>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</si>
  <si>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</si>
  <si>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</si>
  <si>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</si>
  <si>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</si>
  <si>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</si>
  <si>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</si>
  <si>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</si>
  <si>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</si>
  <si>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</si>
  <si>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</si>
  <si>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</si>
  <si>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</si>
  <si>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25"/>
  </si>
  <si>
    <t>うち日本人(％)</t>
    <phoneticPr fontId="5"/>
  </si>
  <si>
    <t>-1.4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</si>
  <si>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</si>
  <si>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</si>
  <si>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</si>
  <si>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</si>
  <si>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</si>
  <si>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</si>
  <si>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</si>
  <si>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</si>
  <si>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</si>
  <si>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</si>
  <si>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</si>
  <si>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</si>
  <si>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</si>
  <si>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</si>
  <si>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</si>
  <si>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</si>
  <si>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</si>
  <si>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</si>
  <si>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</si>
  <si>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</si>
  <si>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</si>
  <si>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</si>
  <si>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</si>
  <si>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</si>
  <si>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</si>
  <si>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</si>
  <si>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</si>
  <si>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</si>
  <si>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</si>
  <si>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</si>
  <si>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</si>
  <si>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</si>
  <si>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</si>
  <si>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</si>
  <si>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</si>
  <si>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</si>
  <si>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</si>
  <si>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</si>
  <si>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</si>
  <si>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</si>
  <si>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</si>
  <si>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</si>
  <si>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</si>
  <si>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</si>
  <si>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</si>
  <si>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</si>
  <si>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</si>
  <si>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</si>
  <si>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</si>
  <si>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</si>
  <si>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</si>
  <si>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</si>
  <si>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</si>
  <si>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</si>
  <si>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</si>
  <si>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</si>
  <si>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</si>
  <si>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</si>
  <si>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</si>
  <si>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沖縄県恩納村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</si>
  <si>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</si>
  <si>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</si>
  <si>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</si>
  <si>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</si>
  <si>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</si>
  <si>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</si>
  <si>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</si>
  <si>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</si>
  <si>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</si>
  <si>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</si>
  <si>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</si>
  <si>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</si>
  <si>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</si>
  <si>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</si>
  <si>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</si>
  <si>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</si>
  <si>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</si>
  <si>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</si>
  <si>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</si>
  <si>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</si>
  <si>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</si>
  <si>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</si>
  <si>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</si>
  <si>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</si>
  <si>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</si>
  <si>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</si>
  <si>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</si>
  <si>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</si>
  <si>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</si>
  <si>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</si>
  <si>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</si>
  <si>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</si>
  <si>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</si>
  <si>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</si>
  <si>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</si>
  <si>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</si>
  <si>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</si>
  <si>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</si>
  <si>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</si>
  <si>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</si>
  <si>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</si>
  <si>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</si>
  <si>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</si>
  <si>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</si>
  <si>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</si>
  <si>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</si>
  <si>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</si>
  <si>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</si>
  <si>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</si>
  <si>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</si>
  <si>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</si>
  <si>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</si>
  <si>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</si>
  <si>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</si>
  <si>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</si>
  <si>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</si>
  <si>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</si>
  <si>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</si>
  <si>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</si>
  <si>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</si>
  <si>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</si>
  <si>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</si>
  <si>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</si>
  <si>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</si>
  <si>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</si>
  <si>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</si>
  <si>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</si>
  <si>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</si>
  <si>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</si>
  <si>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</si>
  <si>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</si>
  <si>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</si>
  <si>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</si>
  <si>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</si>
  <si>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</si>
  <si>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</si>
  <si>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</si>
  <si>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</si>
  <si>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</si>
  <si>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</si>
  <si>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</si>
  <si>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</si>
  <si>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</si>
  <si>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</si>
  <si>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</si>
  <si>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</si>
  <si>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</si>
  <si>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</si>
  <si>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</si>
  <si>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</si>
  <si>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</si>
  <si>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</si>
  <si>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</si>
  <si>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</si>
  <si>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</si>
  <si>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</si>
  <si>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</si>
  <si>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</si>
  <si>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</si>
  <si>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</si>
  <si>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</si>
  <si>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</si>
  <si>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</si>
  <si>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</si>
  <si>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</si>
  <si>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</si>
  <si>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</si>
  <si>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</si>
  <si>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</si>
  <si>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</si>
  <si>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</si>
  <si>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</si>
  <si>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</si>
  <si>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</si>
  <si>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</si>
  <si>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</si>
  <si>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</si>
  <si>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</si>
  <si>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</si>
  <si>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</si>
  <si>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</si>
  <si>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</si>
  <si>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</si>
  <si>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</si>
  <si>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</si>
  <si>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</si>
  <si>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</si>
  <si>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</si>
  <si>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</si>
  <si>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</si>
  <si>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</si>
  <si>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</si>
  <si>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</si>
  <si>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</si>
  <si>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</si>
  <si>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</si>
  <si>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</si>
  <si>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</si>
  <si>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</si>
  <si>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</si>
  <si>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</si>
  <si>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</si>
  <si>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</si>
  <si>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</si>
  <si>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</si>
  <si>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</si>
  <si>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</si>
  <si>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</si>
  <si>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</si>
  <si>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</si>
  <si>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沖縄県恩納村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</si>
  <si>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</si>
  <si>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</si>
  <si>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</si>
  <si>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</si>
  <si>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</si>
  <si>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</si>
  <si>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</si>
  <si>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</si>
  <si>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</si>
  <si>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</si>
  <si>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</si>
  <si>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</si>
  <si>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</si>
  <si>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</si>
  <si>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</si>
  <si>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</si>
  <si>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</si>
  <si>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</si>
  <si>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</si>
  <si>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</si>
  <si>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</si>
  <si>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</si>
  <si>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</si>
  <si>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</si>
  <si>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</si>
  <si>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</si>
  <si>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</si>
  <si>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</si>
  <si>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</si>
  <si>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</si>
  <si>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</si>
  <si>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</si>
  <si>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</si>
  <si>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恩納村国民健康保険特別会計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</si>
  <si>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</si>
  <si>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</si>
  <si>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</si>
  <si>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</si>
  <si>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</si>
  <si>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</si>
  <si>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</si>
  <si>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</si>
  <si>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</si>
  <si>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</si>
  <si>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</si>
  <si>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</si>
  <si>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</si>
  <si>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</si>
  <si>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</si>
  <si>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</si>
  <si>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</si>
  <si>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</si>
  <si>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</si>
  <si>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</si>
  <si>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</si>
  <si>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</si>
  <si>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</si>
  <si>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</si>
  <si>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</si>
  <si>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</si>
  <si>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</si>
  <si>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</si>
  <si>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</si>
  <si>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</si>
  <si>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</si>
  <si>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</si>
  <si>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</si>
  <si>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</si>
  <si>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</si>
  <si>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</si>
  <si>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</si>
  <si>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</si>
  <si>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</si>
  <si>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</si>
  <si>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</si>
  <si>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</si>
  <si>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</si>
  <si>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</si>
  <si>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</si>
  <si>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</si>
  <si>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</si>
  <si>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</si>
  <si>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</si>
  <si>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</si>
  <si>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</si>
  <si>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</si>
  <si>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</si>
  <si>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</si>
  <si>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</si>
  <si>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</si>
  <si>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</si>
  <si>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</si>
  <si>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国民健康保険特別会計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</si>
  <si>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</si>
  <si>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</si>
  <si>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</si>
  <si>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</si>
  <si>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</si>
  <si>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</si>
  <si>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</si>
  <si>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</si>
  <si>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</si>
  <si>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</si>
  <si>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</si>
  <si>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</si>
  <si>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</si>
  <si>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</si>
  <si>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</si>
  <si>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</si>
  <si>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</si>
  <si>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</si>
  <si>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</si>
  <si>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</si>
  <si>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</si>
  <si>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</si>
  <si>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</si>
  <si>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</si>
  <si>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</si>
  <si>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</si>
  <si>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</si>
  <si>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</si>
  <si>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</si>
  <si>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</si>
  <si>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</si>
  <si>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</si>
  <si>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</si>
  <si>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</si>
  <si>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</si>
  <si>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</si>
  <si>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</si>
  <si>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</si>
  <si>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</si>
  <si>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</si>
  <si>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</si>
  <si>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</si>
  <si>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</si>
  <si>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</si>
  <si>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</si>
  <si>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</si>
  <si>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</si>
  <si>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</si>
  <si>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</si>
  <si>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</si>
  <si>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</si>
  <si>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</si>
  <si>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</si>
  <si>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</si>
  <si>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</si>
  <si>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</si>
  <si>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</si>
  <si>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</si>
  <si>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</si>
  <si>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</si>
  <si>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</si>
  <si>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</si>
  <si>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</si>
  <si>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</si>
  <si>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</si>
  <si>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</si>
  <si>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</si>
  <si>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</si>
  <si>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</si>
  <si>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</si>
  <si>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</si>
  <si>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</si>
  <si>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</si>
  <si>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</si>
  <si>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</si>
  <si>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</si>
  <si>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</si>
  <si>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</si>
  <si>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</si>
  <si>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</si>
  <si>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</si>
  <si>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</si>
  <si>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3.00</t>
  </si>
  <si>
    <t>▲ 6.05</t>
  </si>
  <si>
    <t>▲ 9.96</t>
  </si>
  <si>
    <t>一般会計</t>
  </si>
  <si>
    <t>水道事業会計</t>
  </si>
  <si>
    <t>下水道事業会計</t>
  </si>
  <si>
    <t>恩納村国民健康保険特別会計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</si>
  <si>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</si>
  <si>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</si>
  <si>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</si>
  <si>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</si>
  <si>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</si>
  <si>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</si>
  <si>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</si>
  <si>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</si>
  <si>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地域福祉基金</t>
    <phoneticPr fontId="5"/>
  </si>
  <si>
    <t>沖縄県市町村自治会館管理組合</t>
    <phoneticPr fontId="2"/>
  </si>
  <si>
    <t>沖縄県市町村総合事務組合</t>
    <phoneticPr fontId="2"/>
  </si>
  <si>
    <t>金武地区消防衛生組合</t>
    <phoneticPr fontId="2"/>
  </si>
  <si>
    <t>北部広域市町村圏事務組合</t>
    <phoneticPr fontId="2"/>
  </si>
  <si>
    <t>沖縄県介護保険広域連合</t>
    <phoneticPr fontId="2"/>
  </si>
  <si>
    <t>沖縄県後期高齢者医療広域</t>
    <phoneticPr fontId="2"/>
  </si>
  <si>
    <t>中部北環境施設組合</t>
    <phoneticPr fontId="2"/>
  </si>
  <si>
    <t>公共施設整備基金</t>
    <phoneticPr fontId="2"/>
  </si>
  <si>
    <t>ふるさとづくり応援基金</t>
    <phoneticPr fontId="2"/>
  </si>
  <si>
    <t>職員退職加算負担金積立金基金</t>
    <phoneticPr fontId="2"/>
  </si>
  <si>
    <t>万座毛周辺活性化施設基金</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</si>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</sst>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7" fillId="0" borderId="31" xfId="8" applyFont="1" applyBorder="1">
      <alignment vertical="center"/>
    </xf>
    <xf numFmtId="0" fontId="27" fillId="0" borderId="42" xfId="8" applyFont="1" applyBorder="1">
      <alignmen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70" xfId="8" applyFont="1" applyBorder="1" applyAlignment="1">
      <alignment horizontal="center"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24"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11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extLst>
            <c:ext xmlns:c16="http://schemas.microsoft.com/office/drawing/2014/chart" uri="{C3380CC4-5D6E-409C-BE32-E72D297353CC}">
              <c16:uniqueId val="{00000000-398C-4D06-A7B6-E4FC40014F3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372195</c:v>
                </c:pt>
                <c:pt idx="1">
                  <c:v>120523</c:v>
                </c:pt>
                <c:pt idx="2">
                  <c:v>99471</c:v>
                </c:pt>
                <c:pt idx="3">
                  <c:v>125728</c:v>
                </c:pt>
                <c:pt idx="4">
                  <c:v>174893</c:v>
                </c:pt>
              </c:numCache>
            </c:numRef>
          </c:val>
          <c:smooth val="0"/>
          <c:extLst>
            <c:ext xmlns:c16="http://schemas.microsoft.com/office/drawing/2014/chart" uri="{C3380CC4-5D6E-409C-BE32-E72D297353CC}">
              <c16:uniqueId val="{00000001-398C-4D06-A7B6-E4FC40014F3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8.7200000000000006</c:v>
                </c:pt>
                <c:pt idx="1">
                  <c:v>14.18</c:v>
                </c:pt>
                <c:pt idx="2">
                  <c:v>17.23</c:v>
                </c:pt>
                <c:pt idx="3">
                  <c:v>6.38</c:v>
                </c:pt>
                <c:pt idx="4">
                  <c:v>39.74</c:v>
                </c:pt>
              </c:numCache>
            </c:numRef>
          </c:val>
          <c:extLst>
            <c:ext xmlns:c16="http://schemas.microsoft.com/office/drawing/2014/chart" uri="{C3380CC4-5D6E-409C-BE32-E72D297353CC}">
              <c16:uniqueId val="{00000000-2FCD-4E09-9B8D-F57008C54E3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43.71</c:v>
                </c:pt>
                <c:pt idx="1">
                  <c:v>29.05</c:v>
                </c:pt>
                <c:pt idx="2">
                  <c:v>34.700000000000003</c:v>
                </c:pt>
                <c:pt idx="3">
                  <c:v>32.909999999999997</c:v>
                </c:pt>
                <c:pt idx="4">
                  <c:v>16.78</c:v>
                </c:pt>
              </c:numCache>
            </c:numRef>
          </c:val>
          <c:extLst>
            <c:ext xmlns:c16="http://schemas.microsoft.com/office/drawing/2014/chart" uri="{C3380CC4-5D6E-409C-BE32-E72D297353CC}">
              <c16:uniqueId val="{00000001-2FCD-4E09-9B8D-F57008C54E3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c:v>
                </c:pt>
                <c:pt idx="1">
                  <c:v>-6.05</c:v>
                </c:pt>
                <c:pt idx="2">
                  <c:v>6.26</c:v>
                </c:pt>
                <c:pt idx="3">
                  <c:v>-9.9600000000000009</c:v>
                </c:pt>
                <c:pt idx="4">
                  <c:v>17.559999999999999</c:v>
                </c:pt>
              </c:numCache>
            </c:numRef>
          </c:val>
          <c:smooth val="0"/>
          <c:extLst>
            <c:ext xmlns:c16="http://schemas.microsoft.com/office/drawing/2014/chart" uri="{C3380CC4-5D6E-409C-BE32-E72D297353CC}">
              <c16:uniqueId val="{00000002-2FCD-4E09-9B8D-F57008C54E3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0.25</c:v>
                </c:pt>
                <c:pt idx="2">
                  <c:v>#N/A</c:v>
                </c:pt>
                <c:pt idx="3">
                  <c:v>0.16</c:v>
                </c:pt>
                <c:pt idx="4">
                  <c:v>#N/A</c:v>
                </c:pt>
                <c:pt idx="5">
                  <c:v>0.31</c:v>
                </c:pt>
                <c:pt idx="6">
                  <c:v>#N/A</c:v>
                </c:pt>
                <c:pt idx="7">
                  <c:v>0.37</c:v>
                </c:pt>
                <c:pt idx="8">
                  <c:v>0</c:v>
                </c:pt>
                <c:pt idx="9">
                  <c:v>0</c:v>
                </c:pt>
              </c:numCache>
            </c:numRef>
          </c:val>
          <c:extLst>
            <c:ext xmlns:c16="http://schemas.microsoft.com/office/drawing/2014/chart" uri="{C3380CC4-5D6E-409C-BE32-E72D297353CC}">
              <c16:uniqueId val="{00000000-AD5D-4864-9879-3FC2B7D2011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D5D-4864-9879-3FC2B7D2011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D5D-4864-9879-3FC2B7D2011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D5D-4864-9879-3FC2B7D2011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AD5D-4864-9879-3FC2B7D2011D}"/>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0.01</c:v>
                </c:pt>
                <c:pt idx="2">
                  <c:v>#N/A</c:v>
                </c:pt>
                <c:pt idx="3">
                  <c:v>0.02</c:v>
                </c:pt>
                <c:pt idx="4">
                  <c:v>#N/A</c:v>
                </c:pt>
                <c:pt idx="5">
                  <c:v>0</c:v>
                </c:pt>
                <c:pt idx="6">
                  <c:v>#N/A</c:v>
                </c:pt>
                <c:pt idx="7">
                  <c:v>0.02</c:v>
                </c:pt>
                <c:pt idx="8">
                  <c:v>#N/A</c:v>
                </c:pt>
                <c:pt idx="9">
                  <c:v>0.02</c:v>
                </c:pt>
              </c:numCache>
            </c:numRef>
          </c:val>
          <c:extLst>
            <c:ext xmlns:c16="http://schemas.microsoft.com/office/drawing/2014/chart" uri="{C3380CC4-5D6E-409C-BE32-E72D297353CC}">
              <c16:uniqueId val="{00000005-AD5D-4864-9879-3FC2B7D2011D}"/>
            </c:ext>
          </c:extLst>
        </c:ser>
        <c:ser>
          <c:idx val="6"/>
          <c:order val="6"/>
          <c:tx>
            <c:strRef>
              <c:f>データシート!$A$33</c:f>
              <c:strCache>
                <c:ptCount val="1"/>
                <c:pt idx="0">
                  <c:v>恩納村国民健康保険特別会計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0.61</c:v>
                </c:pt>
                <c:pt idx="2">
                  <c:v>#N/A</c:v>
                </c:pt>
                <c:pt idx="3">
                  <c:v>1.1299999999999999</c:v>
                </c:pt>
                <c:pt idx="4">
                  <c:v>#N/A</c:v>
                </c:pt>
                <c:pt idx="5">
                  <c:v>0.24</c:v>
                </c:pt>
                <c:pt idx="6">
                  <c:v>#N/A</c:v>
                </c:pt>
                <c:pt idx="7">
                  <c:v>0.38</c:v>
                </c:pt>
                <c:pt idx="8">
                  <c:v>#N/A</c:v>
                </c:pt>
                <c:pt idx="9">
                  <c:v>0.2</c:v>
                </c:pt>
              </c:numCache>
            </c:numRef>
          </c:val>
          <c:extLst>
            <c:ext xmlns:c16="http://schemas.microsoft.com/office/drawing/2014/chart" uri="{C3380CC4-5D6E-409C-BE32-E72D297353CC}">
              <c16:uniqueId val="{00000006-AD5D-4864-9879-3FC2B7D2011D}"/>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5.39</c:v>
                </c:pt>
              </c:numCache>
            </c:numRef>
          </c:val>
          <c:extLst>
            <c:ext xmlns:c16="http://schemas.microsoft.com/office/drawing/2014/chart" uri="{C3380CC4-5D6E-409C-BE32-E72D297353CC}">
              <c16:uniqueId val="{00000007-AD5D-4864-9879-3FC2B7D2011D}"/>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18.5</c:v>
                </c:pt>
                <c:pt idx="2">
                  <c:v>#N/A</c:v>
                </c:pt>
                <c:pt idx="3">
                  <c:v>15.32</c:v>
                </c:pt>
                <c:pt idx="4">
                  <c:v>#N/A</c:v>
                </c:pt>
                <c:pt idx="5">
                  <c:v>18</c:v>
                </c:pt>
                <c:pt idx="6">
                  <c:v>#N/A</c:v>
                </c:pt>
                <c:pt idx="7">
                  <c:v>18.73</c:v>
                </c:pt>
                <c:pt idx="8">
                  <c:v>#N/A</c:v>
                </c:pt>
                <c:pt idx="9">
                  <c:v>20.78</c:v>
                </c:pt>
              </c:numCache>
            </c:numRef>
          </c:val>
          <c:extLst>
            <c:ext xmlns:c16="http://schemas.microsoft.com/office/drawing/2014/chart" uri="{C3380CC4-5D6E-409C-BE32-E72D297353CC}">
              <c16:uniqueId val="{00000008-AD5D-4864-9879-3FC2B7D2011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8.7100000000000009</c:v>
                </c:pt>
                <c:pt idx="2">
                  <c:v>#N/A</c:v>
                </c:pt>
                <c:pt idx="3">
                  <c:v>14.17</c:v>
                </c:pt>
                <c:pt idx="4">
                  <c:v>#N/A</c:v>
                </c:pt>
                <c:pt idx="5">
                  <c:v>17.23</c:v>
                </c:pt>
                <c:pt idx="6">
                  <c:v>#N/A</c:v>
                </c:pt>
                <c:pt idx="7">
                  <c:v>6.38</c:v>
                </c:pt>
                <c:pt idx="8">
                  <c:v>#N/A</c:v>
                </c:pt>
                <c:pt idx="9">
                  <c:v>39.729999999999997</c:v>
                </c:pt>
              </c:numCache>
            </c:numRef>
          </c:val>
          <c:extLst>
            <c:ext xmlns:c16="http://schemas.microsoft.com/office/drawing/2014/chart" uri="{C3380CC4-5D6E-409C-BE32-E72D297353CC}">
              <c16:uniqueId val="{00000009-AD5D-4864-9879-3FC2B7D2011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317</c:v>
                </c:pt>
                <c:pt idx="5">
                  <c:v>314</c:v>
                </c:pt>
                <c:pt idx="8">
                  <c:v>308</c:v>
                </c:pt>
                <c:pt idx="11">
                  <c:v>300</c:v>
                </c:pt>
                <c:pt idx="14">
                  <c:v>286</c:v>
                </c:pt>
              </c:numCache>
            </c:numRef>
          </c:val>
          <c:extLst>
            <c:ext xmlns:c16="http://schemas.microsoft.com/office/drawing/2014/chart" uri="{C3380CC4-5D6E-409C-BE32-E72D297353CC}">
              <c16:uniqueId val="{00000000-6D2B-4288-BC93-D9F80EF7599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D2B-4288-BC93-D9F80EF7599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6D2B-4288-BC93-D9F80EF7599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26</c:v>
                </c:pt>
                <c:pt idx="3">
                  <c:v>29</c:v>
                </c:pt>
                <c:pt idx="6">
                  <c:v>37</c:v>
                </c:pt>
                <c:pt idx="9">
                  <c:v>33</c:v>
                </c:pt>
                <c:pt idx="12">
                  <c:v>35</c:v>
                </c:pt>
              </c:numCache>
            </c:numRef>
          </c:val>
          <c:extLst>
            <c:ext xmlns:c16="http://schemas.microsoft.com/office/drawing/2014/chart" uri="{C3380CC4-5D6E-409C-BE32-E72D297353CC}">
              <c16:uniqueId val="{00000003-6D2B-4288-BC93-D9F80EF7599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45</c:v>
                </c:pt>
                <c:pt idx="3">
                  <c:v>47</c:v>
                </c:pt>
                <c:pt idx="6">
                  <c:v>49</c:v>
                </c:pt>
                <c:pt idx="9">
                  <c:v>52</c:v>
                </c:pt>
                <c:pt idx="12">
                  <c:v>11</c:v>
                </c:pt>
              </c:numCache>
            </c:numRef>
          </c:val>
          <c:extLst>
            <c:ext xmlns:c16="http://schemas.microsoft.com/office/drawing/2014/chart" uri="{C3380CC4-5D6E-409C-BE32-E72D297353CC}">
              <c16:uniqueId val="{00000004-6D2B-4288-BC93-D9F80EF7599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D2B-4288-BC93-D9F80EF7599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D2B-4288-BC93-D9F80EF7599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403</c:v>
                </c:pt>
                <c:pt idx="3">
                  <c:v>396</c:v>
                </c:pt>
                <c:pt idx="6">
                  <c:v>393</c:v>
                </c:pt>
                <c:pt idx="9">
                  <c:v>432</c:v>
                </c:pt>
                <c:pt idx="12">
                  <c:v>396</c:v>
                </c:pt>
              </c:numCache>
            </c:numRef>
          </c:val>
          <c:extLst>
            <c:ext xmlns:c16="http://schemas.microsoft.com/office/drawing/2014/chart" uri="{C3380CC4-5D6E-409C-BE32-E72D297353CC}">
              <c16:uniqueId val="{00000007-6D2B-4288-BC93-D9F80EF7599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157</c:v>
                </c:pt>
                <c:pt idx="2">
                  <c:v>#N/A</c:v>
                </c:pt>
                <c:pt idx="3">
                  <c:v>#N/A</c:v>
                </c:pt>
                <c:pt idx="4">
                  <c:v>158</c:v>
                </c:pt>
                <c:pt idx="5">
                  <c:v>#N/A</c:v>
                </c:pt>
                <c:pt idx="6">
                  <c:v>#N/A</c:v>
                </c:pt>
                <c:pt idx="7">
                  <c:v>171</c:v>
                </c:pt>
                <c:pt idx="8">
                  <c:v>#N/A</c:v>
                </c:pt>
                <c:pt idx="9">
                  <c:v>#N/A</c:v>
                </c:pt>
                <c:pt idx="10">
                  <c:v>217</c:v>
                </c:pt>
                <c:pt idx="11">
                  <c:v>#N/A</c:v>
                </c:pt>
                <c:pt idx="12">
                  <c:v>#N/A</c:v>
                </c:pt>
                <c:pt idx="13">
                  <c:v>156</c:v>
                </c:pt>
                <c:pt idx="14">
                  <c:v>#N/A</c:v>
                </c:pt>
              </c:numCache>
            </c:numRef>
          </c:val>
          <c:smooth val="0"/>
          <c:extLst>
            <c:ext xmlns:c16="http://schemas.microsoft.com/office/drawing/2014/chart" uri="{C3380CC4-5D6E-409C-BE32-E72D297353CC}">
              <c16:uniqueId val="{00000008-6D2B-4288-BC93-D9F80EF7599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3660</c:v>
                </c:pt>
                <c:pt idx="5">
                  <c:v>3575</c:v>
                </c:pt>
                <c:pt idx="8">
                  <c:v>3428</c:v>
                </c:pt>
                <c:pt idx="11">
                  <c:v>3311</c:v>
                </c:pt>
                <c:pt idx="14">
                  <c:v>3680</c:v>
                </c:pt>
              </c:numCache>
            </c:numRef>
          </c:val>
          <c:extLst>
            <c:ext xmlns:c16="http://schemas.microsoft.com/office/drawing/2014/chart" uri="{C3380CC4-5D6E-409C-BE32-E72D297353CC}">
              <c16:uniqueId val="{00000000-7891-4B44-88A0-D1F383CAC16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37</c:v>
                </c:pt>
                <c:pt idx="5">
                  <c:v>37</c:v>
                </c:pt>
                <c:pt idx="8">
                  <c:v>32</c:v>
                </c:pt>
                <c:pt idx="11">
                  <c:v>21</c:v>
                </c:pt>
                <c:pt idx="14">
                  <c:v>10</c:v>
                </c:pt>
              </c:numCache>
            </c:numRef>
          </c:val>
          <c:extLst>
            <c:ext xmlns:c16="http://schemas.microsoft.com/office/drawing/2014/chart" uri="{C3380CC4-5D6E-409C-BE32-E72D297353CC}">
              <c16:uniqueId val="{00000001-7891-4B44-88A0-D1F383CAC16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3760</c:v>
                </c:pt>
                <c:pt idx="5">
                  <c:v>4566</c:v>
                </c:pt>
                <c:pt idx="8">
                  <c:v>4913</c:v>
                </c:pt>
                <c:pt idx="11">
                  <c:v>5151</c:v>
                </c:pt>
                <c:pt idx="14">
                  <c:v>4424</c:v>
                </c:pt>
              </c:numCache>
            </c:numRef>
          </c:val>
          <c:extLst>
            <c:ext xmlns:c16="http://schemas.microsoft.com/office/drawing/2014/chart" uri="{C3380CC4-5D6E-409C-BE32-E72D297353CC}">
              <c16:uniqueId val="{00000002-7891-4B44-88A0-D1F383CAC16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891-4B44-88A0-D1F383CAC16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891-4B44-88A0-D1F383CAC16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891-4B44-88A0-D1F383CAC16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280</c:v>
                </c:pt>
                <c:pt idx="3">
                  <c:v>212</c:v>
                </c:pt>
                <c:pt idx="6">
                  <c:v>238</c:v>
                </c:pt>
                <c:pt idx="9">
                  <c:v>271</c:v>
                </c:pt>
                <c:pt idx="12">
                  <c:v>315</c:v>
                </c:pt>
              </c:numCache>
            </c:numRef>
          </c:val>
          <c:extLst>
            <c:ext xmlns:c16="http://schemas.microsoft.com/office/drawing/2014/chart" uri="{C3380CC4-5D6E-409C-BE32-E72D297353CC}">
              <c16:uniqueId val="{00000006-7891-4B44-88A0-D1F383CAC16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152</c:v>
                </c:pt>
                <c:pt idx="3">
                  <c:v>119</c:v>
                </c:pt>
                <c:pt idx="6">
                  <c:v>85</c:v>
                </c:pt>
                <c:pt idx="9">
                  <c:v>65</c:v>
                </c:pt>
                <c:pt idx="12">
                  <c:v>77</c:v>
                </c:pt>
              </c:numCache>
            </c:numRef>
          </c:val>
          <c:extLst>
            <c:ext xmlns:c16="http://schemas.microsoft.com/office/drawing/2014/chart" uri="{C3380CC4-5D6E-409C-BE32-E72D297353CC}">
              <c16:uniqueId val="{00000007-7891-4B44-88A0-D1F383CAC16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833</c:v>
                </c:pt>
                <c:pt idx="3">
                  <c:v>894</c:v>
                </c:pt>
                <c:pt idx="6">
                  <c:v>948</c:v>
                </c:pt>
                <c:pt idx="9">
                  <c:v>1069</c:v>
                </c:pt>
                <c:pt idx="12">
                  <c:v>1033</c:v>
                </c:pt>
              </c:numCache>
            </c:numRef>
          </c:val>
          <c:extLst>
            <c:ext xmlns:c16="http://schemas.microsoft.com/office/drawing/2014/chart" uri="{C3380CC4-5D6E-409C-BE32-E72D297353CC}">
              <c16:uniqueId val="{00000008-7891-4B44-88A0-D1F383CAC16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7891-4B44-88A0-D1F383CAC16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5284</c:v>
                </c:pt>
                <c:pt idx="3">
                  <c:v>5078</c:v>
                </c:pt>
                <c:pt idx="6">
                  <c:v>4807</c:v>
                </c:pt>
                <c:pt idx="9">
                  <c:v>4430</c:v>
                </c:pt>
                <c:pt idx="12">
                  <c:v>4115</c:v>
                </c:pt>
              </c:numCache>
            </c:numRef>
          </c:val>
          <c:extLst>
            <c:ext xmlns:c16="http://schemas.microsoft.com/office/drawing/2014/chart" uri="{C3380CC4-5D6E-409C-BE32-E72D297353CC}">
              <c16:uniqueId val="{0000000A-7891-4B44-88A0-D1F383CAC16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891-4B44-88A0-D1F383CAC16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1254</c:v>
                </c:pt>
                <c:pt idx="1">
                  <c:v>1254</c:v>
                </c:pt>
                <c:pt idx="2">
                  <c:v>645</c:v>
                </c:pt>
              </c:numCache>
            </c:numRef>
          </c:val>
          <c:extLst>
            <c:ext xmlns:c16="http://schemas.microsoft.com/office/drawing/2014/chart" uri="{C3380CC4-5D6E-409C-BE32-E72D297353CC}">
              <c16:uniqueId val="{00000000-1428-4A2D-A065-CCE5394EB0F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484</c:v>
                </c:pt>
                <c:pt idx="1">
                  <c:v>458</c:v>
                </c:pt>
                <c:pt idx="2">
                  <c:v>435</c:v>
                </c:pt>
              </c:numCache>
            </c:numRef>
          </c:val>
          <c:extLst>
            <c:ext xmlns:c16="http://schemas.microsoft.com/office/drawing/2014/chart" uri="{C3380CC4-5D6E-409C-BE32-E72D297353CC}">
              <c16:uniqueId val="{00000001-1428-4A2D-A065-CCE5394EB0F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4915</c:v>
                </c:pt>
                <c:pt idx="1">
                  <c:v>6378</c:v>
                </c:pt>
                <c:pt idx="2">
                  <c:v>6810</c:v>
                </c:pt>
              </c:numCache>
            </c:numRef>
          </c:val>
          <c:extLst>
            <c:ext xmlns:c16="http://schemas.microsoft.com/office/drawing/2014/chart" uri="{C3380CC4-5D6E-409C-BE32-E72D297353CC}">
              <c16:uniqueId val="{00000002-1428-4A2D-A065-CCE5394EB0F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沖縄県恩納村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年度決算までに大規模な建設事業が完了したため、今後は地方債の償還を進め、地方債の発行を抑制する期間として財政運営に取り組む</a:t>
          </a:r>
          <a:r>
            <a:rPr kumimoji="1" lang="ja-JP" altLang="en-US"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満期一括償還地方債の償還の財源に係るものはない。</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沖縄県恩納村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統合中学校整備事業や万座毛周辺活性化整備事業による新規発行債があった為に、令和元年度にかけ地方債の現在高が大幅に増加したものの、償還が進み令和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年度時点の地方債残高は減少している。　</a:t>
          </a:r>
          <a:endParaRPr lang="ja-JP" altLang="ja-JP">
            <a:effectLst/>
          </a:endParaRPr>
        </a:p>
        <a:p>
          <a:r>
            <a:rPr kumimoji="1" lang="ja-JP" altLang="ja-JP" sz="1100">
              <a:solidFill>
                <a:schemeClr val="dk1"/>
              </a:solidFill>
              <a:effectLst/>
              <a:latin typeface="+mn-lt"/>
              <a:ea typeface="+mn-ea"/>
              <a:cs typeface="+mn-cs"/>
            </a:rPr>
            <a:t>　上記</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つの大型事業が令和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まで</a:t>
          </a:r>
          <a:r>
            <a:rPr kumimoji="1" lang="ja-JP" altLang="ja-JP" sz="1100">
              <a:solidFill>
                <a:schemeClr val="dk1"/>
              </a:solidFill>
              <a:effectLst/>
              <a:latin typeface="+mn-lt"/>
              <a:ea typeface="+mn-ea"/>
              <a:cs typeface="+mn-cs"/>
            </a:rPr>
            <a:t>に完了したことから、今後は起債の抑制ならびに充当可能基金の積み立てを積極的に行い、適正な財政運営に努める</a:t>
          </a:r>
          <a:r>
            <a:rPr kumimoji="1" lang="ja-JP" altLang="en-US" sz="1100">
              <a:solidFill>
                <a:schemeClr val="dk1"/>
              </a:solidFill>
              <a:effectLst/>
              <a:latin typeface="+mn-lt"/>
              <a:ea typeface="+mn-ea"/>
              <a:cs typeface="+mn-cs"/>
            </a:rPr>
            <a:t>。</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沖縄県恩納村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対前年度比△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200,372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％）の減少となったが、その主な要因は、財政調整基金の減少によるものである。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3,376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百万円をふるさとづくり応援基金に積み立て、ふるさとづくり応援寄附金を活用した事業実施に充てるため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・公共施設更新に備え、公共施設整備基金、財政調整基金への積み立てを優先的に行う。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・「恩納村中長期財政計画（後期）」に基づいた、基金の積立・維持を目指す。（財政目標</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：基金残高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45 </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億円以上の確保を目指す）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・恩納村ふるさとづくり応援基金：恩納村の発展を願い応援しようとする寄附者からの寄附を積立てるための基金。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①村におまかせ事業（村が必要に応じて各事業に充当）</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②すべてのこどもに笑顔と健康を支援する事業（子育て支援・応援、医療助成等）</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③未来を担う人材育成事業（国内外へのスポーツまたは文化派遣、青少年野外活動の実施等）</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④自然景観・環境・地域振興に関する事業（海・海浜・集落等の景観維持、自然環境の再生・保護普及活動等）</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⑤防災・安心安全整備に関する事業（自然災害等による防災設備、防犯体制の充実等）</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・公共施設整備基金：恩納村の公共施設の整備、大規模修繕に要する資金を積立てるための基金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・恩納村ふるさとづくり応援基金：前年度に引き続きふるさと納税が好調であり、令和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3,376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3,208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・公共施設整備基金：村内の公共施設整備等に対する財源として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百万円を充当した。令和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百万円を積み立て、年度末残高は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百万円千円となった。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年度策定の個別施設計画で見込まれている公共施設の更新費用への備えとして、今後も優先的に積立を行う。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百万円の積立を行い、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761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財政調整基金については、他の基金とのバランスを考慮し積み立てていく。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千円の積立を行ったが、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現在、繰上償還の効果は低いため積極的な積立は検討していない。</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沖縄県恩納村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11,316
9,914
50.81
17,211,389
15,652,196
1,526,938
3,842,478
4,125,229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前年度に引き続き、固定資産税等の村税が増加し、全国平均を上回る</a:t>
          </a:r>
          <a:r>
            <a:rPr kumimoji="1" lang="en-US" altLang="ja-JP" sz="1100">
              <a:solidFill>
                <a:schemeClr val="dk1"/>
              </a:solidFill>
              <a:effectLst/>
              <a:latin typeface="+mn-lt"/>
              <a:ea typeface="+mn-ea"/>
              <a:cs typeface="+mn-cs"/>
            </a:rPr>
            <a:t>0.63</a:t>
          </a:r>
          <a:r>
            <a:rPr kumimoji="1" lang="ja-JP" altLang="ja-JP" sz="1100">
              <a:solidFill>
                <a:schemeClr val="dk1"/>
              </a:solidFill>
              <a:effectLst/>
              <a:latin typeface="+mn-lt"/>
              <a:ea typeface="+mn-ea"/>
              <a:cs typeface="+mn-cs"/>
            </a:rPr>
            <a:t>となった。引き続き収納率向上の取り組みを行っていく。</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58738</xdr:rowOff>
    </xdr:from>
    <xdr:to>
      <xdr:col>23</xdr:col>
      <xdr:colOff>133350</xdr:colOff>
      <xdr:row>44</xdr:row>
      <xdr:rowOff>144992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30938"/>
          <a:ext cx="0" cy="14578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117069</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144992</xdr:rowOff>
    </xdr:from>
    <xdr:to>
      <xdr:col>24</xdr:col>
      <xdr:colOff>12700</xdr:colOff>
      <xdr:row>44</xdr:row>
      <xdr:rowOff>144992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145115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58738</xdr:rowOff>
    </xdr:from>
    <xdr:to>
      <xdr:col>24</xdr:col>
      <xdr:colOff>12700</xdr:colOff>
      <xdr:row>36</xdr:row>
      <xdr:rowOff>58738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55563</xdr:rowOff>
    </xdr:from>
    <xdr:to>
      <xdr:col>23</xdr:col>
      <xdr:colOff>133350</xdr:colOff>
      <xdr:row>42</xdr:row>
      <xdr:rowOff>75671</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4114800" y="7256463"/>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167869</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368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75671</xdr:rowOff>
    </xdr:from>
    <xdr:to>
      <xdr:col>19</xdr:col>
      <xdr:colOff>133350</xdr:colOff>
      <xdr:row>42</xdr:row>
      <xdr:rowOff>85725</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flipV="1">
          <a:off x="3225800" y="7276571"/>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34396</xdr:rowOff>
    </xdr:from>
    <xdr:to>
      <xdr:col>19</xdr:col>
      <xdr:colOff>184150</xdr:colOff>
      <xdr:row>43</xdr:row>
      <xdr:rowOff>135996</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120773</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49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85725</xdr:rowOff>
    </xdr:from>
    <xdr:to>
      <xdr:col>15</xdr:col>
      <xdr:colOff>82550</xdr:colOff>
      <xdr:row>42</xdr:row>
      <xdr:rowOff>85725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2866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34396</xdr:rowOff>
    </xdr:from>
    <xdr:to>
      <xdr:col>15</xdr:col>
      <xdr:colOff>133350</xdr:colOff>
      <xdr:row>43</xdr:row>
      <xdr:rowOff>135996</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120773</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49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85725</xdr:rowOff>
    </xdr:from>
    <xdr:to>
      <xdr:col>11</xdr:col>
      <xdr:colOff>31750</xdr:colOff>
      <xdr:row>42</xdr:row>
      <xdr:rowOff>95779</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flipV="1">
          <a:off x="1447800" y="7286625"/>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24342</xdr:rowOff>
    </xdr:from>
    <xdr:to>
      <xdr:col>11</xdr:col>
      <xdr:colOff>82550</xdr:colOff>
      <xdr:row>43</xdr:row>
      <xdr:rowOff>125942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110719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90610</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4763</xdr:rowOff>
    </xdr:from>
    <xdr:to>
      <xdr:col>23</xdr:col>
      <xdr:colOff>184150</xdr:colOff>
      <xdr:row>42</xdr:row>
      <xdr:rowOff>106363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21290</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05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24871</xdr:rowOff>
    </xdr:from>
    <xdr:to>
      <xdr:col>19</xdr:col>
      <xdr:colOff>184150</xdr:colOff>
      <xdr:row>42</xdr:row>
      <xdr:rowOff>126471</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225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136648</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6994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34925</xdr:rowOff>
    </xdr:from>
    <xdr:to>
      <xdr:col>15</xdr:col>
      <xdr:colOff>133350</xdr:colOff>
      <xdr:row>42</xdr:row>
      <xdr:rowOff>136525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146702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34925</xdr:rowOff>
    </xdr:from>
    <xdr:to>
      <xdr:col>11</xdr:col>
      <xdr:colOff>82550</xdr:colOff>
      <xdr:row>42</xdr:row>
      <xdr:rowOff>136525</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146702</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44979</xdr:rowOff>
    </xdr:from>
    <xdr:to>
      <xdr:col>7</xdr:col>
      <xdr:colOff>31750</xdr:colOff>
      <xdr:row>42</xdr:row>
      <xdr:rowOff>146579</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245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156756</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014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経常収支比率は類似団体内で</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位となっている。公債費については村内中学校の統合事業等により、平成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年度、令和元年度と多額の地方債の新規発行を行っており、これらの償還が令和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年度より開始された。このため高利率の地方債については、繰上返済や借換えの検討を行い、経常経費の抑制に努める。</a:t>
          </a:r>
          <a:endParaRPr lang="ja-JP" altLang="ja-JP" sz="1400">
            <a:effectLst/>
          </a:endParaRPr>
        </a:p>
        <a:p>
          <a:r>
            <a:rPr kumimoji="1" lang="ja-JP" altLang="ja-JP" sz="1100">
              <a:solidFill>
                <a:schemeClr val="dk1"/>
              </a:solidFill>
              <a:effectLst/>
              <a:latin typeface="+mn-lt"/>
              <a:ea typeface="+mn-ea"/>
              <a:cs typeface="+mn-cs"/>
            </a:rPr>
            <a:t>また、沖縄振興一括交付金に関連する事業や、公共施設の維持管理に関連する経費として物件費が高い傾向にあるため、委託料の適正化等、経常経費の抑制を検討する。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108162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014796"/>
          <a:ext cx="0" cy="15805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80239</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108162</xdr:rowOff>
    </xdr:from>
    <xdr:to>
      <xdr:col>24</xdr:col>
      <xdr:colOff>12700</xdr:colOff>
      <xdr:row>67</xdr:row>
      <xdr:rowOff>108162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88688</xdr:rowOff>
    </xdr:from>
    <xdr:to>
      <xdr:col>23</xdr:col>
      <xdr:colOff>133350</xdr:colOff>
      <xdr:row>62</xdr:row>
      <xdr:rowOff>116840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114800" y="10718588"/>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113471</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1086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141394</xdr:rowOff>
    </xdr:from>
    <xdr:to>
      <xdr:col>23</xdr:col>
      <xdr:colOff>184150</xdr:colOff>
      <xdr:row>65</xdr:row>
      <xdr:rowOff>71544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4233</xdr:rowOff>
    </xdr:from>
    <xdr:to>
      <xdr:col>19</xdr:col>
      <xdr:colOff>133350</xdr:colOff>
      <xdr:row>62</xdr:row>
      <xdr:rowOff>88688</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0634133"/>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141394</xdr:rowOff>
    </xdr:from>
    <xdr:to>
      <xdr:col>19</xdr:col>
      <xdr:colOff>184150</xdr:colOff>
      <xdr:row>65</xdr:row>
      <xdr:rowOff>71544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56321</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120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57573</xdr:rowOff>
    </xdr:from>
    <xdr:to>
      <xdr:col>15</xdr:col>
      <xdr:colOff>82550</xdr:colOff>
      <xdr:row>62</xdr:row>
      <xdr:rowOff>4233</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2336800" y="10344573"/>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73025</xdr:rowOff>
    </xdr:from>
    <xdr:to>
      <xdr:col>15</xdr:col>
      <xdr:colOff>133350</xdr:colOff>
      <xdr:row>65</xdr:row>
      <xdr:rowOff>3175</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4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159402</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113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57573</xdr:rowOff>
    </xdr:from>
    <xdr:to>
      <xdr:col>11</xdr:col>
      <xdr:colOff>31750</xdr:colOff>
      <xdr:row>62</xdr:row>
      <xdr:rowOff>96731</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flipV="1">
          <a:off x="1447800" y="10344573"/>
          <a:ext cx="889000" cy="382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30708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72407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66040</xdr:rowOff>
    </xdr:from>
    <xdr:to>
      <xdr:col>23</xdr:col>
      <xdr:colOff>184150</xdr:colOff>
      <xdr:row>62</xdr:row>
      <xdr:rowOff>167640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82567</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054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37888</xdr:rowOff>
    </xdr:from>
    <xdr:to>
      <xdr:col>19</xdr:col>
      <xdr:colOff>184150</xdr:colOff>
      <xdr:row>62</xdr:row>
      <xdr:rowOff>139488</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149665</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0436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124883</xdr:rowOff>
    </xdr:from>
    <xdr:to>
      <xdr:col>15</xdr:col>
      <xdr:colOff>133350</xdr:colOff>
      <xdr:row>62</xdr:row>
      <xdr:rowOff>55033</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65210</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6773</xdr:rowOff>
    </xdr:from>
    <xdr:to>
      <xdr:col>11</xdr:col>
      <xdr:colOff>82550</xdr:colOff>
      <xdr:row>60</xdr:row>
      <xdr:rowOff>108373</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118550</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006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45931</xdr:rowOff>
    </xdr:from>
    <xdr:to>
      <xdr:col>7</xdr:col>
      <xdr:colOff>31750</xdr:colOff>
      <xdr:row>62</xdr:row>
      <xdr:rowOff>147531</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067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157708</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[453,005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前年度に比して</a:t>
          </a:r>
          <a:r>
            <a:rPr kumimoji="1" lang="en-US" altLang="ja-JP" sz="1100">
              <a:solidFill>
                <a:schemeClr val="dk1"/>
              </a:solidFill>
              <a:effectLst/>
              <a:latin typeface="+mn-lt"/>
              <a:ea typeface="+mn-ea"/>
              <a:cs typeface="+mn-cs"/>
            </a:rPr>
            <a:t>38,742</a:t>
          </a:r>
          <a:r>
            <a:rPr kumimoji="1" lang="ja-JP" altLang="ja-JP" sz="1100">
              <a:solidFill>
                <a:schemeClr val="dk1"/>
              </a:solidFill>
              <a:effectLst/>
              <a:latin typeface="+mn-lt"/>
              <a:ea typeface="+mn-ea"/>
              <a:cs typeface="+mn-cs"/>
            </a:rPr>
            <a:t>円増加し、類似団体内でも下位である。</a:t>
          </a:r>
          <a:r>
            <a:rPr kumimoji="1" lang="ja-JP" altLang="en-US" sz="1100">
              <a:solidFill>
                <a:schemeClr val="dk1"/>
              </a:solidFill>
              <a:effectLst/>
              <a:latin typeface="+mn-lt"/>
              <a:ea typeface="+mn-ea"/>
              <a:cs typeface="+mn-cs"/>
            </a:rPr>
            <a:t>本村では、物件費の中でも特に「ふるさとづくり応援寄附金業務代行委託料」が増加している。令和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1,173</a:t>
          </a:r>
          <a:r>
            <a:rPr kumimoji="1" lang="ja-JP" altLang="en-US" sz="1100">
              <a:solidFill>
                <a:schemeClr val="dk1"/>
              </a:solidFill>
              <a:effectLst/>
              <a:latin typeface="+mn-lt"/>
              <a:ea typeface="+mn-ea"/>
              <a:cs typeface="+mn-cs"/>
            </a:rPr>
            <a:t>百万円であったが、令和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1,258</a:t>
          </a:r>
          <a:r>
            <a:rPr kumimoji="1" lang="ja-JP" altLang="en-US" sz="1100">
              <a:solidFill>
                <a:schemeClr val="dk1"/>
              </a:solidFill>
              <a:effectLst/>
              <a:latin typeface="+mn-lt"/>
              <a:ea typeface="+mn-ea"/>
              <a:cs typeface="+mn-cs"/>
            </a:rPr>
            <a:t>百万円となり、増加している。今後は、委託費用の適正化を図るとともに、個別施設計画に基づく公共施設マネジメントを推進し、経常経費の抑制に努める。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163201</xdr:rowOff>
    </xdr:from>
    <xdr:to>
      <xdr:col>23</xdr:col>
      <xdr:colOff>133350</xdr:colOff>
      <xdr:row>88</xdr:row>
      <xdr:rowOff>29666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4050651"/>
          <a:ext cx="0" cy="10666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1743</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0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29666</xdr:rowOff>
    </xdr:from>
    <xdr:to>
      <xdr:col>24</xdr:col>
      <xdr:colOff>12700</xdr:colOff>
      <xdr:row>88</xdr:row>
      <xdr:rowOff>29666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117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78128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163201</xdr:rowOff>
    </xdr:from>
    <xdr:to>
      <xdr:col>24</xdr:col>
      <xdr:colOff>12700</xdr:colOff>
      <xdr:row>81</xdr:row>
      <xdr:rowOff>163201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4050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60430</xdr:rowOff>
    </xdr:from>
    <xdr:to>
      <xdr:col>23</xdr:col>
      <xdr:colOff>133350</xdr:colOff>
      <xdr:row>85</xdr:row>
      <xdr:rowOff>138334</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633680"/>
          <a:ext cx="838200" cy="77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9489</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068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164412</xdr:rowOff>
    </xdr:from>
    <xdr:to>
      <xdr:col>23</xdr:col>
      <xdr:colOff>184150</xdr:colOff>
      <xdr:row>83</xdr:row>
      <xdr:rowOff>94562</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22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113598</xdr:rowOff>
    </xdr:from>
    <xdr:to>
      <xdr:col>19</xdr:col>
      <xdr:colOff>133350</xdr:colOff>
      <xdr:row>85</xdr:row>
      <xdr:rowOff>60430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515398"/>
          <a:ext cx="889000" cy="118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127774</xdr:rowOff>
    </xdr:from>
    <xdr:to>
      <xdr:col>19</xdr:col>
      <xdr:colOff>184150</xdr:colOff>
      <xdr:row>83</xdr:row>
      <xdr:rowOff>57924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86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68101</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955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24668</xdr:rowOff>
    </xdr:from>
    <xdr:to>
      <xdr:col>15</xdr:col>
      <xdr:colOff>82550</xdr:colOff>
      <xdr:row>84</xdr:row>
      <xdr:rowOff>113598</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426468"/>
          <a:ext cx="889000" cy="88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123233</xdr:rowOff>
    </xdr:from>
    <xdr:to>
      <xdr:col>15</xdr:col>
      <xdr:colOff>133350</xdr:colOff>
      <xdr:row>83</xdr:row>
      <xdr:rowOff>53383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82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63560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5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161271</xdr:rowOff>
    </xdr:from>
    <xdr:to>
      <xdr:col>11</xdr:col>
      <xdr:colOff>31750</xdr:colOff>
      <xdr:row>84</xdr:row>
      <xdr:rowOff>24668</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391621"/>
          <a:ext cx="889000" cy="34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101577</xdr:rowOff>
    </xdr:from>
    <xdr:to>
      <xdr:col>11</xdr:col>
      <xdr:colOff>82550</xdr:colOff>
      <xdr:row>83</xdr:row>
      <xdr:rowOff>31727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16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41904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929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95193</xdr:rowOff>
    </xdr:from>
    <xdr:to>
      <xdr:col>7</xdr:col>
      <xdr:colOff>31750</xdr:colOff>
      <xdr:row>83</xdr:row>
      <xdr:rowOff>25343</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5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35520</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22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87534</xdr:rowOff>
    </xdr:from>
    <xdr:to>
      <xdr:col>23</xdr:col>
      <xdr:colOff>184150</xdr:colOff>
      <xdr:row>86</xdr:row>
      <xdr:rowOff>17684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660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59611</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632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9630</xdr:rowOff>
    </xdr:from>
    <xdr:to>
      <xdr:col>19</xdr:col>
      <xdr:colOff>184150</xdr:colOff>
      <xdr:row>85</xdr:row>
      <xdr:rowOff>111230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58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96007</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669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62798</xdr:rowOff>
    </xdr:from>
    <xdr:to>
      <xdr:col>15</xdr:col>
      <xdr:colOff>133350</xdr:colOff>
      <xdr:row>84</xdr:row>
      <xdr:rowOff>164398</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46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149175</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550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145318</xdr:rowOff>
    </xdr:from>
    <xdr:to>
      <xdr:col>11</xdr:col>
      <xdr:colOff>82550</xdr:colOff>
      <xdr:row>84</xdr:row>
      <xdr:rowOff>75468</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37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60245</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462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110471</xdr:rowOff>
    </xdr:from>
    <xdr:to>
      <xdr:col>7</xdr:col>
      <xdr:colOff>31750</xdr:colOff>
      <xdr:row>84</xdr:row>
      <xdr:rowOff>40621</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34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25398</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4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類似団体平均と同程度になっている。</a:t>
          </a:r>
          <a:endParaRPr lang="ja-JP" altLang="ja-JP">
            <a:effectLst/>
          </a:endParaRPr>
        </a:p>
        <a:p>
          <a:r>
            <a:rPr kumimoji="1" lang="ja-JP" altLang="ja-JP" sz="1100">
              <a:solidFill>
                <a:schemeClr val="dk1"/>
              </a:solidFill>
              <a:effectLst/>
              <a:latin typeface="+mn-lt"/>
              <a:ea typeface="+mn-ea"/>
              <a:cs typeface="+mn-cs"/>
            </a:rPr>
            <a:t>今後も類似団体等の動向に注視しながら、給与の適正化に努める。</a:t>
          </a:r>
          <a:endParaRPr lang="ja-JP" altLang="ja-JP">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56445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81100"/>
          <a:ext cx="0" cy="1434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28522</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56445</xdr:rowOff>
    </xdr:from>
    <xdr:to>
      <xdr:col>81</xdr:col>
      <xdr:colOff>133350</xdr:colOff>
      <xdr:row>89</xdr:row>
      <xdr:rowOff>56445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1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4939</xdr:rowOff>
    </xdr:from>
    <xdr:to>
      <xdr:col>81</xdr:col>
      <xdr:colOff>44450</xdr:colOff>
      <xdr:row>85</xdr:row>
      <xdr:rowOff>71966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578189"/>
          <a:ext cx="8382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20055</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933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47978</xdr:rowOff>
    </xdr:from>
    <xdr:to>
      <xdr:col>81</xdr:col>
      <xdr:colOff>95250</xdr:colOff>
      <xdr:row>85</xdr:row>
      <xdr:rowOff>149578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71966</xdr:rowOff>
    </xdr:from>
    <xdr:to>
      <xdr:col>77</xdr:col>
      <xdr:colOff>44450</xdr:colOff>
      <xdr:row>85</xdr:row>
      <xdr:rowOff>71966</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5290800" y="14645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119538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34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71966</xdr:rowOff>
    </xdr:from>
    <xdr:to>
      <xdr:col>72</xdr:col>
      <xdr:colOff>203200</xdr:colOff>
      <xdr:row>86</xdr:row>
      <xdr:rowOff>21166</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464521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132943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21166</xdr:rowOff>
    </xdr:from>
    <xdr:to>
      <xdr:col>68</xdr:col>
      <xdr:colOff>152400</xdr:colOff>
      <xdr:row>86</xdr:row>
      <xdr:rowOff>21166</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a:off x="13512800" y="147658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21166</xdr:rowOff>
    </xdr:from>
    <xdr:to>
      <xdr:col>68</xdr:col>
      <xdr:colOff>203200</xdr:colOff>
      <xdr:row>85</xdr:row>
      <xdr:rowOff>122766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132943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74789</xdr:rowOff>
    </xdr:from>
    <xdr:to>
      <xdr:col>64</xdr:col>
      <xdr:colOff>152400</xdr:colOff>
      <xdr:row>86</xdr:row>
      <xdr:rowOff>4939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64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15116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41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125589</xdr:rowOff>
    </xdr:from>
    <xdr:to>
      <xdr:col>81</xdr:col>
      <xdr:colOff>95250</xdr:colOff>
      <xdr:row>85</xdr:row>
      <xdr:rowOff>55739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52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142116</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37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21166</xdr:rowOff>
    </xdr:from>
    <xdr:to>
      <xdr:col>77</xdr:col>
      <xdr:colOff>95250</xdr:colOff>
      <xdr:row>85</xdr:row>
      <xdr:rowOff>122766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107543</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21166</xdr:rowOff>
    </xdr:from>
    <xdr:to>
      <xdr:col>73</xdr:col>
      <xdr:colOff>44450</xdr:colOff>
      <xdr:row>85</xdr:row>
      <xdr:rowOff>122766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107543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141816</xdr:rowOff>
    </xdr:from>
    <xdr:to>
      <xdr:col>68</xdr:col>
      <xdr:colOff>203200</xdr:colOff>
      <xdr:row>86</xdr:row>
      <xdr:rowOff>71966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56743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141816</xdr:rowOff>
    </xdr:from>
    <xdr:to>
      <xdr:col>64</xdr:col>
      <xdr:colOff>152400</xdr:colOff>
      <xdr:row>86</xdr:row>
      <xdr:rowOff>71966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56743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観光立村である本村の特性として、観光産業や</a:t>
          </a:r>
          <a:r>
            <a:rPr kumimoji="1" lang="en-US" altLang="ja-JP" sz="1100">
              <a:solidFill>
                <a:schemeClr val="dk1"/>
              </a:solidFill>
              <a:effectLst/>
              <a:latin typeface="+mn-lt"/>
              <a:ea typeface="+mn-ea"/>
              <a:cs typeface="+mn-cs"/>
            </a:rPr>
            <a:t>OIST</a:t>
          </a:r>
          <a:r>
            <a:rPr kumimoji="1" lang="ja-JP" altLang="ja-JP" sz="1100">
              <a:solidFill>
                <a:schemeClr val="dk1"/>
              </a:solidFill>
              <a:effectLst/>
              <a:latin typeface="+mn-lt"/>
              <a:ea typeface="+mn-ea"/>
              <a:cs typeface="+mn-cs"/>
            </a:rPr>
            <a:t>関連による流入人口の増など、多様化する村民ニーズにより、職員数の抑制が厳しい状況にはあるが、業務の体制、効率化等を検討し住民サービスを低下させることがないよう、今後も適正な定員数の維持に努める。</a:t>
          </a:r>
          <a:endParaRPr lang="ja-JP" altLang="ja-JP">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86208</xdr:rowOff>
    </xdr:from>
    <xdr:to>
      <xdr:col>81</xdr:col>
      <xdr:colOff>44450</xdr:colOff>
      <xdr:row>67</xdr:row>
      <xdr:rowOff>98349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373208"/>
          <a:ext cx="0" cy="1212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70426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557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98349</xdr:rowOff>
    </xdr:from>
    <xdr:to>
      <xdr:col>81</xdr:col>
      <xdr:colOff>133350</xdr:colOff>
      <xdr:row>67</xdr:row>
      <xdr:rowOff>98349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8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1135</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10116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86208</xdr:rowOff>
    </xdr:from>
    <xdr:to>
      <xdr:col>81</xdr:col>
      <xdr:colOff>133350</xdr:colOff>
      <xdr:row>60</xdr:row>
      <xdr:rowOff>86208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37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141580</xdr:rowOff>
    </xdr:from>
    <xdr:to>
      <xdr:col>81</xdr:col>
      <xdr:colOff>44450</xdr:colOff>
      <xdr:row>61</xdr:row>
      <xdr:rowOff>152679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6179800" y="10600030"/>
          <a:ext cx="8382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69613</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528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97536</xdr:rowOff>
    </xdr:from>
    <xdr:to>
      <xdr:col>81</xdr:col>
      <xdr:colOff>95250</xdr:colOff>
      <xdr:row>62</xdr:row>
      <xdr:rowOff>27686</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133858</xdr:rowOff>
    </xdr:from>
    <xdr:to>
      <xdr:col>77</xdr:col>
      <xdr:colOff>44450</xdr:colOff>
      <xdr:row>61</xdr:row>
      <xdr:rowOff>152679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592308"/>
          <a:ext cx="889000" cy="1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85471</xdr:rowOff>
    </xdr:from>
    <xdr:to>
      <xdr:col>77</xdr:col>
      <xdr:colOff>95250</xdr:colOff>
      <xdr:row>62</xdr:row>
      <xdr:rowOff>15621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54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25798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312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133858</xdr:rowOff>
    </xdr:from>
    <xdr:to>
      <xdr:col>72</xdr:col>
      <xdr:colOff>203200</xdr:colOff>
      <xdr:row>61</xdr:row>
      <xdr:rowOff>135306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592308"/>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82093</xdr:rowOff>
    </xdr:from>
    <xdr:to>
      <xdr:col>73</xdr:col>
      <xdr:colOff>44450</xdr:colOff>
      <xdr:row>62</xdr:row>
      <xdr:rowOff>12243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5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22420</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3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135306</xdr:rowOff>
    </xdr:from>
    <xdr:to>
      <xdr:col>68</xdr:col>
      <xdr:colOff>152400</xdr:colOff>
      <xdr:row>61</xdr:row>
      <xdr:rowOff>136754</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3512800" y="10593756"/>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76302</xdr:rowOff>
    </xdr:from>
    <xdr:to>
      <xdr:col>68</xdr:col>
      <xdr:colOff>203200</xdr:colOff>
      <xdr:row>62</xdr:row>
      <xdr:rowOff>6452</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16629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30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75819</xdr:rowOff>
    </xdr:from>
    <xdr:to>
      <xdr:col>64</xdr:col>
      <xdr:colOff>152400</xdr:colOff>
      <xdr:row>62</xdr:row>
      <xdr:rowOff>5969</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16146</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303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90780</xdr:rowOff>
    </xdr:from>
    <xdr:to>
      <xdr:col>81</xdr:col>
      <xdr:colOff>95250</xdr:colOff>
      <xdr:row>62</xdr:row>
      <xdr:rowOff>20930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54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107307</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39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101879</xdr:rowOff>
    </xdr:from>
    <xdr:to>
      <xdr:col>77</xdr:col>
      <xdr:colOff>95250</xdr:colOff>
      <xdr:row>62</xdr:row>
      <xdr:rowOff>32029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560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16806</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646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83058</xdr:rowOff>
    </xdr:from>
    <xdr:to>
      <xdr:col>73</xdr:col>
      <xdr:colOff>44450</xdr:colOff>
      <xdr:row>62</xdr:row>
      <xdr:rowOff>13208</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54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169435</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62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84506</xdr:rowOff>
    </xdr:from>
    <xdr:to>
      <xdr:col>68</xdr:col>
      <xdr:colOff>203200</xdr:colOff>
      <xdr:row>62</xdr:row>
      <xdr:rowOff>14656</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54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170883</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62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85954</xdr:rowOff>
    </xdr:from>
    <xdr:to>
      <xdr:col>64</xdr:col>
      <xdr:colOff>152400</xdr:colOff>
      <xdr:row>62</xdr:row>
      <xdr:rowOff>16104</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54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881</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63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実質公債費比率は横ばいで推移している。ただし、近年は大型ハード事業に関連する多額の起債が続いており、今後は公債費の増加が見込まれる。起債の抑制に取り組み、引き続き安定した公債費負担の維持に努め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88900</xdr:rowOff>
    </xdr:from>
    <xdr:to>
      <xdr:col>81</xdr:col>
      <xdr:colOff>44450</xdr:colOff>
      <xdr:row>45</xdr:row>
      <xdr:rowOff>12954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4671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156481</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7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12954</xdr:rowOff>
    </xdr:from>
    <xdr:to>
      <xdr:col>81</xdr:col>
      <xdr:colOff>133350</xdr:colOff>
      <xdr:row>45</xdr:row>
      <xdr:rowOff>12954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72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88900</xdr:rowOff>
    </xdr:from>
    <xdr:to>
      <xdr:col>81</xdr:col>
      <xdr:colOff>133350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76454</xdr:rowOff>
    </xdr:from>
    <xdr:to>
      <xdr:col>81</xdr:col>
      <xdr:colOff>44450</xdr:colOff>
      <xdr:row>39</xdr:row>
      <xdr:rowOff>76454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676300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106189</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964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134112</xdr:rowOff>
    </xdr:from>
    <xdr:to>
      <xdr:col>81</xdr:col>
      <xdr:colOff>95250</xdr:colOff>
      <xdr:row>41</xdr:row>
      <xdr:rowOff>64262</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37846</xdr:rowOff>
    </xdr:from>
    <xdr:to>
      <xdr:col>77</xdr:col>
      <xdr:colOff>44450</xdr:colOff>
      <xdr:row>39</xdr:row>
      <xdr:rowOff>76454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672439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134112</xdr:rowOff>
    </xdr:from>
    <xdr:to>
      <xdr:col>77</xdr:col>
      <xdr:colOff>95250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49039</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37846</xdr:rowOff>
    </xdr:from>
    <xdr:to>
      <xdr:col>72</xdr:col>
      <xdr:colOff>203200</xdr:colOff>
      <xdr:row>39</xdr:row>
      <xdr:rowOff>37846</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4401800" y="67243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124460</xdr:rowOff>
    </xdr:from>
    <xdr:to>
      <xdr:col>73</xdr:col>
      <xdr:colOff>44450</xdr:colOff>
      <xdr:row>41</xdr:row>
      <xdr:rowOff>54610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39387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37846</xdr:rowOff>
    </xdr:from>
    <xdr:to>
      <xdr:col>68</xdr:col>
      <xdr:colOff>152400</xdr:colOff>
      <xdr:row>39</xdr:row>
      <xdr:rowOff>37846</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3512800" y="67243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124460</xdr:rowOff>
    </xdr:from>
    <xdr:to>
      <xdr:col>68</xdr:col>
      <xdr:colOff>203200</xdr:colOff>
      <xdr:row>41</xdr:row>
      <xdr:rowOff>54610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39387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114808</xdr:rowOff>
    </xdr:from>
    <xdr:to>
      <xdr:col>64</xdr:col>
      <xdr:colOff>152400</xdr:colOff>
      <xdr:row>41</xdr:row>
      <xdr:rowOff>44958</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29735</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705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25654</xdr:rowOff>
    </xdr:from>
    <xdr:to>
      <xdr:col>81</xdr:col>
      <xdr:colOff>95250</xdr:colOff>
      <xdr:row>39</xdr:row>
      <xdr:rowOff>127254</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42181</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65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25654</xdr:rowOff>
    </xdr:from>
    <xdr:to>
      <xdr:col>77</xdr:col>
      <xdr:colOff>95250</xdr:colOff>
      <xdr:row>39</xdr:row>
      <xdr:rowOff>127254</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671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137431</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6481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158496</xdr:rowOff>
    </xdr:from>
    <xdr:to>
      <xdr:col>73</xdr:col>
      <xdr:colOff>44450</xdr:colOff>
      <xdr:row>39</xdr:row>
      <xdr:rowOff>88646</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98823</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644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158496</xdr:rowOff>
    </xdr:from>
    <xdr:to>
      <xdr:col>68</xdr:col>
      <xdr:colOff>203200</xdr:colOff>
      <xdr:row>39</xdr:row>
      <xdr:rowOff>88646</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98823</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644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158496</xdr:rowOff>
    </xdr:from>
    <xdr:to>
      <xdr:col>64</xdr:col>
      <xdr:colOff>152400</xdr:colOff>
      <xdr:row>39</xdr:row>
      <xdr:rowOff>88646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98823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644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充当可能財源等が将来負担額を上回る状況が続き、将来負担比率は</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％となっている。今後も計画的な地方債借入・償還の実施、基金の積み立てによる充当可能財源等の増加を図り、財政の健全化に努める。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66548</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451100"/>
          <a:ext cx="0" cy="15587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38625</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8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66548</xdr:rowOff>
    </xdr:from>
    <xdr:to>
      <xdr:col>81</xdr:col>
      <xdr:colOff>133350</xdr:colOff>
      <xdr:row>23</xdr:row>
      <xdr:rowOff>66548</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4009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86377</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143527</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0</xdr:rowOff>
    </xdr:from>
    <xdr:to>
      <xdr:col>77</xdr:col>
      <xdr:colOff>95250</xdr:colOff>
      <xdr:row>14</xdr:row>
      <xdr:rowOff>101600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111777</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0</xdr:rowOff>
    </xdr:from>
    <xdr:to>
      <xdr:col>73</xdr:col>
      <xdr:colOff>44450</xdr:colOff>
      <xdr:row>14</xdr:row>
      <xdr:rowOff>101600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111777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66599</xdr:rowOff>
    </xdr:from>
    <xdr:to>
      <xdr:col>68</xdr:col>
      <xdr:colOff>203200</xdr:colOff>
      <xdr:row>14</xdr:row>
      <xdr:rowOff>168199</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46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6926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23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132232</xdr:rowOff>
    </xdr:from>
    <xdr:to>
      <xdr:col>64</xdr:col>
      <xdr:colOff>152400</xdr:colOff>
      <xdr:row>15</xdr:row>
      <xdr:rowOff>62382</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72559</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3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沖縄県恩納村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11,316
9,914
50.81
17,211,389
15,652,196
1,526,938
3,842,478
4,125,229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前年度に比べ</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ポイント増加したものの、全国平均及び沖縄県平均よりもやや低い水準にある。今後も増加傾向となることが見込まれるが、類似団体平均の維持に努める。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20320</xdr:rowOff>
    </xdr:from>
    <xdr:to>
      <xdr:col>24</xdr:col>
      <xdr:colOff>25400</xdr:colOff>
      <xdr:row>40</xdr:row>
      <xdr:rowOff>157480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496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129557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157480</xdr:rowOff>
    </xdr:from>
    <xdr:to>
      <xdr:col>24</xdr:col>
      <xdr:colOff>114300</xdr:colOff>
      <xdr:row>40</xdr:row>
      <xdr:rowOff>157480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106697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20320</xdr:rowOff>
    </xdr:from>
    <xdr:to>
      <xdr:col>24</xdr:col>
      <xdr:colOff>114300</xdr:colOff>
      <xdr:row>34</xdr:row>
      <xdr:rowOff>20320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49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35560</xdr:rowOff>
    </xdr:from>
    <xdr:to>
      <xdr:col>24</xdr:col>
      <xdr:colOff>25400</xdr:colOff>
      <xdr:row>36</xdr:row>
      <xdr:rowOff>39370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077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158767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xdr:rowOff>
    </xdr:from>
    <xdr:to>
      <xdr:col>24</xdr:col>
      <xdr:colOff>76200</xdr:colOff>
      <xdr:row>36</xdr:row>
      <xdr:rowOff>116840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100330</xdr:rowOff>
    </xdr:from>
    <xdr:to>
      <xdr:col>19</xdr:col>
      <xdr:colOff>187325</xdr:colOff>
      <xdr:row>36</xdr:row>
      <xdr:rowOff>35560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1010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160020</xdr:rowOff>
    </xdr:from>
    <xdr:to>
      <xdr:col>20</xdr:col>
      <xdr:colOff>38100</xdr:colOff>
      <xdr:row>36</xdr:row>
      <xdr:rowOff>90170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74947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73660</xdr:rowOff>
    </xdr:from>
    <xdr:to>
      <xdr:col>15</xdr:col>
      <xdr:colOff>98425</xdr:colOff>
      <xdr:row>35</xdr:row>
      <xdr:rowOff>100330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0744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144780</xdr:rowOff>
    </xdr:from>
    <xdr:to>
      <xdr:col>15</xdr:col>
      <xdr:colOff>149225</xdr:colOff>
      <xdr:row>36</xdr:row>
      <xdr:rowOff>74930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59707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3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73660</xdr:rowOff>
    </xdr:from>
    <xdr:to>
      <xdr:col>11</xdr:col>
      <xdr:colOff>9525</xdr:colOff>
      <xdr:row>36</xdr:row>
      <xdr:rowOff>35560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07441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129540</xdr:rowOff>
    </xdr:from>
    <xdr:to>
      <xdr:col>11</xdr:col>
      <xdr:colOff>60325</xdr:colOff>
      <xdr:row>36</xdr:row>
      <xdr:rowOff>59690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44467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120667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5097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0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156210</xdr:rowOff>
    </xdr:from>
    <xdr:to>
      <xdr:col>20</xdr:col>
      <xdr:colOff>38100</xdr:colOff>
      <xdr:row>36</xdr:row>
      <xdr:rowOff>86360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96537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49530</xdr:rowOff>
    </xdr:from>
    <xdr:to>
      <xdr:col>15</xdr:col>
      <xdr:colOff>149225</xdr:colOff>
      <xdr:row>35</xdr:row>
      <xdr:rowOff>151130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161307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22860</xdr:rowOff>
    </xdr:from>
    <xdr:to>
      <xdr:col>11</xdr:col>
      <xdr:colOff>60325</xdr:colOff>
      <xdr:row>35</xdr:row>
      <xdr:rowOff>124460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134637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7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156210</xdr:rowOff>
    </xdr:from>
    <xdr:to>
      <xdr:col>6</xdr:col>
      <xdr:colOff>171450</xdr:colOff>
      <xdr:row>36</xdr:row>
      <xdr:rowOff>86360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96537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前年度と比べて</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の減少となったが、類似団体平均との乖離幅は依然として大きい状況である。本村は公共施設が多く、それに伴う指定管理などの委託業務も多いため、委託料の占める割合が高い状態となっている。特に「ふるさとづくり応援寄附金業務代行委託料」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年度が</a:t>
          </a:r>
          <a:r>
            <a:rPr kumimoji="1" lang="en-US" altLang="ja-JP" sz="1100">
              <a:solidFill>
                <a:schemeClr val="dk1"/>
              </a:solidFill>
              <a:effectLst/>
              <a:latin typeface="+mn-lt"/>
              <a:ea typeface="+mn-ea"/>
              <a:cs typeface="+mn-cs"/>
            </a:rPr>
            <a:t>1,173</a:t>
          </a:r>
          <a:r>
            <a:rPr kumimoji="1" lang="ja-JP" altLang="ja-JP" sz="1100">
              <a:solidFill>
                <a:schemeClr val="dk1"/>
              </a:solidFill>
              <a:effectLst/>
              <a:latin typeface="+mn-lt"/>
              <a:ea typeface="+mn-ea"/>
              <a:cs typeface="+mn-cs"/>
            </a:rPr>
            <a:t>百万円であったが、令和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1,258</a:t>
          </a:r>
          <a:r>
            <a:rPr kumimoji="1" lang="ja-JP" altLang="ja-JP" sz="1100">
              <a:solidFill>
                <a:schemeClr val="dk1"/>
              </a:solidFill>
              <a:effectLst/>
              <a:latin typeface="+mn-lt"/>
              <a:ea typeface="+mn-ea"/>
              <a:cs typeface="+mn-cs"/>
            </a:rPr>
            <a:t>百万円に増加した。</a:t>
          </a:r>
          <a:r>
            <a:rPr kumimoji="1" lang="ja-JP" altLang="en-US" sz="1100">
              <a:solidFill>
                <a:schemeClr val="dk1"/>
              </a:solidFill>
              <a:effectLst/>
              <a:latin typeface="+mn-lt"/>
              <a:ea typeface="+mn-ea"/>
              <a:cs typeface="+mn-cs"/>
            </a:rPr>
            <a:t>今後も、各種計画に基づき事業の見直し等を行い、健全な行財政運営に努めていく。</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a:extLst>
            <a:ext uri="{FF2B5EF4-FFF2-40B4-BE49-F238E27FC236}">
              <a16:creationId xmlns:a16="http://schemas.microsoft.com/office/drawing/2014/main" id="{00000000-0008-0000-0400-00007D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79375</xdr:rowOff>
    </xdr:from>
    <xdr:to>
      <xdr:col>82</xdr:col>
      <xdr:colOff>107950</xdr:colOff>
      <xdr:row>21</xdr:row>
      <xdr:rowOff>98425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6510000" y="230822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70502</xdr:rowOff>
    </xdr:from>
    <xdr:ext cx="762000" cy="259045"/>
    <xdr:sp macro="" textlink="">
      <xdr:nvSpPr>
        <xdr:cNvPr id="127" name="物件費最小値テキスト">
          <a:extLst>
            <a:ext uri="{FF2B5EF4-FFF2-40B4-BE49-F238E27FC236}">
              <a16:creationId xmlns:a16="http://schemas.microsoft.com/office/drawing/2014/main" id="{00000000-0008-0000-0400-00007F000000}"/>
            </a:ext>
          </a:extLst>
        </xdr:cNvPr>
        <xdr:cNvSpPr txBox="1"/>
      </xdr:nvSpPr>
      <xdr:spPr>
        <a:xfrm>
          <a:off x="16598900" y="367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98425</xdr:rowOff>
    </xdr:from>
    <xdr:to>
      <xdr:col>82</xdr:col>
      <xdr:colOff>196850</xdr:colOff>
      <xdr:row>21</xdr:row>
      <xdr:rowOff>98425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3698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165752</xdr:rowOff>
    </xdr:from>
    <xdr:ext cx="762000" cy="259045"/>
    <xdr:sp macro="" textlink="">
      <xdr:nvSpPr>
        <xdr:cNvPr id="129" name="物件費最大値テキスト">
          <a:extLst>
            <a:ext uri="{FF2B5EF4-FFF2-40B4-BE49-F238E27FC236}">
              <a16:creationId xmlns:a16="http://schemas.microsoft.com/office/drawing/2014/main" id="{00000000-0008-0000-0400-000081000000}"/>
            </a:ext>
          </a:extLst>
        </xdr:cNvPr>
        <xdr:cNvSpPr txBox="1"/>
      </xdr:nvSpPr>
      <xdr:spPr>
        <a:xfrm>
          <a:off x="16598900" y="205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79375</xdr:rowOff>
    </xdr:from>
    <xdr:to>
      <xdr:col>82</xdr:col>
      <xdr:colOff>196850</xdr:colOff>
      <xdr:row>13</xdr:row>
      <xdr:rowOff>79375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2308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136525</xdr:rowOff>
    </xdr:from>
    <xdr:to>
      <xdr:col>82</xdr:col>
      <xdr:colOff>107950</xdr:colOff>
      <xdr:row>20</xdr:row>
      <xdr:rowOff>12700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5671800" y="339407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7002</xdr:rowOff>
    </xdr:from>
    <xdr:ext cx="762000" cy="259045"/>
    <xdr:sp macro="" textlink="">
      <xdr:nvSpPr>
        <xdr:cNvPr id="132" name="物件費平均値テキスト">
          <a:extLst>
            <a:ext uri="{FF2B5EF4-FFF2-40B4-BE49-F238E27FC236}">
              <a16:creationId xmlns:a16="http://schemas.microsoft.com/office/drawing/2014/main" id="{00000000-0008-0000-0400-000084000000}"/>
            </a:ext>
          </a:extLst>
        </xdr:cNvPr>
        <xdr:cNvSpPr txBox="1"/>
      </xdr:nvSpPr>
      <xdr:spPr>
        <a:xfrm>
          <a:off x="16598900" y="2750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161925</xdr:rowOff>
    </xdr:from>
    <xdr:to>
      <xdr:col>82</xdr:col>
      <xdr:colOff>158750</xdr:colOff>
      <xdr:row>17</xdr:row>
      <xdr:rowOff>92075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6459200" y="290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20</xdr:row>
      <xdr:rowOff>12700</xdr:rowOff>
    </xdr:from>
    <xdr:to>
      <xdr:col>78</xdr:col>
      <xdr:colOff>69850</xdr:colOff>
      <xdr:row>20</xdr:row>
      <xdr:rowOff>69850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4782800" y="34417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133350</xdr:rowOff>
    </xdr:from>
    <xdr:to>
      <xdr:col>78</xdr:col>
      <xdr:colOff>120650</xdr:colOff>
      <xdr:row>17</xdr:row>
      <xdr:rowOff>63500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5621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73677</xdr:rowOff>
    </xdr:from>
    <xdr:ext cx="7366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290800" y="2645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41275</xdr:rowOff>
    </xdr:from>
    <xdr:to>
      <xdr:col>73</xdr:col>
      <xdr:colOff>180975</xdr:colOff>
      <xdr:row>20</xdr:row>
      <xdr:rowOff>69850</xdr:rowOff>
    </xdr:to>
    <xdr:cxnSp macro="">
      <xdr:nvCxnSpPr>
        <xdr:cNvPr id="137" name="直線コネクタ 136">
          <a:extLst>
            <a:ext uri="{FF2B5EF4-FFF2-40B4-BE49-F238E27FC236}">
              <a16:creationId xmlns:a16="http://schemas.microsoft.com/office/drawing/2014/main" id="{00000000-0008-0000-0400-000089000000}"/>
            </a:ext>
          </a:extLst>
        </xdr:cNvPr>
        <xdr:cNvCxnSpPr/>
      </xdr:nvCxnSpPr>
      <xdr:spPr>
        <a:xfrm>
          <a:off x="13893800" y="3127375"/>
          <a:ext cx="889000" cy="37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123825</xdr:rowOff>
    </xdr:from>
    <xdr:to>
      <xdr:col>74</xdr:col>
      <xdr:colOff>31750</xdr:colOff>
      <xdr:row>17</xdr:row>
      <xdr:rowOff>53975</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4732000" y="286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64152</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401800" y="2635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41275</xdr:rowOff>
    </xdr:from>
    <xdr:to>
      <xdr:col>69</xdr:col>
      <xdr:colOff>92075</xdr:colOff>
      <xdr:row>18</xdr:row>
      <xdr:rowOff>50800</xdr:rowOff>
    </xdr:to>
    <xdr:cxnSp macro="">
      <xdr:nvCxnSpPr>
        <xdr:cNvPr id="140" name="直線コネクタ 139">
          <a:extLst>
            <a:ext uri="{FF2B5EF4-FFF2-40B4-BE49-F238E27FC236}">
              <a16:creationId xmlns:a16="http://schemas.microsoft.com/office/drawing/2014/main" id="{00000000-0008-0000-0400-00008C000000}"/>
            </a:ext>
          </a:extLst>
        </xdr:cNvPr>
        <xdr:cNvCxnSpPr/>
      </xdr:nvCxnSpPr>
      <xdr:spPr>
        <a:xfrm flipV="1">
          <a:off x="13004800" y="31273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161925</xdr:rowOff>
    </xdr:from>
    <xdr:to>
      <xdr:col>69</xdr:col>
      <xdr:colOff>142875</xdr:colOff>
      <xdr:row>16</xdr:row>
      <xdr:rowOff>92075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3843000" y="27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102252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512800" y="250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28575</xdr:rowOff>
    </xdr:from>
    <xdr:to>
      <xdr:col>65</xdr:col>
      <xdr:colOff>53975</xdr:colOff>
      <xdr:row>16</xdr:row>
      <xdr:rowOff>130175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2954000" y="277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140352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623800" y="254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85725</xdr:rowOff>
    </xdr:from>
    <xdr:to>
      <xdr:col>82</xdr:col>
      <xdr:colOff>158750</xdr:colOff>
      <xdr:row>20</xdr:row>
      <xdr:rowOff>15875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6459200" y="334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19</xdr:row>
      <xdr:rowOff>57802</xdr:rowOff>
    </xdr:from>
    <xdr:ext cx="762000" cy="259045"/>
    <xdr:sp macro="" textlink="">
      <xdr:nvSpPr>
        <xdr:cNvPr id="151" name="物件費該当値テキスト">
          <a:extLst>
            <a:ext uri="{FF2B5EF4-FFF2-40B4-BE49-F238E27FC236}">
              <a16:creationId xmlns:a16="http://schemas.microsoft.com/office/drawing/2014/main" id="{00000000-0008-0000-0400-000097000000}"/>
            </a:ext>
          </a:extLst>
        </xdr:cNvPr>
        <xdr:cNvSpPr txBox="1"/>
      </xdr:nvSpPr>
      <xdr:spPr>
        <a:xfrm>
          <a:off x="16598900" y="331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133350</xdr:rowOff>
    </xdr:from>
    <xdr:to>
      <xdr:col>78</xdr:col>
      <xdr:colOff>120650</xdr:colOff>
      <xdr:row>20</xdr:row>
      <xdr:rowOff>63500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5621000" y="339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48277</xdr:rowOff>
    </xdr:from>
    <xdr:ext cx="7366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5290800" y="347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19050</xdr:rowOff>
    </xdr:from>
    <xdr:to>
      <xdr:col>74</xdr:col>
      <xdr:colOff>31750</xdr:colOff>
      <xdr:row>20</xdr:row>
      <xdr:rowOff>120650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4732000" y="344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105427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4401800" y="353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161925</xdr:rowOff>
    </xdr:from>
    <xdr:to>
      <xdr:col>69</xdr:col>
      <xdr:colOff>142875</xdr:colOff>
      <xdr:row>18</xdr:row>
      <xdr:rowOff>92075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3843000" y="307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76852</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3512800" y="316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0</xdr:rowOff>
    </xdr:from>
    <xdr:to>
      <xdr:col>65</xdr:col>
      <xdr:colOff>53975</xdr:colOff>
      <xdr:row>18</xdr:row>
      <xdr:rowOff>101600</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2954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86377</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2623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前年度と比して、</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ポイントの減少となり、全国平均及び沖縄県平均よりも低い水準にある。本村では今後、子育て支援などの拡充を検討しており、その影響で費用の増加が想定されるため、引き続き公立保育所の民営化などを検討し、コスト削減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7" name="扶助費グラフ枠">
          <a:extLst>
            <a:ext uri="{FF2B5EF4-FFF2-40B4-BE49-F238E27FC236}">
              <a16:creationId xmlns:a16="http://schemas.microsoft.com/office/drawing/2014/main" id="{00000000-0008-0000-0400-0000BB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135165</xdr:rowOff>
    </xdr:from>
    <xdr:to>
      <xdr:col>24</xdr:col>
      <xdr:colOff>25400</xdr:colOff>
      <xdr:row>61</xdr:row>
      <xdr:rowOff>113393</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4826000" y="9222015"/>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89" name="扶助費最小値テキスト">
          <a:extLst>
            <a:ext uri="{FF2B5EF4-FFF2-40B4-BE49-F238E27FC236}">
              <a16:creationId xmlns:a16="http://schemas.microsoft.com/office/drawing/2014/main" id="{00000000-0008-0000-0400-0000BD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50092</xdr:rowOff>
    </xdr:from>
    <xdr:ext cx="762000" cy="259045"/>
    <xdr:sp macro="" textlink="">
      <xdr:nvSpPr>
        <xdr:cNvPr id="191" name="扶助費最大値テキスト">
          <a:extLst>
            <a:ext uri="{FF2B5EF4-FFF2-40B4-BE49-F238E27FC236}">
              <a16:creationId xmlns:a16="http://schemas.microsoft.com/office/drawing/2014/main" id="{00000000-0008-0000-0400-0000BF000000}"/>
            </a:ext>
          </a:extLst>
        </xdr:cNvPr>
        <xdr:cNvSpPr txBox="1"/>
      </xdr:nvSpPr>
      <xdr:spPr>
        <a:xfrm>
          <a:off x="4914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135165</xdr:rowOff>
    </xdr:from>
    <xdr:to>
      <xdr:col>24</xdr:col>
      <xdr:colOff>114300</xdr:colOff>
      <xdr:row>53</xdr:row>
      <xdr:rowOff>135165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4737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20865</xdr:rowOff>
    </xdr:from>
    <xdr:to>
      <xdr:col>24</xdr:col>
      <xdr:colOff>25400</xdr:colOff>
      <xdr:row>56</xdr:row>
      <xdr:rowOff>88900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3987800" y="9450615"/>
          <a:ext cx="838200" cy="2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53720</xdr:rowOff>
    </xdr:from>
    <xdr:ext cx="762000" cy="259045"/>
    <xdr:sp macro="" textlink="">
      <xdr:nvSpPr>
        <xdr:cNvPr id="194" name="扶助費平均値テキスト">
          <a:extLst>
            <a:ext uri="{FF2B5EF4-FFF2-40B4-BE49-F238E27FC236}">
              <a16:creationId xmlns:a16="http://schemas.microsoft.com/office/drawing/2014/main" id="{00000000-0008-0000-0400-0000C2000000}"/>
            </a:ext>
          </a:extLst>
        </xdr:cNvPr>
        <xdr:cNvSpPr txBox="1"/>
      </xdr:nvSpPr>
      <xdr:spPr>
        <a:xfrm>
          <a:off x="4914900" y="9654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81643</xdr:rowOff>
    </xdr:from>
    <xdr:to>
      <xdr:col>24</xdr:col>
      <xdr:colOff>76200</xdr:colOff>
      <xdr:row>57</xdr:row>
      <xdr:rowOff>11793</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4775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88900</xdr:rowOff>
    </xdr:from>
    <xdr:to>
      <xdr:col>19</xdr:col>
      <xdr:colOff>187325</xdr:colOff>
      <xdr:row>56</xdr:row>
      <xdr:rowOff>143328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3098800" y="96901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146249</xdr:rowOff>
    </xdr:from>
    <xdr:ext cx="7366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3606800" y="9747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23585</xdr:rowOff>
    </xdr:from>
    <xdr:to>
      <xdr:col>15</xdr:col>
      <xdr:colOff>98425</xdr:colOff>
      <xdr:row>56</xdr:row>
      <xdr:rowOff>143328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2209800" y="9624785"/>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16328</xdr:rowOff>
    </xdr:from>
    <xdr:to>
      <xdr:col>15</xdr:col>
      <xdr:colOff>149225</xdr:colOff>
      <xdr:row>56</xdr:row>
      <xdr:rowOff>117928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048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128105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7178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23585</xdr:rowOff>
    </xdr:from>
    <xdr:to>
      <xdr:col>11</xdr:col>
      <xdr:colOff>9525</xdr:colOff>
      <xdr:row>56</xdr:row>
      <xdr:rowOff>78015</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flipV="1">
          <a:off x="1320800" y="96247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91820</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828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5" name="フローチャート: 判断 204">
          <a:extLst>
            <a:ext uri="{FF2B5EF4-FFF2-40B4-BE49-F238E27FC236}">
              <a16:creationId xmlns:a16="http://schemas.microsoft.com/office/drawing/2014/main" id="{00000000-0008-0000-0400-0000CD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141515</xdr:rowOff>
    </xdr:from>
    <xdr:to>
      <xdr:col>24</xdr:col>
      <xdr:colOff>76200</xdr:colOff>
      <xdr:row>55</xdr:row>
      <xdr:rowOff>71665</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158042</xdr:rowOff>
    </xdr:from>
    <xdr:ext cx="762000" cy="259045"/>
    <xdr:sp macro="" textlink="">
      <xdr:nvSpPr>
        <xdr:cNvPr id="213" name="扶助費該当値テキスト">
          <a:extLst>
            <a:ext uri="{FF2B5EF4-FFF2-40B4-BE49-F238E27FC236}">
              <a16:creationId xmlns:a16="http://schemas.microsoft.com/office/drawing/2014/main" id="{00000000-0008-0000-0400-0000D5000000}"/>
            </a:ext>
          </a:extLst>
        </xdr:cNvPr>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38100</xdr:rowOff>
    </xdr:from>
    <xdr:to>
      <xdr:col>20</xdr:col>
      <xdr:colOff>38100</xdr:colOff>
      <xdr:row>56</xdr:row>
      <xdr:rowOff>139700</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3937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149877</xdr:rowOff>
    </xdr:from>
    <xdr:ext cx="7366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92528</xdr:rowOff>
    </xdr:from>
    <xdr:to>
      <xdr:col>15</xdr:col>
      <xdr:colOff>149225</xdr:colOff>
      <xdr:row>57</xdr:row>
      <xdr:rowOff>22678</xdr:rowOff>
    </xdr:to>
    <xdr:sp macro="" textlink="">
      <xdr:nvSpPr>
        <xdr:cNvPr id="216" name="楕円 215">
          <a:extLst>
            <a:ext uri="{FF2B5EF4-FFF2-40B4-BE49-F238E27FC236}">
              <a16:creationId xmlns:a16="http://schemas.microsoft.com/office/drawing/2014/main" id="{00000000-0008-0000-0400-0000D8000000}"/>
            </a:ext>
          </a:extLst>
        </xdr:cNvPr>
        <xdr:cNvSpPr/>
      </xdr:nvSpPr>
      <xdr:spPr>
        <a:xfrm>
          <a:off x="3048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7455</xdr:rowOff>
    </xdr:from>
    <xdr:ext cx="762000" cy="259045"/>
    <xdr:sp macro="" textlink="">
      <xdr:nvSpPr>
        <xdr:cNvPr id="217" name="テキスト ボックス 216">
          <a:extLst>
            <a:ext uri="{FF2B5EF4-FFF2-40B4-BE49-F238E27FC236}">
              <a16:creationId xmlns:a16="http://schemas.microsoft.com/office/drawing/2014/main" id="{00000000-0008-0000-0400-0000D9000000}"/>
            </a:ext>
          </a:extLst>
        </xdr:cNvPr>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144235</xdr:rowOff>
    </xdr:from>
    <xdr:to>
      <xdr:col>11</xdr:col>
      <xdr:colOff>60325</xdr:colOff>
      <xdr:row>56</xdr:row>
      <xdr:rowOff>74385</xdr:rowOff>
    </xdr:to>
    <xdr:sp macro="" textlink="">
      <xdr:nvSpPr>
        <xdr:cNvPr id="218" name="楕円 217">
          <a:extLst>
            <a:ext uri="{FF2B5EF4-FFF2-40B4-BE49-F238E27FC236}">
              <a16:creationId xmlns:a16="http://schemas.microsoft.com/office/drawing/2014/main" id="{00000000-0008-0000-0400-0000DA000000}"/>
            </a:ext>
          </a:extLst>
        </xdr:cNvPr>
        <xdr:cNvSpPr/>
      </xdr:nvSpPr>
      <xdr:spPr>
        <a:xfrm>
          <a:off x="2159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84562</xdr:rowOff>
    </xdr:from>
    <xdr:ext cx="762000" cy="259045"/>
    <xdr:sp macro="" textlink="">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8288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27215</xdr:rowOff>
    </xdr:from>
    <xdr:to>
      <xdr:col>6</xdr:col>
      <xdr:colOff>171450</xdr:colOff>
      <xdr:row>56</xdr:row>
      <xdr:rowOff>128815</xdr:rowOff>
    </xdr:to>
    <xdr:sp macro="" textlink="">
      <xdr:nvSpPr>
        <xdr:cNvPr id="220" name="楕円 219">
          <a:extLst>
            <a:ext uri="{FF2B5EF4-FFF2-40B4-BE49-F238E27FC236}">
              <a16:creationId xmlns:a16="http://schemas.microsoft.com/office/drawing/2014/main" id="{00000000-0008-0000-0400-0000DC000000}"/>
            </a:ext>
          </a:extLst>
        </xdr:cNvPr>
        <xdr:cNvSpPr/>
      </xdr:nvSpPr>
      <xdr:spPr>
        <a:xfrm>
          <a:off x="1270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138992</xdr:rowOff>
    </xdr:from>
    <xdr:ext cx="762000" cy="259045"/>
    <xdr:sp macro="" textlink="">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939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前年度と比して、</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ポイントの増加となったが、類似団体平均を下回っている状態が続いている。</a:t>
          </a:r>
          <a:endParaRPr lang="ja-JP" altLang="ja-JP" sz="1400">
            <a:effectLst/>
          </a:endParaRPr>
        </a:p>
        <a:p>
          <a:r>
            <a:rPr kumimoji="1" lang="ja-JP" altLang="ja-JP" sz="1100">
              <a:solidFill>
                <a:schemeClr val="dk1"/>
              </a:solidFill>
              <a:effectLst/>
              <a:latin typeface="+mn-lt"/>
              <a:ea typeface="+mn-ea"/>
              <a:cs typeface="+mn-cs"/>
            </a:rPr>
            <a:t>今後も公共施設の適正化等に取り組み、コストの削減に努める。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1" name="テキスト ボックス 240">
          <a:extLst>
            <a:ext uri="{FF2B5EF4-FFF2-40B4-BE49-F238E27FC236}">
              <a16:creationId xmlns:a16="http://schemas.microsoft.com/office/drawing/2014/main" id="{00000000-0008-0000-0400-0000F1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0" name="その他グラフ枠">
          <a:extLst>
            <a:ext uri="{FF2B5EF4-FFF2-40B4-BE49-F238E27FC236}">
              <a16:creationId xmlns:a16="http://schemas.microsoft.com/office/drawing/2014/main" id="{00000000-0008-0000-0400-0000F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67128</xdr:rowOff>
    </xdr:from>
    <xdr:to>
      <xdr:col>82</xdr:col>
      <xdr:colOff>107950</xdr:colOff>
      <xdr:row>61</xdr:row>
      <xdr:rowOff>113393</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6510000" y="89825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85470</xdr:rowOff>
    </xdr:from>
    <xdr:ext cx="762000" cy="259045"/>
    <xdr:sp macro="" textlink="">
      <xdr:nvSpPr>
        <xdr:cNvPr id="252" name="その他最小値テキスト">
          <a:extLst>
            <a:ext uri="{FF2B5EF4-FFF2-40B4-BE49-F238E27FC236}">
              <a16:creationId xmlns:a16="http://schemas.microsoft.com/office/drawing/2014/main" id="{00000000-0008-0000-0400-0000FC000000}"/>
            </a:ext>
          </a:extLst>
        </xdr:cNvPr>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113393</xdr:rowOff>
    </xdr:from>
    <xdr:to>
      <xdr:col>82</xdr:col>
      <xdr:colOff>196850</xdr:colOff>
      <xdr:row>61</xdr:row>
      <xdr:rowOff>113393</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153505</xdr:rowOff>
    </xdr:from>
    <xdr:ext cx="762000" cy="259045"/>
    <xdr:sp macro="" textlink="">
      <xdr:nvSpPr>
        <xdr:cNvPr id="254" name="その他最大値テキスト">
          <a:extLst>
            <a:ext uri="{FF2B5EF4-FFF2-40B4-BE49-F238E27FC236}">
              <a16:creationId xmlns:a16="http://schemas.microsoft.com/office/drawing/2014/main" id="{00000000-0008-0000-0400-0000FE000000}"/>
            </a:ext>
          </a:extLst>
        </xdr:cNvPr>
        <xdr:cNvSpPr txBox="1"/>
      </xdr:nvSpPr>
      <xdr:spPr>
        <a:xfrm>
          <a:off x="16598900" y="8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67128</xdr:rowOff>
    </xdr:from>
    <xdr:to>
      <xdr:col>82</xdr:col>
      <xdr:colOff>196850</xdr:colOff>
      <xdr:row>52</xdr:row>
      <xdr:rowOff>67128</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6421100" y="898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107950</xdr:rowOff>
    </xdr:from>
    <xdr:to>
      <xdr:col>82</xdr:col>
      <xdr:colOff>107950</xdr:colOff>
      <xdr:row>56</xdr:row>
      <xdr:rowOff>34472</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5671800" y="95377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45555</xdr:rowOff>
    </xdr:from>
    <xdr:ext cx="762000" cy="259045"/>
    <xdr:sp macro="" textlink="">
      <xdr:nvSpPr>
        <xdr:cNvPr id="257" name="その他平均値テキスト">
          <a:extLst>
            <a:ext uri="{FF2B5EF4-FFF2-40B4-BE49-F238E27FC236}">
              <a16:creationId xmlns:a16="http://schemas.microsoft.com/office/drawing/2014/main" id="{00000000-0008-0000-0400-000001010000}"/>
            </a:ext>
          </a:extLst>
        </xdr:cNvPr>
        <xdr:cNvSpPr txBox="1"/>
      </xdr:nvSpPr>
      <xdr:spPr>
        <a:xfrm>
          <a:off x="16598900" y="981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73478</xdr:rowOff>
    </xdr:from>
    <xdr:to>
      <xdr:col>82</xdr:col>
      <xdr:colOff>158750</xdr:colOff>
      <xdr:row>58</xdr:row>
      <xdr:rowOff>3628</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64592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53522</xdr:rowOff>
    </xdr:from>
    <xdr:to>
      <xdr:col>78</xdr:col>
      <xdr:colOff>69850</xdr:colOff>
      <xdr:row>55</xdr:row>
      <xdr:rowOff>107950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4782800" y="94832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54428</xdr:rowOff>
    </xdr:from>
    <xdr:to>
      <xdr:col>78</xdr:col>
      <xdr:colOff>120650</xdr:colOff>
      <xdr:row>58</xdr:row>
      <xdr:rowOff>156028</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5621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140805</xdr:rowOff>
    </xdr:from>
    <xdr:ext cx="7366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290800" y="10084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9978</xdr:rowOff>
    </xdr:from>
    <xdr:to>
      <xdr:col>73</xdr:col>
      <xdr:colOff>180975</xdr:colOff>
      <xdr:row>55</xdr:row>
      <xdr:rowOff>53522</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893800" y="94397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54428</xdr:rowOff>
    </xdr:from>
    <xdr:to>
      <xdr:col>74</xdr:col>
      <xdr:colOff>31750</xdr:colOff>
      <xdr:row>58</xdr:row>
      <xdr:rowOff>156028</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4732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140805</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1008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9978</xdr:rowOff>
    </xdr:from>
    <xdr:to>
      <xdr:col>69</xdr:col>
      <xdr:colOff>92075</xdr:colOff>
      <xdr:row>55</xdr:row>
      <xdr:rowOff>118835</xdr:rowOff>
    </xdr:to>
    <xdr:cxnSp macro="">
      <xdr:nvCxnSpPr>
        <xdr:cNvPr id="265" name="直線コネクタ 264">
          <a:extLst>
            <a:ext uri="{FF2B5EF4-FFF2-40B4-BE49-F238E27FC236}">
              <a16:creationId xmlns:a16="http://schemas.microsoft.com/office/drawing/2014/main" id="{00000000-0008-0000-0400-000009010000}"/>
            </a:ext>
          </a:extLst>
        </xdr:cNvPr>
        <xdr:cNvCxnSpPr/>
      </xdr:nvCxnSpPr>
      <xdr:spPr>
        <a:xfrm flipV="1">
          <a:off x="13004800" y="9439728"/>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65315</xdr:rowOff>
    </xdr:from>
    <xdr:to>
      <xdr:col>69</xdr:col>
      <xdr:colOff>142875</xdr:colOff>
      <xdr:row>58</xdr:row>
      <xdr:rowOff>166915</xdr:rowOff>
    </xdr:to>
    <xdr:sp macro="" textlink="">
      <xdr:nvSpPr>
        <xdr:cNvPr id="266" name="フローチャート: 判断 265">
          <a:extLst>
            <a:ext uri="{FF2B5EF4-FFF2-40B4-BE49-F238E27FC236}">
              <a16:creationId xmlns:a16="http://schemas.microsoft.com/office/drawing/2014/main" id="{00000000-0008-0000-0400-00000A010000}"/>
            </a:ext>
          </a:extLst>
        </xdr:cNvPr>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151692</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163285</xdr:rowOff>
    </xdr:from>
    <xdr:to>
      <xdr:col>65</xdr:col>
      <xdr:colOff>53975</xdr:colOff>
      <xdr:row>59</xdr:row>
      <xdr:rowOff>93435</xdr:rowOff>
    </xdr:to>
    <xdr:sp macro="" textlink="">
      <xdr:nvSpPr>
        <xdr:cNvPr id="268" name="フローチャート: 判断 267">
          <a:extLst>
            <a:ext uri="{FF2B5EF4-FFF2-40B4-BE49-F238E27FC236}">
              <a16:creationId xmlns:a16="http://schemas.microsoft.com/office/drawing/2014/main" id="{00000000-0008-0000-0400-00000C010000}"/>
            </a:ext>
          </a:extLst>
        </xdr:cNvPr>
        <xdr:cNvSpPr/>
      </xdr:nvSpPr>
      <xdr:spPr>
        <a:xfrm>
          <a:off x="12954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78212</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1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155122</xdr:rowOff>
    </xdr:from>
    <xdr:to>
      <xdr:col>82</xdr:col>
      <xdr:colOff>158750</xdr:colOff>
      <xdr:row>56</xdr:row>
      <xdr:rowOff>85272</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64592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199</xdr:rowOff>
    </xdr:from>
    <xdr:ext cx="762000" cy="259045"/>
    <xdr:sp macro="" textlink="">
      <xdr:nvSpPr>
        <xdr:cNvPr id="276" name="その他該当値テキスト">
          <a:extLst>
            <a:ext uri="{FF2B5EF4-FFF2-40B4-BE49-F238E27FC236}">
              <a16:creationId xmlns:a16="http://schemas.microsoft.com/office/drawing/2014/main" id="{00000000-0008-0000-0400-000014010000}"/>
            </a:ext>
          </a:extLst>
        </xdr:cNvPr>
        <xdr:cNvSpPr txBox="1"/>
      </xdr:nvSpPr>
      <xdr:spPr>
        <a:xfrm>
          <a:off x="165989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57150</xdr:rowOff>
    </xdr:from>
    <xdr:to>
      <xdr:col>78</xdr:col>
      <xdr:colOff>120650</xdr:colOff>
      <xdr:row>55</xdr:row>
      <xdr:rowOff>158750</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5621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168927</xdr:rowOff>
    </xdr:from>
    <xdr:ext cx="7366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5290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2722</xdr:rowOff>
    </xdr:from>
    <xdr:to>
      <xdr:col>74</xdr:col>
      <xdr:colOff>31750</xdr:colOff>
      <xdr:row>55</xdr:row>
      <xdr:rowOff>104322</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4732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114499</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4401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130628</xdr:rowOff>
    </xdr:from>
    <xdr:to>
      <xdr:col>69</xdr:col>
      <xdr:colOff>142875</xdr:colOff>
      <xdr:row>55</xdr:row>
      <xdr:rowOff>60778</xdr:rowOff>
    </xdr:to>
    <xdr:sp macro="" textlink="">
      <xdr:nvSpPr>
        <xdr:cNvPr id="281" name="楕円 280">
          <a:extLst>
            <a:ext uri="{FF2B5EF4-FFF2-40B4-BE49-F238E27FC236}">
              <a16:creationId xmlns:a16="http://schemas.microsoft.com/office/drawing/2014/main" id="{00000000-0008-0000-0400-000019010000}"/>
            </a:ext>
          </a:extLst>
        </xdr:cNvPr>
        <xdr:cNvSpPr/>
      </xdr:nvSpPr>
      <xdr:spPr>
        <a:xfrm>
          <a:off x="13843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70955</xdr:rowOff>
    </xdr:from>
    <xdr:ext cx="762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3512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68035</xdr:rowOff>
    </xdr:from>
    <xdr:to>
      <xdr:col>65</xdr:col>
      <xdr:colOff>53975</xdr:colOff>
      <xdr:row>55</xdr:row>
      <xdr:rowOff>169635</xdr:rowOff>
    </xdr:to>
    <xdr:sp macro="" textlink="">
      <xdr:nvSpPr>
        <xdr:cNvPr id="283" name="楕円 282">
          <a:extLst>
            <a:ext uri="{FF2B5EF4-FFF2-40B4-BE49-F238E27FC236}">
              <a16:creationId xmlns:a16="http://schemas.microsoft.com/office/drawing/2014/main" id="{00000000-0008-0000-0400-00001B010000}"/>
            </a:ext>
          </a:extLst>
        </xdr:cNvPr>
        <xdr:cNvSpPr/>
      </xdr:nvSpPr>
      <xdr:spPr>
        <a:xfrm>
          <a:off x="12954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8362</xdr:rowOff>
    </xdr:from>
    <xdr:ext cx="762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623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前年度と比して、</a:t>
          </a:r>
          <a:r>
            <a:rPr kumimoji="1" lang="en-US" altLang="ja-JP" sz="1100">
              <a:solidFill>
                <a:schemeClr val="dk1"/>
              </a:solidFill>
              <a:effectLst/>
              <a:latin typeface="+mn-lt"/>
              <a:ea typeface="+mn-ea"/>
              <a:cs typeface="+mn-cs"/>
            </a:rPr>
            <a:t>3.1</a:t>
          </a:r>
          <a:r>
            <a:rPr kumimoji="1" lang="ja-JP" altLang="ja-JP" sz="1100">
              <a:solidFill>
                <a:schemeClr val="dk1"/>
              </a:solidFill>
              <a:effectLst/>
              <a:latin typeface="+mn-lt"/>
              <a:ea typeface="+mn-ea"/>
              <a:cs typeface="+mn-cs"/>
            </a:rPr>
            <a:t>ポイントの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となった。引き続き、団体等への補助金についてもチェック機能を強化し、コスト削減に努める。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a:extLst>
            <a:ext uri="{FF2B5EF4-FFF2-40B4-BE49-F238E27FC236}">
              <a16:creationId xmlns:a16="http://schemas.microsoft.com/office/drawing/2014/main" id="{00000000-0008-0000-0400-00003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168148</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6510000" y="5956300"/>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140225</xdr:rowOff>
    </xdr:from>
    <xdr:ext cx="762000" cy="259045"/>
    <xdr:sp macro="" textlink="">
      <xdr:nvSpPr>
        <xdr:cNvPr id="310" name="補助費等最小値テキスト">
          <a:extLst>
            <a:ext uri="{FF2B5EF4-FFF2-40B4-BE49-F238E27FC236}">
              <a16:creationId xmlns:a16="http://schemas.microsoft.com/office/drawing/2014/main" id="{00000000-0008-0000-0400-000036010000}"/>
            </a:ext>
          </a:extLst>
        </xdr:cNvPr>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168148</xdr:rowOff>
    </xdr:from>
    <xdr:to>
      <xdr:col>82</xdr:col>
      <xdr:colOff>196850</xdr:colOff>
      <xdr:row>40</xdr:row>
      <xdr:rowOff>168148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12" name="補助費等最大値テキスト">
          <a:extLst>
            <a:ext uri="{FF2B5EF4-FFF2-40B4-BE49-F238E27FC236}">
              <a16:creationId xmlns:a16="http://schemas.microsoft.com/office/drawing/2014/main" id="{00000000-0008-0000-0400-000038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117856</xdr:rowOff>
    </xdr:from>
    <xdr:to>
      <xdr:col>82</xdr:col>
      <xdr:colOff>107950</xdr:colOff>
      <xdr:row>37</xdr:row>
      <xdr:rowOff>88138</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5671800" y="6290056"/>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77995</xdr:rowOff>
    </xdr:from>
    <xdr:ext cx="762000" cy="259045"/>
    <xdr:sp macro="" textlink="">
      <xdr:nvSpPr>
        <xdr:cNvPr id="315" name="補助費等平均値テキスト">
          <a:extLst>
            <a:ext uri="{FF2B5EF4-FFF2-40B4-BE49-F238E27FC236}">
              <a16:creationId xmlns:a16="http://schemas.microsoft.com/office/drawing/2014/main" id="{00000000-0008-0000-0400-00003B010000}"/>
            </a:ext>
          </a:extLst>
        </xdr:cNvPr>
        <xdr:cNvSpPr txBox="1"/>
      </xdr:nvSpPr>
      <xdr:spPr>
        <a:xfrm>
          <a:off x="16598900" y="6421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105918</xdr:rowOff>
    </xdr:from>
    <xdr:to>
      <xdr:col>82</xdr:col>
      <xdr:colOff>158750</xdr:colOff>
      <xdr:row>38</xdr:row>
      <xdr:rowOff>36068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6459200" y="644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117856</xdr:rowOff>
    </xdr:from>
    <xdr:to>
      <xdr:col>78</xdr:col>
      <xdr:colOff>69850</xdr:colOff>
      <xdr:row>36</xdr:row>
      <xdr:rowOff>127000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4782800" y="6290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104140</xdr:rowOff>
    </xdr:from>
    <xdr:to>
      <xdr:col>73</xdr:col>
      <xdr:colOff>180975</xdr:colOff>
      <xdr:row>36</xdr:row>
      <xdr:rowOff>127000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a:off x="13893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104140</xdr:rowOff>
    </xdr:from>
    <xdr:to>
      <xdr:col>69</xdr:col>
      <xdr:colOff>92075</xdr:colOff>
      <xdr:row>37</xdr:row>
      <xdr:rowOff>69850</xdr:rowOff>
    </xdr:to>
    <xdr:cxnSp macro="">
      <xdr:nvCxnSpPr>
        <xdr:cNvPr id="323" name="直線コネクタ 322">
          <a:extLst>
            <a:ext uri="{FF2B5EF4-FFF2-40B4-BE49-F238E27FC236}">
              <a16:creationId xmlns:a16="http://schemas.microsoft.com/office/drawing/2014/main" id="{00000000-0008-0000-0400-000043010000}"/>
            </a:ext>
          </a:extLst>
        </xdr:cNvPr>
        <xdr:cNvCxnSpPr/>
      </xdr:nvCxnSpPr>
      <xdr:spPr>
        <a:xfrm flipV="1">
          <a:off x="13004800" y="62763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163068</xdr:rowOff>
    </xdr:from>
    <xdr:to>
      <xdr:col>69</xdr:col>
      <xdr:colOff>142875</xdr:colOff>
      <xdr:row>37</xdr:row>
      <xdr:rowOff>93218</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77995</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46482</xdr:rowOff>
    </xdr:from>
    <xdr:to>
      <xdr:col>65</xdr:col>
      <xdr:colOff>53975</xdr:colOff>
      <xdr:row>37</xdr:row>
      <xdr:rowOff>148082</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2954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132859</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53865</xdr:rowOff>
    </xdr:from>
    <xdr:ext cx="762000" cy="259045"/>
    <xdr:sp macro="" textlink="">
      <xdr:nvSpPr>
        <xdr:cNvPr id="334" name="補助費等該当値テキスト">
          <a:extLst>
            <a:ext uri="{FF2B5EF4-FFF2-40B4-BE49-F238E27FC236}">
              <a16:creationId xmlns:a16="http://schemas.microsoft.com/office/drawing/2014/main" id="{00000000-0008-0000-0400-00004E010000}"/>
            </a:ext>
          </a:extLst>
        </xdr:cNvPr>
        <xdr:cNvSpPr txBox="1"/>
      </xdr:nvSpPr>
      <xdr:spPr>
        <a:xfrm>
          <a:off x="16598900" y="622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67056</xdr:rowOff>
    </xdr:from>
    <xdr:to>
      <xdr:col>78</xdr:col>
      <xdr:colOff>120650</xdr:colOff>
      <xdr:row>36</xdr:row>
      <xdr:rowOff>168656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7383</xdr:rowOff>
    </xdr:from>
    <xdr:ext cx="7366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76200</xdr:rowOff>
    </xdr:from>
    <xdr:to>
      <xdr:col>74</xdr:col>
      <xdr:colOff>31750</xdr:colOff>
      <xdr:row>37</xdr:row>
      <xdr:rowOff>6350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16527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53340</xdr:rowOff>
    </xdr:from>
    <xdr:to>
      <xdr:col>69</xdr:col>
      <xdr:colOff>142875</xdr:colOff>
      <xdr:row>36</xdr:row>
      <xdr:rowOff>154940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3843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165117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19050</xdr:rowOff>
    </xdr:from>
    <xdr:to>
      <xdr:col>65</xdr:col>
      <xdr:colOff>53975</xdr:colOff>
      <xdr:row>37</xdr:row>
      <xdr:rowOff>120650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130827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2623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類似団体平均及び沖縄県平均よりも低い水準にあるが、</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新規発行の抑制や減債基金・公共施設整備基金の活用に取り組むことで公債費の抑制に努め</a:t>
          </a:r>
          <a:r>
            <a:rPr kumimoji="1" lang="ja-JP" altLang="en-US" sz="1100">
              <a:solidFill>
                <a:schemeClr val="dk1"/>
              </a:solidFill>
              <a:effectLst/>
              <a:latin typeface="+mn-lt"/>
              <a:ea typeface="+mn-ea"/>
              <a:cs typeface="+mn-cs"/>
            </a:rPr>
            <a:t>ていく</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80</xdr:row>
      <xdr:rowOff>140715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750292"/>
          <a:ext cx="0" cy="1106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112792</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140715</xdr:rowOff>
    </xdr:from>
    <xdr:to>
      <xdr:col>24</xdr:col>
      <xdr:colOff>114300</xdr:colOff>
      <xdr:row>80</xdr:row>
      <xdr:rowOff>140715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5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42418</xdr:rowOff>
    </xdr:from>
    <xdr:to>
      <xdr:col>24</xdr:col>
      <xdr:colOff>25400</xdr:colOff>
      <xdr:row>75</xdr:row>
      <xdr:rowOff>74422</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290116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148862</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5335</xdr:rowOff>
    </xdr:from>
    <xdr:to>
      <xdr:col>24</xdr:col>
      <xdr:colOff>76200</xdr:colOff>
      <xdr:row>77</xdr:row>
      <xdr:rowOff>106935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69850</xdr:rowOff>
    </xdr:from>
    <xdr:to>
      <xdr:col>19</xdr:col>
      <xdr:colOff>187325</xdr:colOff>
      <xdr:row>75</xdr:row>
      <xdr:rowOff>74422</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29286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41911</xdr:rowOff>
    </xdr:from>
    <xdr:to>
      <xdr:col>20</xdr:col>
      <xdr:colOff>38100</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128288</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42418</xdr:rowOff>
    </xdr:from>
    <xdr:to>
      <xdr:col>15</xdr:col>
      <xdr:colOff>98425</xdr:colOff>
      <xdr:row>75</xdr:row>
      <xdr:rowOff>69850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29011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132859</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42418</xdr:rowOff>
    </xdr:from>
    <xdr:to>
      <xdr:col>11</xdr:col>
      <xdr:colOff>9525</xdr:colOff>
      <xdr:row>75</xdr:row>
      <xdr:rowOff>106426</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290116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9906</xdr:rowOff>
    </xdr:from>
    <xdr:to>
      <xdr:col>11</xdr:col>
      <xdr:colOff>60325</xdr:colOff>
      <xdr:row>77</xdr:row>
      <xdr:rowOff>111506</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96283</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119142</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163068</xdr:rowOff>
    </xdr:from>
    <xdr:to>
      <xdr:col>24</xdr:col>
      <xdr:colOff>76200</xdr:colOff>
      <xdr:row>75</xdr:row>
      <xdr:rowOff>93218</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8145</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2695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23622</xdr:rowOff>
    </xdr:from>
    <xdr:to>
      <xdr:col>20</xdr:col>
      <xdr:colOff>38100</xdr:colOff>
      <xdr:row>75</xdr:row>
      <xdr:rowOff>125222</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135399</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2651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19050</xdr:rowOff>
    </xdr:from>
    <xdr:to>
      <xdr:col>15</xdr:col>
      <xdr:colOff>149225</xdr:colOff>
      <xdr:row>75</xdr:row>
      <xdr:rowOff>120650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163068</xdr:rowOff>
    </xdr:from>
    <xdr:to>
      <xdr:col>11</xdr:col>
      <xdr:colOff>60325</xdr:colOff>
      <xdr:row>75</xdr:row>
      <xdr:rowOff>93218</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103395</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55626</xdr:rowOff>
    </xdr:from>
    <xdr:to>
      <xdr:col>6</xdr:col>
      <xdr:colOff>171450</xdr:colOff>
      <xdr:row>75</xdr:row>
      <xdr:rowOff>157226</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167403</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前年度と比して、</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ポイントの増加となったが、全国平均、沖縄県平均を下回っている。今後も経常経費を抑制し、適正な財政運営に努める。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104140</xdr:rowOff>
    </xdr:from>
    <xdr:to>
      <xdr:col>82</xdr:col>
      <xdr:colOff>107950</xdr:colOff>
      <xdr:row>81</xdr:row>
      <xdr:rowOff>37846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448540"/>
          <a:ext cx="0" cy="1476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9923</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37846</xdr:rowOff>
    </xdr:from>
    <xdr:to>
      <xdr:col>82</xdr:col>
      <xdr:colOff>196850</xdr:colOff>
      <xdr:row>81</xdr:row>
      <xdr:rowOff>37846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19067</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104140</xdr:rowOff>
    </xdr:from>
    <xdr:to>
      <xdr:col>82</xdr:col>
      <xdr:colOff>196850</xdr:colOff>
      <xdr:row>72</xdr:row>
      <xdr:rowOff>104140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35561</xdr:rowOff>
    </xdr:from>
    <xdr:to>
      <xdr:col>82</xdr:col>
      <xdr:colOff>107950</xdr:colOff>
      <xdr:row>76</xdr:row>
      <xdr:rowOff>99568</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065761"/>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139716</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169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167639</xdr:rowOff>
    </xdr:from>
    <xdr:to>
      <xdr:col>82</xdr:col>
      <xdr:colOff>158750</xdr:colOff>
      <xdr:row>77</xdr:row>
      <xdr:rowOff>97789</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115570</xdr:rowOff>
    </xdr:from>
    <xdr:to>
      <xdr:col>78</xdr:col>
      <xdr:colOff>69850</xdr:colOff>
      <xdr:row>76</xdr:row>
      <xdr:rowOff>35561</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297432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156718</xdr:rowOff>
    </xdr:from>
    <xdr:to>
      <xdr:col>73</xdr:col>
      <xdr:colOff>180975</xdr:colOff>
      <xdr:row>75</xdr:row>
      <xdr:rowOff>115570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2672568"/>
          <a:ext cx="8890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48768</xdr:rowOff>
    </xdr:from>
    <xdr:to>
      <xdr:col>74</xdr:col>
      <xdr:colOff>31750</xdr:colOff>
      <xdr:row>76</xdr:row>
      <xdr:rowOff>150368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135145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156718</xdr:rowOff>
    </xdr:from>
    <xdr:to>
      <xdr:col>69</xdr:col>
      <xdr:colOff>92075</xdr:colOff>
      <xdr:row>76</xdr:row>
      <xdr:rowOff>12700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2672568"/>
          <a:ext cx="889000" cy="37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110490</xdr:rowOff>
    </xdr:from>
    <xdr:to>
      <xdr:col>69</xdr:col>
      <xdr:colOff>142875</xdr:colOff>
      <xdr:row>76</xdr:row>
      <xdr:rowOff>40639</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25416</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158496</xdr:rowOff>
    </xdr:from>
    <xdr:to>
      <xdr:col>65</xdr:col>
      <xdr:colOff>53975</xdr:colOff>
      <xdr:row>77</xdr:row>
      <xdr:rowOff>88646</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73423</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48768</xdr:rowOff>
    </xdr:from>
    <xdr:to>
      <xdr:col>82</xdr:col>
      <xdr:colOff>158750</xdr:colOff>
      <xdr:row>76</xdr:row>
      <xdr:rowOff>150368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65295</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292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156211</xdr:rowOff>
    </xdr:from>
    <xdr:to>
      <xdr:col>78</xdr:col>
      <xdr:colOff>120650</xdr:colOff>
      <xdr:row>76</xdr:row>
      <xdr:rowOff>86361</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96537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64770</xdr:rowOff>
    </xdr:from>
    <xdr:to>
      <xdr:col>74</xdr:col>
      <xdr:colOff>31750</xdr:colOff>
      <xdr:row>75</xdr:row>
      <xdr:rowOff>166370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5097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105918</xdr:rowOff>
    </xdr:from>
    <xdr:to>
      <xdr:col>69</xdr:col>
      <xdr:colOff>142875</xdr:colOff>
      <xdr:row>74</xdr:row>
      <xdr:rowOff>36068</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262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46245</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239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73677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沖縄県恩納村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167611</xdr:rowOff>
    </xdr:from>
    <xdr:to>
      <xdr:col>29</xdr:col>
      <xdr:colOff>127000</xdr:colOff>
      <xdr:row>18</xdr:row>
      <xdr:rowOff>10234</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flipV="1">
          <a:off x="5651500" y="2101186"/>
          <a:ext cx="0" cy="1042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17</xdr:row>
      <xdr:rowOff>153761</xdr:rowOff>
    </xdr:from>
    <xdr:ext cx="762000" cy="259045"/>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16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10234</xdr:rowOff>
    </xdr:from>
    <xdr:to>
      <xdr:col>30</xdr:col>
      <xdr:colOff>25400</xdr:colOff>
      <xdr:row>18</xdr:row>
      <xdr:rowOff>10234</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5562600" y="3143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82538</xdr:rowOff>
    </xdr:from>
    <xdr:ext cx="762000" cy="259045"/>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84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167611</xdr:rowOff>
    </xdr:from>
    <xdr:to>
      <xdr:col>30</xdr:col>
      <xdr:colOff>25400</xdr:colOff>
      <xdr:row>11</xdr:row>
      <xdr:rowOff>167611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2101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24320</xdr:rowOff>
    </xdr:from>
    <xdr:to>
      <xdr:col>29</xdr:col>
      <xdr:colOff>127000</xdr:colOff>
      <xdr:row>16</xdr:row>
      <xdr:rowOff>72093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003800" y="2815145"/>
          <a:ext cx="647700" cy="477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9097</xdr:rowOff>
    </xdr:from>
    <xdr:ext cx="762000" cy="259045"/>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799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2589</xdr:rowOff>
    </xdr:from>
    <xdr:to>
      <xdr:col>29</xdr:col>
      <xdr:colOff>177800</xdr:colOff>
      <xdr:row>16</xdr:row>
      <xdr:rowOff>104189</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bwMode="auto">
        <a:xfrm>
          <a:off x="5600700" y="27934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72093</xdr:rowOff>
    </xdr:from>
    <xdr:to>
      <xdr:col>26</xdr:col>
      <xdr:colOff>50800</xdr:colOff>
      <xdr:row>16</xdr:row>
      <xdr:rowOff>86477</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4305300" y="2862918"/>
          <a:ext cx="698500" cy="143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52049</xdr:rowOff>
    </xdr:from>
    <xdr:to>
      <xdr:col>26</xdr:col>
      <xdr:colOff>101600</xdr:colOff>
      <xdr:row>16</xdr:row>
      <xdr:rowOff>153649</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4953000" y="2842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138426</xdr:rowOff>
    </xdr:from>
    <xdr:ext cx="736600" cy="25904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929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86477</xdr:rowOff>
    </xdr:from>
    <xdr:to>
      <xdr:col>22</xdr:col>
      <xdr:colOff>114300</xdr:colOff>
      <xdr:row>16</xdr:row>
      <xdr:rowOff>96896</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3606800" y="2877302"/>
          <a:ext cx="698500" cy="10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68632</xdr:rowOff>
    </xdr:from>
    <xdr:to>
      <xdr:col>22</xdr:col>
      <xdr:colOff>165100</xdr:colOff>
      <xdr:row>16</xdr:row>
      <xdr:rowOff>170232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254500" y="2859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155009</xdr:rowOff>
    </xdr:from>
    <xdr:ext cx="7620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945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96896</xdr:rowOff>
    </xdr:from>
    <xdr:to>
      <xdr:col>18</xdr:col>
      <xdr:colOff>177800</xdr:colOff>
      <xdr:row>16</xdr:row>
      <xdr:rowOff>116327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2908300" y="2887721"/>
          <a:ext cx="698500" cy="19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77744</xdr:rowOff>
    </xdr:from>
    <xdr:to>
      <xdr:col>19</xdr:col>
      <xdr:colOff>38100</xdr:colOff>
      <xdr:row>17</xdr:row>
      <xdr:rowOff>7894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3556000" y="28685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164121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95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84936</xdr:rowOff>
    </xdr:from>
    <xdr:to>
      <xdr:col>15</xdr:col>
      <xdr:colOff>101600</xdr:colOff>
      <xdr:row>17</xdr:row>
      <xdr:rowOff>15086</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2857500" y="2875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171313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2962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144970</xdr:rowOff>
    </xdr:from>
    <xdr:to>
      <xdr:col>29</xdr:col>
      <xdr:colOff>177800</xdr:colOff>
      <xdr:row>16</xdr:row>
      <xdr:rowOff>75120</xdr:rowOff>
    </xdr:to>
    <xdr:sp macro="" textlink="">
      <xdr:nvSpPr>
        <xdr:cNvPr id="66" name="楕円 65">
          <a:extLst>
            <a:ext uri="{FF2B5EF4-FFF2-40B4-BE49-F238E27FC236}">
              <a16:creationId xmlns:a16="http://schemas.microsoft.com/office/drawing/2014/main" id="{00000000-0008-0000-0500-000042000000}"/>
            </a:ext>
          </a:extLst>
        </xdr:cNvPr>
        <xdr:cNvSpPr/>
      </xdr:nvSpPr>
      <xdr:spPr bwMode="auto">
        <a:xfrm>
          <a:off x="5600700" y="2764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161497</xdr:rowOff>
    </xdr:from>
    <xdr:ext cx="762000" cy="259045"/>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609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21293</xdr:rowOff>
    </xdr:from>
    <xdr:to>
      <xdr:col>26</xdr:col>
      <xdr:colOff>101600</xdr:colOff>
      <xdr:row>16</xdr:row>
      <xdr:rowOff>122893</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4953000" y="2812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133070</xdr:rowOff>
    </xdr:from>
    <xdr:ext cx="7366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2580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35677</xdr:rowOff>
    </xdr:from>
    <xdr:to>
      <xdr:col>22</xdr:col>
      <xdr:colOff>165100</xdr:colOff>
      <xdr:row>16</xdr:row>
      <xdr:rowOff>137277</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254500" y="2826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147454</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2595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46096</xdr:rowOff>
    </xdr:from>
    <xdr:to>
      <xdr:col>19</xdr:col>
      <xdr:colOff>38100</xdr:colOff>
      <xdr:row>16</xdr:row>
      <xdr:rowOff>147696</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3556000" y="2836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157873</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260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65527</xdr:rowOff>
    </xdr:from>
    <xdr:to>
      <xdr:col>15</xdr:col>
      <xdr:colOff>101600</xdr:colOff>
      <xdr:row>16</xdr:row>
      <xdr:rowOff>167127</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2857500" y="2856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5854</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2625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249987</xdr:rowOff>
    </xdr:from>
    <xdr:to>
      <xdr:col>29</xdr:col>
      <xdr:colOff>127000</xdr:colOff>
      <xdr:row>38</xdr:row>
      <xdr:rowOff>36626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74537"/>
          <a:ext cx="0" cy="13296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8703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76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36626</xdr:rowOff>
    </xdr:from>
    <xdr:to>
      <xdr:col>30</xdr:col>
      <xdr:colOff>25400</xdr:colOff>
      <xdr:row>38</xdr:row>
      <xdr:rowOff>36626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504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164914</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918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249987</xdr:rowOff>
    </xdr:from>
    <xdr:to>
      <xdr:col>30</xdr:col>
      <xdr:colOff>25400</xdr:colOff>
      <xdr:row>33</xdr:row>
      <xdr:rowOff>249987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745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65050</xdr:rowOff>
    </xdr:from>
    <xdr:to>
      <xdr:col>29</xdr:col>
      <xdr:colOff>127000</xdr:colOff>
      <xdr:row>37</xdr:row>
      <xdr:rowOff>168567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7189750"/>
          <a:ext cx="647700" cy="103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242936</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853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54959</xdr:rowOff>
    </xdr:from>
    <xdr:to>
      <xdr:col>29</xdr:col>
      <xdr:colOff>177800</xdr:colOff>
      <xdr:row>36</xdr:row>
      <xdr:rowOff>156559</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08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65050</xdr:rowOff>
    </xdr:from>
    <xdr:to>
      <xdr:col>26</xdr:col>
      <xdr:colOff>50800</xdr:colOff>
      <xdr:row>37</xdr:row>
      <xdr:rowOff>144507</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7189750"/>
          <a:ext cx="698500" cy="79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33280</xdr:rowOff>
    </xdr:from>
    <xdr:to>
      <xdr:col>26</xdr:col>
      <xdr:colOff>101600</xdr:colOff>
      <xdr:row>36</xdr:row>
      <xdr:rowOff>134880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9865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145057</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55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144507</xdr:rowOff>
    </xdr:from>
    <xdr:to>
      <xdr:col>22</xdr:col>
      <xdr:colOff>114300</xdr:colOff>
      <xdr:row>37</xdr:row>
      <xdr:rowOff>159138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269207"/>
          <a:ext cx="698500" cy="14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45377</xdr:rowOff>
    </xdr:from>
    <xdr:to>
      <xdr:col>22</xdr:col>
      <xdr:colOff>165100</xdr:colOff>
      <xdr:row>36</xdr:row>
      <xdr:rowOff>146977</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9986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157154</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67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159138</xdr:rowOff>
    </xdr:from>
    <xdr:to>
      <xdr:col>18</xdr:col>
      <xdr:colOff>177800</xdr:colOff>
      <xdr:row>37</xdr:row>
      <xdr:rowOff>160775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283838"/>
          <a:ext cx="698500" cy="16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71799</xdr:rowOff>
    </xdr:from>
    <xdr:to>
      <xdr:col>19</xdr:col>
      <xdr:colOff>38100</xdr:colOff>
      <xdr:row>37</xdr:row>
      <xdr:rowOff>1949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25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183576</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793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117539</xdr:rowOff>
    </xdr:from>
    <xdr:to>
      <xdr:col>15</xdr:col>
      <xdr:colOff>101600</xdr:colOff>
      <xdr:row>37</xdr:row>
      <xdr:rowOff>47689</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707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229316</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3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117767</xdr:rowOff>
    </xdr:from>
    <xdr:to>
      <xdr:col>29</xdr:col>
      <xdr:colOff>177800</xdr:colOff>
      <xdr:row>37</xdr:row>
      <xdr:rowOff>219367</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72424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89844</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72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14250</xdr:rowOff>
    </xdr:from>
    <xdr:to>
      <xdr:col>26</xdr:col>
      <xdr:colOff>101600</xdr:colOff>
      <xdr:row>37</xdr:row>
      <xdr:rowOff>115850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138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100627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722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93707</xdr:rowOff>
    </xdr:from>
    <xdr:to>
      <xdr:col>22</xdr:col>
      <xdr:colOff>165100</xdr:colOff>
      <xdr:row>37</xdr:row>
      <xdr:rowOff>195307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218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180084</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30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108338</xdr:rowOff>
    </xdr:from>
    <xdr:to>
      <xdr:col>19</xdr:col>
      <xdr:colOff>38100</xdr:colOff>
      <xdr:row>37</xdr:row>
      <xdr:rowOff>209938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233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194715</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31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109975</xdr:rowOff>
    </xdr:from>
    <xdr:to>
      <xdr:col>15</xdr:col>
      <xdr:colOff>101600</xdr:colOff>
      <xdr:row>37</xdr:row>
      <xdr:rowOff>211575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234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196352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321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沖縄県恩納村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11,316
9,914
50.81
17,211,389
15,652,196
1,526,938
3,842,478
4,125,229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97025</xdr:rowOff>
    </xdr:from>
    <xdr:to>
      <xdr:col>24</xdr:col>
      <xdr:colOff>62865</xdr:colOff>
      <xdr:row>37</xdr:row>
      <xdr:rowOff>1548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240525"/>
          <a:ext cx="1270" cy="110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5375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4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1548</xdr:rowOff>
    </xdr:from>
    <xdr:to>
      <xdr:col>24</xdr:col>
      <xdr:colOff>152400</xdr:colOff>
      <xdr:row>37</xdr:row>
      <xdr:rowOff>1548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4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43702</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15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97025</xdr:rowOff>
    </xdr:from>
    <xdr:to>
      <xdr:col>24</xdr:col>
      <xdr:colOff>152400</xdr:colOff>
      <xdr:row>30</xdr:row>
      <xdr:rowOff>97025</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240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27526</xdr:rowOff>
    </xdr:from>
    <xdr:to>
      <xdr:col>24</xdr:col>
      <xdr:colOff>63500</xdr:colOff>
      <xdr:row>35</xdr:row>
      <xdr:rowOff>61295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6028276"/>
          <a:ext cx="838200" cy="33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29407</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60301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50980</xdr:rowOff>
    </xdr:from>
    <xdr:to>
      <xdr:col>24</xdr:col>
      <xdr:colOff>114300</xdr:colOff>
      <xdr:row>35</xdr:row>
      <xdr:rowOff>152580</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5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61295</xdr:rowOff>
    </xdr:from>
    <xdr:to>
      <xdr:col>19</xdr:col>
      <xdr:colOff>177800</xdr:colOff>
      <xdr:row>35</xdr:row>
      <xdr:rowOff>84265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062045"/>
          <a:ext cx="889000" cy="22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95603</xdr:rowOff>
    </xdr:from>
    <xdr:to>
      <xdr:col>20</xdr:col>
      <xdr:colOff>38100</xdr:colOff>
      <xdr:row>36</xdr:row>
      <xdr:rowOff>25753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096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16880</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6189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84265</xdr:rowOff>
    </xdr:from>
    <xdr:to>
      <xdr:col>15</xdr:col>
      <xdr:colOff>50800</xdr:colOff>
      <xdr:row>35</xdr:row>
      <xdr:rowOff>100088</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085015"/>
          <a:ext cx="889000" cy="1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106013</xdr:rowOff>
    </xdr:from>
    <xdr:to>
      <xdr:col>15</xdr:col>
      <xdr:colOff>101600</xdr:colOff>
      <xdr:row>36</xdr:row>
      <xdr:rowOff>36163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0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27290</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6199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100088</xdr:rowOff>
    </xdr:from>
    <xdr:to>
      <xdr:col>10</xdr:col>
      <xdr:colOff>114300</xdr:colOff>
      <xdr:row>35</xdr:row>
      <xdr:rowOff>115578</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100838"/>
          <a:ext cx="889000" cy="15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114380</xdr:rowOff>
    </xdr:from>
    <xdr:to>
      <xdr:col>10</xdr:col>
      <xdr:colOff>165100</xdr:colOff>
      <xdr:row>36</xdr:row>
      <xdr:rowOff>44530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35657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6207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120945</xdr:rowOff>
    </xdr:from>
    <xdr:to>
      <xdr:col>6</xdr:col>
      <xdr:colOff>38100</xdr:colOff>
      <xdr:row>36</xdr:row>
      <xdr:rowOff>51095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42222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30795" y="6214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148176</xdr:rowOff>
    </xdr:from>
    <xdr:to>
      <xdr:col>24</xdr:col>
      <xdr:colOff>114300</xdr:colOff>
      <xdr:row>35</xdr:row>
      <xdr:rowOff>78326</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597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171053</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5828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10495</xdr:rowOff>
    </xdr:from>
    <xdr:to>
      <xdr:col>20</xdr:col>
      <xdr:colOff>38100</xdr:colOff>
      <xdr:row>35</xdr:row>
      <xdr:rowOff>112095</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01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128622</xdr:rowOff>
    </xdr:from>
    <xdr:ext cx="59901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497795" y="5786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33465</xdr:rowOff>
    </xdr:from>
    <xdr:to>
      <xdr:col>15</xdr:col>
      <xdr:colOff>101600</xdr:colOff>
      <xdr:row>35</xdr:row>
      <xdr:rowOff>135065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03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151592</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08795" y="5809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49288</xdr:rowOff>
    </xdr:from>
    <xdr:to>
      <xdr:col>10</xdr:col>
      <xdr:colOff>165100</xdr:colOff>
      <xdr:row>35</xdr:row>
      <xdr:rowOff>150888</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05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167415</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19795" y="5825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64778</xdr:rowOff>
    </xdr:from>
    <xdr:to>
      <xdr:col>6</xdr:col>
      <xdr:colOff>38100</xdr:colOff>
      <xdr:row>35</xdr:row>
      <xdr:rowOff>166378</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06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11455</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30795" y="5840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11093</xdr:rowOff>
    </xdr:from>
    <xdr:to>
      <xdr:col>24</xdr:col>
      <xdr:colOff>62865</xdr:colOff>
      <xdr:row>58</xdr:row>
      <xdr:rowOff>91191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755043"/>
          <a:ext cx="1270" cy="1280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95018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39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91191</xdr:rowOff>
    </xdr:from>
    <xdr:to>
      <xdr:col>24</xdr:col>
      <xdr:colOff>152400</xdr:colOff>
      <xdr:row>58</xdr:row>
      <xdr:rowOff>91191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35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129220</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3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11093</xdr:rowOff>
    </xdr:from>
    <xdr:to>
      <xdr:col>24</xdr:col>
      <xdr:colOff>152400</xdr:colOff>
      <xdr:row>51</xdr:row>
      <xdr:rowOff>11093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75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108013</xdr:rowOff>
    </xdr:from>
    <xdr:to>
      <xdr:col>24</xdr:col>
      <xdr:colOff>63500</xdr:colOff>
      <xdr:row>54</xdr:row>
      <xdr:rowOff>21726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194863"/>
          <a:ext cx="838200" cy="85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4005</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766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25578</xdr:rowOff>
    </xdr:from>
    <xdr:to>
      <xdr:col>24</xdr:col>
      <xdr:colOff>114300</xdr:colOff>
      <xdr:row>57</xdr:row>
      <xdr:rowOff>127178</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21726</xdr:rowOff>
    </xdr:from>
    <xdr:to>
      <xdr:col>19</xdr:col>
      <xdr:colOff>177800</xdr:colOff>
      <xdr:row>55</xdr:row>
      <xdr:rowOff>19165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280026"/>
          <a:ext cx="889000" cy="16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52863</xdr:rowOff>
    </xdr:from>
    <xdr:to>
      <xdr:col>20</xdr:col>
      <xdr:colOff>38100</xdr:colOff>
      <xdr:row>57</xdr:row>
      <xdr:rowOff>154463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145590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8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19165</xdr:rowOff>
    </xdr:from>
    <xdr:to>
      <xdr:col>15</xdr:col>
      <xdr:colOff>50800</xdr:colOff>
      <xdr:row>55</xdr:row>
      <xdr:rowOff>157348</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448915"/>
          <a:ext cx="889000" cy="138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49542</xdr:rowOff>
    </xdr:from>
    <xdr:to>
      <xdr:col>15</xdr:col>
      <xdr:colOff>101600</xdr:colOff>
      <xdr:row>57</xdr:row>
      <xdr:rowOff>151142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2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142269</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157348</xdr:rowOff>
    </xdr:from>
    <xdr:to>
      <xdr:col>10</xdr:col>
      <xdr:colOff>114300</xdr:colOff>
      <xdr:row>56</xdr:row>
      <xdr:rowOff>31572</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587098"/>
          <a:ext cx="889000" cy="45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77536</xdr:rowOff>
    </xdr:from>
    <xdr:to>
      <xdr:col>10</xdr:col>
      <xdr:colOff>165100</xdr:colOff>
      <xdr:row>58</xdr:row>
      <xdr:rowOff>7686</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170263</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94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80138</xdr:rowOff>
    </xdr:from>
    <xdr:to>
      <xdr:col>6</xdr:col>
      <xdr:colOff>38100</xdr:colOff>
      <xdr:row>58</xdr:row>
      <xdr:rowOff>10288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2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1415</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45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57213</xdr:rowOff>
    </xdr:from>
    <xdr:to>
      <xdr:col>24</xdr:col>
      <xdr:colOff>114300</xdr:colOff>
      <xdr:row>53</xdr:row>
      <xdr:rowOff>158813</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14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80090</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899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142376</xdr:rowOff>
    </xdr:from>
    <xdr:to>
      <xdr:col>20</xdr:col>
      <xdr:colOff>38100</xdr:colOff>
      <xdr:row>54</xdr:row>
      <xdr:rowOff>72526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22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89053</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00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139815</xdr:rowOff>
    </xdr:from>
    <xdr:to>
      <xdr:col>15</xdr:col>
      <xdr:colOff>101600</xdr:colOff>
      <xdr:row>55</xdr:row>
      <xdr:rowOff>69965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39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86492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173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106548</xdr:rowOff>
    </xdr:from>
    <xdr:to>
      <xdr:col>10</xdr:col>
      <xdr:colOff>165100</xdr:colOff>
      <xdr:row>56</xdr:row>
      <xdr:rowOff>36698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53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53225</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311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152222</xdr:rowOff>
    </xdr:from>
    <xdr:to>
      <xdr:col>6</xdr:col>
      <xdr:colOff>38100</xdr:colOff>
      <xdr:row>56</xdr:row>
      <xdr:rowOff>82372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5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98899</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35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144775</xdr:rowOff>
    </xdr:from>
    <xdr:to>
      <xdr:col>24</xdr:col>
      <xdr:colOff>62865</xdr:colOff>
      <xdr:row>78</xdr:row>
      <xdr:rowOff>120681</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317725"/>
          <a:ext cx="1270" cy="117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124508</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976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120681</xdr:rowOff>
    </xdr:from>
    <xdr:to>
      <xdr:col>24</xdr:col>
      <xdr:colOff>152400</xdr:colOff>
      <xdr:row>78</xdr:row>
      <xdr:rowOff>120681</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49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91452</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9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144775</xdr:rowOff>
    </xdr:from>
    <xdr:to>
      <xdr:col>24</xdr:col>
      <xdr:colOff>152400</xdr:colOff>
      <xdr:row>71</xdr:row>
      <xdr:rowOff>144775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31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83967</xdr:rowOff>
    </xdr:from>
    <xdr:to>
      <xdr:col>24</xdr:col>
      <xdr:colOff>63500</xdr:colOff>
      <xdr:row>77</xdr:row>
      <xdr:rowOff>141598</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285617"/>
          <a:ext cx="838200" cy="5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69361</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71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90934</xdr:rowOff>
    </xdr:from>
    <xdr:to>
      <xdr:col>24</xdr:col>
      <xdr:colOff>114300</xdr:colOff>
      <xdr:row>78</xdr:row>
      <xdr:rowOff>21084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292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141598</xdr:rowOff>
    </xdr:from>
    <xdr:to>
      <xdr:col>19</xdr:col>
      <xdr:colOff>177800</xdr:colOff>
      <xdr:row>78</xdr:row>
      <xdr:rowOff>20531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43248"/>
          <a:ext cx="889000" cy="50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99758</xdr:rowOff>
    </xdr:from>
    <xdr:to>
      <xdr:col>20</xdr:col>
      <xdr:colOff>38100</xdr:colOff>
      <xdr:row>78</xdr:row>
      <xdr:rowOff>29908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21035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394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13353</xdr:rowOff>
    </xdr:from>
    <xdr:to>
      <xdr:col>15</xdr:col>
      <xdr:colOff>50800</xdr:colOff>
      <xdr:row>78</xdr:row>
      <xdr:rowOff>20531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386453"/>
          <a:ext cx="889000" cy="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99918</xdr:rowOff>
    </xdr:from>
    <xdr:to>
      <xdr:col>15</xdr:col>
      <xdr:colOff>101600</xdr:colOff>
      <xdr:row>78</xdr:row>
      <xdr:rowOff>30068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01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46595</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07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9283</xdr:rowOff>
    </xdr:from>
    <xdr:to>
      <xdr:col>10</xdr:col>
      <xdr:colOff>114300</xdr:colOff>
      <xdr:row>78</xdr:row>
      <xdr:rowOff>13353</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382383"/>
          <a:ext cx="889000" cy="4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103805</xdr:rowOff>
    </xdr:from>
    <xdr:to>
      <xdr:col>10</xdr:col>
      <xdr:colOff>165100</xdr:colOff>
      <xdr:row>78</xdr:row>
      <xdr:rowOff>33955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0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50482</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080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122870</xdr:rowOff>
    </xdr:from>
    <xdr:to>
      <xdr:col>6</xdr:col>
      <xdr:colOff>38100</xdr:colOff>
      <xdr:row>78</xdr:row>
      <xdr:rowOff>53020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2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69547</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09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33167</xdr:rowOff>
    </xdr:from>
    <xdr:to>
      <xdr:col>24</xdr:col>
      <xdr:colOff>114300</xdr:colOff>
      <xdr:row>77</xdr:row>
      <xdr:rowOff>134767</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3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56044</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086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90798</xdr:rowOff>
    </xdr:from>
    <xdr:to>
      <xdr:col>20</xdr:col>
      <xdr:colOff>38100</xdr:colOff>
      <xdr:row>78</xdr:row>
      <xdr:rowOff>20948</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29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37475</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06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141181</xdr:rowOff>
    </xdr:from>
    <xdr:to>
      <xdr:col>15</xdr:col>
      <xdr:colOff>101600</xdr:colOff>
      <xdr:row>78</xdr:row>
      <xdr:rowOff>71331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4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62458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435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134003</xdr:rowOff>
    </xdr:from>
    <xdr:to>
      <xdr:col>10</xdr:col>
      <xdr:colOff>165100</xdr:colOff>
      <xdr:row>78</xdr:row>
      <xdr:rowOff>64153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35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55280</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428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129933</xdr:rowOff>
    </xdr:from>
    <xdr:to>
      <xdr:col>6</xdr:col>
      <xdr:colOff>38100</xdr:colOff>
      <xdr:row>78</xdr:row>
      <xdr:rowOff>60083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31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51210</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424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89190</xdr:rowOff>
    </xdr:from>
    <xdr:to>
      <xdr:col>24</xdr:col>
      <xdr:colOff>62865</xdr:colOff>
      <xdr:row>99</xdr:row>
      <xdr:rowOff>115762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19690"/>
          <a:ext cx="1270" cy="1569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119589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93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115762</xdr:rowOff>
    </xdr:from>
    <xdr:to>
      <xdr:col>24</xdr:col>
      <xdr:colOff>152400</xdr:colOff>
      <xdr:row>99</xdr:row>
      <xdr:rowOff>115762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8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35867</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9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89190</xdr:rowOff>
    </xdr:from>
    <xdr:to>
      <xdr:col>24</xdr:col>
      <xdr:colOff>152400</xdr:colOff>
      <xdr:row>90</xdr:row>
      <xdr:rowOff>89190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19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66613</xdr:rowOff>
    </xdr:from>
    <xdr:to>
      <xdr:col>24</xdr:col>
      <xdr:colOff>63500</xdr:colOff>
      <xdr:row>96</xdr:row>
      <xdr:rowOff>74919</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525813"/>
          <a:ext cx="838200" cy="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140591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0854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117714</xdr:rowOff>
    </xdr:from>
    <xdr:to>
      <xdr:col>24</xdr:col>
      <xdr:colOff>114300</xdr:colOff>
      <xdr:row>95</xdr:row>
      <xdr:rowOff>47864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234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45527</xdr:rowOff>
    </xdr:from>
    <xdr:to>
      <xdr:col>19</xdr:col>
      <xdr:colOff>177800</xdr:colOff>
      <xdr:row>96</xdr:row>
      <xdr:rowOff>74919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908300" y="1650472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16411</xdr:rowOff>
    </xdr:from>
    <xdr:to>
      <xdr:col>20</xdr:col>
      <xdr:colOff>38100</xdr:colOff>
      <xdr:row>95</xdr:row>
      <xdr:rowOff>118011</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04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134538</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079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27164</xdr:rowOff>
    </xdr:from>
    <xdr:to>
      <xdr:col>15</xdr:col>
      <xdr:colOff>50800</xdr:colOff>
      <xdr:row>96</xdr:row>
      <xdr:rowOff>45527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314914"/>
          <a:ext cx="889000" cy="189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108234</xdr:rowOff>
    </xdr:from>
    <xdr:to>
      <xdr:col>15</xdr:col>
      <xdr:colOff>101600</xdr:colOff>
      <xdr:row>96</xdr:row>
      <xdr:rowOff>38384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39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54911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17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27164</xdr:rowOff>
    </xdr:from>
    <xdr:to>
      <xdr:col>10</xdr:col>
      <xdr:colOff>114300</xdr:colOff>
      <xdr:row>96</xdr:row>
      <xdr:rowOff>158902</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314914"/>
          <a:ext cx="889000" cy="303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166864</xdr:rowOff>
    </xdr:from>
    <xdr:to>
      <xdr:col>10</xdr:col>
      <xdr:colOff>165100</xdr:colOff>
      <xdr:row>95</xdr:row>
      <xdr:rowOff>97014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88141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375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60913</xdr:rowOff>
    </xdr:from>
    <xdr:to>
      <xdr:col>6</xdr:col>
      <xdr:colOff>38100</xdr:colOff>
      <xdr:row>96</xdr:row>
      <xdr:rowOff>162513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7590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29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15813</xdr:rowOff>
    </xdr:from>
    <xdr:to>
      <xdr:col>24</xdr:col>
      <xdr:colOff>114300</xdr:colOff>
      <xdr:row>96</xdr:row>
      <xdr:rowOff>117413</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47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165690</xdr:rowOff>
    </xdr:from>
    <xdr:ext cx="534377"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5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24119</xdr:rowOff>
    </xdr:from>
    <xdr:to>
      <xdr:col>20</xdr:col>
      <xdr:colOff>38100</xdr:colOff>
      <xdr:row>96</xdr:row>
      <xdr:rowOff>125719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83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116846</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530111" y="1657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166177</xdr:rowOff>
    </xdr:from>
    <xdr:to>
      <xdr:col>15</xdr:col>
      <xdr:colOff>101600</xdr:colOff>
      <xdr:row>96</xdr:row>
      <xdr:rowOff>96327</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45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87454</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41111" y="16546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147814</xdr:rowOff>
    </xdr:from>
    <xdr:to>
      <xdr:col>10</xdr:col>
      <xdr:colOff>165100</xdr:colOff>
      <xdr:row>95</xdr:row>
      <xdr:rowOff>77964</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26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94491</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52111" y="1603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108102</xdr:rowOff>
    </xdr:from>
    <xdr:to>
      <xdr:col>6</xdr:col>
      <xdr:colOff>38100</xdr:colOff>
      <xdr:row>97</xdr:row>
      <xdr:rowOff>38252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567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29379</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660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121196</xdr:rowOff>
    </xdr:from>
    <xdr:to>
      <xdr:col>54</xdr:col>
      <xdr:colOff>189865</xdr:colOff>
      <xdr:row>38</xdr:row>
      <xdr:rowOff>92592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264696"/>
          <a:ext cx="1270" cy="1342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96419</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61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92592</xdr:rowOff>
    </xdr:from>
    <xdr:to>
      <xdr:col>55</xdr:col>
      <xdr:colOff>88900</xdr:colOff>
      <xdr:row>38</xdr:row>
      <xdr:rowOff>92592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6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67873</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03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121196</xdr:rowOff>
    </xdr:from>
    <xdr:to>
      <xdr:col>55</xdr:col>
      <xdr:colOff>88900</xdr:colOff>
      <xdr:row>30</xdr:row>
      <xdr:rowOff>121196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26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144925</xdr:rowOff>
    </xdr:from>
    <xdr:to>
      <xdr:col>55</xdr:col>
      <xdr:colOff>0</xdr:colOff>
      <xdr:row>35</xdr:row>
      <xdr:rowOff>121944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9639300" y="5974225"/>
          <a:ext cx="838200" cy="14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126900</xdr:rowOff>
    </xdr:from>
    <xdr:ext cx="599010"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2991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148473</xdr:rowOff>
    </xdr:from>
    <xdr:to>
      <xdr:col>55</xdr:col>
      <xdr:colOff>50800</xdr:colOff>
      <xdr:row>37</xdr:row>
      <xdr:rowOff>78623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32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121944</xdr:rowOff>
    </xdr:from>
    <xdr:to>
      <xdr:col>50</xdr:col>
      <xdr:colOff>114300</xdr:colOff>
      <xdr:row>35</xdr:row>
      <xdr:rowOff>168621</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8750300" y="6122694"/>
          <a:ext cx="889000" cy="46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15314</xdr:rowOff>
    </xdr:from>
    <xdr:to>
      <xdr:col>50</xdr:col>
      <xdr:colOff>165100</xdr:colOff>
      <xdr:row>37</xdr:row>
      <xdr:rowOff>116914</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35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108041</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39795" y="6451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168621</xdr:rowOff>
    </xdr:from>
    <xdr:to>
      <xdr:col>45</xdr:col>
      <xdr:colOff>177800</xdr:colOff>
      <xdr:row>36</xdr:row>
      <xdr:rowOff>77932</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7861300" y="6169371"/>
          <a:ext cx="889000" cy="80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20121</xdr:rowOff>
    </xdr:from>
    <xdr:to>
      <xdr:col>46</xdr:col>
      <xdr:colOff>38100</xdr:colOff>
      <xdr:row>37</xdr:row>
      <xdr:rowOff>121721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36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112848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50795" y="645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71551</xdr:rowOff>
    </xdr:from>
    <xdr:to>
      <xdr:col>41</xdr:col>
      <xdr:colOff>50800</xdr:colOff>
      <xdr:row>36</xdr:row>
      <xdr:rowOff>77932</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5900851"/>
          <a:ext cx="889000" cy="34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42798</xdr:rowOff>
    </xdr:from>
    <xdr:to>
      <xdr:col>41</xdr:col>
      <xdr:colOff>101600</xdr:colOff>
      <xdr:row>37</xdr:row>
      <xdr:rowOff>144398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38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135525</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61795" y="6479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55083</xdr:rowOff>
    </xdr:from>
    <xdr:to>
      <xdr:col>36</xdr:col>
      <xdr:colOff>165100</xdr:colOff>
      <xdr:row>35</xdr:row>
      <xdr:rowOff>156683</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605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147810</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6148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94125</xdr:rowOff>
    </xdr:from>
    <xdr:to>
      <xdr:col>55</xdr:col>
      <xdr:colOff>50800</xdr:colOff>
      <xdr:row>35</xdr:row>
      <xdr:rowOff>24275</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592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117002</xdr:rowOff>
    </xdr:from>
    <xdr:ext cx="599010"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5774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71144</xdr:rowOff>
    </xdr:from>
    <xdr:to>
      <xdr:col>50</xdr:col>
      <xdr:colOff>165100</xdr:colOff>
      <xdr:row>36</xdr:row>
      <xdr:rowOff>1294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071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17821</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39795" y="5847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117821</xdr:rowOff>
    </xdr:from>
    <xdr:to>
      <xdr:col>46</xdr:col>
      <xdr:colOff>38100</xdr:colOff>
      <xdr:row>36</xdr:row>
      <xdr:rowOff>47971</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118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64498</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50795" y="5893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27132</xdr:rowOff>
    </xdr:from>
    <xdr:to>
      <xdr:col>41</xdr:col>
      <xdr:colOff>101600</xdr:colOff>
      <xdr:row>36</xdr:row>
      <xdr:rowOff>128732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19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145259</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61795" y="5974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20751</xdr:rowOff>
    </xdr:from>
    <xdr:to>
      <xdr:col>36</xdr:col>
      <xdr:colOff>165100</xdr:colOff>
      <xdr:row>34</xdr:row>
      <xdr:rowOff>122351</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585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138878</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5625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139257</xdr:rowOff>
    </xdr:from>
    <xdr:to>
      <xdr:col>54</xdr:col>
      <xdr:colOff>189865</xdr:colOff>
      <xdr:row>58</xdr:row>
      <xdr:rowOff>121106</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883207"/>
          <a:ext cx="1270" cy="1181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124933</xdr:rowOff>
    </xdr:from>
    <xdr:ext cx="469744"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121106</xdr:rowOff>
    </xdr:from>
    <xdr:to>
      <xdr:col>55</xdr:col>
      <xdr:colOff>88900</xdr:colOff>
      <xdr:row>58</xdr:row>
      <xdr:rowOff>121106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65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85934</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65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525,194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139257</xdr:rowOff>
    </xdr:from>
    <xdr:to>
      <xdr:col>55</xdr:col>
      <xdr:colOff>88900</xdr:colOff>
      <xdr:row>51</xdr:row>
      <xdr:rowOff>139257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883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82795</xdr:rowOff>
    </xdr:from>
    <xdr:to>
      <xdr:col>55</xdr:col>
      <xdr:colOff>0</xdr:colOff>
      <xdr:row>57</xdr:row>
      <xdr:rowOff>23736</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683995"/>
          <a:ext cx="838200" cy="11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152645</xdr:rowOff>
    </xdr:from>
    <xdr:ext cx="599010"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7538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2768</xdr:rowOff>
    </xdr:from>
    <xdr:to>
      <xdr:col>55</xdr:col>
      <xdr:colOff>50800</xdr:colOff>
      <xdr:row>57</xdr:row>
      <xdr:rowOff>104368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775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23736</xdr:rowOff>
    </xdr:from>
    <xdr:to>
      <xdr:col>50</xdr:col>
      <xdr:colOff>114300</xdr:colOff>
      <xdr:row>57</xdr:row>
      <xdr:rowOff>83759</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8750300" y="9796386"/>
          <a:ext cx="889000" cy="60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22663</xdr:rowOff>
    </xdr:from>
    <xdr:to>
      <xdr:col>50</xdr:col>
      <xdr:colOff>165100</xdr:colOff>
      <xdr:row>57</xdr:row>
      <xdr:rowOff>124263</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7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115390</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39795" y="9888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35634</xdr:rowOff>
    </xdr:from>
    <xdr:to>
      <xdr:col>45</xdr:col>
      <xdr:colOff>177800</xdr:colOff>
      <xdr:row>57</xdr:row>
      <xdr:rowOff>83759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808284"/>
          <a:ext cx="889000" cy="48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51551</xdr:rowOff>
    </xdr:from>
    <xdr:to>
      <xdr:col>46</xdr:col>
      <xdr:colOff>38100</xdr:colOff>
      <xdr:row>57</xdr:row>
      <xdr:rowOff>153151</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82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144278</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916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146112</xdr:rowOff>
    </xdr:from>
    <xdr:to>
      <xdr:col>41</xdr:col>
      <xdr:colOff>50800</xdr:colOff>
      <xdr:row>57</xdr:row>
      <xdr:rowOff>35634</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6972300" y="9232962"/>
          <a:ext cx="889000" cy="575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36875</xdr:rowOff>
    </xdr:from>
    <xdr:to>
      <xdr:col>41</xdr:col>
      <xdr:colOff>101600</xdr:colOff>
      <xdr:row>57</xdr:row>
      <xdr:rowOff>138475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80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129602</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902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163803</xdr:rowOff>
    </xdr:from>
    <xdr:to>
      <xdr:col>36</xdr:col>
      <xdr:colOff>165100</xdr:colOff>
      <xdr:row>57</xdr:row>
      <xdr:rowOff>93953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7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85080</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672795" y="9857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31995</xdr:rowOff>
    </xdr:from>
    <xdr:to>
      <xdr:col>55</xdr:col>
      <xdr:colOff>50800</xdr:colOff>
      <xdr:row>56</xdr:row>
      <xdr:rowOff>133595</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63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54872</xdr:rowOff>
    </xdr:from>
    <xdr:ext cx="599010"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484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144386</xdr:rowOff>
    </xdr:from>
    <xdr:to>
      <xdr:col>50</xdr:col>
      <xdr:colOff>165100</xdr:colOff>
      <xdr:row>57</xdr:row>
      <xdr:rowOff>74536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74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91063</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39795" y="9520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32959</xdr:rowOff>
    </xdr:from>
    <xdr:to>
      <xdr:col>46</xdr:col>
      <xdr:colOff>38100</xdr:colOff>
      <xdr:row>57</xdr:row>
      <xdr:rowOff>134559</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80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151086</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83111" y="9580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156284</xdr:rowOff>
    </xdr:from>
    <xdr:to>
      <xdr:col>41</xdr:col>
      <xdr:colOff>101600</xdr:colOff>
      <xdr:row>57</xdr:row>
      <xdr:rowOff>86434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757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102961</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61795" y="9532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95312</xdr:rowOff>
    </xdr:from>
    <xdr:to>
      <xdr:col>36</xdr:col>
      <xdr:colOff>165100</xdr:colOff>
      <xdr:row>54</xdr:row>
      <xdr:rowOff>25462</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182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52</xdr:row>
      <xdr:rowOff>41989</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672795" y="8957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75178</xdr:rowOff>
    </xdr:from>
    <xdr:to>
      <xdr:col>54</xdr:col>
      <xdr:colOff>189865</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248128"/>
          <a:ext cx="1270" cy="1150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21855</xdr:rowOff>
    </xdr:from>
    <xdr:ext cx="599010"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23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75178</xdr:rowOff>
    </xdr:from>
    <xdr:to>
      <xdr:col>55</xdr:col>
      <xdr:colOff>88900</xdr:colOff>
      <xdr:row>71</xdr:row>
      <xdr:rowOff>75178</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248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95500</xdr:rowOff>
    </xdr:from>
    <xdr:to>
      <xdr:col>55</xdr:col>
      <xdr:colOff>0</xdr:colOff>
      <xdr:row>76</xdr:row>
      <xdr:rowOff>31263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2954250"/>
          <a:ext cx="838200" cy="107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106909</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1371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128482</xdr:rowOff>
    </xdr:from>
    <xdr:to>
      <xdr:col>55</xdr:col>
      <xdr:colOff>50800</xdr:colOff>
      <xdr:row>77</xdr:row>
      <xdr:rowOff>58632</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158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31263</xdr:rowOff>
    </xdr:from>
    <xdr:to>
      <xdr:col>50</xdr:col>
      <xdr:colOff>114300</xdr:colOff>
      <xdr:row>77</xdr:row>
      <xdr:rowOff>2877</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061463"/>
          <a:ext cx="889000" cy="14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3986</xdr:rowOff>
    </xdr:from>
    <xdr:to>
      <xdr:col>50</xdr:col>
      <xdr:colOff>165100</xdr:colOff>
      <xdr:row>77</xdr:row>
      <xdr:rowOff>105586</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96713</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29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147467</xdr:rowOff>
    </xdr:from>
    <xdr:to>
      <xdr:col>45</xdr:col>
      <xdr:colOff>177800</xdr:colOff>
      <xdr:row>77</xdr:row>
      <xdr:rowOff>2877</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7861300" y="13177667"/>
          <a:ext cx="889000" cy="26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168549</xdr:rowOff>
    </xdr:from>
    <xdr:to>
      <xdr:col>46</xdr:col>
      <xdr:colOff>38100</xdr:colOff>
      <xdr:row>77</xdr:row>
      <xdr:rowOff>98699</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198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89826</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3291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101089</xdr:rowOff>
    </xdr:from>
    <xdr:to>
      <xdr:col>41</xdr:col>
      <xdr:colOff>50800</xdr:colOff>
      <xdr:row>76</xdr:row>
      <xdr:rowOff>147467</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2102589"/>
          <a:ext cx="889000" cy="1075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126774</xdr:rowOff>
    </xdr:from>
    <xdr:to>
      <xdr:col>41</xdr:col>
      <xdr:colOff>101600</xdr:colOff>
      <xdr:row>77</xdr:row>
      <xdr:rowOff>56924</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156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48051</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4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61080</xdr:rowOff>
    </xdr:from>
    <xdr:to>
      <xdr:col>36</xdr:col>
      <xdr:colOff>165100</xdr:colOff>
      <xdr:row>76</xdr:row>
      <xdr:rowOff>162680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09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153807</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18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44700</xdr:rowOff>
    </xdr:from>
    <xdr:to>
      <xdr:col>55</xdr:col>
      <xdr:colOff>50800</xdr:colOff>
      <xdr:row>75</xdr:row>
      <xdr:rowOff>146301</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290345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67577</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275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151913</xdr:rowOff>
    </xdr:from>
    <xdr:to>
      <xdr:col>50</xdr:col>
      <xdr:colOff>165100</xdr:colOff>
      <xdr:row>76</xdr:row>
      <xdr:rowOff>82063</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01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98590</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2785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123527</xdr:rowOff>
    </xdr:from>
    <xdr:to>
      <xdr:col>46</xdr:col>
      <xdr:colOff>38100</xdr:colOff>
      <xdr:row>77</xdr:row>
      <xdr:rowOff>53677</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153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70204</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2928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96667</xdr:rowOff>
    </xdr:from>
    <xdr:to>
      <xdr:col>41</xdr:col>
      <xdr:colOff>101600</xdr:colOff>
      <xdr:row>77</xdr:row>
      <xdr:rowOff>26817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126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43344</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902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70</xdr:row>
      <xdr:rowOff>50289</xdr:rowOff>
    </xdr:from>
    <xdr:to>
      <xdr:col>36</xdr:col>
      <xdr:colOff>165100</xdr:colOff>
      <xdr:row>70</xdr:row>
      <xdr:rowOff>151889</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205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68</xdr:row>
      <xdr:rowOff>168416</xdr:rowOff>
    </xdr:from>
    <xdr:ext cx="59901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672795" y="11827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153081</xdr:rowOff>
    </xdr:from>
    <xdr:to>
      <xdr:col>54</xdr:col>
      <xdr:colOff>189865</xdr:colOff>
      <xdr:row>98</xdr:row>
      <xdr:rowOff>122013</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55031"/>
          <a:ext cx="1270" cy="1169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125840</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2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122013</xdr:rowOff>
    </xdr:from>
    <xdr:to>
      <xdr:col>55</xdr:col>
      <xdr:colOff>88900</xdr:colOff>
      <xdr:row>98</xdr:row>
      <xdr:rowOff>122013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99758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530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519,147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153081</xdr:rowOff>
    </xdr:from>
    <xdr:to>
      <xdr:col>55</xdr:col>
      <xdr:colOff>88900</xdr:colOff>
      <xdr:row>91</xdr:row>
      <xdr:rowOff>153081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5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139300</xdr:rowOff>
    </xdr:from>
    <xdr:to>
      <xdr:col>55</xdr:col>
      <xdr:colOff>0</xdr:colOff>
      <xdr:row>97</xdr:row>
      <xdr:rowOff>165044</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769950"/>
          <a:ext cx="838200" cy="2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77061</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707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98634</xdr:rowOff>
    </xdr:from>
    <xdr:to>
      <xdr:col>55</xdr:col>
      <xdr:colOff>50800</xdr:colOff>
      <xdr:row>98</xdr:row>
      <xdr:rowOff>28784</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72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165044</xdr:rowOff>
    </xdr:from>
    <xdr:to>
      <xdr:col>50</xdr:col>
      <xdr:colOff>114300</xdr:colOff>
      <xdr:row>97</xdr:row>
      <xdr:rowOff>166080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795694"/>
          <a:ext cx="889000" cy="1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101530</xdr:rowOff>
    </xdr:from>
    <xdr:to>
      <xdr:col>50</xdr:col>
      <xdr:colOff>165100</xdr:colOff>
      <xdr:row>98</xdr:row>
      <xdr:rowOff>31680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7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48207</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50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143284</xdr:rowOff>
    </xdr:from>
    <xdr:to>
      <xdr:col>45</xdr:col>
      <xdr:colOff>177800</xdr:colOff>
      <xdr:row>97</xdr:row>
      <xdr:rowOff>166080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7861300" y="16773934"/>
          <a:ext cx="889000" cy="22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135187</xdr:rowOff>
    </xdr:from>
    <xdr:to>
      <xdr:col>46</xdr:col>
      <xdr:colOff>38100</xdr:colOff>
      <xdr:row>98</xdr:row>
      <xdr:rowOff>65337</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56464</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5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23521</xdr:rowOff>
    </xdr:from>
    <xdr:to>
      <xdr:col>41</xdr:col>
      <xdr:colOff>50800</xdr:colOff>
      <xdr:row>97</xdr:row>
      <xdr:rowOff>143284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654171"/>
          <a:ext cx="889000" cy="119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135891</xdr:rowOff>
    </xdr:from>
    <xdr:to>
      <xdr:col>41</xdr:col>
      <xdr:colOff>101600</xdr:colOff>
      <xdr:row>98</xdr:row>
      <xdr:rowOff>66041</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57168</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85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118897</xdr:rowOff>
    </xdr:from>
    <xdr:to>
      <xdr:col>36</xdr:col>
      <xdr:colOff>165100</xdr:colOff>
      <xdr:row>98</xdr:row>
      <xdr:rowOff>49047</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4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40174</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42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88500</xdr:rowOff>
    </xdr:from>
    <xdr:to>
      <xdr:col>55</xdr:col>
      <xdr:colOff>50800</xdr:colOff>
      <xdr:row>98</xdr:row>
      <xdr:rowOff>18650</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71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111377</xdr:rowOff>
    </xdr:from>
    <xdr:ext cx="534377"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570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114244</xdr:rowOff>
    </xdr:from>
    <xdr:to>
      <xdr:col>50</xdr:col>
      <xdr:colOff>165100</xdr:colOff>
      <xdr:row>98</xdr:row>
      <xdr:rowOff>44394</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744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35521</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837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115280</xdr:rowOff>
    </xdr:from>
    <xdr:to>
      <xdr:col>46</xdr:col>
      <xdr:colOff>38100</xdr:colOff>
      <xdr:row>98</xdr:row>
      <xdr:rowOff>45430</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74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61957</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521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92484</xdr:rowOff>
    </xdr:from>
    <xdr:to>
      <xdr:col>41</xdr:col>
      <xdr:colOff>101600</xdr:colOff>
      <xdr:row>98</xdr:row>
      <xdr:rowOff>22634</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72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39161</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49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144171</xdr:rowOff>
    </xdr:from>
    <xdr:to>
      <xdr:col>36</xdr:col>
      <xdr:colOff>165100</xdr:colOff>
      <xdr:row>97</xdr:row>
      <xdr:rowOff>74321</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60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90848</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672795" y="16378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57793</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72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4470</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4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57793</xdr:rowOff>
    </xdr:from>
    <xdr:to>
      <xdr:col>86</xdr:col>
      <xdr:colOff>25400</xdr:colOff>
      <xdr:row>31</xdr:row>
      <xdr:rowOff>57793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72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64742</xdr:rowOff>
    </xdr:from>
    <xdr:to>
      <xdr:col>85</xdr:col>
      <xdr:colOff>127000</xdr:colOff>
      <xdr:row>38</xdr:row>
      <xdr:rowOff>105525</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579842"/>
          <a:ext cx="838200" cy="4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50672</xdr:rowOff>
    </xdr:from>
    <xdr:ext cx="469744"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27795</xdr:rowOff>
    </xdr:from>
    <xdr:to>
      <xdr:col>85</xdr:col>
      <xdr:colOff>177800</xdr:colOff>
      <xdr:row>38</xdr:row>
      <xdr:rowOff>129395</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64742</xdr:rowOff>
    </xdr:from>
    <xdr:to>
      <xdr:col>81</xdr:col>
      <xdr:colOff>50800</xdr:colOff>
      <xdr:row>38</xdr:row>
      <xdr:rowOff>90345</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4592300" y="6579842"/>
          <a:ext cx="889000" cy="2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155674</xdr:rowOff>
    </xdr:from>
    <xdr:to>
      <xdr:col>81</xdr:col>
      <xdr:colOff>101600</xdr:colOff>
      <xdr:row>38</xdr:row>
      <xdr:rowOff>85824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9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102351</xdr:rowOff>
    </xdr:from>
    <xdr:ext cx="469744"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46428" y="6274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26360</xdr:rowOff>
    </xdr:from>
    <xdr:to>
      <xdr:col>76</xdr:col>
      <xdr:colOff>114300</xdr:colOff>
      <xdr:row>38</xdr:row>
      <xdr:rowOff>90345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541460"/>
          <a:ext cx="889000" cy="63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103850</xdr:rowOff>
    </xdr:from>
    <xdr:to>
      <xdr:col>76</xdr:col>
      <xdr:colOff>165100</xdr:colOff>
      <xdr:row>38</xdr:row>
      <xdr:rowOff>34000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50527</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22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26360</xdr:rowOff>
    </xdr:from>
    <xdr:to>
      <xdr:col>71</xdr:col>
      <xdr:colOff>177800</xdr:colOff>
      <xdr:row>38</xdr:row>
      <xdr:rowOff>104427</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2814300" y="6541460"/>
          <a:ext cx="889000" cy="78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102342</xdr:rowOff>
    </xdr:from>
    <xdr:to>
      <xdr:col>72</xdr:col>
      <xdr:colOff>38100</xdr:colOff>
      <xdr:row>38</xdr:row>
      <xdr:rowOff>32492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49019</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68428" y="622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140381</xdr:rowOff>
    </xdr:from>
    <xdr:to>
      <xdr:col>67</xdr:col>
      <xdr:colOff>101600</xdr:colOff>
      <xdr:row>38</xdr:row>
      <xdr:rowOff>70531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8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87058</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2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54725</xdr:rowOff>
    </xdr:from>
    <xdr:to>
      <xdr:col>85</xdr:col>
      <xdr:colOff>177800</xdr:colOff>
      <xdr:row>38</xdr:row>
      <xdr:rowOff>156325</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56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6223</xdr:rowOff>
    </xdr:from>
    <xdr:ext cx="469744"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13942</xdr:rowOff>
    </xdr:from>
    <xdr:to>
      <xdr:col>81</xdr:col>
      <xdr:colOff>101600</xdr:colOff>
      <xdr:row>38</xdr:row>
      <xdr:rowOff>115542</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529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106669</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46428" y="6621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39545</xdr:rowOff>
    </xdr:from>
    <xdr:to>
      <xdr:col>76</xdr:col>
      <xdr:colOff>165100</xdr:colOff>
      <xdr:row>38</xdr:row>
      <xdr:rowOff>141145</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554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132272</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57428" y="6647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147010</xdr:rowOff>
    </xdr:from>
    <xdr:to>
      <xdr:col>72</xdr:col>
      <xdr:colOff>38100</xdr:colOff>
      <xdr:row>38</xdr:row>
      <xdr:rowOff>77160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49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68287</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68428" y="658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53627</xdr:rowOff>
    </xdr:from>
    <xdr:to>
      <xdr:col>67</xdr:col>
      <xdr:colOff>101600</xdr:colOff>
      <xdr:row>38</xdr:row>
      <xdr:rowOff>155227</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56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146354</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661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100463</xdr:rowOff>
    </xdr:from>
    <xdr:to>
      <xdr:col>85</xdr:col>
      <xdr:colOff>126364</xdr:colOff>
      <xdr:row>78</xdr:row>
      <xdr:rowOff>74544</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444863"/>
          <a:ext cx="1269" cy="1002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78371</xdr:rowOff>
    </xdr:from>
    <xdr:ext cx="534377"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45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74544</xdr:rowOff>
    </xdr:from>
    <xdr:to>
      <xdr:col>86</xdr:col>
      <xdr:colOff>25400</xdr:colOff>
      <xdr:row>78</xdr:row>
      <xdr:rowOff>74544</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44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47140</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22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100463</xdr:rowOff>
    </xdr:from>
    <xdr:to>
      <xdr:col>86</xdr:col>
      <xdr:colOff>25400</xdr:colOff>
      <xdr:row>72</xdr:row>
      <xdr:rowOff>100463</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444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135792</xdr:rowOff>
    </xdr:from>
    <xdr:to>
      <xdr:col>85</xdr:col>
      <xdr:colOff>127000</xdr:colOff>
      <xdr:row>77</xdr:row>
      <xdr:rowOff>150988</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337442"/>
          <a:ext cx="838200" cy="15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164231</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022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141354</xdr:rowOff>
    </xdr:from>
    <xdr:to>
      <xdr:col>85</xdr:col>
      <xdr:colOff>177800</xdr:colOff>
      <xdr:row>77</xdr:row>
      <xdr:rowOff>71504</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17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135792</xdr:rowOff>
    </xdr:from>
    <xdr:to>
      <xdr:col>81</xdr:col>
      <xdr:colOff>50800</xdr:colOff>
      <xdr:row>77</xdr:row>
      <xdr:rowOff>152136</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337442"/>
          <a:ext cx="889000" cy="16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136855</xdr:rowOff>
    </xdr:from>
    <xdr:to>
      <xdr:col>81</xdr:col>
      <xdr:colOff>101600</xdr:colOff>
      <xdr:row>77</xdr:row>
      <xdr:rowOff>67005</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16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83533</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294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147701</xdr:rowOff>
    </xdr:from>
    <xdr:to>
      <xdr:col>76</xdr:col>
      <xdr:colOff>114300</xdr:colOff>
      <xdr:row>77</xdr:row>
      <xdr:rowOff>152136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3703300" y="13349351"/>
          <a:ext cx="889000" cy="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143216</xdr:rowOff>
    </xdr:from>
    <xdr:to>
      <xdr:col>76</xdr:col>
      <xdr:colOff>165100</xdr:colOff>
      <xdr:row>77</xdr:row>
      <xdr:rowOff>73366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17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89892</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294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144304</xdr:rowOff>
    </xdr:from>
    <xdr:to>
      <xdr:col>71</xdr:col>
      <xdr:colOff>177800</xdr:colOff>
      <xdr:row>77</xdr:row>
      <xdr:rowOff>147701</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814300" y="13345954"/>
          <a:ext cx="889000" cy="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158390</xdr:rowOff>
    </xdr:from>
    <xdr:to>
      <xdr:col>72</xdr:col>
      <xdr:colOff>38100</xdr:colOff>
      <xdr:row>77</xdr:row>
      <xdr:rowOff>88540</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18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105067</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2963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167086</xdr:rowOff>
    </xdr:from>
    <xdr:to>
      <xdr:col>67</xdr:col>
      <xdr:colOff>101600</xdr:colOff>
      <xdr:row>77</xdr:row>
      <xdr:rowOff>97236</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1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113763</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297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100188</xdr:rowOff>
    </xdr:from>
    <xdr:to>
      <xdr:col>85</xdr:col>
      <xdr:colOff>177800</xdr:colOff>
      <xdr:row>78</xdr:row>
      <xdr:rowOff>30338</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301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15115</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3216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84992</xdr:rowOff>
    </xdr:from>
    <xdr:to>
      <xdr:col>81</xdr:col>
      <xdr:colOff>101600</xdr:colOff>
      <xdr:row>78</xdr:row>
      <xdr:rowOff>15142</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286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6269</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3379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101336</xdr:rowOff>
    </xdr:from>
    <xdr:to>
      <xdr:col>76</xdr:col>
      <xdr:colOff>165100</xdr:colOff>
      <xdr:row>78</xdr:row>
      <xdr:rowOff>31486</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302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22613</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3395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96901</xdr:rowOff>
    </xdr:from>
    <xdr:to>
      <xdr:col>72</xdr:col>
      <xdr:colOff>38100</xdr:colOff>
      <xdr:row>78</xdr:row>
      <xdr:rowOff>27051</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29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18178</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3391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93504</xdr:rowOff>
    </xdr:from>
    <xdr:to>
      <xdr:col>67</xdr:col>
      <xdr:colOff>101600</xdr:colOff>
      <xdr:row>78</xdr:row>
      <xdr:rowOff>23654</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295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14781</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38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132507</xdr:rowOff>
    </xdr:from>
    <xdr:to>
      <xdr:col>85</xdr:col>
      <xdr:colOff>126364</xdr:colOff>
      <xdr:row>99</xdr:row>
      <xdr:rowOff>42838</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34457"/>
          <a:ext cx="1269" cy="1281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46665</xdr:rowOff>
    </xdr:from>
    <xdr:ext cx="378565"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2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42838</xdr:rowOff>
    </xdr:from>
    <xdr:to>
      <xdr:col>86</xdr:col>
      <xdr:colOff>25400</xdr:colOff>
      <xdr:row>99</xdr:row>
      <xdr:rowOff>42838</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79184</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09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132507</xdr:rowOff>
    </xdr:from>
    <xdr:to>
      <xdr:col>86</xdr:col>
      <xdr:colOff>25400</xdr:colOff>
      <xdr:row>91</xdr:row>
      <xdr:rowOff>132507</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34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132507</xdr:rowOff>
    </xdr:from>
    <xdr:to>
      <xdr:col>85</xdr:col>
      <xdr:colOff>127000</xdr:colOff>
      <xdr:row>91</xdr:row>
      <xdr:rowOff>143011</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flipV="1">
          <a:off x="15481300" y="15734457"/>
          <a:ext cx="838200" cy="10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137217</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767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158790</xdr:rowOff>
    </xdr:from>
    <xdr:to>
      <xdr:col>85</xdr:col>
      <xdr:colOff>177800</xdr:colOff>
      <xdr:row>98</xdr:row>
      <xdr:rowOff>88940</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8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143011</xdr:rowOff>
    </xdr:from>
    <xdr:to>
      <xdr:col>81</xdr:col>
      <xdr:colOff>50800</xdr:colOff>
      <xdr:row>93</xdr:row>
      <xdr:rowOff>123259</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4592300" y="15744961"/>
          <a:ext cx="889000" cy="323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8638</xdr:rowOff>
    </xdr:from>
    <xdr:to>
      <xdr:col>81</xdr:col>
      <xdr:colOff>101600</xdr:colOff>
      <xdr:row>98</xdr:row>
      <xdr:rowOff>110238</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1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101365</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903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123259</xdr:rowOff>
    </xdr:from>
    <xdr:to>
      <xdr:col>76</xdr:col>
      <xdr:colOff>114300</xdr:colOff>
      <xdr:row>94</xdr:row>
      <xdr:rowOff>147126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3703300" y="16068109"/>
          <a:ext cx="889000" cy="195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4607</xdr:rowOff>
    </xdr:from>
    <xdr:to>
      <xdr:col>76</xdr:col>
      <xdr:colOff>165100</xdr:colOff>
      <xdr:row>98</xdr:row>
      <xdr:rowOff>106207</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8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97334</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89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147126</xdr:rowOff>
    </xdr:from>
    <xdr:to>
      <xdr:col>71</xdr:col>
      <xdr:colOff>177800</xdr:colOff>
      <xdr:row>97</xdr:row>
      <xdr:rowOff>75090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263426"/>
          <a:ext cx="889000" cy="442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160860</xdr:rowOff>
    </xdr:from>
    <xdr:to>
      <xdr:col>72</xdr:col>
      <xdr:colOff>38100</xdr:colOff>
      <xdr:row>98</xdr:row>
      <xdr:rowOff>91010</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82137</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884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60947</xdr:rowOff>
    </xdr:from>
    <xdr:to>
      <xdr:col>67</xdr:col>
      <xdr:colOff>101600</xdr:colOff>
      <xdr:row>98</xdr:row>
      <xdr:rowOff>162547</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63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153674</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95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81707</xdr:rowOff>
    </xdr:from>
    <xdr:to>
      <xdr:col>85</xdr:col>
      <xdr:colOff>177800</xdr:colOff>
      <xdr:row>92</xdr:row>
      <xdr:rowOff>11857</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56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34734</xdr:rowOff>
    </xdr:from>
    <xdr:ext cx="599010"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5636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92211</xdr:rowOff>
    </xdr:from>
    <xdr:to>
      <xdr:col>81</xdr:col>
      <xdr:colOff>101600</xdr:colOff>
      <xdr:row>92</xdr:row>
      <xdr:rowOff>22361</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569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90</xdr:row>
      <xdr:rowOff>38888</xdr:rowOff>
    </xdr:from>
    <xdr:ext cx="59901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181795" y="15469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72459</xdr:rowOff>
    </xdr:from>
    <xdr:to>
      <xdr:col>76</xdr:col>
      <xdr:colOff>165100</xdr:colOff>
      <xdr:row>94</xdr:row>
      <xdr:rowOff>2609</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01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19136</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292795" y="15792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96326</xdr:rowOff>
    </xdr:from>
    <xdr:to>
      <xdr:col>72</xdr:col>
      <xdr:colOff>38100</xdr:colOff>
      <xdr:row>95</xdr:row>
      <xdr:rowOff>26476</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212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43003</xdr:rowOff>
    </xdr:from>
    <xdr:ext cx="59901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03795" y="1598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24290</xdr:rowOff>
    </xdr:from>
    <xdr:to>
      <xdr:col>67</xdr:col>
      <xdr:colOff>101600</xdr:colOff>
      <xdr:row>97</xdr:row>
      <xdr:rowOff>125890</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6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142417</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430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36099</xdr:rowOff>
    </xdr:from>
    <xdr:to>
      <xdr:col>116</xdr:col>
      <xdr:colOff>62864</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179599"/>
          <a:ext cx="1269" cy="1475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154226</xdr:rowOff>
    </xdr:from>
    <xdr:ext cx="534377" cy="259045"/>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495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36099</xdr:rowOff>
    </xdr:from>
    <xdr:to>
      <xdr:col>116</xdr:col>
      <xdr:colOff>152400</xdr:colOff>
      <xdr:row>30</xdr:row>
      <xdr:rowOff>36099</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179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169796</xdr:rowOff>
    </xdr:from>
    <xdr:ext cx="469744" cy="25904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3419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146919</xdr:rowOff>
    </xdr:from>
    <xdr:to>
      <xdr:col>116</xdr:col>
      <xdr:colOff>114300</xdr:colOff>
      <xdr:row>38</xdr:row>
      <xdr:rowOff>77068</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905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3175</xdr:rowOff>
    </xdr:from>
    <xdr:to>
      <xdr:col>112</xdr:col>
      <xdr:colOff>38100</xdr:colOff>
      <xdr:row>38</xdr:row>
      <xdr:rowOff>104775</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121302</xdr:rowOff>
    </xdr:from>
    <xdr:ext cx="469744"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428" y="629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11588</xdr:rowOff>
    </xdr:from>
    <xdr:to>
      <xdr:col>107</xdr:col>
      <xdr:colOff>101600</xdr:colOff>
      <xdr:row>38</xdr:row>
      <xdr:rowOff>113188</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52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129715</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428" y="6301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171379</xdr:rowOff>
    </xdr:from>
    <xdr:to>
      <xdr:col>102</xdr:col>
      <xdr:colOff>165100</xdr:colOff>
      <xdr:row>38</xdr:row>
      <xdr:rowOff>101529</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515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118056</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428" y="629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162052</xdr:rowOff>
    </xdr:from>
    <xdr:to>
      <xdr:col>98</xdr:col>
      <xdr:colOff>38100</xdr:colOff>
      <xdr:row>38</xdr:row>
      <xdr:rowOff>92202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108729</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428" y="6280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70510</xdr:rowOff>
    </xdr:from>
    <xdr:to>
      <xdr:col>116</xdr:col>
      <xdr:colOff>62864</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643010"/>
          <a:ext cx="1269" cy="1516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17187</xdr:rowOff>
    </xdr:from>
    <xdr:ext cx="534377" cy="259045"/>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41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70510</xdr:rowOff>
    </xdr:from>
    <xdr:to>
      <xdr:col>116</xdr:col>
      <xdr:colOff>152400</xdr:colOff>
      <xdr:row>50</xdr:row>
      <xdr:rowOff>70510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643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864</xdr:rowOff>
    </xdr:from>
    <xdr:to>
      <xdr:col>116</xdr:col>
      <xdr:colOff>63500</xdr:colOff>
      <xdr:row>59</xdr:row>
      <xdr:rowOff>3911</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1323300" y="10116414"/>
          <a:ext cx="838200" cy="3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101185</xdr:rowOff>
    </xdr:from>
    <xdr:ext cx="469744" cy="259045"/>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73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78308</xdr:rowOff>
    </xdr:from>
    <xdr:to>
      <xdr:col>116</xdr:col>
      <xdr:colOff>114300</xdr:colOff>
      <xdr:row>59</xdr:row>
      <xdr:rowOff>8458</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2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864</xdr:rowOff>
    </xdr:from>
    <xdr:to>
      <xdr:col>111</xdr:col>
      <xdr:colOff>177800</xdr:colOff>
      <xdr:row>59</xdr:row>
      <xdr:rowOff>15304</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flipV="1">
          <a:off x="20434300" y="10116414"/>
          <a:ext cx="889000" cy="14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71069</xdr:rowOff>
    </xdr:from>
    <xdr:to>
      <xdr:col>112</xdr:col>
      <xdr:colOff>38100</xdr:colOff>
      <xdr:row>59</xdr:row>
      <xdr:rowOff>1219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1001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17746</xdr:rowOff>
    </xdr:from>
    <xdr:ext cx="469744"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428" y="9790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15304</xdr:rowOff>
    </xdr:from>
    <xdr:to>
      <xdr:col>107</xdr:col>
      <xdr:colOff>50800</xdr:colOff>
      <xdr:row>59</xdr:row>
      <xdr:rowOff>16408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19545300" y="10130854"/>
          <a:ext cx="889000" cy="1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55638</xdr:rowOff>
    </xdr:from>
    <xdr:to>
      <xdr:col>107</xdr:col>
      <xdr:colOff>101600</xdr:colOff>
      <xdr:row>58</xdr:row>
      <xdr:rowOff>157238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2315</xdr:rowOff>
    </xdr:from>
    <xdr:ext cx="469744"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428" y="977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16408</xdr:rowOff>
    </xdr:from>
    <xdr:to>
      <xdr:col>102</xdr:col>
      <xdr:colOff>114300</xdr:colOff>
      <xdr:row>59</xdr:row>
      <xdr:rowOff>24791</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18656300" y="10131958"/>
          <a:ext cx="889000" cy="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55829</xdr:rowOff>
    </xdr:from>
    <xdr:to>
      <xdr:col>102</xdr:col>
      <xdr:colOff>165100</xdr:colOff>
      <xdr:row>58</xdr:row>
      <xdr:rowOff>157429</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99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2506</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428" y="977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58420</xdr:rowOff>
    </xdr:from>
    <xdr:to>
      <xdr:col>98</xdr:col>
      <xdr:colOff>38100</xdr:colOff>
      <xdr:row>58</xdr:row>
      <xdr:rowOff>160020</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5097</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428" y="9777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124561</xdr:rowOff>
    </xdr:from>
    <xdr:to>
      <xdr:col>116</xdr:col>
      <xdr:colOff>114300</xdr:colOff>
      <xdr:row>59</xdr:row>
      <xdr:rowOff>54711</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06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56735</xdr:rowOff>
    </xdr:from>
    <xdr:ext cx="469744" cy="259045"/>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00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121514</xdr:rowOff>
    </xdr:from>
    <xdr:to>
      <xdr:col>112</xdr:col>
      <xdr:colOff>38100</xdr:colOff>
      <xdr:row>59</xdr:row>
      <xdr:rowOff>51664</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100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42791</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10158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135954</xdr:rowOff>
    </xdr:from>
    <xdr:to>
      <xdr:col>107</xdr:col>
      <xdr:colOff>101600</xdr:colOff>
      <xdr:row>59</xdr:row>
      <xdr:rowOff>66104</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080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57231</xdr:rowOff>
    </xdr:from>
    <xdr:ext cx="378565"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245017" y="101727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137058</xdr:rowOff>
    </xdr:from>
    <xdr:to>
      <xdr:col>102</xdr:col>
      <xdr:colOff>165100</xdr:colOff>
      <xdr:row>59</xdr:row>
      <xdr:rowOff>67208</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08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58335</xdr:rowOff>
    </xdr:from>
    <xdr:ext cx="378565"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6017" y="101738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145441</xdr:rowOff>
    </xdr:from>
    <xdr:to>
      <xdr:col>98</xdr:col>
      <xdr:colOff>38100</xdr:colOff>
      <xdr:row>59</xdr:row>
      <xdr:rowOff>75591</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08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66718</xdr:rowOff>
    </xdr:from>
    <xdr:ext cx="378565"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67017" y="101822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3" name="繰出金グラフ枠">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70606</xdr:rowOff>
    </xdr:from>
    <xdr:to>
      <xdr:col>116</xdr:col>
      <xdr:colOff>62864</xdr:colOff>
      <xdr:row>78</xdr:row>
      <xdr:rowOff>145701</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flipV="1">
          <a:off x="22159595" y="12072106"/>
          <a:ext cx="1269" cy="1446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149528</xdr:rowOff>
    </xdr:from>
    <xdr:ext cx="469744" cy="259045"/>
    <xdr:sp macro="" textlink="">
      <xdr:nvSpPr>
        <xdr:cNvPr id="835" name="繰出金最小値テキスト">
          <a:extLst>
            <a:ext uri="{FF2B5EF4-FFF2-40B4-BE49-F238E27FC236}">
              <a16:creationId xmlns:a16="http://schemas.microsoft.com/office/drawing/2014/main" id="{00000000-0008-0000-0600-000043030000}"/>
            </a:ext>
          </a:extLst>
        </xdr:cNvPr>
        <xdr:cNvSpPr txBox="1"/>
      </xdr:nvSpPr>
      <xdr:spPr>
        <a:xfrm>
          <a:off x="22212300" y="13522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145701</xdr:rowOff>
    </xdr:from>
    <xdr:to>
      <xdr:col>116</xdr:col>
      <xdr:colOff>152400</xdr:colOff>
      <xdr:row>78</xdr:row>
      <xdr:rowOff>145701</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22072600" y="13518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17283</xdr:rowOff>
    </xdr:from>
    <xdr:ext cx="534377" cy="259045"/>
    <xdr:sp macro="" textlink="">
      <xdr:nvSpPr>
        <xdr:cNvPr id="837" name="繰出金最大値テキスト">
          <a:extLst>
            <a:ext uri="{FF2B5EF4-FFF2-40B4-BE49-F238E27FC236}">
              <a16:creationId xmlns:a16="http://schemas.microsoft.com/office/drawing/2014/main" id="{00000000-0008-0000-0600-000045030000}"/>
            </a:ext>
          </a:extLst>
        </xdr:cNvPr>
        <xdr:cNvSpPr txBox="1"/>
      </xdr:nvSpPr>
      <xdr:spPr>
        <a:xfrm>
          <a:off x="22212300" y="1184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70606</xdr:rowOff>
    </xdr:from>
    <xdr:to>
      <xdr:col>116</xdr:col>
      <xdr:colOff>152400</xdr:colOff>
      <xdr:row>70</xdr:row>
      <xdr:rowOff>70606</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207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152235</xdr:rowOff>
    </xdr:from>
    <xdr:to>
      <xdr:col>116</xdr:col>
      <xdr:colOff>63500</xdr:colOff>
      <xdr:row>74</xdr:row>
      <xdr:rowOff>24809</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21323300" y="12325185"/>
          <a:ext cx="838200" cy="386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34606</xdr:rowOff>
    </xdr:from>
    <xdr:ext cx="534377" cy="259045"/>
    <xdr:sp macro="" textlink="">
      <xdr:nvSpPr>
        <xdr:cNvPr id="840" name="繰出金平均値テキスト">
          <a:extLst>
            <a:ext uri="{FF2B5EF4-FFF2-40B4-BE49-F238E27FC236}">
              <a16:creationId xmlns:a16="http://schemas.microsoft.com/office/drawing/2014/main" id="{00000000-0008-0000-0600-000048030000}"/>
            </a:ext>
          </a:extLst>
        </xdr:cNvPr>
        <xdr:cNvSpPr txBox="1"/>
      </xdr:nvSpPr>
      <xdr:spPr>
        <a:xfrm>
          <a:off x="22212300" y="12379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11729</xdr:rowOff>
    </xdr:from>
    <xdr:to>
      <xdr:col>116</xdr:col>
      <xdr:colOff>114300</xdr:colOff>
      <xdr:row>73</xdr:row>
      <xdr:rowOff>113329</xdr:rowOff>
    </xdr:to>
    <xdr:sp macro="" textlink="">
      <xdr:nvSpPr>
        <xdr:cNvPr id="841" name="フローチャート: 判断 840">
          <a:extLst>
            <a:ext uri="{FF2B5EF4-FFF2-40B4-BE49-F238E27FC236}">
              <a16:creationId xmlns:a16="http://schemas.microsoft.com/office/drawing/2014/main" id="{00000000-0008-0000-0600-000049030000}"/>
            </a:ext>
          </a:extLst>
        </xdr:cNvPr>
        <xdr:cNvSpPr/>
      </xdr:nvSpPr>
      <xdr:spPr>
        <a:xfrm>
          <a:off x="22110700" y="1252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152235</xdr:rowOff>
    </xdr:from>
    <xdr:to>
      <xdr:col>111</xdr:col>
      <xdr:colOff>177800</xdr:colOff>
      <xdr:row>73</xdr:row>
      <xdr:rowOff>16580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0434300" y="12325185"/>
          <a:ext cx="889000" cy="2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70821</xdr:rowOff>
    </xdr:from>
    <xdr:to>
      <xdr:col>112</xdr:col>
      <xdr:colOff>38100</xdr:colOff>
      <xdr:row>73</xdr:row>
      <xdr:rowOff>971</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1272500" y="1241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163548</xdr:rowOff>
    </xdr:from>
    <xdr:ext cx="534377"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56111" y="12507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91065</xdr:rowOff>
    </xdr:from>
    <xdr:to>
      <xdr:col>107</xdr:col>
      <xdr:colOff>50800</xdr:colOff>
      <xdr:row>73</xdr:row>
      <xdr:rowOff>16580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9545300" y="12435465"/>
          <a:ext cx="889000" cy="96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30893</xdr:rowOff>
    </xdr:from>
    <xdr:to>
      <xdr:col>107</xdr:col>
      <xdr:colOff>101600</xdr:colOff>
      <xdr:row>72</xdr:row>
      <xdr:rowOff>132493</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0383500" y="1237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149020</xdr:rowOff>
    </xdr:from>
    <xdr:ext cx="534377"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20167111" y="12150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24619</xdr:rowOff>
    </xdr:from>
    <xdr:to>
      <xdr:col>102</xdr:col>
      <xdr:colOff>114300</xdr:colOff>
      <xdr:row>72</xdr:row>
      <xdr:rowOff>91065</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656300" y="12369019"/>
          <a:ext cx="889000" cy="66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43180</xdr:rowOff>
    </xdr:from>
    <xdr:to>
      <xdr:col>102</xdr:col>
      <xdr:colOff>165100</xdr:colOff>
      <xdr:row>72</xdr:row>
      <xdr:rowOff>144780</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19494500" y="1238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135907</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9278111" y="1248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38856</xdr:rowOff>
    </xdr:from>
    <xdr:to>
      <xdr:col>98</xdr:col>
      <xdr:colOff>38100</xdr:colOff>
      <xdr:row>72</xdr:row>
      <xdr:rowOff>140456</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8605500" y="12383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131583</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8389111" y="12475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145459</xdr:rowOff>
    </xdr:from>
    <xdr:to>
      <xdr:col>116</xdr:col>
      <xdr:colOff>114300</xdr:colOff>
      <xdr:row>74</xdr:row>
      <xdr:rowOff>75609</xdr:rowOff>
    </xdr:to>
    <xdr:sp macro="" textlink="">
      <xdr:nvSpPr>
        <xdr:cNvPr id="858" name="楕円 857">
          <a:extLst>
            <a:ext uri="{FF2B5EF4-FFF2-40B4-BE49-F238E27FC236}">
              <a16:creationId xmlns:a16="http://schemas.microsoft.com/office/drawing/2014/main" id="{00000000-0008-0000-0600-00005A030000}"/>
            </a:ext>
          </a:extLst>
        </xdr:cNvPr>
        <xdr:cNvSpPr/>
      </xdr:nvSpPr>
      <xdr:spPr>
        <a:xfrm>
          <a:off x="22110700" y="12661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123886</xdr:rowOff>
    </xdr:from>
    <xdr:ext cx="534377" cy="259045"/>
    <xdr:sp macro="" textlink="">
      <xdr:nvSpPr>
        <xdr:cNvPr id="859" name="繰出金該当値テキスト">
          <a:extLst>
            <a:ext uri="{FF2B5EF4-FFF2-40B4-BE49-F238E27FC236}">
              <a16:creationId xmlns:a16="http://schemas.microsoft.com/office/drawing/2014/main" id="{00000000-0008-0000-0600-00005B030000}"/>
            </a:ext>
          </a:extLst>
        </xdr:cNvPr>
        <xdr:cNvSpPr txBox="1"/>
      </xdr:nvSpPr>
      <xdr:spPr>
        <a:xfrm>
          <a:off x="22212300" y="12639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101435</xdr:rowOff>
    </xdr:from>
    <xdr:to>
      <xdr:col>112</xdr:col>
      <xdr:colOff>38100</xdr:colOff>
      <xdr:row>72</xdr:row>
      <xdr:rowOff>31585</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1272500" y="1227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48112</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204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137230</xdr:rowOff>
    </xdr:from>
    <xdr:to>
      <xdr:col>107</xdr:col>
      <xdr:colOff>101600</xdr:colOff>
      <xdr:row>73</xdr:row>
      <xdr:rowOff>67380</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0383500" y="1248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58507</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574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40265</xdr:rowOff>
    </xdr:from>
    <xdr:to>
      <xdr:col>102</xdr:col>
      <xdr:colOff>165100</xdr:colOff>
      <xdr:row>72</xdr:row>
      <xdr:rowOff>141865</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19494500" y="1238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158392</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2159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145269</xdr:rowOff>
    </xdr:from>
    <xdr:to>
      <xdr:col>98</xdr:col>
      <xdr:colOff>38100</xdr:colOff>
      <xdr:row>72</xdr:row>
      <xdr:rowOff>75419</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8605500" y="12318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91946</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2093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8" name="正方形/長方形 867">
          <a:extLst>
            <a:ext uri="{FF2B5EF4-FFF2-40B4-BE49-F238E27FC236}">
              <a16:creationId xmlns:a16="http://schemas.microsoft.com/office/drawing/2014/main" id="{00000000-0008-0000-0600-00006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7" name="直線コネクタ 876">
          <a:extLst>
            <a:ext uri="{FF2B5EF4-FFF2-40B4-BE49-F238E27FC236}">
              <a16:creationId xmlns:a16="http://schemas.microsoft.com/office/drawing/2014/main" id="{00000000-0008-0000-0600-00006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2" name="前年度繰上充用金グラフ枠">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4" name="前年度繰上充用金最小値テキスト">
          <a:extLst>
            <a:ext uri="{FF2B5EF4-FFF2-40B4-BE49-F238E27FC236}">
              <a16:creationId xmlns:a16="http://schemas.microsoft.com/office/drawing/2014/main" id="{00000000-0008-0000-0600-00007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6" name="前年度繰上充用金最大値テキスト">
          <a:extLst>
            <a:ext uri="{FF2B5EF4-FFF2-40B4-BE49-F238E27FC236}">
              <a16:creationId xmlns:a16="http://schemas.microsoft.com/office/drawing/2014/main" id="{00000000-0008-0000-0600-00007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89" name="前年度繰上充用金平均値テキスト">
          <a:extLst>
            <a:ext uri="{FF2B5EF4-FFF2-40B4-BE49-F238E27FC236}">
              <a16:creationId xmlns:a16="http://schemas.microsoft.com/office/drawing/2014/main" id="{00000000-0008-0000-0600-00007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0" name="フローチャート: 判断 889">
          <a:extLst>
            <a:ext uri="{FF2B5EF4-FFF2-40B4-BE49-F238E27FC236}">
              <a16:creationId xmlns:a16="http://schemas.microsoft.com/office/drawing/2014/main" id="{00000000-0008-0000-0600-00007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楕円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8" name="前年度繰上充用金該当値テキスト">
          <a:extLst>
            <a:ext uri="{FF2B5EF4-FFF2-40B4-BE49-F238E27FC236}">
              <a16:creationId xmlns:a16="http://schemas.microsoft.com/office/drawing/2014/main" id="{00000000-0008-0000-0600-00008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7" name="正方形/長方形 916">
          <a:extLst>
            <a:ext uri="{FF2B5EF4-FFF2-40B4-BE49-F238E27FC236}">
              <a16:creationId xmlns:a16="http://schemas.microsoft.com/office/drawing/2014/main" id="{00000000-0008-0000-0600-00009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・物件費については、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人あたりのコストが</a:t>
          </a:r>
          <a:r>
            <a:rPr kumimoji="1" lang="en-US" altLang="ja-JP" sz="1100">
              <a:solidFill>
                <a:schemeClr val="dk1"/>
              </a:solidFill>
              <a:effectLst/>
              <a:latin typeface="+mn-lt"/>
              <a:ea typeface="+mn-ea"/>
              <a:cs typeface="+mn-cs"/>
            </a:rPr>
            <a:t>312,203</a:t>
          </a:r>
          <a:r>
            <a:rPr kumimoji="1" lang="ja-JP" altLang="ja-JP" sz="1100">
              <a:solidFill>
                <a:schemeClr val="dk1"/>
              </a:solidFill>
              <a:effectLst/>
              <a:latin typeface="+mn-lt"/>
              <a:ea typeface="+mn-ea"/>
              <a:cs typeface="+mn-cs"/>
            </a:rPr>
            <a:t>円と、上昇傾向にあり、類似団体内で上位となっている。これは、ふるさと納税事務手続きにかかる委託料等が考えられる。</a:t>
          </a:r>
          <a:endParaRPr lang="ja-JP" altLang="ja-JP" sz="1400">
            <a:effectLst/>
          </a:endParaRPr>
        </a:p>
        <a:p>
          <a:r>
            <a:rPr kumimoji="1" lang="ja-JP" altLang="ja-JP" sz="1100">
              <a:solidFill>
                <a:schemeClr val="dk1"/>
              </a:solidFill>
              <a:effectLst/>
              <a:latin typeface="+mn-lt"/>
              <a:ea typeface="+mn-ea"/>
              <a:cs typeface="+mn-cs"/>
            </a:rPr>
            <a:t>・普通建設事業費（うち新規整備）については、</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年度から増加傾向にある。令和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年度は、名嘉真団地や塩屋公民館等の建設を行った。</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個別施設計画に沿った更新を行い、予算の平準化を図る。</a:t>
          </a:r>
          <a:endParaRPr lang="ja-JP" altLang="ja-JP" sz="1400">
            <a:effectLst/>
          </a:endParaRPr>
        </a:p>
        <a:p>
          <a:r>
            <a:rPr kumimoji="1" lang="ja-JP" altLang="ja-JP" sz="1100">
              <a:solidFill>
                <a:schemeClr val="dk1"/>
              </a:solidFill>
              <a:effectLst/>
              <a:latin typeface="+mn-lt"/>
              <a:ea typeface="+mn-ea"/>
              <a:cs typeface="+mn-cs"/>
            </a:rPr>
            <a:t>・積立金については、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人あたりのコストが</a:t>
          </a:r>
          <a:r>
            <a:rPr kumimoji="1" lang="en-US" altLang="ja-JP" sz="1100">
              <a:solidFill>
                <a:schemeClr val="dk1"/>
              </a:solidFill>
              <a:effectLst/>
              <a:latin typeface="+mn-lt"/>
              <a:ea typeface="+mn-ea"/>
              <a:cs typeface="+mn-cs"/>
            </a:rPr>
            <a:t>336,888</a:t>
          </a:r>
          <a:r>
            <a:rPr kumimoji="1" lang="ja-JP" altLang="ja-JP" sz="1100">
              <a:solidFill>
                <a:schemeClr val="dk1"/>
              </a:solidFill>
              <a:effectLst/>
              <a:latin typeface="+mn-lt"/>
              <a:ea typeface="+mn-ea"/>
              <a:cs typeface="+mn-cs"/>
            </a:rPr>
            <a:t>円と、上昇傾向にあり、類似団体内で</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位となっている。令和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年度は、恩納村ふるさとづくり応援基金や恩納村公共施設整備基金を中心に積み立てた。今後も将来の公共施設の更新や村の発展に必要な事業の財源として賄うため、引き続き基金を積み立てていく。</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沖縄県恩納村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11,316
9,914
50.81
17,211,389
15,652,196
1,526,938
3,842,478
4,125,229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27115</xdr:rowOff>
    </xdr:from>
    <xdr:to>
      <xdr:col>24</xdr:col>
      <xdr:colOff>62865</xdr:colOff>
      <xdr:row>38</xdr:row>
      <xdr:rowOff>129794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42065"/>
          <a:ext cx="1270" cy="1302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133621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4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129794</xdr:rowOff>
    </xdr:from>
    <xdr:to>
      <xdr:col>24</xdr:col>
      <xdr:colOff>152400</xdr:colOff>
      <xdr:row>38</xdr:row>
      <xdr:rowOff>129794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44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145242</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1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27115</xdr:rowOff>
    </xdr:from>
    <xdr:to>
      <xdr:col>24</xdr:col>
      <xdr:colOff>152400</xdr:colOff>
      <xdr:row>31</xdr:row>
      <xdr:rowOff>27115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4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128079</xdr:rowOff>
    </xdr:from>
    <xdr:to>
      <xdr:col>24</xdr:col>
      <xdr:colOff>63500</xdr:colOff>
      <xdr:row>31</xdr:row>
      <xdr:rowOff>147891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443029"/>
          <a:ext cx="8382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43324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4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64897</xdr:rowOff>
    </xdr:from>
    <xdr:to>
      <xdr:col>24</xdr:col>
      <xdr:colOff>114300</xdr:colOff>
      <xdr:row>35</xdr:row>
      <xdr:rowOff>166497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6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147891</xdr:rowOff>
    </xdr:from>
    <xdr:to>
      <xdr:col>19</xdr:col>
      <xdr:colOff>177800</xdr:colOff>
      <xdr:row>33</xdr:row>
      <xdr:rowOff>29972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462841"/>
          <a:ext cx="889000" cy="224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130429</xdr:rowOff>
    </xdr:from>
    <xdr:to>
      <xdr:col>20</xdr:col>
      <xdr:colOff>38100</xdr:colOff>
      <xdr:row>36</xdr:row>
      <xdr:rowOff>60579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51706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29972</xdr:rowOff>
    </xdr:from>
    <xdr:to>
      <xdr:col>15</xdr:col>
      <xdr:colOff>50800</xdr:colOff>
      <xdr:row>33</xdr:row>
      <xdr:rowOff>41402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687822"/>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144716</xdr:rowOff>
    </xdr:from>
    <xdr:to>
      <xdr:col>15</xdr:col>
      <xdr:colOff>101600</xdr:colOff>
      <xdr:row>36</xdr:row>
      <xdr:rowOff>74866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5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65993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38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14732</xdr:rowOff>
    </xdr:from>
    <xdr:to>
      <xdr:col>10</xdr:col>
      <xdr:colOff>114300</xdr:colOff>
      <xdr:row>33</xdr:row>
      <xdr:rowOff>41402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672582"/>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12509</xdr:rowOff>
    </xdr:from>
    <xdr:to>
      <xdr:col>10</xdr:col>
      <xdr:colOff>165100</xdr:colOff>
      <xdr:row>36</xdr:row>
      <xdr:rowOff>114109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105236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77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12128</xdr:rowOff>
    </xdr:from>
    <xdr:to>
      <xdr:col>6</xdr:col>
      <xdr:colOff>38100</xdr:colOff>
      <xdr:row>36</xdr:row>
      <xdr:rowOff>113728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104855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77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77279</xdr:rowOff>
    </xdr:from>
    <xdr:to>
      <xdr:col>24</xdr:col>
      <xdr:colOff>114300</xdr:colOff>
      <xdr:row>32</xdr:row>
      <xdr:rowOff>7429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39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163656</xdr:rowOff>
    </xdr:from>
    <xdr:ext cx="534377"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307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97091</xdr:rowOff>
    </xdr:from>
    <xdr:to>
      <xdr:col>20</xdr:col>
      <xdr:colOff>38100</xdr:colOff>
      <xdr:row>32</xdr:row>
      <xdr:rowOff>27241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412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30</xdr:row>
      <xdr:rowOff>43768</xdr:rowOff>
    </xdr:from>
    <xdr:ext cx="534377"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30111" y="5187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150622</xdr:rowOff>
    </xdr:from>
    <xdr:to>
      <xdr:col>15</xdr:col>
      <xdr:colOff>101600</xdr:colOff>
      <xdr:row>33</xdr:row>
      <xdr:rowOff>80772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63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97299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412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162052</xdr:rowOff>
    </xdr:from>
    <xdr:to>
      <xdr:col>10</xdr:col>
      <xdr:colOff>165100</xdr:colOff>
      <xdr:row>33</xdr:row>
      <xdr:rowOff>92202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64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108729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423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135382</xdr:rowOff>
    </xdr:from>
    <xdr:to>
      <xdr:col>6</xdr:col>
      <xdr:colOff>38100</xdr:colOff>
      <xdr:row>33</xdr:row>
      <xdr:rowOff>65532</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621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82059</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397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109519</xdr:rowOff>
    </xdr:from>
    <xdr:to>
      <xdr:col>24</xdr:col>
      <xdr:colOff>62865</xdr:colOff>
      <xdr:row>58</xdr:row>
      <xdr:rowOff>109203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53469"/>
          <a:ext cx="1270" cy="1199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113030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7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109203</xdr:rowOff>
    </xdr:from>
    <xdr:to>
      <xdr:col>24</xdr:col>
      <xdr:colOff>152400</xdr:colOff>
      <xdr:row>58</xdr:row>
      <xdr:rowOff>109203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3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56196</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628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685,843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109519</xdr:rowOff>
    </xdr:from>
    <xdr:to>
      <xdr:col>24</xdr:col>
      <xdr:colOff>152400</xdr:colOff>
      <xdr:row>51</xdr:row>
      <xdr:rowOff>109519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53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109519</xdr:rowOff>
    </xdr:from>
    <xdr:to>
      <xdr:col>24</xdr:col>
      <xdr:colOff>63500</xdr:colOff>
      <xdr:row>52</xdr:row>
      <xdr:rowOff>22164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8853469"/>
          <a:ext cx="838200" cy="84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20325</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297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41898</xdr:rowOff>
    </xdr:from>
    <xdr:to>
      <xdr:col>24</xdr:col>
      <xdr:colOff>114300</xdr:colOff>
      <xdr:row>57</xdr:row>
      <xdr:rowOff>143498</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22164</xdr:rowOff>
    </xdr:from>
    <xdr:to>
      <xdr:col>19</xdr:col>
      <xdr:colOff>177800</xdr:colOff>
      <xdr:row>53</xdr:row>
      <xdr:rowOff>130205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8937564"/>
          <a:ext cx="889000" cy="279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67231</xdr:rowOff>
    </xdr:from>
    <xdr:to>
      <xdr:col>20</xdr:col>
      <xdr:colOff>38100</xdr:colOff>
      <xdr:row>57</xdr:row>
      <xdr:rowOff>168831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3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159958</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32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130205</xdr:rowOff>
    </xdr:from>
    <xdr:to>
      <xdr:col>15</xdr:col>
      <xdr:colOff>50800</xdr:colOff>
      <xdr:row>54</xdr:row>
      <xdr:rowOff>145259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217055"/>
          <a:ext cx="889000" cy="186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70454</xdr:rowOff>
    </xdr:from>
    <xdr:to>
      <xdr:col>15</xdr:col>
      <xdr:colOff>101600</xdr:colOff>
      <xdr:row>58</xdr:row>
      <xdr:rowOff>604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163181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935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145259</xdr:rowOff>
    </xdr:from>
    <xdr:to>
      <xdr:col>10</xdr:col>
      <xdr:colOff>114300</xdr:colOff>
      <xdr:row>55</xdr:row>
      <xdr:rowOff>31462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1130300" y="9403559"/>
          <a:ext cx="889000" cy="5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67270</xdr:rowOff>
    </xdr:from>
    <xdr:to>
      <xdr:col>10</xdr:col>
      <xdr:colOff>165100</xdr:colOff>
      <xdr:row>57</xdr:row>
      <xdr:rowOff>168870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159997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32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70541</xdr:rowOff>
    </xdr:from>
    <xdr:to>
      <xdr:col>6</xdr:col>
      <xdr:colOff>38100</xdr:colOff>
      <xdr:row>57</xdr:row>
      <xdr:rowOff>691</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71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163268</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764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51</xdr:row>
      <xdr:rowOff>58719</xdr:rowOff>
    </xdr:from>
    <xdr:to>
      <xdr:col>24</xdr:col>
      <xdr:colOff>114300</xdr:colOff>
      <xdr:row>51</xdr:row>
      <xdr:rowOff>160319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880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11746</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8755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51</xdr:row>
      <xdr:rowOff>142814</xdr:rowOff>
    </xdr:from>
    <xdr:to>
      <xdr:col>20</xdr:col>
      <xdr:colOff>38100</xdr:colOff>
      <xdr:row>52</xdr:row>
      <xdr:rowOff>72964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888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50</xdr:row>
      <xdr:rowOff>89491</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8661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79405</xdr:rowOff>
    </xdr:from>
    <xdr:to>
      <xdr:col>15</xdr:col>
      <xdr:colOff>101600</xdr:colOff>
      <xdr:row>54</xdr:row>
      <xdr:rowOff>9555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16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26082</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8941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94459</xdr:rowOff>
    </xdr:from>
    <xdr:to>
      <xdr:col>10</xdr:col>
      <xdr:colOff>165100</xdr:colOff>
      <xdr:row>55</xdr:row>
      <xdr:rowOff>24609</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352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41136</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127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152112</xdr:rowOff>
    </xdr:from>
    <xdr:to>
      <xdr:col>6</xdr:col>
      <xdr:colOff>38100</xdr:colOff>
      <xdr:row>55</xdr:row>
      <xdr:rowOff>82262</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41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98789</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18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131090</xdr:rowOff>
    </xdr:from>
    <xdr:to>
      <xdr:col>24</xdr:col>
      <xdr:colOff>62865</xdr:colOff>
      <xdr:row>79</xdr:row>
      <xdr:rowOff>53212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32590"/>
          <a:ext cx="1270" cy="1465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57039</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60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53212</xdr:rowOff>
    </xdr:from>
    <xdr:to>
      <xdr:col>24</xdr:col>
      <xdr:colOff>152400</xdr:colOff>
      <xdr:row>79</xdr:row>
      <xdr:rowOff>53212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77767</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07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341,130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131090</xdr:rowOff>
    </xdr:from>
    <xdr:to>
      <xdr:col>24</xdr:col>
      <xdr:colOff>152400</xdr:colOff>
      <xdr:row>70</xdr:row>
      <xdr:rowOff>131090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32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117709</xdr:rowOff>
    </xdr:from>
    <xdr:to>
      <xdr:col>24</xdr:col>
      <xdr:colOff>63500</xdr:colOff>
      <xdr:row>77</xdr:row>
      <xdr:rowOff>97410</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147909"/>
          <a:ext cx="838200" cy="15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57063</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872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78636</xdr:rowOff>
    </xdr:from>
    <xdr:to>
      <xdr:col>24</xdr:col>
      <xdr:colOff>114300</xdr:colOff>
      <xdr:row>77</xdr:row>
      <xdr:rowOff>8786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10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74321</xdr:rowOff>
    </xdr:from>
    <xdr:to>
      <xdr:col>19</xdr:col>
      <xdr:colOff>177800</xdr:colOff>
      <xdr:row>77</xdr:row>
      <xdr:rowOff>97410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3275971"/>
          <a:ext cx="889000" cy="23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166426</xdr:rowOff>
    </xdr:from>
    <xdr:to>
      <xdr:col>20</xdr:col>
      <xdr:colOff>38100</xdr:colOff>
      <xdr:row>77</xdr:row>
      <xdr:rowOff>96576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113103</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71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12401</xdr:rowOff>
    </xdr:from>
    <xdr:to>
      <xdr:col>15</xdr:col>
      <xdr:colOff>50800</xdr:colOff>
      <xdr:row>77</xdr:row>
      <xdr:rowOff>74321</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214051"/>
          <a:ext cx="889000" cy="6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72296</xdr:rowOff>
    </xdr:from>
    <xdr:to>
      <xdr:col>15</xdr:col>
      <xdr:colOff>101600</xdr:colOff>
      <xdr:row>78</xdr:row>
      <xdr:rowOff>2446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27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165023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366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12401</xdr:rowOff>
    </xdr:from>
    <xdr:to>
      <xdr:col>10</xdr:col>
      <xdr:colOff>114300</xdr:colOff>
      <xdr:row>78</xdr:row>
      <xdr:rowOff>15281</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214051"/>
          <a:ext cx="889000" cy="174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22431</xdr:rowOff>
    </xdr:from>
    <xdr:to>
      <xdr:col>10</xdr:col>
      <xdr:colOff>165100</xdr:colOff>
      <xdr:row>77</xdr:row>
      <xdr:rowOff>124031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2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115158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316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46327</xdr:rowOff>
    </xdr:from>
    <xdr:to>
      <xdr:col>6</xdr:col>
      <xdr:colOff>38100</xdr:colOff>
      <xdr:row>78</xdr:row>
      <xdr:rowOff>147927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1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139054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1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66909</xdr:rowOff>
    </xdr:from>
    <xdr:to>
      <xdr:col>24</xdr:col>
      <xdr:colOff>114300</xdr:colOff>
      <xdr:row>76</xdr:row>
      <xdr:rowOff>168509</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09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89785</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948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46610</xdr:rowOff>
    </xdr:from>
    <xdr:to>
      <xdr:col>20</xdr:col>
      <xdr:colOff>38100</xdr:colOff>
      <xdr:row>77</xdr:row>
      <xdr:rowOff>148210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2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139337</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340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23521</xdr:rowOff>
    </xdr:from>
    <xdr:to>
      <xdr:col>15</xdr:col>
      <xdr:colOff>101600</xdr:colOff>
      <xdr:row>77</xdr:row>
      <xdr:rowOff>125121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225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141648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000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133051</xdr:rowOff>
    </xdr:from>
    <xdr:to>
      <xdr:col>10</xdr:col>
      <xdr:colOff>165100</xdr:colOff>
      <xdr:row>77</xdr:row>
      <xdr:rowOff>63201</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16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79727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938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135931</xdr:rowOff>
    </xdr:from>
    <xdr:to>
      <xdr:col>6</xdr:col>
      <xdr:colOff>38100</xdr:colOff>
      <xdr:row>78</xdr:row>
      <xdr:rowOff>66081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3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82608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112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89660</xdr:rowOff>
    </xdr:from>
    <xdr:to>
      <xdr:col>24</xdr:col>
      <xdr:colOff>62865</xdr:colOff>
      <xdr:row>98</xdr:row>
      <xdr:rowOff>15478</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691610"/>
          <a:ext cx="1270" cy="1125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19305</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8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15478</xdr:rowOff>
    </xdr:from>
    <xdr:to>
      <xdr:col>24</xdr:col>
      <xdr:colOff>152400</xdr:colOff>
      <xdr:row>98</xdr:row>
      <xdr:rowOff>15478</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817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36337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466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273,445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89660</xdr:rowOff>
    </xdr:from>
    <xdr:to>
      <xdr:col>24</xdr:col>
      <xdr:colOff>152400</xdr:colOff>
      <xdr:row>91</xdr:row>
      <xdr:rowOff>89660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691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11711</xdr:rowOff>
    </xdr:from>
    <xdr:to>
      <xdr:col>24</xdr:col>
      <xdr:colOff>63500</xdr:colOff>
      <xdr:row>97</xdr:row>
      <xdr:rowOff>21441</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642361"/>
          <a:ext cx="838200" cy="9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119815</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4075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96938</xdr:rowOff>
    </xdr:from>
    <xdr:to>
      <xdr:col>24</xdr:col>
      <xdr:colOff>114300</xdr:colOff>
      <xdr:row>97</xdr:row>
      <xdr:rowOff>27088</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5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11711</xdr:rowOff>
    </xdr:from>
    <xdr:to>
      <xdr:col>19</xdr:col>
      <xdr:colOff>177800</xdr:colOff>
      <xdr:row>97</xdr:row>
      <xdr:rowOff>31412</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642361"/>
          <a:ext cx="889000" cy="19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117658</xdr:rowOff>
    </xdr:from>
    <xdr:to>
      <xdr:col>20</xdr:col>
      <xdr:colOff>38100</xdr:colOff>
      <xdr:row>97</xdr:row>
      <xdr:rowOff>47808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57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64335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352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31412</xdr:rowOff>
    </xdr:from>
    <xdr:to>
      <xdr:col>15</xdr:col>
      <xdr:colOff>50800</xdr:colOff>
      <xdr:row>97</xdr:row>
      <xdr:rowOff>39610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662062"/>
          <a:ext cx="889000" cy="8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115463</xdr:rowOff>
    </xdr:from>
    <xdr:to>
      <xdr:col>15</xdr:col>
      <xdr:colOff>101600</xdr:colOff>
      <xdr:row>97</xdr:row>
      <xdr:rowOff>45613</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574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62140</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349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89362</xdr:rowOff>
    </xdr:from>
    <xdr:to>
      <xdr:col>10</xdr:col>
      <xdr:colOff>114300</xdr:colOff>
      <xdr:row>97</xdr:row>
      <xdr:rowOff>39610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1130300" y="16377112"/>
          <a:ext cx="889000" cy="293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121041</xdr:rowOff>
    </xdr:from>
    <xdr:to>
      <xdr:col>10</xdr:col>
      <xdr:colOff>165100</xdr:colOff>
      <xdr:row>97</xdr:row>
      <xdr:rowOff>51191</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580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67718</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355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153064</xdr:rowOff>
    </xdr:from>
    <xdr:to>
      <xdr:col>6</xdr:col>
      <xdr:colOff>38100</xdr:colOff>
      <xdr:row>97</xdr:row>
      <xdr:rowOff>83214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61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74341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704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142091</xdr:rowOff>
    </xdr:from>
    <xdr:to>
      <xdr:col>24</xdr:col>
      <xdr:colOff>114300</xdr:colOff>
      <xdr:row>97</xdr:row>
      <xdr:rowOff>72241</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60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120518</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579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132361</xdr:rowOff>
    </xdr:from>
    <xdr:to>
      <xdr:col>20</xdr:col>
      <xdr:colOff>38100</xdr:colOff>
      <xdr:row>97</xdr:row>
      <xdr:rowOff>62511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59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53638</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684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152062</xdr:rowOff>
    </xdr:from>
    <xdr:to>
      <xdr:col>15</xdr:col>
      <xdr:colOff>101600</xdr:colOff>
      <xdr:row>97</xdr:row>
      <xdr:rowOff>82212</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61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73339</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703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160260</xdr:rowOff>
    </xdr:from>
    <xdr:to>
      <xdr:col>10</xdr:col>
      <xdr:colOff>165100</xdr:colOff>
      <xdr:row>97</xdr:row>
      <xdr:rowOff>90410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61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81537</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71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38562</xdr:rowOff>
    </xdr:from>
    <xdr:to>
      <xdr:col>6</xdr:col>
      <xdr:colOff>38100</xdr:colOff>
      <xdr:row>95</xdr:row>
      <xdr:rowOff>140162</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326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156689</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30795" y="16101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25727</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40677"/>
          <a:ext cx="1270" cy="14447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143854</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1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25727</xdr:rowOff>
    </xdr:from>
    <xdr:to>
      <xdr:col>55</xdr:col>
      <xdr:colOff>88900</xdr:colOff>
      <xdr:row>31</xdr:row>
      <xdr:rowOff>25727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4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95122</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3877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72245</xdr:rowOff>
    </xdr:from>
    <xdr:to>
      <xdr:col>55</xdr:col>
      <xdr:colOff>50800</xdr:colOff>
      <xdr:row>39</xdr:row>
      <xdr:rowOff>2395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8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68980</xdr:rowOff>
    </xdr:from>
    <xdr:to>
      <xdr:col>50</xdr:col>
      <xdr:colOff>165100</xdr:colOff>
      <xdr:row>38</xdr:row>
      <xdr:rowOff>170580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15656</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59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31424</xdr:rowOff>
    </xdr:from>
    <xdr:to>
      <xdr:col>46</xdr:col>
      <xdr:colOff>38100</xdr:colOff>
      <xdr:row>38</xdr:row>
      <xdr:rowOff>133024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4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149550</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2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149969</xdr:rowOff>
    </xdr:from>
    <xdr:to>
      <xdr:col>41</xdr:col>
      <xdr:colOff>101600</xdr:colOff>
      <xdr:row>38</xdr:row>
      <xdr:rowOff>80119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96646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6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49058</xdr:rowOff>
    </xdr:from>
    <xdr:to>
      <xdr:col>36</xdr:col>
      <xdr:colOff>165100</xdr:colOff>
      <xdr:row>38</xdr:row>
      <xdr:rowOff>150658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6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167185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39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73546</xdr:rowOff>
    </xdr:from>
    <xdr:to>
      <xdr:col>54</xdr:col>
      <xdr:colOff>189865</xdr:colOff>
      <xdr:row>59</xdr:row>
      <xdr:rowOff>31966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46046"/>
          <a:ext cx="1270" cy="1501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35793</xdr:rowOff>
    </xdr:from>
    <xdr:ext cx="378565"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151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31966</xdr:rowOff>
    </xdr:from>
    <xdr:to>
      <xdr:col>55</xdr:col>
      <xdr:colOff>88900</xdr:colOff>
      <xdr:row>59</xdr:row>
      <xdr:rowOff>31966</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147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20223</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2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73546</xdr:rowOff>
    </xdr:from>
    <xdr:to>
      <xdr:col>55</xdr:col>
      <xdr:colOff>88900</xdr:colOff>
      <xdr:row>50</xdr:row>
      <xdr:rowOff>73546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46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6693</xdr:rowOff>
    </xdr:from>
    <xdr:to>
      <xdr:col>55</xdr:col>
      <xdr:colOff>0</xdr:colOff>
      <xdr:row>52</xdr:row>
      <xdr:rowOff>86843</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8922093"/>
          <a:ext cx="838200" cy="80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89730</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690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111303</xdr:rowOff>
    </xdr:from>
    <xdr:to>
      <xdr:col>55</xdr:col>
      <xdr:colOff>50800</xdr:colOff>
      <xdr:row>57</xdr:row>
      <xdr:rowOff>41453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712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86843</xdr:rowOff>
    </xdr:from>
    <xdr:to>
      <xdr:col>50</xdr:col>
      <xdr:colOff>114300</xdr:colOff>
      <xdr:row>54</xdr:row>
      <xdr:rowOff>87173</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8750300" y="9002243"/>
          <a:ext cx="889000" cy="343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117437</xdr:rowOff>
    </xdr:from>
    <xdr:to>
      <xdr:col>50</xdr:col>
      <xdr:colOff>165100</xdr:colOff>
      <xdr:row>57</xdr:row>
      <xdr:rowOff>47587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38714</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811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87173</xdr:rowOff>
    </xdr:from>
    <xdr:to>
      <xdr:col>45</xdr:col>
      <xdr:colOff>177800</xdr:colOff>
      <xdr:row>54</xdr:row>
      <xdr:rowOff>109436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345473"/>
          <a:ext cx="889000" cy="22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110706</xdr:rowOff>
    </xdr:from>
    <xdr:to>
      <xdr:col>46</xdr:col>
      <xdr:colOff>38100</xdr:colOff>
      <xdr:row>57</xdr:row>
      <xdr:rowOff>40856</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711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31983</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80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120409</xdr:rowOff>
    </xdr:from>
    <xdr:to>
      <xdr:col>41</xdr:col>
      <xdr:colOff>50800</xdr:colOff>
      <xdr:row>54</xdr:row>
      <xdr:rowOff>109436</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6972300" y="9207259"/>
          <a:ext cx="889000" cy="16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123990</xdr:rowOff>
    </xdr:from>
    <xdr:to>
      <xdr:col>41</xdr:col>
      <xdr:colOff>101600</xdr:colOff>
      <xdr:row>57</xdr:row>
      <xdr:rowOff>54140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2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45267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817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87211</xdr:rowOff>
    </xdr:from>
    <xdr:to>
      <xdr:col>36</xdr:col>
      <xdr:colOff>165100</xdr:colOff>
      <xdr:row>57</xdr:row>
      <xdr:rowOff>17361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688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8488</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781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127343</xdr:rowOff>
    </xdr:from>
    <xdr:to>
      <xdr:col>55</xdr:col>
      <xdr:colOff>50800</xdr:colOff>
      <xdr:row>52</xdr:row>
      <xdr:rowOff>57493</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887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50</xdr:row>
      <xdr:rowOff>150220</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8722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36043</xdr:rowOff>
    </xdr:from>
    <xdr:to>
      <xdr:col>50</xdr:col>
      <xdr:colOff>165100</xdr:colOff>
      <xdr:row>52</xdr:row>
      <xdr:rowOff>137643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895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50</xdr:row>
      <xdr:rowOff>154170</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72111" y="8726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36373</xdr:rowOff>
    </xdr:from>
    <xdr:to>
      <xdr:col>46</xdr:col>
      <xdr:colOff>38100</xdr:colOff>
      <xdr:row>54</xdr:row>
      <xdr:rowOff>137973</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29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52</xdr:row>
      <xdr:rowOff>154500</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06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58636</xdr:rowOff>
    </xdr:from>
    <xdr:to>
      <xdr:col>41</xdr:col>
      <xdr:colOff>101600</xdr:colOff>
      <xdr:row>54</xdr:row>
      <xdr:rowOff>160236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316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5313</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092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69609</xdr:rowOff>
    </xdr:from>
    <xdr:to>
      <xdr:col>36</xdr:col>
      <xdr:colOff>165100</xdr:colOff>
      <xdr:row>53</xdr:row>
      <xdr:rowOff>171209</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156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16286</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893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113605</xdr:rowOff>
    </xdr:from>
    <xdr:to>
      <xdr:col>54</xdr:col>
      <xdr:colOff>189865</xdr:colOff>
      <xdr:row>79</xdr:row>
      <xdr:rowOff>37215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115105"/>
          <a:ext cx="1270" cy="146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41042</xdr:rowOff>
    </xdr:from>
    <xdr:ext cx="469744"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8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37215</xdr:rowOff>
    </xdr:from>
    <xdr:to>
      <xdr:col>55</xdr:col>
      <xdr:colOff>88900</xdr:colOff>
      <xdr:row>79</xdr:row>
      <xdr:rowOff>37215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81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60282</xdr:rowOff>
    </xdr:from>
    <xdr:ext cx="599010"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1890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386,849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113605</xdr:rowOff>
    </xdr:from>
    <xdr:to>
      <xdr:col>55</xdr:col>
      <xdr:colOff>88900</xdr:colOff>
      <xdr:row>70</xdr:row>
      <xdr:rowOff>113605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11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109829</xdr:rowOff>
    </xdr:from>
    <xdr:to>
      <xdr:col>55</xdr:col>
      <xdr:colOff>0</xdr:colOff>
      <xdr:row>78</xdr:row>
      <xdr:rowOff>111331</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9639300" y="13482929"/>
          <a:ext cx="838200" cy="1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71896</xdr:rowOff>
    </xdr:from>
    <xdr:ext cx="534377"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444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93469</xdr:rowOff>
    </xdr:from>
    <xdr:to>
      <xdr:col>55</xdr:col>
      <xdr:colOff>50800</xdr:colOff>
      <xdr:row>79</xdr:row>
      <xdr:rowOff>23619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466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95115</xdr:rowOff>
    </xdr:from>
    <xdr:to>
      <xdr:col>50</xdr:col>
      <xdr:colOff>114300</xdr:colOff>
      <xdr:row>78</xdr:row>
      <xdr:rowOff>109829</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8750300" y="13468215"/>
          <a:ext cx="889000" cy="14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86328</xdr:rowOff>
    </xdr:from>
    <xdr:to>
      <xdr:col>50</xdr:col>
      <xdr:colOff>165100</xdr:colOff>
      <xdr:row>79</xdr:row>
      <xdr:rowOff>16478</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45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7605</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372111" y="1355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95115</xdr:rowOff>
    </xdr:from>
    <xdr:to>
      <xdr:col>45</xdr:col>
      <xdr:colOff>177800</xdr:colOff>
      <xdr:row>78</xdr:row>
      <xdr:rowOff>103753</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7861300" y="13468215"/>
          <a:ext cx="889000" cy="8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60858</xdr:rowOff>
    </xdr:from>
    <xdr:to>
      <xdr:col>46</xdr:col>
      <xdr:colOff>38100</xdr:colOff>
      <xdr:row>78</xdr:row>
      <xdr:rowOff>162458</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43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153585</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483111" y="1352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14801</xdr:rowOff>
    </xdr:from>
    <xdr:to>
      <xdr:col>41</xdr:col>
      <xdr:colOff>50800</xdr:colOff>
      <xdr:row>78</xdr:row>
      <xdr:rowOff>103753</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6972300" y="13216451"/>
          <a:ext cx="889000" cy="260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64638</xdr:rowOff>
    </xdr:from>
    <xdr:to>
      <xdr:col>41</xdr:col>
      <xdr:colOff>101600</xdr:colOff>
      <xdr:row>78</xdr:row>
      <xdr:rowOff>166238</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43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157365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594111" y="1353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55254</xdr:rowOff>
    </xdr:from>
    <xdr:to>
      <xdr:col>36</xdr:col>
      <xdr:colOff>165100</xdr:colOff>
      <xdr:row>78</xdr:row>
      <xdr:rowOff>156854</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42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147981</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52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60531</xdr:rowOff>
    </xdr:from>
    <xdr:to>
      <xdr:col>55</xdr:col>
      <xdr:colOff>50800</xdr:colOff>
      <xdr:row>78</xdr:row>
      <xdr:rowOff>162131</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343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19908</xdr:rowOff>
    </xdr:from>
    <xdr:ext cx="534377"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3221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59029</xdr:rowOff>
    </xdr:from>
    <xdr:to>
      <xdr:col>50</xdr:col>
      <xdr:colOff>165100</xdr:colOff>
      <xdr:row>78</xdr:row>
      <xdr:rowOff>160629</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343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5706</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372111" y="13207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44315</xdr:rowOff>
    </xdr:from>
    <xdr:to>
      <xdr:col>46</xdr:col>
      <xdr:colOff>38100</xdr:colOff>
      <xdr:row>78</xdr:row>
      <xdr:rowOff>145915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41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162442</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483111" y="13192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52953</xdr:rowOff>
    </xdr:from>
    <xdr:to>
      <xdr:col>41</xdr:col>
      <xdr:colOff>101600</xdr:colOff>
      <xdr:row>78</xdr:row>
      <xdr:rowOff>154553</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42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171080</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594111" y="13201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135451</xdr:rowOff>
    </xdr:from>
    <xdr:to>
      <xdr:col>36</xdr:col>
      <xdr:colOff>165100</xdr:colOff>
      <xdr:row>77</xdr:row>
      <xdr:rowOff>65601</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316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82128</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2940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129040</xdr:rowOff>
    </xdr:from>
    <xdr:to>
      <xdr:col>54</xdr:col>
      <xdr:colOff>189865</xdr:colOff>
      <xdr:row>99</xdr:row>
      <xdr:rowOff>40680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559540"/>
          <a:ext cx="1270" cy="1454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44507</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701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40680</xdr:rowOff>
    </xdr:from>
    <xdr:to>
      <xdr:col>55</xdr:col>
      <xdr:colOff>88900</xdr:colOff>
      <xdr:row>99</xdr:row>
      <xdr:rowOff>40680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701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75717</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334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463,264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129040</xdr:rowOff>
    </xdr:from>
    <xdr:to>
      <xdr:col>55</xdr:col>
      <xdr:colOff>88900</xdr:colOff>
      <xdr:row>90</xdr:row>
      <xdr:rowOff>129040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55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97661</xdr:rowOff>
    </xdr:from>
    <xdr:to>
      <xdr:col>55</xdr:col>
      <xdr:colOff>0</xdr:colOff>
      <xdr:row>97</xdr:row>
      <xdr:rowOff>166074</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728311"/>
          <a:ext cx="838200" cy="68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131522</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7621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153095</xdr:rowOff>
    </xdr:from>
    <xdr:to>
      <xdr:col>55</xdr:col>
      <xdr:colOff>50800</xdr:colOff>
      <xdr:row>98</xdr:row>
      <xdr:rowOff>83245</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78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166074</xdr:rowOff>
    </xdr:from>
    <xdr:to>
      <xdr:col>50</xdr:col>
      <xdr:colOff>114300</xdr:colOff>
      <xdr:row>98</xdr:row>
      <xdr:rowOff>65278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8750300" y="16796724"/>
          <a:ext cx="889000" cy="70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170112</xdr:rowOff>
    </xdr:from>
    <xdr:to>
      <xdr:col>50</xdr:col>
      <xdr:colOff>165100</xdr:colOff>
      <xdr:row>98</xdr:row>
      <xdr:rowOff>100262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800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91389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893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148433</xdr:rowOff>
    </xdr:from>
    <xdr:to>
      <xdr:col>45</xdr:col>
      <xdr:colOff>177800</xdr:colOff>
      <xdr:row>98</xdr:row>
      <xdr:rowOff>65278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7861300" y="16779083"/>
          <a:ext cx="889000" cy="88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11450</xdr:rowOff>
    </xdr:from>
    <xdr:to>
      <xdr:col>46</xdr:col>
      <xdr:colOff>38100</xdr:colOff>
      <xdr:row>98</xdr:row>
      <xdr:rowOff>113050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129577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588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143207</xdr:rowOff>
    </xdr:from>
    <xdr:to>
      <xdr:col>41</xdr:col>
      <xdr:colOff>50800</xdr:colOff>
      <xdr:row>97</xdr:row>
      <xdr:rowOff>148433</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6972300" y="16430957"/>
          <a:ext cx="889000" cy="348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21225</xdr:rowOff>
    </xdr:from>
    <xdr:to>
      <xdr:col>41</xdr:col>
      <xdr:colOff>101600</xdr:colOff>
      <xdr:row>98</xdr:row>
      <xdr:rowOff>122825</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82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113952</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91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13351</xdr:rowOff>
    </xdr:from>
    <xdr:to>
      <xdr:col>36</xdr:col>
      <xdr:colOff>165100</xdr:colOff>
      <xdr:row>98</xdr:row>
      <xdr:rowOff>114951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815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106078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90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46861</xdr:rowOff>
    </xdr:from>
    <xdr:to>
      <xdr:col>55</xdr:col>
      <xdr:colOff>50800</xdr:colOff>
      <xdr:row>97</xdr:row>
      <xdr:rowOff>148461</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677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69738</xdr:rowOff>
    </xdr:from>
    <xdr:ext cx="599010"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528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115274</xdr:rowOff>
    </xdr:from>
    <xdr:to>
      <xdr:col>50</xdr:col>
      <xdr:colOff>165100</xdr:colOff>
      <xdr:row>98</xdr:row>
      <xdr:rowOff>45424</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745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61951</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521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14478</xdr:rowOff>
    </xdr:from>
    <xdr:to>
      <xdr:col>46</xdr:col>
      <xdr:colOff>38100</xdr:colOff>
      <xdr:row>98</xdr:row>
      <xdr:rowOff>116078</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816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107205</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909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97633</xdr:rowOff>
    </xdr:from>
    <xdr:to>
      <xdr:col>41</xdr:col>
      <xdr:colOff>101600</xdr:colOff>
      <xdr:row>98</xdr:row>
      <xdr:rowOff>27783</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728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44310</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6503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92407</xdr:rowOff>
    </xdr:from>
    <xdr:to>
      <xdr:col>36</xdr:col>
      <xdr:colOff>165100</xdr:colOff>
      <xdr:row>96</xdr:row>
      <xdr:rowOff>22557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38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39084</xdr:rowOff>
    </xdr:from>
    <xdr:ext cx="599010"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672795" y="16155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107582</xdr:rowOff>
    </xdr:from>
    <xdr:to>
      <xdr:col>85</xdr:col>
      <xdr:colOff>126364</xdr:colOff>
      <xdr:row>38</xdr:row>
      <xdr:rowOff>42692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079632"/>
          <a:ext cx="1269" cy="1478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46519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561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42692</xdr:rowOff>
    </xdr:from>
    <xdr:to>
      <xdr:col>86</xdr:col>
      <xdr:colOff>25400</xdr:colOff>
      <xdr:row>38</xdr:row>
      <xdr:rowOff>42692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557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54259</xdr:rowOff>
    </xdr:from>
    <xdr:ext cx="599010"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4854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104,467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107582</xdr:rowOff>
    </xdr:from>
    <xdr:to>
      <xdr:col>86</xdr:col>
      <xdr:colOff>25400</xdr:colOff>
      <xdr:row>29</xdr:row>
      <xdr:rowOff>107582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079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66875</xdr:rowOff>
    </xdr:from>
    <xdr:to>
      <xdr:col>85</xdr:col>
      <xdr:colOff>127000</xdr:colOff>
      <xdr:row>37</xdr:row>
      <xdr:rowOff>84869</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410525"/>
          <a:ext cx="838200" cy="17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67706</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068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44829</xdr:rowOff>
    </xdr:from>
    <xdr:to>
      <xdr:col>85</xdr:col>
      <xdr:colOff>177800</xdr:colOff>
      <xdr:row>36</xdr:row>
      <xdr:rowOff>146429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21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75921</xdr:rowOff>
    </xdr:from>
    <xdr:to>
      <xdr:col>81</xdr:col>
      <xdr:colOff>50800</xdr:colOff>
      <xdr:row>37</xdr:row>
      <xdr:rowOff>84869</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419571"/>
          <a:ext cx="889000" cy="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86630</xdr:rowOff>
    </xdr:from>
    <xdr:to>
      <xdr:col>81</xdr:col>
      <xdr:colOff>101600</xdr:colOff>
      <xdr:row>37</xdr:row>
      <xdr:rowOff>16780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25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33307</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03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73128</xdr:rowOff>
    </xdr:from>
    <xdr:to>
      <xdr:col>76</xdr:col>
      <xdr:colOff>114300</xdr:colOff>
      <xdr:row>37</xdr:row>
      <xdr:rowOff>75921</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416778"/>
          <a:ext cx="889000" cy="2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118079</xdr:rowOff>
    </xdr:from>
    <xdr:to>
      <xdr:col>76</xdr:col>
      <xdr:colOff>165100</xdr:colOff>
      <xdr:row>37</xdr:row>
      <xdr:rowOff>48229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90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64756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065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55559</xdr:rowOff>
    </xdr:from>
    <xdr:to>
      <xdr:col>71</xdr:col>
      <xdr:colOff>177800</xdr:colOff>
      <xdr:row>37</xdr:row>
      <xdr:rowOff>73128</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399209"/>
          <a:ext cx="889000" cy="17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93635</xdr:rowOff>
    </xdr:from>
    <xdr:to>
      <xdr:col>72</xdr:col>
      <xdr:colOff>38100</xdr:colOff>
      <xdr:row>37</xdr:row>
      <xdr:rowOff>23785</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6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40312</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04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36469</xdr:rowOff>
    </xdr:from>
    <xdr:to>
      <xdr:col>67</xdr:col>
      <xdr:colOff>101600</xdr:colOff>
      <xdr:row>36</xdr:row>
      <xdr:rowOff>138069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208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154596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598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16075</xdr:rowOff>
    </xdr:from>
    <xdr:to>
      <xdr:col>85</xdr:col>
      <xdr:colOff>177800</xdr:colOff>
      <xdr:row>37</xdr:row>
      <xdr:rowOff>117675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35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165952</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338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34069</xdr:rowOff>
    </xdr:from>
    <xdr:to>
      <xdr:col>81</xdr:col>
      <xdr:colOff>101600</xdr:colOff>
      <xdr:row>37</xdr:row>
      <xdr:rowOff>135669</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377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126795</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470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25121</xdr:rowOff>
    </xdr:from>
    <xdr:to>
      <xdr:col>76</xdr:col>
      <xdr:colOff>165100</xdr:colOff>
      <xdr:row>37</xdr:row>
      <xdr:rowOff>126721</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368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117848</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461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22328</xdr:rowOff>
    </xdr:from>
    <xdr:to>
      <xdr:col>72</xdr:col>
      <xdr:colOff>38100</xdr:colOff>
      <xdr:row>37</xdr:row>
      <xdr:rowOff>123928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36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115055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458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4759</xdr:rowOff>
    </xdr:from>
    <xdr:to>
      <xdr:col>67</xdr:col>
      <xdr:colOff>101600</xdr:colOff>
      <xdr:row>37</xdr:row>
      <xdr:rowOff>106359</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34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97486</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441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119135</xdr:rowOff>
    </xdr:from>
    <xdr:to>
      <xdr:col>85</xdr:col>
      <xdr:colOff>126364</xdr:colOff>
      <xdr:row>57</xdr:row>
      <xdr:rowOff>142027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863085"/>
          <a:ext cx="1269" cy="1051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145854</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1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142027</xdr:rowOff>
    </xdr:from>
    <xdr:to>
      <xdr:col>86</xdr:col>
      <xdr:colOff>25400</xdr:colOff>
      <xdr:row>57</xdr:row>
      <xdr:rowOff>142027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1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65812</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38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266,998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119135</xdr:rowOff>
    </xdr:from>
    <xdr:to>
      <xdr:col>86</xdr:col>
      <xdr:colOff>25400</xdr:colOff>
      <xdr:row>51</xdr:row>
      <xdr:rowOff>119135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863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79999</xdr:rowOff>
    </xdr:from>
    <xdr:to>
      <xdr:col>85</xdr:col>
      <xdr:colOff>127000</xdr:colOff>
      <xdr:row>56</xdr:row>
      <xdr:rowOff>17445</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509749"/>
          <a:ext cx="838200" cy="108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370</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1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21943</xdr:rowOff>
    </xdr:from>
    <xdr:to>
      <xdr:col>85</xdr:col>
      <xdr:colOff>177800</xdr:colOff>
      <xdr:row>56</xdr:row>
      <xdr:rowOff>123543</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14889</xdr:rowOff>
    </xdr:from>
    <xdr:to>
      <xdr:col>81</xdr:col>
      <xdr:colOff>50800</xdr:colOff>
      <xdr:row>56</xdr:row>
      <xdr:rowOff>17445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4592300" y="9616089"/>
          <a:ext cx="889000" cy="2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64463</xdr:rowOff>
    </xdr:from>
    <xdr:to>
      <xdr:col>81</xdr:col>
      <xdr:colOff>101600</xdr:colOff>
      <xdr:row>56</xdr:row>
      <xdr:rowOff>166063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66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157190</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758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14889</xdr:rowOff>
    </xdr:from>
    <xdr:to>
      <xdr:col>76</xdr:col>
      <xdr:colOff>114300</xdr:colOff>
      <xdr:row>56</xdr:row>
      <xdr:rowOff>58158</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616089"/>
          <a:ext cx="889000" cy="4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112588</xdr:rowOff>
    </xdr:from>
    <xdr:to>
      <xdr:col>76</xdr:col>
      <xdr:colOff>165100</xdr:colOff>
      <xdr:row>57</xdr:row>
      <xdr:rowOff>42738</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71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33865</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80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53691</xdr:rowOff>
    </xdr:from>
    <xdr:to>
      <xdr:col>71</xdr:col>
      <xdr:colOff>177800</xdr:colOff>
      <xdr:row>56</xdr:row>
      <xdr:rowOff>58158</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654891"/>
          <a:ext cx="889000" cy="4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115157</xdr:rowOff>
    </xdr:from>
    <xdr:to>
      <xdr:col>72</xdr:col>
      <xdr:colOff>38100</xdr:colOff>
      <xdr:row>57</xdr:row>
      <xdr:rowOff>45307</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71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36434</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809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65610</xdr:rowOff>
    </xdr:from>
    <xdr:to>
      <xdr:col>67</xdr:col>
      <xdr:colOff>101600</xdr:colOff>
      <xdr:row>56</xdr:row>
      <xdr:rowOff>167210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66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158337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759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29199</xdr:rowOff>
    </xdr:from>
    <xdr:to>
      <xdr:col>85</xdr:col>
      <xdr:colOff>177800</xdr:colOff>
      <xdr:row>55</xdr:row>
      <xdr:rowOff>130799</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458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52076</xdr:rowOff>
    </xdr:from>
    <xdr:ext cx="599010"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310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138095</xdr:rowOff>
    </xdr:from>
    <xdr:to>
      <xdr:col>81</xdr:col>
      <xdr:colOff>101600</xdr:colOff>
      <xdr:row>56</xdr:row>
      <xdr:rowOff>68245</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567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84772</xdr:rowOff>
    </xdr:from>
    <xdr:ext cx="59901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181795" y="9343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135539</xdr:rowOff>
    </xdr:from>
    <xdr:to>
      <xdr:col>76</xdr:col>
      <xdr:colOff>165100</xdr:colOff>
      <xdr:row>56</xdr:row>
      <xdr:rowOff>65689</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56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82216</xdr:rowOff>
    </xdr:from>
    <xdr:ext cx="59901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292795" y="9340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7358</xdr:rowOff>
    </xdr:from>
    <xdr:to>
      <xdr:col>72</xdr:col>
      <xdr:colOff>38100</xdr:colOff>
      <xdr:row>56</xdr:row>
      <xdr:rowOff>108958</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608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125485</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383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2891</xdr:rowOff>
    </xdr:from>
    <xdr:to>
      <xdr:col>67</xdr:col>
      <xdr:colOff>101600</xdr:colOff>
      <xdr:row>56</xdr:row>
      <xdr:rowOff>104491</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604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121018</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379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57793</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230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4470</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00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56,083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57793</xdr:rowOff>
    </xdr:from>
    <xdr:to>
      <xdr:col>86</xdr:col>
      <xdr:colOff>25400</xdr:colOff>
      <xdr:row>71</xdr:row>
      <xdr:rowOff>57793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23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64742</xdr:rowOff>
    </xdr:from>
    <xdr:to>
      <xdr:col>85</xdr:col>
      <xdr:colOff>127000</xdr:colOff>
      <xdr:row>78</xdr:row>
      <xdr:rowOff>105524</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437842"/>
          <a:ext cx="838200" cy="40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50672</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252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27795</xdr:rowOff>
    </xdr:from>
    <xdr:to>
      <xdr:col>85</xdr:col>
      <xdr:colOff>177800</xdr:colOff>
      <xdr:row>78</xdr:row>
      <xdr:rowOff>129395</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0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64742</xdr:rowOff>
    </xdr:from>
    <xdr:to>
      <xdr:col>81</xdr:col>
      <xdr:colOff>50800</xdr:colOff>
      <xdr:row>78</xdr:row>
      <xdr:rowOff>90345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437842"/>
          <a:ext cx="889000" cy="2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155674</xdr:rowOff>
    </xdr:from>
    <xdr:to>
      <xdr:col>81</xdr:col>
      <xdr:colOff>101600</xdr:colOff>
      <xdr:row>78</xdr:row>
      <xdr:rowOff>85824</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35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102351</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132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26360</xdr:rowOff>
    </xdr:from>
    <xdr:to>
      <xdr:col>76</xdr:col>
      <xdr:colOff>114300</xdr:colOff>
      <xdr:row>78</xdr:row>
      <xdr:rowOff>90345</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399460"/>
          <a:ext cx="889000" cy="63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102960</xdr:rowOff>
    </xdr:from>
    <xdr:to>
      <xdr:col>76</xdr:col>
      <xdr:colOff>165100</xdr:colOff>
      <xdr:row>78</xdr:row>
      <xdr:rowOff>33110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3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49637</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079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26360</xdr:rowOff>
    </xdr:from>
    <xdr:to>
      <xdr:col>71</xdr:col>
      <xdr:colOff>177800</xdr:colOff>
      <xdr:row>78</xdr:row>
      <xdr:rowOff>104428</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2814300" y="13399460"/>
          <a:ext cx="889000" cy="78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102319</xdr:rowOff>
    </xdr:from>
    <xdr:to>
      <xdr:col>72</xdr:col>
      <xdr:colOff>38100</xdr:colOff>
      <xdr:row>78</xdr:row>
      <xdr:rowOff>32469</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30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48996</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07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140357</xdr:rowOff>
    </xdr:from>
    <xdr:to>
      <xdr:col>67</xdr:col>
      <xdr:colOff>101600</xdr:colOff>
      <xdr:row>78</xdr:row>
      <xdr:rowOff>70507</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34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87034</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17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54724</xdr:rowOff>
    </xdr:from>
    <xdr:to>
      <xdr:col>85</xdr:col>
      <xdr:colOff>177800</xdr:colOff>
      <xdr:row>78</xdr:row>
      <xdr:rowOff>156324</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427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6222</xdr:rowOff>
    </xdr:from>
    <xdr:ext cx="469744"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379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13942</xdr:rowOff>
    </xdr:from>
    <xdr:to>
      <xdr:col>81</xdr:col>
      <xdr:colOff>101600</xdr:colOff>
      <xdr:row>78</xdr:row>
      <xdr:rowOff>115542</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38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106669</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46428" y="134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39545</xdr:rowOff>
    </xdr:from>
    <xdr:to>
      <xdr:col>76</xdr:col>
      <xdr:colOff>165100</xdr:colOff>
      <xdr:row>78</xdr:row>
      <xdr:rowOff>141145</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1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132272</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357428" y="13505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147010</xdr:rowOff>
    </xdr:from>
    <xdr:to>
      <xdr:col>72</xdr:col>
      <xdr:colOff>38100</xdr:colOff>
      <xdr:row>78</xdr:row>
      <xdr:rowOff>77160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34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68287</xdr:rowOff>
    </xdr:from>
    <xdr:ext cx="469744"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68428" y="1344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53628</xdr:rowOff>
    </xdr:from>
    <xdr:to>
      <xdr:col>67</xdr:col>
      <xdr:colOff>101600</xdr:colOff>
      <xdr:row>78</xdr:row>
      <xdr:rowOff>155228</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2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146355</xdr:rowOff>
    </xdr:from>
    <xdr:ext cx="469744"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79428" y="13519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100464</xdr:rowOff>
    </xdr:from>
    <xdr:to>
      <xdr:col>85</xdr:col>
      <xdr:colOff>126364</xdr:colOff>
      <xdr:row>98</xdr:row>
      <xdr:rowOff>74544</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873864"/>
          <a:ext cx="1269" cy="1002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78371</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688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74544</xdr:rowOff>
    </xdr:from>
    <xdr:to>
      <xdr:col>86</xdr:col>
      <xdr:colOff>25400</xdr:colOff>
      <xdr:row>98</xdr:row>
      <xdr:rowOff>74544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6876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47141</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649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233,582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100464</xdr:rowOff>
    </xdr:from>
    <xdr:to>
      <xdr:col>86</xdr:col>
      <xdr:colOff>25400</xdr:colOff>
      <xdr:row>92</xdr:row>
      <xdr:rowOff>100464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87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135792</xdr:rowOff>
    </xdr:from>
    <xdr:to>
      <xdr:col>85</xdr:col>
      <xdr:colOff>127000</xdr:colOff>
      <xdr:row>97</xdr:row>
      <xdr:rowOff>150988</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5481300" y="16766442"/>
          <a:ext cx="838200" cy="15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164231</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451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141354</xdr:rowOff>
    </xdr:from>
    <xdr:to>
      <xdr:col>85</xdr:col>
      <xdr:colOff>177800</xdr:colOff>
      <xdr:row>97</xdr:row>
      <xdr:rowOff>71504</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60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135792</xdr:rowOff>
    </xdr:from>
    <xdr:to>
      <xdr:col>81</xdr:col>
      <xdr:colOff>50800</xdr:colOff>
      <xdr:row>97</xdr:row>
      <xdr:rowOff>152136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766442"/>
          <a:ext cx="889000" cy="16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136838</xdr:rowOff>
    </xdr:from>
    <xdr:to>
      <xdr:col>81</xdr:col>
      <xdr:colOff>101600</xdr:colOff>
      <xdr:row>97</xdr:row>
      <xdr:rowOff>66988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9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83515</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371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147701</xdr:rowOff>
    </xdr:from>
    <xdr:to>
      <xdr:col>76</xdr:col>
      <xdr:colOff>114300</xdr:colOff>
      <xdr:row>97</xdr:row>
      <xdr:rowOff>152136</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3703300" y="16778351"/>
          <a:ext cx="889000" cy="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143188</xdr:rowOff>
    </xdr:from>
    <xdr:to>
      <xdr:col>76</xdr:col>
      <xdr:colOff>165100</xdr:colOff>
      <xdr:row>97</xdr:row>
      <xdr:rowOff>73338</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60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89865</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377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144304</xdr:rowOff>
    </xdr:from>
    <xdr:to>
      <xdr:col>71</xdr:col>
      <xdr:colOff>177800</xdr:colOff>
      <xdr:row>97</xdr:row>
      <xdr:rowOff>147701</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2814300" y="16774954"/>
          <a:ext cx="889000" cy="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158390</xdr:rowOff>
    </xdr:from>
    <xdr:to>
      <xdr:col>72</xdr:col>
      <xdr:colOff>38100</xdr:colOff>
      <xdr:row>97</xdr:row>
      <xdr:rowOff>88540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105067</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392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167086</xdr:rowOff>
    </xdr:from>
    <xdr:to>
      <xdr:col>67</xdr:col>
      <xdr:colOff>101600</xdr:colOff>
      <xdr:row>97</xdr:row>
      <xdr:rowOff>97236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62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113763</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401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100188</xdr:rowOff>
    </xdr:from>
    <xdr:to>
      <xdr:col>85</xdr:col>
      <xdr:colOff>177800</xdr:colOff>
      <xdr:row>98</xdr:row>
      <xdr:rowOff>30338</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673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15115</xdr:rowOff>
    </xdr:from>
    <xdr:ext cx="534377"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664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84992</xdr:rowOff>
    </xdr:from>
    <xdr:to>
      <xdr:col>81</xdr:col>
      <xdr:colOff>101600</xdr:colOff>
      <xdr:row>98</xdr:row>
      <xdr:rowOff>15142</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71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6269</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680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101336</xdr:rowOff>
    </xdr:from>
    <xdr:to>
      <xdr:col>76</xdr:col>
      <xdr:colOff>165100</xdr:colOff>
      <xdr:row>98</xdr:row>
      <xdr:rowOff>31486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73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22613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682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96901</xdr:rowOff>
    </xdr:from>
    <xdr:to>
      <xdr:col>72</xdr:col>
      <xdr:colOff>38100</xdr:colOff>
      <xdr:row>98</xdr:row>
      <xdr:rowOff>27051</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72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18178</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82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93504</xdr:rowOff>
    </xdr:from>
    <xdr:to>
      <xdr:col>67</xdr:col>
      <xdr:colOff>101600</xdr:colOff>
      <xdr:row>98</xdr:row>
      <xdr:rowOff>23654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72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14781</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816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107043</xdr:rowOff>
    </xdr:from>
    <xdr:to>
      <xdr:col>116</xdr:col>
      <xdr:colOff>62864</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250543"/>
          <a:ext cx="1269"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53720</xdr:rowOff>
    </xdr:from>
    <xdr:ext cx="469744"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02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107043</xdr:rowOff>
    </xdr:from>
    <xdr:to>
      <xdr:col>116</xdr:col>
      <xdr:colOff>152400</xdr:colOff>
      <xdr:row>30</xdr:row>
      <xdr:rowOff>107043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25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9560</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52466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158133</xdr:rowOff>
    </xdr:from>
    <xdr:to>
      <xdr:col>116</xdr:col>
      <xdr:colOff>114300</xdr:colOff>
      <xdr:row>39</xdr:row>
      <xdr:rowOff>88283</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673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25872</xdr:rowOff>
    </xdr:from>
    <xdr:to>
      <xdr:col>112</xdr:col>
      <xdr:colOff>38100</xdr:colOff>
      <xdr:row>39</xdr:row>
      <xdr:rowOff>127472</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712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143999</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487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27505</xdr:rowOff>
    </xdr:from>
    <xdr:to>
      <xdr:col>107</xdr:col>
      <xdr:colOff>101600</xdr:colOff>
      <xdr:row>39</xdr:row>
      <xdr:rowOff>129105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71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145632</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4892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10523</xdr:rowOff>
    </xdr:from>
    <xdr:to>
      <xdr:col>102</xdr:col>
      <xdr:colOff>165100</xdr:colOff>
      <xdr:row>39</xdr:row>
      <xdr:rowOff>112123</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697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128650</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472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33710</xdr:rowOff>
    </xdr:from>
    <xdr:to>
      <xdr:col>98</xdr:col>
      <xdr:colOff>38100</xdr:colOff>
      <xdr:row>39</xdr:row>
      <xdr:rowOff>135310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151837</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99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136560</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6516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・総務費については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人あたり</a:t>
          </a:r>
          <a:r>
            <a:rPr kumimoji="1" lang="en-US" altLang="ja-JP" sz="1100">
              <a:solidFill>
                <a:schemeClr val="dk1"/>
              </a:solidFill>
              <a:effectLst/>
              <a:latin typeface="+mn-lt"/>
              <a:ea typeface="+mn-ea"/>
              <a:cs typeface="+mn-cs"/>
            </a:rPr>
            <a:t>685,843</a:t>
          </a:r>
          <a:r>
            <a:rPr kumimoji="1" lang="ja-JP" altLang="ja-JP" sz="1100">
              <a:solidFill>
                <a:schemeClr val="dk1"/>
              </a:solidFill>
              <a:effectLst/>
              <a:latin typeface="+mn-lt"/>
              <a:ea typeface="+mn-ea"/>
              <a:cs typeface="+mn-cs"/>
            </a:rPr>
            <a:t>円となっており、前年度と比較して</a:t>
          </a:r>
          <a:r>
            <a:rPr kumimoji="1" lang="en-US" altLang="ja-JP" sz="1100">
              <a:solidFill>
                <a:schemeClr val="dk1"/>
              </a:solidFill>
              <a:effectLst/>
              <a:latin typeface="+mn-lt"/>
              <a:ea typeface="+mn-ea"/>
              <a:cs typeface="+mn-cs"/>
            </a:rPr>
            <a:t>44,144</a:t>
          </a:r>
          <a:r>
            <a:rPr kumimoji="1" lang="ja-JP" altLang="ja-JP" sz="1100">
              <a:solidFill>
                <a:schemeClr val="dk1"/>
              </a:solidFill>
              <a:effectLst/>
              <a:latin typeface="+mn-lt"/>
              <a:ea typeface="+mn-ea"/>
              <a:cs typeface="+mn-cs"/>
            </a:rPr>
            <a:t>円増加し、類似団体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位の状態が続いている。令和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年度の主な支出は、基金への積立やふるさと納税に関連する委託料の支出である。今後も、各種計画に基づき事業の見直し等を行い、健全な行財政運営に努めていく。</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・農林水産業費については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人あたり</a:t>
          </a:r>
          <a:r>
            <a:rPr kumimoji="1" lang="en-US" altLang="ja-JP" sz="1100">
              <a:solidFill>
                <a:schemeClr val="dk1"/>
              </a:solidFill>
              <a:effectLst/>
              <a:latin typeface="+mn-lt"/>
              <a:ea typeface="+mn-ea"/>
              <a:cs typeface="+mn-cs"/>
            </a:rPr>
            <a:t>97,473</a:t>
          </a:r>
          <a:r>
            <a:rPr kumimoji="1" lang="ja-JP" altLang="ja-JP" sz="1100">
              <a:solidFill>
                <a:schemeClr val="dk1"/>
              </a:solidFill>
              <a:effectLst/>
              <a:latin typeface="+mn-lt"/>
              <a:ea typeface="+mn-ea"/>
              <a:cs typeface="+mn-cs"/>
            </a:rPr>
            <a:t>円となっており、前年度と比較して</a:t>
          </a:r>
          <a:r>
            <a:rPr kumimoji="1" lang="en-US" altLang="ja-JP" sz="1100">
              <a:solidFill>
                <a:schemeClr val="dk1"/>
              </a:solidFill>
              <a:effectLst/>
              <a:latin typeface="+mn-lt"/>
              <a:ea typeface="+mn-ea"/>
              <a:cs typeface="+mn-cs"/>
            </a:rPr>
            <a:t>6,311</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ているが、</a:t>
          </a:r>
          <a:r>
            <a:rPr kumimoji="1" lang="ja-JP" altLang="ja-JP" sz="1100">
              <a:solidFill>
                <a:schemeClr val="dk1"/>
              </a:solidFill>
              <a:effectLst/>
              <a:latin typeface="+mn-lt"/>
              <a:ea typeface="+mn-ea"/>
              <a:cs typeface="+mn-cs"/>
            </a:rPr>
            <a:t>類似団体内</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位となっている。令和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年度の主な支出は、下水道特別会計への繰出しや漁港整備にかかる工事費の支出である。恩納村第</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次総合計画の基本目標</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恩納村の特性を活かした魅力あるしごとを創出する」に対して、「稼げる農水産業の振興による地域経済の活性化」を施策として位置づけている。今後もインフラの老朽化対策や必要なインフラ整備を進めつつ、計画に掲げられたスマート水産業・農業推進事業等に取り組んでいく。</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沖縄県恩納村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財政調整基金については、令和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年度時点で標準財政規模の</a:t>
          </a:r>
          <a:r>
            <a:rPr kumimoji="1" lang="en-US" altLang="ja-JP" sz="1100">
              <a:solidFill>
                <a:schemeClr val="dk1"/>
              </a:solidFill>
              <a:effectLst/>
              <a:latin typeface="+mn-lt"/>
              <a:ea typeface="+mn-ea"/>
              <a:cs typeface="+mn-cs"/>
            </a:rPr>
            <a:t>16.78</a:t>
          </a:r>
          <a:r>
            <a:rPr kumimoji="1" lang="ja-JP" altLang="ja-JP" sz="1100">
              <a:solidFill>
                <a:schemeClr val="dk1"/>
              </a:solidFill>
              <a:effectLst/>
              <a:latin typeface="+mn-lt"/>
              <a:ea typeface="+mn-ea"/>
              <a:cs typeface="+mn-cs"/>
            </a:rPr>
            <a:t>％が積み立てられており、今後も適正なバランスを維持しながら、戦略的に積み立てや取崩を行っていく。</a:t>
          </a:r>
          <a:endParaRPr lang="ja-JP" altLang="ja-JP" sz="1400">
            <a:effectLst/>
          </a:endParaRPr>
        </a:p>
        <a:p>
          <a:r>
            <a:rPr kumimoji="1" lang="ja-JP" altLang="ja-JP" sz="1100">
              <a:solidFill>
                <a:schemeClr val="dk1"/>
              </a:solidFill>
              <a:effectLst/>
              <a:latin typeface="+mn-lt"/>
              <a:ea typeface="+mn-ea"/>
              <a:cs typeface="+mn-cs"/>
            </a:rPr>
            <a:t>　実質収支額については、令和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年度に比べて実質収支額が</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　今後も、事業の見直し等、行財政改革を推進し、健全な行財政運営に努めていく。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沖縄県恩納村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全会計で黒字の状態が続いており、健全な財政状況にあるといえる。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一般会計は令和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年度と比較して</a:t>
          </a:r>
          <a:r>
            <a:rPr kumimoji="1" lang="en-US" altLang="ja-JP" sz="1100">
              <a:solidFill>
                <a:schemeClr val="dk1"/>
              </a:solidFill>
              <a:effectLst/>
              <a:latin typeface="+mn-lt"/>
              <a:ea typeface="+mn-ea"/>
              <a:cs typeface="+mn-cs"/>
            </a:rPr>
            <a:t>33.35</a:t>
          </a:r>
          <a:r>
            <a:rPr kumimoji="1" lang="ja-JP" altLang="en-US" sz="1100">
              <a:solidFill>
                <a:schemeClr val="dk1"/>
              </a:solidFill>
              <a:effectLst/>
              <a:latin typeface="+mn-lt"/>
              <a:ea typeface="+mn-ea"/>
              <a:cs typeface="+mn-cs"/>
            </a:rPr>
            <a:t>ポイント増加している。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水道事業については、村内での需要増により健全な状態が続いているが、</a:t>
          </a:r>
          <a:r>
            <a:rPr kumimoji="1" lang="en-US" altLang="ja-JP" sz="1100">
              <a:solidFill>
                <a:schemeClr val="dk1"/>
              </a:solidFill>
              <a:effectLst/>
              <a:latin typeface="+mn-lt"/>
              <a:ea typeface="+mn-ea"/>
              <a:cs typeface="+mn-cs"/>
            </a:rPr>
            <a:t>H30</a:t>
          </a:r>
          <a:r>
            <a:rPr kumimoji="1" lang="ja-JP" altLang="en-US" sz="1100">
              <a:solidFill>
                <a:schemeClr val="dk1"/>
              </a:solidFill>
              <a:effectLst/>
              <a:latin typeface="+mn-lt"/>
              <a:ea typeface="+mn-ea"/>
              <a:cs typeface="+mn-cs"/>
            </a:rPr>
            <a:t>年度より水道管の更新事業を実施しているため、今後も計画的な運営が求められる。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 thickBot="1" x14ac:dyDescent="0.25">
      <c r="B2" s="164" t="s">
        <v>77</v>
      </c>
      <c r="C2" s="164"/>
      <c r="D2" s="165"/>
    </row>
    <row r="3" spans="1:119" ht="18.75" customHeight="1" thickBot="1" x14ac:dyDescent="0.25">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2">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502"/>
      <c r="AN4" s="432"/>
      <c r="AO4" s="432"/>
      <c r="AP4" s="432"/>
      <c r="AQ4" s="432"/>
      <c r="AR4" s="432"/>
      <c r="AS4" s="432"/>
      <c r="AT4" s="432"/>
      <c r="AU4" s="432"/>
      <c r="AV4" s="432"/>
      <c r="AW4" s="432"/>
      <c r="AX4" s="587"/>
      <c r="AY4" s="398" t="s">
        <v>87</v>
      </c>
      <c r="AZ4" s="399"/>
      <c r="BA4" s="399"/>
      <c r="BB4" s="399"/>
      <c r="BC4" s="399"/>
      <c r="BD4" s="399"/>
      <c r="BE4" s="399"/>
      <c r="BF4" s="399"/>
      <c r="BG4" s="399"/>
      <c r="BH4" s="399"/>
      <c r="BI4" s="399"/>
      <c r="BJ4" s="399"/>
      <c r="BK4" s="399"/>
      <c r="BL4" s="399"/>
      <c r="BM4" s="400"/>
      <c r="BN4" s="401">
        <v>17211389</v>
      </c>
      <c r="BO4" s="402"/>
      <c r="BP4" s="402"/>
      <c r="BQ4" s="402"/>
      <c r="BR4" s="402"/>
      <c r="BS4" s="402"/>
      <c r="BT4" s="402"/>
      <c r="BU4" s="403"/>
      <c r="BV4" s="401">
        <v>15017160</v>
      </c>
      <c r="BW4" s="402"/>
      <c r="BX4" s="402"/>
      <c r="BY4" s="402"/>
      <c r="BZ4" s="402"/>
      <c r="CA4" s="402"/>
      <c r="CB4" s="402"/>
      <c r="CC4" s="403"/>
      <c r="CD4" s="572" t="s">
        <v>88</v>
      </c>
      <c r="CE4" s="573"/>
      <c r="CF4" s="573"/>
      <c r="CG4" s="573"/>
      <c r="CH4" s="573"/>
      <c r="CI4" s="573"/>
      <c r="CJ4" s="573"/>
      <c r="CK4" s="573"/>
      <c r="CL4" s="573"/>
      <c r="CM4" s="573"/>
      <c r="CN4" s="573"/>
      <c r="CO4" s="573"/>
      <c r="CP4" s="573"/>
      <c r="CQ4" s="573"/>
      <c r="CR4" s="573"/>
      <c r="CS4" s="574"/>
      <c r="CT4" s="575">
        <v>39.700000000000003</v>
      </c>
      <c r="CU4" s="576"/>
      <c r="CV4" s="576"/>
      <c r="CW4" s="576"/>
      <c r="CX4" s="576"/>
      <c r="CY4" s="576"/>
      <c r="CZ4" s="576"/>
      <c r="DA4" s="577"/>
      <c r="DB4" s="575">
        <v>6.4</v>
      </c>
      <c r="DC4" s="576"/>
      <c r="DD4" s="576"/>
      <c r="DE4" s="576"/>
      <c r="DF4" s="576"/>
      <c r="DG4" s="576"/>
      <c r="DH4" s="576"/>
      <c r="DI4" s="577"/>
    </row>
    <row r="5" spans="1:119" ht="18.75" customHeight="1" x14ac:dyDescent="0.2">
      <c r="A5" s="163"/>
      <c r="B5" s="582"/>
      <c r="C5" s="433"/>
      <c r="D5" s="433"/>
      <c r="E5" s="583"/>
      <c r="F5" s="583"/>
      <c r="G5" s="583"/>
      <c r="H5" s="583"/>
      <c r="I5" s="583"/>
      <c r="J5" s="583"/>
      <c r="K5" s="583"/>
      <c r="L5" s="583"/>
      <c r="M5" s="583"/>
      <c r="N5" s="583"/>
      <c r="O5" s="583"/>
      <c r="P5" s="583"/>
      <c r="Q5" s="583"/>
      <c r="R5" s="431"/>
      <c r="S5" s="431"/>
      <c r="T5" s="431"/>
      <c r="U5" s="431"/>
      <c r="V5" s="586"/>
      <c r="W5" s="502"/>
      <c r="X5" s="432"/>
      <c r="Y5" s="432"/>
      <c r="Z5" s="432"/>
      <c r="AA5" s="432"/>
      <c r="AB5" s="433"/>
      <c r="AC5" s="431"/>
      <c r="AD5" s="432"/>
      <c r="AE5" s="432"/>
      <c r="AF5" s="432"/>
      <c r="AG5" s="432"/>
      <c r="AH5" s="432"/>
      <c r="AI5" s="432"/>
      <c r="AJ5" s="432"/>
      <c r="AK5" s="432"/>
      <c r="AL5" s="587"/>
      <c r="AM5" s="465" t="s">
        <v>89</v>
      </c>
      <c r="AN5" s="380"/>
      <c r="AO5" s="380"/>
      <c r="AP5" s="380"/>
      <c r="AQ5" s="380"/>
      <c r="AR5" s="380"/>
      <c r="AS5" s="380"/>
      <c r="AT5" s="381"/>
      <c r="AU5" s="453" t="s">
        <v>90</v>
      </c>
      <c r="AV5" s="454"/>
      <c r="AW5" s="454"/>
      <c r="AX5" s="454"/>
      <c r="AY5" s="386" t="s">
        <v>91</v>
      </c>
      <c r="AZ5" s="387"/>
      <c r="BA5" s="387"/>
      <c r="BB5" s="387"/>
      <c r="BC5" s="387"/>
      <c r="BD5" s="387"/>
      <c r="BE5" s="387"/>
      <c r="BF5" s="387"/>
      <c r="BG5" s="387"/>
      <c r="BH5" s="387"/>
      <c r="BI5" s="387"/>
      <c r="BJ5" s="387"/>
      <c r="BK5" s="387"/>
      <c r="BL5" s="387"/>
      <c r="BM5" s="388"/>
      <c r="BN5" s="406">
        <v>15652196</v>
      </c>
      <c r="BO5" s="407"/>
      <c r="BP5" s="407"/>
      <c r="BQ5" s="407"/>
      <c r="BR5" s="407"/>
      <c r="BS5" s="407"/>
      <c r="BT5" s="407"/>
      <c r="BU5" s="408"/>
      <c r="BV5" s="406">
        <v>14354084</v>
      </c>
      <c r="BW5" s="407"/>
      <c r="BX5" s="407"/>
      <c r="BY5" s="407"/>
      <c r="BZ5" s="407"/>
      <c r="CA5" s="407"/>
      <c r="CB5" s="407"/>
      <c r="CC5" s="408"/>
      <c r="CD5" s="415" t="s">
        <v>92</v>
      </c>
      <c r="CE5" s="360"/>
      <c r="CF5" s="360"/>
      <c r="CG5" s="360"/>
      <c r="CH5" s="360"/>
      <c r="CI5" s="360"/>
      <c r="CJ5" s="360"/>
      <c r="CK5" s="360"/>
      <c r="CL5" s="360"/>
      <c r="CM5" s="360"/>
      <c r="CN5" s="360"/>
      <c r="CO5" s="360"/>
      <c r="CP5" s="360"/>
      <c r="CQ5" s="360"/>
      <c r="CR5" s="360"/>
      <c r="CS5" s="416"/>
      <c r="CT5" s="376">
        <v>78.8</v>
      </c>
      <c r="CU5" s="377"/>
      <c r="CV5" s="377"/>
      <c r="CW5" s="377"/>
      <c r="CX5" s="377"/>
      <c r="CY5" s="377"/>
      <c r="CZ5" s="377"/>
      <c r="DA5" s="378"/>
      <c r="DB5" s="376">
        <v>78.099999999999994</v>
      </c>
      <c r="DC5" s="377"/>
      <c r="DD5" s="377"/>
      <c r="DE5" s="377"/>
      <c r="DF5" s="377"/>
      <c r="DG5" s="377"/>
      <c r="DH5" s="377"/>
      <c r="DI5" s="378"/>
    </row>
    <row r="6" spans="1:119" ht="18.75" customHeight="1" x14ac:dyDescent="0.2">
      <c r="A6" s="163"/>
      <c r="B6" s="552" t="s">
        <v>93</v>
      </c>
      <c r="C6" s="430"/>
      <c r="D6" s="430"/>
      <c r="E6" s="553"/>
      <c r="F6" s="553"/>
      <c r="G6" s="553"/>
      <c r="H6" s="553"/>
      <c r="I6" s="553"/>
      <c r="J6" s="553"/>
      <c r="K6" s="553"/>
      <c r="L6" s="553" t="s">
        <v>94</v>
      </c>
      <c r="M6" s="553"/>
      <c r="N6" s="553"/>
      <c r="O6" s="553"/>
      <c r="P6" s="553"/>
      <c r="Q6" s="553"/>
      <c r="R6" s="428"/>
      <c r="S6" s="428"/>
      <c r="T6" s="428"/>
      <c r="U6" s="428"/>
      <c r="V6" s="559"/>
      <c r="W6" s="487" t="s">
        <v>95</v>
      </c>
      <c r="X6" s="429"/>
      <c r="Y6" s="429"/>
      <c r="Z6" s="429"/>
      <c r="AA6" s="429"/>
      <c r="AB6" s="430"/>
      <c r="AC6" s="564" t="s">
        <v>96</v>
      </c>
      <c r="AD6" s="565"/>
      <c r="AE6" s="565"/>
      <c r="AF6" s="565"/>
      <c r="AG6" s="565"/>
      <c r="AH6" s="565"/>
      <c r="AI6" s="565"/>
      <c r="AJ6" s="565"/>
      <c r="AK6" s="565"/>
      <c r="AL6" s="566"/>
      <c r="AM6" s="465" t="s">
        <v>97</v>
      </c>
      <c r="AN6" s="380"/>
      <c r="AO6" s="380"/>
      <c r="AP6" s="380"/>
      <c r="AQ6" s="380"/>
      <c r="AR6" s="380"/>
      <c r="AS6" s="380"/>
      <c r="AT6" s="381"/>
      <c r="AU6" s="453" t="s">
        <v>90</v>
      </c>
      <c r="AV6" s="454"/>
      <c r="AW6" s="454"/>
      <c r="AX6" s="454"/>
      <c r="AY6" s="386" t="s">
        <v>98</v>
      </c>
      <c r="AZ6" s="387"/>
      <c r="BA6" s="387"/>
      <c r="BB6" s="387"/>
      <c r="BC6" s="387"/>
      <c r="BD6" s="387"/>
      <c r="BE6" s="387"/>
      <c r="BF6" s="387"/>
      <c r="BG6" s="387"/>
      <c r="BH6" s="387"/>
      <c r="BI6" s="387"/>
      <c r="BJ6" s="387"/>
      <c r="BK6" s="387"/>
      <c r="BL6" s="387"/>
      <c r="BM6" s="388"/>
      <c r="BN6" s="406">
        <v>1559193</v>
      </c>
      <c r="BO6" s="407"/>
      <c r="BP6" s="407"/>
      <c r="BQ6" s="407"/>
      <c r="BR6" s="407"/>
      <c r="BS6" s="407"/>
      <c r="BT6" s="407"/>
      <c r="BU6" s="408"/>
      <c r="BV6" s="406">
        <v>663076</v>
      </c>
      <c r="BW6" s="407"/>
      <c r="BX6" s="407"/>
      <c r="BY6" s="407"/>
      <c r="BZ6" s="407"/>
      <c r="CA6" s="407"/>
      <c r="CB6" s="407"/>
      <c r="CC6" s="408"/>
      <c r="CD6" s="415" t="s">
        <v>99</v>
      </c>
      <c r="CE6" s="360"/>
      <c r="CF6" s="360"/>
      <c r="CG6" s="360"/>
      <c r="CH6" s="360"/>
      <c r="CI6" s="360"/>
      <c r="CJ6" s="360"/>
      <c r="CK6" s="360"/>
      <c r="CL6" s="360"/>
      <c r="CM6" s="360"/>
      <c r="CN6" s="360"/>
      <c r="CO6" s="360"/>
      <c r="CP6" s="360"/>
      <c r="CQ6" s="360"/>
      <c r="CR6" s="360"/>
      <c r="CS6" s="416"/>
      <c r="CT6" s="549">
        <v>78.900000000000006</v>
      </c>
      <c r="CU6" s="550"/>
      <c r="CV6" s="550"/>
      <c r="CW6" s="550"/>
      <c r="CX6" s="550"/>
      <c r="CY6" s="550"/>
      <c r="CZ6" s="550"/>
      <c r="DA6" s="551"/>
      <c r="DB6" s="549">
        <v>78.5</v>
      </c>
      <c r="DC6" s="550"/>
      <c r="DD6" s="550"/>
      <c r="DE6" s="550"/>
      <c r="DF6" s="550"/>
      <c r="DG6" s="550"/>
      <c r="DH6" s="550"/>
      <c r="DI6" s="551"/>
    </row>
    <row r="7" spans="1:119" ht="18.75" customHeight="1" x14ac:dyDescent="0.2">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5" t="s">
        <v>100</v>
      </c>
      <c r="AN7" s="380"/>
      <c r="AO7" s="380"/>
      <c r="AP7" s="380"/>
      <c r="AQ7" s="380"/>
      <c r="AR7" s="380"/>
      <c r="AS7" s="380"/>
      <c r="AT7" s="381"/>
      <c r="AU7" s="453" t="s">
        <v>90</v>
      </c>
      <c r="AV7" s="454"/>
      <c r="AW7" s="454"/>
      <c r="AX7" s="454"/>
      <c r="AY7" s="386" t="s">
        <v>101</v>
      </c>
      <c r="AZ7" s="387"/>
      <c r="BA7" s="387"/>
      <c r="BB7" s="387"/>
      <c r="BC7" s="387"/>
      <c r="BD7" s="387"/>
      <c r="BE7" s="387"/>
      <c r="BF7" s="387"/>
      <c r="BG7" s="387"/>
      <c r="BH7" s="387"/>
      <c r="BI7" s="387"/>
      <c r="BJ7" s="387"/>
      <c r="BK7" s="387"/>
      <c r="BL7" s="387"/>
      <c r="BM7" s="388"/>
      <c r="BN7" s="406">
        <v>32255</v>
      </c>
      <c r="BO7" s="407"/>
      <c r="BP7" s="407"/>
      <c r="BQ7" s="407"/>
      <c r="BR7" s="407"/>
      <c r="BS7" s="407"/>
      <c r="BT7" s="407"/>
      <c r="BU7" s="408"/>
      <c r="BV7" s="406">
        <v>419896</v>
      </c>
      <c r="BW7" s="407"/>
      <c r="BX7" s="407"/>
      <c r="BY7" s="407"/>
      <c r="BZ7" s="407"/>
      <c r="CA7" s="407"/>
      <c r="CB7" s="407"/>
      <c r="CC7" s="408"/>
      <c r="CD7" s="415" t="s">
        <v>102</v>
      </c>
      <c r="CE7" s="360"/>
      <c r="CF7" s="360"/>
      <c r="CG7" s="360"/>
      <c r="CH7" s="360"/>
      <c r="CI7" s="360"/>
      <c r="CJ7" s="360"/>
      <c r="CK7" s="360"/>
      <c r="CL7" s="360"/>
      <c r="CM7" s="360"/>
      <c r="CN7" s="360"/>
      <c r="CO7" s="360"/>
      <c r="CP7" s="360"/>
      <c r="CQ7" s="360"/>
      <c r="CR7" s="360"/>
      <c r="CS7" s="416"/>
      <c r="CT7" s="406">
        <v>3842478</v>
      </c>
      <c r="CU7" s="407"/>
      <c r="CV7" s="407"/>
      <c r="CW7" s="407"/>
      <c r="CX7" s="407"/>
      <c r="CY7" s="407"/>
      <c r="CZ7" s="407"/>
      <c r="DA7" s="408"/>
      <c r="DB7" s="406">
        <v>3809639</v>
      </c>
      <c r="DC7" s="407"/>
      <c r="DD7" s="407"/>
      <c r="DE7" s="407"/>
      <c r="DF7" s="407"/>
      <c r="DG7" s="407"/>
      <c r="DH7" s="407"/>
      <c r="DI7" s="408"/>
    </row>
    <row r="8" spans="1:119" ht="18.75" customHeight="1" thickBot="1" x14ac:dyDescent="0.25">
      <c r="A8" s="163"/>
      <c r="B8" s="557"/>
      <c r="C8" s="488"/>
      <c r="D8" s="488"/>
      <c r="E8" s="558"/>
      <c r="F8" s="558"/>
      <c r="G8" s="558"/>
      <c r="H8" s="558"/>
      <c r="I8" s="558"/>
      <c r="J8" s="558"/>
      <c r="K8" s="558"/>
      <c r="L8" s="558"/>
      <c r="M8" s="558"/>
      <c r="N8" s="558"/>
      <c r="O8" s="558"/>
      <c r="P8" s="558"/>
      <c r="Q8" s="558"/>
      <c r="R8" s="562"/>
      <c r="S8" s="562"/>
      <c r="T8" s="562"/>
      <c r="U8" s="562"/>
      <c r="V8" s="563"/>
      <c r="W8" s="477"/>
      <c r="X8" s="478"/>
      <c r="Y8" s="478"/>
      <c r="Z8" s="478"/>
      <c r="AA8" s="478"/>
      <c r="AB8" s="488"/>
      <c r="AC8" s="569"/>
      <c r="AD8" s="570"/>
      <c r="AE8" s="570"/>
      <c r="AF8" s="570"/>
      <c r="AG8" s="570"/>
      <c r="AH8" s="570"/>
      <c r="AI8" s="570"/>
      <c r="AJ8" s="570"/>
      <c r="AK8" s="570"/>
      <c r="AL8" s="571"/>
      <c r="AM8" s="465" t="s">
        <v>103</v>
      </c>
      <c r="AN8" s="380"/>
      <c r="AO8" s="380"/>
      <c r="AP8" s="380"/>
      <c r="AQ8" s="380"/>
      <c r="AR8" s="380"/>
      <c r="AS8" s="380"/>
      <c r="AT8" s="381"/>
      <c r="AU8" s="453" t="s">
        <v>90</v>
      </c>
      <c r="AV8" s="454"/>
      <c r="AW8" s="454"/>
      <c r="AX8" s="454"/>
      <c r="AY8" s="386" t="s">
        <v>104</v>
      </c>
      <c r="AZ8" s="387"/>
      <c r="BA8" s="387"/>
      <c r="BB8" s="387"/>
      <c r="BC8" s="387"/>
      <c r="BD8" s="387"/>
      <c r="BE8" s="387"/>
      <c r="BF8" s="387"/>
      <c r="BG8" s="387"/>
      <c r="BH8" s="387"/>
      <c r="BI8" s="387"/>
      <c r="BJ8" s="387"/>
      <c r="BK8" s="387"/>
      <c r="BL8" s="387"/>
      <c r="BM8" s="388"/>
      <c r="BN8" s="406">
        <v>1526938</v>
      </c>
      <c r="BO8" s="407"/>
      <c r="BP8" s="407"/>
      <c r="BQ8" s="407"/>
      <c r="BR8" s="407"/>
      <c r="BS8" s="407"/>
      <c r="BT8" s="407"/>
      <c r="BU8" s="408"/>
      <c r="BV8" s="406">
        <v>243180</v>
      </c>
      <c r="BW8" s="407"/>
      <c r="BX8" s="407"/>
      <c r="BY8" s="407"/>
      <c r="BZ8" s="407"/>
      <c r="CA8" s="407"/>
      <c r="CB8" s="407"/>
      <c r="CC8" s="408"/>
      <c r="CD8" s="415" t="s">
        <v>105</v>
      </c>
      <c r="CE8" s="360"/>
      <c r="CF8" s="360"/>
      <c r="CG8" s="360"/>
      <c r="CH8" s="360"/>
      <c r="CI8" s="360"/>
      <c r="CJ8" s="360"/>
      <c r="CK8" s="360"/>
      <c r="CL8" s="360"/>
      <c r="CM8" s="360"/>
      <c r="CN8" s="360"/>
      <c r="CO8" s="360"/>
      <c r="CP8" s="360"/>
      <c r="CQ8" s="360"/>
      <c r="CR8" s="360"/>
      <c r="CS8" s="416"/>
      <c r="CT8" s="509">
        <v>0.63</v>
      </c>
      <c r="CU8" s="510"/>
      <c r="CV8" s="510"/>
      <c r="CW8" s="510"/>
      <c r="CX8" s="510"/>
      <c r="CY8" s="510"/>
      <c r="CZ8" s="510"/>
      <c r="DA8" s="511"/>
      <c r="DB8" s="509">
        <v>0.61</v>
      </c>
      <c r="DC8" s="510"/>
      <c r="DD8" s="510"/>
      <c r="DE8" s="510"/>
      <c r="DF8" s="510"/>
      <c r="DG8" s="510"/>
      <c r="DH8" s="510"/>
      <c r="DI8" s="511"/>
    </row>
    <row r="9" spans="1:119" ht="18.75" customHeight="1" thickBot="1" x14ac:dyDescent="0.25">
      <c r="A9" s="163"/>
      <c r="B9" s="538" t="s">
        <v>106</v>
      </c>
      <c r="C9" s="539"/>
      <c r="D9" s="539"/>
      <c r="E9" s="539"/>
      <c r="F9" s="539"/>
      <c r="G9" s="539"/>
      <c r="H9" s="539"/>
      <c r="I9" s="539"/>
      <c r="J9" s="539"/>
      <c r="K9" s="459"/>
      <c r="L9" s="540" t="s">
        <v>107</v>
      </c>
      <c r="M9" s="541"/>
      <c r="N9" s="541"/>
      <c r="O9" s="541"/>
      <c r="P9" s="541"/>
      <c r="Q9" s="542"/>
      <c r="R9" s="543">
        <v>10869</v>
      </c>
      <c r="S9" s="544"/>
      <c r="T9" s="544"/>
      <c r="U9" s="544"/>
      <c r="V9" s="545"/>
      <c r="W9" s="475" t="s">
        <v>108</v>
      </c>
      <c r="X9" s="476"/>
      <c r="Y9" s="476"/>
      <c r="Z9" s="476"/>
      <c r="AA9" s="476"/>
      <c r="AB9" s="476"/>
      <c r="AC9" s="476"/>
      <c r="AD9" s="476"/>
      <c r="AE9" s="476"/>
      <c r="AF9" s="476"/>
      <c r="AG9" s="476"/>
      <c r="AH9" s="476"/>
      <c r="AI9" s="476"/>
      <c r="AJ9" s="476"/>
      <c r="AK9" s="476"/>
      <c r="AL9" s="546"/>
      <c r="AM9" s="465" t="s">
        <v>109</v>
      </c>
      <c r="AN9" s="380"/>
      <c r="AO9" s="380"/>
      <c r="AP9" s="380"/>
      <c r="AQ9" s="380"/>
      <c r="AR9" s="380"/>
      <c r="AS9" s="380"/>
      <c r="AT9" s="381"/>
      <c r="AU9" s="453" t="s">
        <v>90</v>
      </c>
      <c r="AV9" s="454"/>
      <c r="AW9" s="454"/>
      <c r="AX9" s="454"/>
      <c r="AY9" s="386" t="s">
        <v>110</v>
      </c>
      <c r="AZ9" s="387"/>
      <c r="BA9" s="387"/>
      <c r="BB9" s="387"/>
      <c r="BC9" s="387"/>
      <c r="BD9" s="387"/>
      <c r="BE9" s="387"/>
      <c r="BF9" s="387"/>
      <c r="BG9" s="387"/>
      <c r="BH9" s="387"/>
      <c r="BI9" s="387"/>
      <c r="BJ9" s="387"/>
      <c r="BK9" s="387"/>
      <c r="BL9" s="387"/>
      <c r="BM9" s="388"/>
      <c r="BN9" s="406">
        <v>1283758</v>
      </c>
      <c r="BO9" s="407"/>
      <c r="BP9" s="407"/>
      <c r="BQ9" s="407"/>
      <c r="BR9" s="407"/>
      <c r="BS9" s="407"/>
      <c r="BT9" s="407"/>
      <c r="BU9" s="408"/>
      <c r="BV9" s="406">
        <v>-379552</v>
      </c>
      <c r="BW9" s="407"/>
      <c r="BX9" s="407"/>
      <c r="BY9" s="407"/>
      <c r="BZ9" s="407"/>
      <c r="CA9" s="407"/>
      <c r="CB9" s="407"/>
      <c r="CC9" s="408"/>
      <c r="CD9" s="415" t="s">
        <v>111</v>
      </c>
      <c r="CE9" s="360"/>
      <c r="CF9" s="360"/>
      <c r="CG9" s="360"/>
      <c r="CH9" s="360"/>
      <c r="CI9" s="360"/>
      <c r="CJ9" s="360"/>
      <c r="CK9" s="360"/>
      <c r="CL9" s="360"/>
      <c r="CM9" s="360"/>
      <c r="CN9" s="360"/>
      <c r="CO9" s="360"/>
      <c r="CP9" s="360"/>
      <c r="CQ9" s="360"/>
      <c r="CR9" s="360"/>
      <c r="CS9" s="416"/>
      <c r="CT9" s="376">
        <v>4.8</v>
      </c>
      <c r="CU9" s="377"/>
      <c r="CV9" s="377"/>
      <c r="CW9" s="377"/>
      <c r="CX9" s="377"/>
      <c r="CY9" s="377"/>
      <c r="CZ9" s="377"/>
      <c r="DA9" s="378"/>
      <c r="DB9" s="376">
        <v>6</v>
      </c>
      <c r="DC9" s="377"/>
      <c r="DD9" s="377"/>
      <c r="DE9" s="377"/>
      <c r="DF9" s="377"/>
      <c r="DG9" s="377"/>
      <c r="DH9" s="377"/>
      <c r="DI9" s="378"/>
    </row>
    <row r="10" spans="1:119" ht="18.75" customHeight="1" thickBot="1" x14ac:dyDescent="0.25">
      <c r="A10" s="163"/>
      <c r="B10" s="538"/>
      <c r="C10" s="539"/>
      <c r="D10" s="539"/>
      <c r="E10" s="539"/>
      <c r="F10" s="539"/>
      <c r="G10" s="539"/>
      <c r="H10" s="539"/>
      <c r="I10" s="539"/>
      <c r="J10" s="539"/>
      <c r="K10" s="459"/>
      <c r="L10" s="379" t="s">
        <v>112</v>
      </c>
      <c r="M10" s="380"/>
      <c r="N10" s="380"/>
      <c r="O10" s="380"/>
      <c r="P10" s="380"/>
      <c r="Q10" s="381"/>
      <c r="R10" s="382">
        <v>10652</v>
      </c>
      <c r="S10" s="383"/>
      <c r="T10" s="383"/>
      <c r="U10" s="383"/>
      <c r="V10" s="385"/>
      <c r="W10" s="547"/>
      <c r="X10" s="357"/>
      <c r="Y10" s="357"/>
      <c r="Z10" s="357"/>
      <c r="AA10" s="357"/>
      <c r="AB10" s="357"/>
      <c r="AC10" s="357"/>
      <c r="AD10" s="357"/>
      <c r="AE10" s="357"/>
      <c r="AF10" s="357"/>
      <c r="AG10" s="357"/>
      <c r="AH10" s="357"/>
      <c r="AI10" s="357"/>
      <c r="AJ10" s="357"/>
      <c r="AK10" s="357"/>
      <c r="AL10" s="548"/>
      <c r="AM10" s="465" t="s">
        <v>113</v>
      </c>
      <c r="AN10" s="380"/>
      <c r="AO10" s="380"/>
      <c r="AP10" s="380"/>
      <c r="AQ10" s="380"/>
      <c r="AR10" s="380"/>
      <c r="AS10" s="380"/>
      <c r="AT10" s="381"/>
      <c r="AU10" s="453" t="s">
        <v>90</v>
      </c>
      <c r="AV10" s="454"/>
      <c r="AW10" s="454"/>
      <c r="AX10" s="454"/>
      <c r="AY10" s="386" t="s">
        <v>114</v>
      </c>
      <c r="AZ10" s="387"/>
      <c r="BA10" s="387"/>
      <c r="BB10" s="387"/>
      <c r="BC10" s="387"/>
      <c r="BD10" s="387"/>
      <c r="BE10" s="387"/>
      <c r="BF10" s="387"/>
      <c r="BG10" s="387"/>
      <c r="BH10" s="387"/>
      <c r="BI10" s="387"/>
      <c r="BJ10" s="387"/>
      <c r="BK10" s="387"/>
      <c r="BL10" s="387"/>
      <c r="BM10" s="388"/>
      <c r="BN10" s="406">
        <v>152251</v>
      </c>
      <c r="BO10" s="407"/>
      <c r="BP10" s="407"/>
      <c r="BQ10" s="407"/>
      <c r="BR10" s="407"/>
      <c r="BS10" s="407"/>
      <c r="BT10" s="407"/>
      <c r="BU10" s="408"/>
      <c r="BV10" s="406">
        <v>12</v>
      </c>
      <c r="BW10" s="407"/>
      <c r="BX10" s="407"/>
      <c r="BY10" s="407"/>
      <c r="BZ10" s="407"/>
      <c r="CA10" s="407"/>
      <c r="CB10" s="407"/>
      <c r="CC10" s="408"/>
      <c r="CD10" s="169" t="s">
        <v>115</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538"/>
      <c r="C11" s="539"/>
      <c r="D11" s="539"/>
      <c r="E11" s="539"/>
      <c r="F11" s="539"/>
      <c r="G11" s="539"/>
      <c r="H11" s="539"/>
      <c r="I11" s="539"/>
      <c r="J11" s="539"/>
      <c r="K11" s="459"/>
      <c r="L11" s="361" t="s">
        <v>116</v>
      </c>
      <c r="M11" s="362"/>
      <c r="N11" s="362"/>
      <c r="O11" s="362"/>
      <c r="P11" s="362"/>
      <c r="Q11" s="363"/>
      <c r="R11" s="535" t="s">
        <v>117</v>
      </c>
      <c r="S11" s="536"/>
      <c r="T11" s="536"/>
      <c r="U11" s="536"/>
      <c r="V11" s="537"/>
      <c r="W11" s="547"/>
      <c r="X11" s="357"/>
      <c r="Y11" s="357"/>
      <c r="Z11" s="357"/>
      <c r="AA11" s="357"/>
      <c r="AB11" s="357"/>
      <c r="AC11" s="357"/>
      <c r="AD11" s="357"/>
      <c r="AE11" s="357"/>
      <c r="AF11" s="357"/>
      <c r="AG11" s="357"/>
      <c r="AH11" s="357"/>
      <c r="AI11" s="357"/>
      <c r="AJ11" s="357"/>
      <c r="AK11" s="357"/>
      <c r="AL11" s="548"/>
      <c r="AM11" s="465" t="s">
        <v>118</v>
      </c>
      <c r="AN11" s="380"/>
      <c r="AO11" s="380"/>
      <c r="AP11" s="380"/>
      <c r="AQ11" s="380"/>
      <c r="AR11" s="380"/>
      <c r="AS11" s="380"/>
      <c r="AT11" s="381"/>
      <c r="AU11" s="453" t="s">
        <v>90</v>
      </c>
      <c r="AV11" s="454"/>
      <c r="AW11" s="454"/>
      <c r="AX11" s="454"/>
      <c r="AY11" s="386" t="s">
        <v>119</v>
      </c>
      <c r="AZ11" s="387"/>
      <c r="BA11" s="387"/>
      <c r="BB11" s="387"/>
      <c r="BC11" s="387"/>
      <c r="BD11" s="387"/>
      <c r="BE11" s="387"/>
      <c r="BF11" s="387"/>
      <c r="BG11" s="387"/>
      <c r="BH11" s="387"/>
      <c r="BI11" s="387"/>
      <c r="BJ11" s="387"/>
      <c r="BK11" s="387"/>
      <c r="BL11" s="387"/>
      <c r="BM11" s="388"/>
      <c r="BN11" s="406">
        <v>0</v>
      </c>
      <c r="BO11" s="407"/>
      <c r="BP11" s="407"/>
      <c r="BQ11" s="407"/>
      <c r="BR11" s="407"/>
      <c r="BS11" s="407"/>
      <c r="BT11" s="407"/>
      <c r="BU11" s="408"/>
      <c r="BV11" s="406">
        <v>0</v>
      </c>
      <c r="BW11" s="407"/>
      <c r="BX11" s="407"/>
      <c r="BY11" s="407"/>
      <c r="BZ11" s="407"/>
      <c r="CA11" s="407"/>
      <c r="CB11" s="407"/>
      <c r="CC11" s="408"/>
      <c r="CD11" s="415" t="s">
        <v>120</v>
      </c>
      <c r="CE11" s="360"/>
      <c r="CF11" s="360"/>
      <c r="CG11" s="360"/>
      <c r="CH11" s="360"/>
      <c r="CI11" s="360"/>
      <c r="CJ11" s="360"/>
      <c r="CK11" s="360"/>
      <c r="CL11" s="360"/>
      <c r="CM11" s="360"/>
      <c r="CN11" s="360"/>
      <c r="CO11" s="360"/>
      <c r="CP11" s="360"/>
      <c r="CQ11" s="360"/>
      <c r="CR11" s="360"/>
      <c r="CS11" s="416"/>
      <c r="CT11" s="509" t="s">
        <v>121</v>
      </c>
      <c r="CU11" s="510"/>
      <c r="CV11" s="510"/>
      <c r="CW11" s="510"/>
      <c r="CX11" s="510"/>
      <c r="CY11" s="510"/>
      <c r="CZ11" s="510"/>
      <c r="DA11" s="511"/>
      <c r="DB11" s="509" t="s">
        <v>121</v>
      </c>
      <c r="DC11" s="510"/>
      <c r="DD11" s="510"/>
      <c r="DE11" s="510"/>
      <c r="DF11" s="510"/>
      <c r="DG11" s="510"/>
      <c r="DH11" s="510"/>
      <c r="DI11" s="511"/>
    </row>
    <row r="12" spans="1:119" ht="18.75" customHeight="1" x14ac:dyDescent="0.2">
      <c r="A12" s="163"/>
      <c r="B12" s="512" t="s">
        <v>122</v>
      </c>
      <c r="C12" s="513"/>
      <c r="D12" s="513"/>
      <c r="E12" s="513"/>
      <c r="F12" s="513"/>
      <c r="G12" s="513"/>
      <c r="H12" s="513"/>
      <c r="I12" s="513"/>
      <c r="J12" s="513"/>
      <c r="K12" s="514"/>
      <c r="L12" s="521" t="s">
        <v>123</v>
      </c>
      <c r="M12" s="522"/>
      <c r="N12" s="522"/>
      <c r="O12" s="522"/>
      <c r="P12" s="522"/>
      <c r="Q12" s="523"/>
      <c r="R12" s="524">
        <v>11316</v>
      </c>
      <c r="S12" s="525"/>
      <c r="T12" s="525"/>
      <c r="U12" s="525"/>
      <c r="V12" s="526"/>
      <c r="W12" s="527" t="s">
        <v>1</v>
      </c>
      <c r="X12" s="454"/>
      <c r="Y12" s="454"/>
      <c r="Z12" s="454"/>
      <c r="AA12" s="454"/>
      <c r="AB12" s="528"/>
      <c r="AC12" s="529" t="s">
        <v>124</v>
      </c>
      <c r="AD12" s="530"/>
      <c r="AE12" s="530"/>
      <c r="AF12" s="530"/>
      <c r="AG12" s="531"/>
      <c r="AH12" s="529" t="s">
        <v>125</v>
      </c>
      <c r="AI12" s="530"/>
      <c r="AJ12" s="530"/>
      <c r="AK12" s="530"/>
      <c r="AL12" s="532"/>
      <c r="AM12" s="465" t="s">
        <v>126</v>
      </c>
      <c r="AN12" s="380"/>
      <c r="AO12" s="380"/>
      <c r="AP12" s="380"/>
      <c r="AQ12" s="380"/>
      <c r="AR12" s="380"/>
      <c r="AS12" s="380"/>
      <c r="AT12" s="381"/>
      <c r="AU12" s="453" t="s">
        <v>90</v>
      </c>
      <c r="AV12" s="454"/>
      <c r="AW12" s="454"/>
      <c r="AX12" s="454"/>
      <c r="AY12" s="386" t="s">
        <v>127</v>
      </c>
      <c r="AZ12" s="387"/>
      <c r="BA12" s="387"/>
      <c r="BB12" s="387"/>
      <c r="BC12" s="387"/>
      <c r="BD12" s="387"/>
      <c r="BE12" s="387"/>
      <c r="BF12" s="387"/>
      <c r="BG12" s="387"/>
      <c r="BH12" s="387"/>
      <c r="BI12" s="387"/>
      <c r="BJ12" s="387"/>
      <c r="BK12" s="387"/>
      <c r="BL12" s="387"/>
      <c r="BM12" s="388"/>
      <c r="BN12" s="406">
        <v>761368</v>
      </c>
      <c r="BO12" s="407"/>
      <c r="BP12" s="407"/>
      <c r="BQ12" s="407"/>
      <c r="BR12" s="407"/>
      <c r="BS12" s="407"/>
      <c r="BT12" s="407"/>
      <c r="BU12" s="408"/>
      <c r="BV12" s="406">
        <v>0</v>
      </c>
      <c r="BW12" s="407"/>
      <c r="BX12" s="407"/>
      <c r="BY12" s="407"/>
      <c r="BZ12" s="407"/>
      <c r="CA12" s="407"/>
      <c r="CB12" s="407"/>
      <c r="CC12" s="408"/>
      <c r="CD12" s="415" t="s">
        <v>128</v>
      </c>
      <c r="CE12" s="360"/>
      <c r="CF12" s="360"/>
      <c r="CG12" s="360"/>
      <c r="CH12" s="360"/>
      <c r="CI12" s="360"/>
      <c r="CJ12" s="360"/>
      <c r="CK12" s="360"/>
      <c r="CL12" s="360"/>
      <c r="CM12" s="360"/>
      <c r="CN12" s="360"/>
      <c r="CO12" s="360"/>
      <c r="CP12" s="360"/>
      <c r="CQ12" s="360"/>
      <c r="CR12" s="360"/>
      <c r="CS12" s="416"/>
      <c r="CT12" s="509" t="s">
        <v>121</v>
      </c>
      <c r="CU12" s="510"/>
      <c r="CV12" s="510"/>
      <c r="CW12" s="510"/>
      <c r="CX12" s="510"/>
      <c r="CY12" s="510"/>
      <c r="CZ12" s="510"/>
      <c r="DA12" s="511"/>
      <c r="DB12" s="509" t="s">
        <v>121</v>
      </c>
      <c r="DC12" s="510"/>
      <c r="DD12" s="510"/>
      <c r="DE12" s="510"/>
      <c r="DF12" s="510"/>
      <c r="DG12" s="510"/>
      <c r="DH12" s="510"/>
      <c r="DI12" s="511"/>
    </row>
    <row r="13" spans="1:119" ht="18.75" customHeight="1" x14ac:dyDescent="0.2">
      <c r="A13" s="163"/>
      <c r="B13" s="515"/>
      <c r="C13" s="516"/>
      <c r="D13" s="516"/>
      <c r="E13" s="516"/>
      <c r="F13" s="516"/>
      <c r="G13" s="516"/>
      <c r="H13" s="516"/>
      <c r="I13" s="516"/>
      <c r="J13" s="516"/>
      <c r="K13" s="517"/>
      <c r="L13" s="178"/>
      <c r="M13" s="496" t="s">
        <v>129</v>
      </c>
      <c r="N13" s="497"/>
      <c r="O13" s="497"/>
      <c r="P13" s="497"/>
      <c r="Q13" s="498"/>
      <c r="R13" s="499">
        <v>9914</v>
      </c>
      <c r="S13" s="500"/>
      <c r="T13" s="500"/>
      <c r="U13" s="500"/>
      <c r="V13" s="501"/>
      <c r="W13" s="487" t="s">
        <v>130</v>
      </c>
      <c r="X13" s="429"/>
      <c r="Y13" s="429"/>
      <c r="Z13" s="429"/>
      <c r="AA13" s="429"/>
      <c r="AB13" s="430"/>
      <c r="AC13" s="382">
        <v>528</v>
      </c>
      <c r="AD13" s="383"/>
      <c r="AE13" s="383"/>
      <c r="AF13" s="383"/>
      <c r="AG13" s="384"/>
      <c r="AH13" s="382">
        <v>806</v>
      </c>
      <c r="AI13" s="383"/>
      <c r="AJ13" s="383"/>
      <c r="AK13" s="383"/>
      <c r="AL13" s="385"/>
      <c r="AM13" s="465" t="s">
        <v>131</v>
      </c>
      <c r="AN13" s="380"/>
      <c r="AO13" s="380"/>
      <c r="AP13" s="380"/>
      <c r="AQ13" s="380"/>
      <c r="AR13" s="380"/>
      <c r="AS13" s="380"/>
      <c r="AT13" s="381"/>
      <c r="AU13" s="453" t="s">
        <v>132</v>
      </c>
      <c r="AV13" s="454"/>
      <c r="AW13" s="454"/>
      <c r="AX13" s="454"/>
      <c r="AY13" s="386" t="s">
        <v>133</v>
      </c>
      <c r="AZ13" s="387"/>
      <c r="BA13" s="387"/>
      <c r="BB13" s="387"/>
      <c r="BC13" s="387"/>
      <c r="BD13" s="387"/>
      <c r="BE13" s="387"/>
      <c r="BF13" s="387"/>
      <c r="BG13" s="387"/>
      <c r="BH13" s="387"/>
      <c r="BI13" s="387"/>
      <c r="BJ13" s="387"/>
      <c r="BK13" s="387"/>
      <c r="BL13" s="387"/>
      <c r="BM13" s="388"/>
      <c r="BN13" s="406">
        <v>674641</v>
      </c>
      <c r="BO13" s="407"/>
      <c r="BP13" s="407"/>
      <c r="BQ13" s="407"/>
      <c r="BR13" s="407"/>
      <c r="BS13" s="407"/>
      <c r="BT13" s="407"/>
      <c r="BU13" s="408"/>
      <c r="BV13" s="406">
        <v>-379540</v>
      </c>
      <c r="BW13" s="407"/>
      <c r="BX13" s="407"/>
      <c r="BY13" s="407"/>
      <c r="BZ13" s="407"/>
      <c r="CA13" s="407"/>
      <c r="CB13" s="407"/>
      <c r="CC13" s="408"/>
      <c r="CD13" s="415" t="s">
        <v>134</v>
      </c>
      <c r="CE13" s="360"/>
      <c r="CF13" s="360"/>
      <c r="CG13" s="360"/>
      <c r="CH13" s="360"/>
      <c r="CI13" s="360"/>
      <c r="CJ13" s="360"/>
      <c r="CK13" s="360"/>
      <c r="CL13" s="360"/>
      <c r="CM13" s="360"/>
      <c r="CN13" s="360"/>
      <c r="CO13" s="360"/>
      <c r="CP13" s="360"/>
      <c r="CQ13" s="360"/>
      <c r="CR13" s="360"/>
      <c r="CS13" s="416"/>
      <c r="CT13" s="376">
        <v>5.2</v>
      </c>
      <c r="CU13" s="377"/>
      <c r="CV13" s="377"/>
      <c r="CW13" s="377"/>
      <c r="CX13" s="377"/>
      <c r="CY13" s="377"/>
      <c r="CZ13" s="377"/>
      <c r="DA13" s="378"/>
      <c r="DB13" s="376">
        <v>5.2</v>
      </c>
      <c r="DC13" s="377"/>
      <c r="DD13" s="377"/>
      <c r="DE13" s="377"/>
      <c r="DF13" s="377"/>
      <c r="DG13" s="377"/>
      <c r="DH13" s="377"/>
      <c r="DI13" s="378"/>
    </row>
    <row r="14" spans="1:119" ht="18.75" customHeight="1" thickBot="1" x14ac:dyDescent="0.25">
      <c r="A14" s="163"/>
      <c r="B14" s="515"/>
      <c r="C14" s="516"/>
      <c r="D14" s="516"/>
      <c r="E14" s="516"/>
      <c r="F14" s="516"/>
      <c r="G14" s="516"/>
      <c r="H14" s="516"/>
      <c r="I14" s="516"/>
      <c r="J14" s="516"/>
      <c r="K14" s="517"/>
      <c r="L14" s="489" t="s">
        <v>135</v>
      </c>
      <c r="M14" s="533"/>
      <c r="N14" s="533"/>
      <c r="O14" s="533"/>
      <c r="P14" s="533"/>
      <c r="Q14" s="534"/>
      <c r="R14" s="499">
        <v>11262</v>
      </c>
      <c r="S14" s="500"/>
      <c r="T14" s="500"/>
      <c r="U14" s="500"/>
      <c r="V14" s="501"/>
      <c r="W14" s="502"/>
      <c r="X14" s="432"/>
      <c r="Y14" s="432"/>
      <c r="Z14" s="432"/>
      <c r="AA14" s="432"/>
      <c r="AB14" s="433"/>
      <c r="AC14" s="492">
        <v>11.4</v>
      </c>
      <c r="AD14" s="493"/>
      <c r="AE14" s="493"/>
      <c r="AF14" s="493"/>
      <c r="AG14" s="494"/>
      <c r="AH14" s="492">
        <v>15.4</v>
      </c>
      <c r="AI14" s="493"/>
      <c r="AJ14" s="493"/>
      <c r="AK14" s="493"/>
      <c r="AL14" s="495"/>
      <c r="AM14" s="465"/>
      <c r="AN14" s="380"/>
      <c r="AO14" s="380"/>
      <c r="AP14" s="380"/>
      <c r="AQ14" s="380"/>
      <c r="AR14" s="380"/>
      <c r="AS14" s="380"/>
      <c r="AT14" s="381"/>
      <c r="AU14" s="453"/>
      <c r="AV14" s="454"/>
      <c r="AW14" s="454"/>
      <c r="AX14" s="454"/>
      <c r="AY14" s="386"/>
      <c r="AZ14" s="387"/>
      <c r="BA14" s="387"/>
      <c r="BB14" s="387"/>
      <c r="BC14" s="387"/>
      <c r="BD14" s="387"/>
      <c r="BE14" s="387"/>
      <c r="BF14" s="387"/>
      <c r="BG14" s="387"/>
      <c r="BH14" s="387"/>
      <c r="BI14" s="387"/>
      <c r="BJ14" s="387"/>
      <c r="BK14" s="387"/>
      <c r="BL14" s="387"/>
      <c r="BM14" s="388"/>
      <c r="BN14" s="406"/>
      <c r="BO14" s="407"/>
      <c r="BP14" s="407"/>
      <c r="BQ14" s="407"/>
      <c r="BR14" s="407"/>
      <c r="BS14" s="407"/>
      <c r="BT14" s="407"/>
      <c r="BU14" s="408"/>
      <c r="BV14" s="406"/>
      <c r="BW14" s="407"/>
      <c r="BX14" s="407"/>
      <c r="BY14" s="407"/>
      <c r="BZ14" s="407"/>
      <c r="CA14" s="407"/>
      <c r="CB14" s="407"/>
      <c r="CC14" s="408"/>
      <c r="CD14" s="412" t="s">
        <v>136</v>
      </c>
      <c r="CE14" s="413"/>
      <c r="CF14" s="413"/>
      <c r="CG14" s="413"/>
      <c r="CH14" s="413"/>
      <c r="CI14" s="413"/>
      <c r="CJ14" s="413"/>
      <c r="CK14" s="413"/>
      <c r="CL14" s="413"/>
      <c r="CM14" s="413"/>
      <c r="CN14" s="413"/>
      <c r="CO14" s="413"/>
      <c r="CP14" s="413"/>
      <c r="CQ14" s="413"/>
      <c r="CR14" s="413"/>
      <c r="CS14" s="414"/>
      <c r="CT14" s="503" t="s">
        <v>121</v>
      </c>
      <c r="CU14" s="504"/>
      <c r="CV14" s="504"/>
      <c r="CW14" s="504"/>
      <c r="CX14" s="504"/>
      <c r="CY14" s="504"/>
      <c r="CZ14" s="504"/>
      <c r="DA14" s="505"/>
      <c r="DB14" s="503" t="s">
        <v>121</v>
      </c>
      <c r="DC14" s="504"/>
      <c r="DD14" s="504"/>
      <c r="DE14" s="504"/>
      <c r="DF14" s="504"/>
      <c r="DG14" s="504"/>
      <c r="DH14" s="504"/>
      <c r="DI14" s="505"/>
    </row>
    <row r="15" spans="1:119" ht="18.75" customHeight="1" x14ac:dyDescent="0.2">
      <c r="A15" s="163"/>
      <c r="B15" s="515"/>
      <c r="C15" s="516"/>
      <c r="D15" s="516"/>
      <c r="E15" s="516"/>
      <c r="F15" s="516"/>
      <c r="G15" s="516"/>
      <c r="H15" s="516"/>
      <c r="I15" s="516"/>
      <c r="J15" s="516"/>
      <c r="K15" s="517"/>
      <c r="L15" s="178"/>
      <c r="M15" s="496" t="s">
        <v>129</v>
      </c>
      <c r="N15" s="497"/>
      <c r="O15" s="497"/>
      <c r="P15" s="497"/>
      <c r="Q15" s="498"/>
      <c r="R15" s="499">
        <v>10055</v>
      </c>
      <c r="S15" s="500"/>
      <c r="T15" s="500"/>
      <c r="U15" s="500"/>
      <c r="V15" s="501"/>
      <c r="W15" s="487" t="s">
        <v>137</v>
      </c>
      <c r="X15" s="429"/>
      <c r="Y15" s="429"/>
      <c r="Z15" s="429"/>
      <c r="AA15" s="429"/>
      <c r="AB15" s="430"/>
      <c r="AC15" s="382">
        <v>462</v>
      </c>
      <c r="AD15" s="383"/>
      <c r="AE15" s="383"/>
      <c r="AF15" s="383"/>
      <c r="AG15" s="384"/>
      <c r="AH15" s="382">
        <v>482</v>
      </c>
      <c r="AI15" s="383"/>
      <c r="AJ15" s="383"/>
      <c r="AK15" s="383"/>
      <c r="AL15" s="385"/>
      <c r="AM15" s="465"/>
      <c r="AN15" s="380"/>
      <c r="AO15" s="380"/>
      <c r="AP15" s="380"/>
      <c r="AQ15" s="380"/>
      <c r="AR15" s="380"/>
      <c r="AS15" s="380"/>
      <c r="AT15" s="381"/>
      <c r="AU15" s="453"/>
      <c r="AV15" s="454"/>
      <c r="AW15" s="454"/>
      <c r="AX15" s="454"/>
      <c r="AY15" s="398" t="s">
        <v>138</v>
      </c>
      <c r="AZ15" s="399"/>
      <c r="BA15" s="399"/>
      <c r="BB15" s="399"/>
      <c r="BC15" s="399"/>
      <c r="BD15" s="399"/>
      <c r="BE15" s="399"/>
      <c r="BF15" s="399"/>
      <c r="BG15" s="399"/>
      <c r="BH15" s="399"/>
      <c r="BI15" s="399"/>
      <c r="BJ15" s="399"/>
      <c r="BK15" s="399"/>
      <c r="BL15" s="399"/>
      <c r="BM15" s="400"/>
      <c r="BN15" s="401">
        <v>2068826</v>
      </c>
      <c r="BO15" s="402"/>
      <c r="BP15" s="402"/>
      <c r="BQ15" s="402"/>
      <c r="BR15" s="402"/>
      <c r="BS15" s="402"/>
      <c r="BT15" s="402"/>
      <c r="BU15" s="403"/>
      <c r="BV15" s="401">
        <v>2008442</v>
      </c>
      <c r="BW15" s="402"/>
      <c r="BX15" s="402"/>
      <c r="BY15" s="402"/>
      <c r="BZ15" s="402"/>
      <c r="CA15" s="402"/>
      <c r="CB15" s="402"/>
      <c r="CC15" s="403"/>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515"/>
      <c r="C16" s="516"/>
      <c r="D16" s="516"/>
      <c r="E16" s="516"/>
      <c r="F16" s="516"/>
      <c r="G16" s="516"/>
      <c r="H16" s="516"/>
      <c r="I16" s="516"/>
      <c r="J16" s="516"/>
      <c r="K16" s="517"/>
      <c r="L16" s="489" t="s">
        <v>140</v>
      </c>
      <c r="M16" s="490"/>
      <c r="N16" s="490"/>
      <c r="O16" s="490"/>
      <c r="P16" s="490"/>
      <c r="Q16" s="491"/>
      <c r="R16" s="484" t="s">
        <v>141</v>
      </c>
      <c r="S16" s="485"/>
      <c r="T16" s="485"/>
      <c r="U16" s="485"/>
      <c r="V16" s="486"/>
      <c r="W16" s="502"/>
      <c r="X16" s="432"/>
      <c r="Y16" s="432"/>
      <c r="Z16" s="432"/>
      <c r="AA16" s="432"/>
      <c r="AB16" s="433"/>
      <c r="AC16" s="492">
        <v>10</v>
      </c>
      <c r="AD16" s="493"/>
      <c r="AE16" s="493"/>
      <c r="AF16" s="493"/>
      <c r="AG16" s="494"/>
      <c r="AH16" s="492">
        <v>9.1999999999999993</v>
      </c>
      <c r="AI16" s="493"/>
      <c r="AJ16" s="493"/>
      <c r="AK16" s="493"/>
      <c r="AL16" s="495"/>
      <c r="AM16" s="465"/>
      <c r="AN16" s="380"/>
      <c r="AO16" s="380"/>
      <c r="AP16" s="380"/>
      <c r="AQ16" s="380"/>
      <c r="AR16" s="380"/>
      <c r="AS16" s="380"/>
      <c r="AT16" s="381"/>
      <c r="AU16" s="453"/>
      <c r="AV16" s="454"/>
      <c r="AW16" s="454"/>
      <c r="AX16" s="454"/>
      <c r="AY16" s="386" t="s">
        <v>142</v>
      </c>
      <c r="AZ16" s="387"/>
      <c r="BA16" s="387"/>
      <c r="BB16" s="387"/>
      <c r="BC16" s="387"/>
      <c r="BD16" s="387"/>
      <c r="BE16" s="387"/>
      <c r="BF16" s="387"/>
      <c r="BG16" s="387"/>
      <c r="BH16" s="387"/>
      <c r="BI16" s="387"/>
      <c r="BJ16" s="387"/>
      <c r="BK16" s="387"/>
      <c r="BL16" s="387"/>
      <c r="BM16" s="388"/>
      <c r="BN16" s="406">
        <v>3225080</v>
      </c>
      <c r="BO16" s="407"/>
      <c r="BP16" s="407"/>
      <c r="BQ16" s="407"/>
      <c r="BR16" s="407"/>
      <c r="BS16" s="407"/>
      <c r="BT16" s="407"/>
      <c r="BU16" s="408"/>
      <c r="BV16" s="406">
        <v>3194456</v>
      </c>
      <c r="BW16" s="407"/>
      <c r="BX16" s="407"/>
      <c r="BY16" s="407"/>
      <c r="BZ16" s="407"/>
      <c r="CA16" s="407"/>
      <c r="CB16" s="407"/>
      <c r="CC16" s="408"/>
      <c r="CD16" s="172"/>
      <c r="CE16" s="404"/>
      <c r="CF16" s="404"/>
      <c r="CG16" s="404"/>
      <c r="CH16" s="404"/>
      <c r="CI16" s="404"/>
      <c r="CJ16" s="404"/>
      <c r="CK16" s="404"/>
      <c r="CL16" s="404"/>
      <c r="CM16" s="404"/>
      <c r="CN16" s="404"/>
      <c r="CO16" s="404"/>
      <c r="CP16" s="404"/>
      <c r="CQ16" s="404"/>
      <c r="CR16" s="404"/>
      <c r="CS16" s="405"/>
      <c r="CT16" s="376"/>
      <c r="CU16" s="377"/>
      <c r="CV16" s="377"/>
      <c r="CW16" s="377"/>
      <c r="CX16" s="377"/>
      <c r="CY16" s="377"/>
      <c r="CZ16" s="377"/>
      <c r="DA16" s="378"/>
      <c r="DB16" s="376"/>
      <c r="DC16" s="377"/>
      <c r="DD16" s="377"/>
      <c r="DE16" s="377"/>
      <c r="DF16" s="377"/>
      <c r="DG16" s="377"/>
      <c r="DH16" s="377"/>
      <c r="DI16" s="378"/>
    </row>
    <row r="17" spans="1:113" ht="18.75" customHeight="1" thickBot="1" x14ac:dyDescent="0.25">
      <c r="A17" s="163"/>
      <c r="B17" s="518"/>
      <c r="C17" s="519"/>
      <c r="D17" s="519"/>
      <c r="E17" s="519"/>
      <c r="F17" s="519"/>
      <c r="G17" s="519"/>
      <c r="H17" s="519"/>
      <c r="I17" s="519"/>
      <c r="J17" s="519"/>
      <c r="K17" s="520"/>
      <c r="L17" s="182"/>
      <c r="M17" s="481" t="s">
        <v>143</v>
      </c>
      <c r="N17" s="482"/>
      <c r="O17" s="482"/>
      <c r="P17" s="482"/>
      <c r="Q17" s="483"/>
      <c r="R17" s="484" t="s">
        <v>144</v>
      </c>
      <c r="S17" s="485"/>
      <c r="T17" s="485"/>
      <c r="U17" s="485"/>
      <c r="V17" s="486"/>
      <c r="W17" s="487" t="s">
        <v>145</v>
      </c>
      <c r="X17" s="429"/>
      <c r="Y17" s="429"/>
      <c r="Z17" s="429"/>
      <c r="AA17" s="429"/>
      <c r="AB17" s="430"/>
      <c r="AC17" s="382">
        <v>3649</v>
      </c>
      <c r="AD17" s="383"/>
      <c r="AE17" s="383"/>
      <c r="AF17" s="383"/>
      <c r="AG17" s="384"/>
      <c r="AH17" s="382">
        <v>3938</v>
      </c>
      <c r="AI17" s="383"/>
      <c r="AJ17" s="383"/>
      <c r="AK17" s="383"/>
      <c r="AL17" s="385"/>
      <c r="AM17" s="465"/>
      <c r="AN17" s="380"/>
      <c r="AO17" s="380"/>
      <c r="AP17" s="380"/>
      <c r="AQ17" s="380"/>
      <c r="AR17" s="380"/>
      <c r="AS17" s="380"/>
      <c r="AT17" s="381"/>
      <c r="AU17" s="453"/>
      <c r="AV17" s="454"/>
      <c r="AW17" s="454"/>
      <c r="AX17" s="454"/>
      <c r="AY17" s="386" t="s">
        <v>146</v>
      </c>
      <c r="AZ17" s="387"/>
      <c r="BA17" s="387"/>
      <c r="BB17" s="387"/>
      <c r="BC17" s="387"/>
      <c r="BD17" s="387"/>
      <c r="BE17" s="387"/>
      <c r="BF17" s="387"/>
      <c r="BG17" s="387"/>
      <c r="BH17" s="387"/>
      <c r="BI17" s="387"/>
      <c r="BJ17" s="387"/>
      <c r="BK17" s="387"/>
      <c r="BL17" s="387"/>
      <c r="BM17" s="388"/>
      <c r="BN17" s="406">
        <v>2673448</v>
      </c>
      <c r="BO17" s="407"/>
      <c r="BP17" s="407"/>
      <c r="BQ17" s="407"/>
      <c r="BR17" s="407"/>
      <c r="BS17" s="407"/>
      <c r="BT17" s="407"/>
      <c r="BU17" s="408"/>
      <c r="BV17" s="406">
        <v>2595250</v>
      </c>
      <c r="BW17" s="407"/>
      <c r="BX17" s="407"/>
      <c r="BY17" s="407"/>
      <c r="BZ17" s="407"/>
      <c r="CA17" s="407"/>
      <c r="CB17" s="407"/>
      <c r="CC17" s="408"/>
      <c r="CD17" s="172"/>
      <c r="CE17" s="404"/>
      <c r="CF17" s="404"/>
      <c r="CG17" s="404"/>
      <c r="CH17" s="404"/>
      <c r="CI17" s="404"/>
      <c r="CJ17" s="404"/>
      <c r="CK17" s="404"/>
      <c r="CL17" s="404"/>
      <c r="CM17" s="404"/>
      <c r="CN17" s="404"/>
      <c r="CO17" s="404"/>
      <c r="CP17" s="404"/>
      <c r="CQ17" s="404"/>
      <c r="CR17" s="404"/>
      <c r="CS17" s="405"/>
      <c r="CT17" s="376"/>
      <c r="CU17" s="377"/>
      <c r="CV17" s="377"/>
      <c r="CW17" s="377"/>
      <c r="CX17" s="377"/>
      <c r="CY17" s="377"/>
      <c r="CZ17" s="377"/>
      <c r="DA17" s="378"/>
      <c r="DB17" s="376"/>
      <c r="DC17" s="377"/>
      <c r="DD17" s="377"/>
      <c r="DE17" s="377"/>
      <c r="DF17" s="377"/>
      <c r="DG17" s="377"/>
      <c r="DH17" s="377"/>
      <c r="DI17" s="378"/>
    </row>
    <row r="18" spans="1:113" ht="18.75" customHeight="1" thickBot="1" x14ac:dyDescent="0.25">
      <c r="A18" s="163"/>
      <c r="B18" s="458" t="s">
        <v>147</v>
      </c>
      <c r="C18" s="459"/>
      <c r="D18" s="459"/>
      <c r="E18" s="460"/>
      <c r="F18" s="460"/>
      <c r="G18" s="460"/>
      <c r="H18" s="460"/>
      <c r="I18" s="460"/>
      <c r="J18" s="460"/>
      <c r="K18" s="460"/>
      <c r="L18" s="461">
        <v>50.81</v>
      </c>
      <c r="M18" s="461"/>
      <c r="N18" s="461"/>
      <c r="O18" s="461"/>
      <c r="P18" s="461"/>
      <c r="Q18" s="461"/>
      <c r="R18" s="462"/>
      <c r="S18" s="462"/>
      <c r="T18" s="462"/>
      <c r="U18" s="462"/>
      <c r="V18" s="463"/>
      <c r="W18" s="477"/>
      <c r="X18" s="478"/>
      <c r="Y18" s="478"/>
      <c r="Z18" s="478"/>
      <c r="AA18" s="478"/>
      <c r="AB18" s="488"/>
      <c r="AC18" s="370">
        <v>78.7</v>
      </c>
      <c r="AD18" s="371"/>
      <c r="AE18" s="371"/>
      <c r="AF18" s="371"/>
      <c r="AG18" s="464"/>
      <c r="AH18" s="370">
        <v>75.400000000000006</v>
      </c>
      <c r="AI18" s="371"/>
      <c r="AJ18" s="371"/>
      <c r="AK18" s="371"/>
      <c r="AL18" s="372"/>
      <c r="AM18" s="465"/>
      <c r="AN18" s="380"/>
      <c r="AO18" s="380"/>
      <c r="AP18" s="380"/>
      <c r="AQ18" s="380"/>
      <c r="AR18" s="380"/>
      <c r="AS18" s="380"/>
      <c r="AT18" s="381"/>
      <c r="AU18" s="453"/>
      <c r="AV18" s="454"/>
      <c r="AW18" s="454"/>
      <c r="AX18" s="454"/>
      <c r="AY18" s="386" t="s">
        <v>148</v>
      </c>
      <c r="AZ18" s="387"/>
      <c r="BA18" s="387"/>
      <c r="BB18" s="387"/>
      <c r="BC18" s="387"/>
      <c r="BD18" s="387"/>
      <c r="BE18" s="387"/>
      <c r="BF18" s="387"/>
      <c r="BG18" s="387"/>
      <c r="BH18" s="387"/>
      <c r="BI18" s="387"/>
      <c r="BJ18" s="387"/>
      <c r="BK18" s="387"/>
      <c r="BL18" s="387"/>
      <c r="BM18" s="388"/>
      <c r="BN18" s="406">
        <v>4156432</v>
      </c>
      <c r="BO18" s="407"/>
      <c r="BP18" s="407"/>
      <c r="BQ18" s="407"/>
      <c r="BR18" s="407"/>
      <c r="BS18" s="407"/>
      <c r="BT18" s="407"/>
      <c r="BU18" s="408"/>
      <c r="BV18" s="406">
        <v>4082540</v>
      </c>
      <c r="BW18" s="407"/>
      <c r="BX18" s="407"/>
      <c r="BY18" s="407"/>
      <c r="BZ18" s="407"/>
      <c r="CA18" s="407"/>
      <c r="CB18" s="407"/>
      <c r="CC18" s="408"/>
      <c r="CD18" s="172"/>
      <c r="CE18" s="404"/>
      <c r="CF18" s="404"/>
      <c r="CG18" s="404"/>
      <c r="CH18" s="404"/>
      <c r="CI18" s="404"/>
      <c r="CJ18" s="404"/>
      <c r="CK18" s="404"/>
      <c r="CL18" s="404"/>
      <c r="CM18" s="404"/>
      <c r="CN18" s="404"/>
      <c r="CO18" s="404"/>
      <c r="CP18" s="404"/>
      <c r="CQ18" s="404"/>
      <c r="CR18" s="404"/>
      <c r="CS18" s="405"/>
      <c r="CT18" s="376"/>
      <c r="CU18" s="377"/>
      <c r="CV18" s="377"/>
      <c r="CW18" s="377"/>
      <c r="CX18" s="377"/>
      <c r="CY18" s="377"/>
      <c r="CZ18" s="377"/>
      <c r="DA18" s="378"/>
      <c r="DB18" s="376"/>
      <c r="DC18" s="377"/>
      <c r="DD18" s="377"/>
      <c r="DE18" s="377"/>
      <c r="DF18" s="377"/>
      <c r="DG18" s="377"/>
      <c r="DH18" s="377"/>
      <c r="DI18" s="378"/>
    </row>
    <row r="19" spans="1:113" ht="18.75" customHeight="1" thickBot="1" x14ac:dyDescent="0.25">
      <c r="A19" s="163"/>
      <c r="B19" s="458" t="s">
        <v>149</v>
      </c>
      <c r="C19" s="459"/>
      <c r="D19" s="459"/>
      <c r="E19" s="460"/>
      <c r="F19" s="460"/>
      <c r="G19" s="460"/>
      <c r="H19" s="460"/>
      <c r="I19" s="460"/>
      <c r="J19" s="460"/>
      <c r="K19" s="460"/>
      <c r="L19" s="466">
        <v>214</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80"/>
      <c r="AM19" s="465"/>
      <c r="AN19" s="380"/>
      <c r="AO19" s="380"/>
      <c r="AP19" s="380"/>
      <c r="AQ19" s="380"/>
      <c r="AR19" s="380"/>
      <c r="AS19" s="380"/>
      <c r="AT19" s="381"/>
      <c r="AU19" s="453"/>
      <c r="AV19" s="454"/>
      <c r="AW19" s="454"/>
      <c r="AX19" s="454"/>
      <c r="AY19" s="386" t="s">
        <v>150</v>
      </c>
      <c r="AZ19" s="387"/>
      <c r="BA19" s="387"/>
      <c r="BB19" s="387"/>
      <c r="BC19" s="387"/>
      <c r="BD19" s="387"/>
      <c r="BE19" s="387"/>
      <c r="BF19" s="387"/>
      <c r="BG19" s="387"/>
      <c r="BH19" s="387"/>
      <c r="BI19" s="387"/>
      <c r="BJ19" s="387"/>
      <c r="BK19" s="387"/>
      <c r="BL19" s="387"/>
      <c r="BM19" s="388"/>
      <c r="BN19" s="406">
        <v>7655523</v>
      </c>
      <c r="BO19" s="407"/>
      <c r="BP19" s="407"/>
      <c r="BQ19" s="407"/>
      <c r="BR19" s="407"/>
      <c r="BS19" s="407"/>
      <c r="BT19" s="407"/>
      <c r="BU19" s="408"/>
      <c r="BV19" s="406">
        <v>6642247</v>
      </c>
      <c r="BW19" s="407"/>
      <c r="BX19" s="407"/>
      <c r="BY19" s="407"/>
      <c r="BZ19" s="407"/>
      <c r="CA19" s="407"/>
      <c r="CB19" s="407"/>
      <c r="CC19" s="408"/>
      <c r="CD19" s="172"/>
      <c r="CE19" s="404"/>
      <c r="CF19" s="404"/>
      <c r="CG19" s="404"/>
      <c r="CH19" s="404"/>
      <c r="CI19" s="404"/>
      <c r="CJ19" s="404"/>
      <c r="CK19" s="404"/>
      <c r="CL19" s="404"/>
      <c r="CM19" s="404"/>
      <c r="CN19" s="404"/>
      <c r="CO19" s="404"/>
      <c r="CP19" s="404"/>
      <c r="CQ19" s="404"/>
      <c r="CR19" s="404"/>
      <c r="CS19" s="405"/>
      <c r="CT19" s="376"/>
      <c r="CU19" s="377"/>
      <c r="CV19" s="377"/>
      <c r="CW19" s="377"/>
      <c r="CX19" s="377"/>
      <c r="CY19" s="377"/>
      <c r="CZ19" s="377"/>
      <c r="DA19" s="378"/>
      <c r="DB19" s="376"/>
      <c r="DC19" s="377"/>
      <c r="DD19" s="377"/>
      <c r="DE19" s="377"/>
      <c r="DF19" s="377"/>
      <c r="DG19" s="377"/>
      <c r="DH19" s="377"/>
      <c r="DI19" s="378"/>
    </row>
    <row r="20" spans="1:113" ht="18.75" customHeight="1" thickBot="1" x14ac:dyDescent="0.25">
      <c r="A20" s="163"/>
      <c r="B20" s="458" t="s">
        <v>151</v>
      </c>
      <c r="C20" s="459"/>
      <c r="D20" s="459"/>
      <c r="E20" s="460"/>
      <c r="F20" s="460"/>
      <c r="G20" s="460"/>
      <c r="H20" s="460"/>
      <c r="I20" s="460"/>
      <c r="J20" s="460"/>
      <c r="K20" s="460"/>
      <c r="L20" s="466">
        <v>4735</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2"/>
      <c r="AO20" s="362"/>
      <c r="AP20" s="362"/>
      <c r="AQ20" s="362"/>
      <c r="AR20" s="362"/>
      <c r="AS20" s="362"/>
      <c r="AT20" s="363"/>
      <c r="AU20" s="472"/>
      <c r="AV20" s="473"/>
      <c r="AW20" s="473"/>
      <c r="AX20" s="474"/>
      <c r="AY20" s="386"/>
      <c r="AZ20" s="387"/>
      <c r="BA20" s="387"/>
      <c r="BB20" s="387"/>
      <c r="BC20" s="387"/>
      <c r="BD20" s="387"/>
      <c r="BE20" s="387"/>
      <c r="BF20" s="387"/>
      <c r="BG20" s="387"/>
      <c r="BH20" s="387"/>
      <c r="BI20" s="387"/>
      <c r="BJ20" s="387"/>
      <c r="BK20" s="387"/>
      <c r="BL20" s="387"/>
      <c r="BM20" s="388"/>
      <c r="BN20" s="406"/>
      <c r="BO20" s="407"/>
      <c r="BP20" s="407"/>
      <c r="BQ20" s="407"/>
      <c r="BR20" s="407"/>
      <c r="BS20" s="407"/>
      <c r="BT20" s="407"/>
      <c r="BU20" s="408"/>
      <c r="BV20" s="406"/>
      <c r="BW20" s="407"/>
      <c r="BX20" s="407"/>
      <c r="BY20" s="407"/>
      <c r="BZ20" s="407"/>
      <c r="CA20" s="407"/>
      <c r="CB20" s="407"/>
      <c r="CC20" s="408"/>
      <c r="CD20" s="172"/>
      <c r="CE20" s="404"/>
      <c r="CF20" s="404"/>
      <c r="CG20" s="404"/>
      <c r="CH20" s="404"/>
      <c r="CI20" s="404"/>
      <c r="CJ20" s="404"/>
      <c r="CK20" s="404"/>
      <c r="CL20" s="404"/>
      <c r="CM20" s="404"/>
      <c r="CN20" s="404"/>
      <c r="CO20" s="404"/>
      <c r="CP20" s="404"/>
      <c r="CQ20" s="404"/>
      <c r="CR20" s="404"/>
      <c r="CS20" s="405"/>
      <c r="CT20" s="376"/>
      <c r="CU20" s="377"/>
      <c r="CV20" s="377"/>
      <c r="CW20" s="377"/>
      <c r="CX20" s="377"/>
      <c r="CY20" s="377"/>
      <c r="CZ20" s="377"/>
      <c r="DA20" s="378"/>
      <c r="DB20" s="376"/>
      <c r="DC20" s="377"/>
      <c r="DD20" s="377"/>
      <c r="DE20" s="377"/>
      <c r="DF20" s="377"/>
      <c r="DG20" s="377"/>
      <c r="DH20" s="377"/>
      <c r="DI20" s="378"/>
    </row>
    <row r="21" spans="1:113" ht="18.75" customHeight="1" thickBot="1" x14ac:dyDescent="0.25">
      <c r="A21" s="163"/>
      <c r="B21" s="455" t="s">
        <v>152</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7"/>
      <c r="AY21" s="373"/>
      <c r="AZ21" s="374"/>
      <c r="BA21" s="374"/>
      <c r="BB21" s="374"/>
      <c r="BC21" s="374"/>
      <c r="BD21" s="374"/>
      <c r="BE21" s="374"/>
      <c r="BF21" s="374"/>
      <c r="BG21" s="374"/>
      <c r="BH21" s="374"/>
      <c r="BI21" s="374"/>
      <c r="BJ21" s="374"/>
      <c r="BK21" s="374"/>
      <c r="BL21" s="374"/>
      <c r="BM21" s="375"/>
      <c r="BN21" s="409"/>
      <c r="BO21" s="410"/>
      <c r="BP21" s="410"/>
      <c r="BQ21" s="410"/>
      <c r="BR21" s="410"/>
      <c r="BS21" s="410"/>
      <c r="BT21" s="410"/>
      <c r="BU21" s="411"/>
      <c r="BV21" s="409"/>
      <c r="BW21" s="410"/>
      <c r="BX21" s="410"/>
      <c r="BY21" s="410"/>
      <c r="BZ21" s="410"/>
      <c r="CA21" s="410"/>
      <c r="CB21" s="410"/>
      <c r="CC21" s="411"/>
      <c r="CD21" s="172"/>
      <c r="CE21" s="404"/>
      <c r="CF21" s="404"/>
      <c r="CG21" s="404"/>
      <c r="CH21" s="404"/>
      <c r="CI21" s="404"/>
      <c r="CJ21" s="404"/>
      <c r="CK21" s="404"/>
      <c r="CL21" s="404"/>
      <c r="CM21" s="404"/>
      <c r="CN21" s="404"/>
      <c r="CO21" s="404"/>
      <c r="CP21" s="404"/>
      <c r="CQ21" s="404"/>
      <c r="CR21" s="404"/>
      <c r="CS21" s="405"/>
      <c r="CT21" s="376"/>
      <c r="CU21" s="377"/>
      <c r="CV21" s="377"/>
      <c r="CW21" s="377"/>
      <c r="CX21" s="377"/>
      <c r="CY21" s="377"/>
      <c r="CZ21" s="377"/>
      <c r="DA21" s="378"/>
      <c r="DB21" s="376"/>
      <c r="DC21" s="377"/>
      <c r="DD21" s="377"/>
      <c r="DE21" s="377"/>
      <c r="DF21" s="377"/>
      <c r="DG21" s="377"/>
      <c r="DH21" s="377"/>
      <c r="DI21" s="378"/>
    </row>
    <row r="22" spans="1:113" ht="18.75" customHeight="1" x14ac:dyDescent="0.2">
      <c r="A22" s="163"/>
      <c r="B22" s="419" t="s">
        <v>153</v>
      </c>
      <c r="C22" s="420"/>
      <c r="D22" s="421"/>
      <c r="E22" s="428" t="s">
        <v>1</v>
      </c>
      <c r="F22" s="429"/>
      <c r="G22" s="429"/>
      <c r="H22" s="429"/>
      <c r="I22" s="429"/>
      <c r="J22" s="429"/>
      <c r="K22" s="430"/>
      <c r="L22" s="428" t="s">
        <v>154</v>
      </c>
      <c r="M22" s="429"/>
      <c r="N22" s="429"/>
      <c r="O22" s="429"/>
      <c r="P22" s="430"/>
      <c r="Q22" s="434" t="s">
        <v>155</v>
      </c>
      <c r="R22" s="435"/>
      <c r="S22" s="435"/>
      <c r="T22" s="435"/>
      <c r="U22" s="435"/>
      <c r="V22" s="436"/>
      <c r="W22" s="440" t="s">
        <v>156</v>
      </c>
      <c r="X22" s="420"/>
      <c r="Y22" s="421"/>
      <c r="Z22" s="428" t="s">
        <v>1</v>
      </c>
      <c r="AA22" s="429"/>
      <c r="AB22" s="429"/>
      <c r="AC22" s="429"/>
      <c r="AD22" s="429"/>
      <c r="AE22" s="429"/>
      <c r="AF22" s="429"/>
      <c r="AG22" s="430"/>
      <c r="AH22" s="445" t="s">
        <v>157</v>
      </c>
      <c r="AI22" s="429"/>
      <c r="AJ22" s="429"/>
      <c r="AK22" s="429"/>
      <c r="AL22" s="430"/>
      <c r="AM22" s="445" t="s">
        <v>158</v>
      </c>
      <c r="AN22" s="446"/>
      <c r="AO22" s="446"/>
      <c r="AP22" s="446"/>
      <c r="AQ22" s="446"/>
      <c r="AR22" s="447"/>
      <c r="AS22" s="434" t="s">
        <v>155</v>
      </c>
      <c r="AT22" s="435"/>
      <c r="AU22" s="435"/>
      <c r="AV22" s="435"/>
      <c r="AW22" s="435"/>
      <c r="AX22" s="451"/>
      <c r="AY22" s="398" t="s">
        <v>159</v>
      </c>
      <c r="AZ22" s="399"/>
      <c r="BA22" s="399"/>
      <c r="BB22" s="399"/>
      <c r="BC22" s="399"/>
      <c r="BD22" s="399"/>
      <c r="BE22" s="399"/>
      <c r="BF22" s="399"/>
      <c r="BG22" s="399"/>
      <c r="BH22" s="399"/>
      <c r="BI22" s="399"/>
      <c r="BJ22" s="399"/>
      <c r="BK22" s="399"/>
      <c r="BL22" s="399"/>
      <c r="BM22" s="400"/>
      <c r="BN22" s="401">
        <v>4125229</v>
      </c>
      <c r="BO22" s="402"/>
      <c r="BP22" s="402"/>
      <c r="BQ22" s="402"/>
      <c r="BR22" s="402"/>
      <c r="BS22" s="402"/>
      <c r="BT22" s="402"/>
      <c r="BU22" s="403"/>
      <c r="BV22" s="401">
        <v>4430319</v>
      </c>
      <c r="BW22" s="402"/>
      <c r="BX22" s="402"/>
      <c r="BY22" s="402"/>
      <c r="BZ22" s="402"/>
      <c r="CA22" s="402"/>
      <c r="CB22" s="402"/>
      <c r="CC22" s="403"/>
      <c r="CD22" s="172"/>
      <c r="CE22" s="404"/>
      <c r="CF22" s="404"/>
      <c r="CG22" s="404"/>
      <c r="CH22" s="404"/>
      <c r="CI22" s="404"/>
      <c r="CJ22" s="404"/>
      <c r="CK22" s="404"/>
      <c r="CL22" s="404"/>
      <c r="CM22" s="404"/>
      <c r="CN22" s="404"/>
      <c r="CO22" s="404"/>
      <c r="CP22" s="404"/>
      <c r="CQ22" s="404"/>
      <c r="CR22" s="404"/>
      <c r="CS22" s="405"/>
      <c r="CT22" s="376"/>
      <c r="CU22" s="377"/>
      <c r="CV22" s="377"/>
      <c r="CW22" s="377"/>
      <c r="CX22" s="377"/>
      <c r="CY22" s="377"/>
      <c r="CZ22" s="377"/>
      <c r="DA22" s="378"/>
      <c r="DB22" s="376"/>
      <c r="DC22" s="377"/>
      <c r="DD22" s="377"/>
      <c r="DE22" s="377"/>
      <c r="DF22" s="377"/>
      <c r="DG22" s="377"/>
      <c r="DH22" s="377"/>
      <c r="DI22" s="378"/>
    </row>
    <row r="23" spans="1:113" ht="18.75" customHeight="1" x14ac:dyDescent="0.2">
      <c r="A23" s="163"/>
      <c r="B23" s="422"/>
      <c r="C23" s="423"/>
      <c r="D23" s="424"/>
      <c r="E23" s="431"/>
      <c r="F23" s="432"/>
      <c r="G23" s="432"/>
      <c r="H23" s="432"/>
      <c r="I23" s="432"/>
      <c r="J23" s="432"/>
      <c r="K23" s="433"/>
      <c r="L23" s="431"/>
      <c r="M23" s="432"/>
      <c r="N23" s="432"/>
      <c r="O23" s="432"/>
      <c r="P23" s="433"/>
      <c r="Q23" s="437"/>
      <c r="R23" s="438"/>
      <c r="S23" s="438"/>
      <c r="T23" s="438"/>
      <c r="U23" s="438"/>
      <c r="V23" s="439"/>
      <c r="W23" s="441"/>
      <c r="X23" s="423"/>
      <c r="Y23" s="424"/>
      <c r="Z23" s="431"/>
      <c r="AA23" s="432"/>
      <c r="AB23" s="432"/>
      <c r="AC23" s="432"/>
      <c r="AD23" s="432"/>
      <c r="AE23" s="432"/>
      <c r="AF23" s="432"/>
      <c r="AG23" s="433"/>
      <c r="AH23" s="431"/>
      <c r="AI23" s="432"/>
      <c r="AJ23" s="432"/>
      <c r="AK23" s="432"/>
      <c r="AL23" s="433"/>
      <c r="AM23" s="448"/>
      <c r="AN23" s="449"/>
      <c r="AO23" s="449"/>
      <c r="AP23" s="449"/>
      <c r="AQ23" s="449"/>
      <c r="AR23" s="450"/>
      <c r="AS23" s="437"/>
      <c r="AT23" s="438"/>
      <c r="AU23" s="438"/>
      <c r="AV23" s="438"/>
      <c r="AW23" s="438"/>
      <c r="AX23" s="452"/>
      <c r="AY23" s="386" t="s">
        <v>160</v>
      </c>
      <c r="AZ23" s="387"/>
      <c r="BA23" s="387"/>
      <c r="BB23" s="387"/>
      <c r="BC23" s="387"/>
      <c r="BD23" s="387"/>
      <c r="BE23" s="387"/>
      <c r="BF23" s="387"/>
      <c r="BG23" s="387"/>
      <c r="BH23" s="387"/>
      <c r="BI23" s="387"/>
      <c r="BJ23" s="387"/>
      <c r="BK23" s="387"/>
      <c r="BL23" s="387"/>
      <c r="BM23" s="388"/>
      <c r="BN23" s="406">
        <v>2832740</v>
      </c>
      <c r="BO23" s="407"/>
      <c r="BP23" s="407"/>
      <c r="BQ23" s="407"/>
      <c r="BR23" s="407"/>
      <c r="BS23" s="407"/>
      <c r="BT23" s="407"/>
      <c r="BU23" s="408"/>
      <c r="BV23" s="406">
        <v>3077744</v>
      </c>
      <c r="BW23" s="407"/>
      <c r="BX23" s="407"/>
      <c r="BY23" s="407"/>
      <c r="BZ23" s="407"/>
      <c r="CA23" s="407"/>
      <c r="CB23" s="407"/>
      <c r="CC23" s="408"/>
      <c r="CD23" s="172"/>
      <c r="CE23" s="404"/>
      <c r="CF23" s="404"/>
      <c r="CG23" s="404"/>
      <c r="CH23" s="404"/>
      <c r="CI23" s="404"/>
      <c r="CJ23" s="404"/>
      <c r="CK23" s="404"/>
      <c r="CL23" s="404"/>
      <c r="CM23" s="404"/>
      <c r="CN23" s="404"/>
      <c r="CO23" s="404"/>
      <c r="CP23" s="404"/>
      <c r="CQ23" s="404"/>
      <c r="CR23" s="404"/>
      <c r="CS23" s="405"/>
      <c r="CT23" s="376"/>
      <c r="CU23" s="377"/>
      <c r="CV23" s="377"/>
      <c r="CW23" s="377"/>
      <c r="CX23" s="377"/>
      <c r="CY23" s="377"/>
      <c r="CZ23" s="377"/>
      <c r="DA23" s="378"/>
      <c r="DB23" s="376"/>
      <c r="DC23" s="377"/>
      <c r="DD23" s="377"/>
      <c r="DE23" s="377"/>
      <c r="DF23" s="377"/>
      <c r="DG23" s="377"/>
      <c r="DH23" s="377"/>
      <c r="DI23" s="378"/>
    </row>
    <row r="24" spans="1:113" ht="18.75" customHeight="1" thickBot="1" x14ac:dyDescent="0.25">
      <c r="A24" s="163"/>
      <c r="B24" s="422"/>
      <c r="C24" s="423"/>
      <c r="D24" s="424"/>
      <c r="E24" s="379" t="s">
        <v>161</v>
      </c>
      <c r="F24" s="380"/>
      <c r="G24" s="380"/>
      <c r="H24" s="380"/>
      <c r="I24" s="380"/>
      <c r="J24" s="380"/>
      <c r="K24" s="381"/>
      <c r="L24" s="382">
        <v>1</v>
      </c>
      <c r="M24" s="383"/>
      <c r="N24" s="383"/>
      <c r="O24" s="383"/>
      <c r="P24" s="384"/>
      <c r="Q24" s="382">
        <v>7520</v>
      </c>
      <c r="R24" s="383"/>
      <c r="S24" s="383"/>
      <c r="T24" s="383"/>
      <c r="U24" s="383"/>
      <c r="V24" s="384"/>
      <c r="W24" s="441"/>
      <c r="X24" s="423"/>
      <c r="Y24" s="424"/>
      <c r="Z24" s="379" t="s">
        <v>162</v>
      </c>
      <c r="AA24" s="380"/>
      <c r="AB24" s="380"/>
      <c r="AC24" s="380"/>
      <c r="AD24" s="380"/>
      <c r="AE24" s="380"/>
      <c r="AF24" s="380"/>
      <c r="AG24" s="381"/>
      <c r="AH24" s="382">
        <v>117</v>
      </c>
      <c r="AI24" s="383"/>
      <c r="AJ24" s="383"/>
      <c r="AK24" s="383"/>
      <c r="AL24" s="384"/>
      <c r="AM24" s="382">
        <v>377091</v>
      </c>
      <c r="AN24" s="383"/>
      <c r="AO24" s="383"/>
      <c r="AP24" s="383"/>
      <c r="AQ24" s="383"/>
      <c r="AR24" s="384"/>
      <c r="AS24" s="382">
        <v>3223</v>
      </c>
      <c r="AT24" s="383"/>
      <c r="AU24" s="383"/>
      <c r="AV24" s="383"/>
      <c r="AW24" s="383"/>
      <c r="AX24" s="385"/>
      <c r="AY24" s="373" t="s">
        <v>163</v>
      </c>
      <c r="AZ24" s="374"/>
      <c r="BA24" s="374"/>
      <c r="BB24" s="374"/>
      <c r="BC24" s="374"/>
      <c r="BD24" s="374"/>
      <c r="BE24" s="374"/>
      <c r="BF24" s="374"/>
      <c r="BG24" s="374"/>
      <c r="BH24" s="374"/>
      <c r="BI24" s="374"/>
      <c r="BJ24" s="374"/>
      <c r="BK24" s="374"/>
      <c r="BL24" s="374"/>
      <c r="BM24" s="375"/>
      <c r="BN24" s="406">
        <v>2724796</v>
      </c>
      <c r="BO24" s="407"/>
      <c r="BP24" s="407"/>
      <c r="BQ24" s="407"/>
      <c r="BR24" s="407"/>
      <c r="BS24" s="407"/>
      <c r="BT24" s="407"/>
      <c r="BU24" s="408"/>
      <c r="BV24" s="406">
        <v>2880347</v>
      </c>
      <c r="BW24" s="407"/>
      <c r="BX24" s="407"/>
      <c r="BY24" s="407"/>
      <c r="BZ24" s="407"/>
      <c r="CA24" s="407"/>
      <c r="CB24" s="407"/>
      <c r="CC24" s="408"/>
      <c r="CD24" s="172"/>
      <c r="CE24" s="404"/>
      <c r="CF24" s="404"/>
      <c r="CG24" s="404"/>
      <c r="CH24" s="404"/>
      <c r="CI24" s="404"/>
      <c r="CJ24" s="404"/>
      <c r="CK24" s="404"/>
      <c r="CL24" s="404"/>
      <c r="CM24" s="404"/>
      <c r="CN24" s="404"/>
      <c r="CO24" s="404"/>
      <c r="CP24" s="404"/>
      <c r="CQ24" s="404"/>
      <c r="CR24" s="404"/>
      <c r="CS24" s="405"/>
      <c r="CT24" s="376"/>
      <c r="CU24" s="377"/>
      <c r="CV24" s="377"/>
      <c r="CW24" s="377"/>
      <c r="CX24" s="377"/>
      <c r="CY24" s="377"/>
      <c r="CZ24" s="377"/>
      <c r="DA24" s="378"/>
      <c r="DB24" s="376"/>
      <c r="DC24" s="377"/>
      <c r="DD24" s="377"/>
      <c r="DE24" s="377"/>
      <c r="DF24" s="377"/>
      <c r="DG24" s="377"/>
      <c r="DH24" s="377"/>
      <c r="DI24" s="378"/>
    </row>
    <row r="25" spans="1:113" ht="18.75" customHeight="1" x14ac:dyDescent="0.2">
      <c r="A25" s="163"/>
      <c r="B25" s="422"/>
      <c r="C25" s="423"/>
      <c r="D25" s="424"/>
      <c r="E25" s="379" t="s">
        <v>164</v>
      </c>
      <c r="F25" s="380"/>
      <c r="G25" s="380"/>
      <c r="H25" s="380"/>
      <c r="I25" s="380"/>
      <c r="J25" s="380"/>
      <c r="K25" s="381"/>
      <c r="L25" s="382">
        <v>1</v>
      </c>
      <c r="M25" s="383"/>
      <c r="N25" s="383"/>
      <c r="O25" s="383"/>
      <c r="P25" s="384"/>
      <c r="Q25" s="382">
        <v>6080</v>
      </c>
      <c r="R25" s="383"/>
      <c r="S25" s="383"/>
      <c r="T25" s="383"/>
      <c r="U25" s="383"/>
      <c r="V25" s="384"/>
      <c r="W25" s="441"/>
      <c r="X25" s="423"/>
      <c r="Y25" s="424"/>
      <c r="Z25" s="379" t="s">
        <v>165</v>
      </c>
      <c r="AA25" s="380"/>
      <c r="AB25" s="380"/>
      <c r="AC25" s="380"/>
      <c r="AD25" s="380"/>
      <c r="AE25" s="380"/>
      <c r="AF25" s="380"/>
      <c r="AG25" s="381"/>
      <c r="AH25" s="382" t="s">
        <v>121</v>
      </c>
      <c r="AI25" s="383"/>
      <c r="AJ25" s="383"/>
      <c r="AK25" s="383"/>
      <c r="AL25" s="384"/>
      <c r="AM25" s="382" t="s">
        <v>121</v>
      </c>
      <c r="AN25" s="383"/>
      <c r="AO25" s="383"/>
      <c r="AP25" s="383"/>
      <c r="AQ25" s="383"/>
      <c r="AR25" s="384"/>
      <c r="AS25" s="382" t="s">
        <v>121</v>
      </c>
      <c r="AT25" s="383"/>
      <c r="AU25" s="383"/>
      <c r="AV25" s="383"/>
      <c r="AW25" s="383"/>
      <c r="AX25" s="385"/>
      <c r="AY25" s="398" t="s">
        <v>166</v>
      </c>
      <c r="AZ25" s="399"/>
      <c r="BA25" s="399"/>
      <c r="BB25" s="399"/>
      <c r="BC25" s="399"/>
      <c r="BD25" s="399"/>
      <c r="BE25" s="399"/>
      <c r="BF25" s="399"/>
      <c r="BG25" s="399"/>
      <c r="BH25" s="399"/>
      <c r="BI25" s="399"/>
      <c r="BJ25" s="399"/>
      <c r="BK25" s="399"/>
      <c r="BL25" s="399"/>
      <c r="BM25" s="400"/>
      <c r="BN25" s="401">
        <v>1877676</v>
      </c>
      <c r="BO25" s="402"/>
      <c r="BP25" s="402"/>
      <c r="BQ25" s="402"/>
      <c r="BR25" s="402"/>
      <c r="BS25" s="402"/>
      <c r="BT25" s="402"/>
      <c r="BU25" s="403"/>
      <c r="BV25" s="401">
        <v>1982311</v>
      </c>
      <c r="BW25" s="402"/>
      <c r="BX25" s="402"/>
      <c r="BY25" s="402"/>
      <c r="BZ25" s="402"/>
      <c r="CA25" s="402"/>
      <c r="CB25" s="402"/>
      <c r="CC25" s="403"/>
      <c r="CD25" s="172"/>
      <c r="CE25" s="404"/>
      <c r="CF25" s="404"/>
      <c r="CG25" s="404"/>
      <c r="CH25" s="404"/>
      <c r="CI25" s="404"/>
      <c r="CJ25" s="404"/>
      <c r="CK25" s="404"/>
      <c r="CL25" s="404"/>
      <c r="CM25" s="404"/>
      <c r="CN25" s="404"/>
      <c r="CO25" s="404"/>
      <c r="CP25" s="404"/>
      <c r="CQ25" s="404"/>
      <c r="CR25" s="404"/>
      <c r="CS25" s="405"/>
      <c r="CT25" s="376"/>
      <c r="CU25" s="377"/>
      <c r="CV25" s="377"/>
      <c r="CW25" s="377"/>
      <c r="CX25" s="377"/>
      <c r="CY25" s="377"/>
      <c r="CZ25" s="377"/>
      <c r="DA25" s="378"/>
      <c r="DB25" s="376"/>
      <c r="DC25" s="377"/>
      <c r="DD25" s="377"/>
      <c r="DE25" s="377"/>
      <c r="DF25" s="377"/>
      <c r="DG25" s="377"/>
      <c r="DH25" s="377"/>
      <c r="DI25" s="378"/>
    </row>
    <row r="26" spans="1:113" ht="18.75" customHeight="1" x14ac:dyDescent="0.2">
      <c r="A26" s="163"/>
      <c r="B26" s="422"/>
      <c r="C26" s="423"/>
      <c r="D26" s="424"/>
      <c r="E26" s="379" t="s">
        <v>167</v>
      </c>
      <c r="F26" s="380"/>
      <c r="G26" s="380"/>
      <c r="H26" s="380"/>
      <c r="I26" s="380"/>
      <c r="J26" s="380"/>
      <c r="K26" s="381"/>
      <c r="L26" s="382">
        <v>1</v>
      </c>
      <c r="M26" s="383"/>
      <c r="N26" s="383"/>
      <c r="O26" s="383"/>
      <c r="P26" s="384"/>
      <c r="Q26" s="382">
        <v>5710</v>
      </c>
      <c r="R26" s="383"/>
      <c r="S26" s="383"/>
      <c r="T26" s="383"/>
      <c r="U26" s="383"/>
      <c r="V26" s="384"/>
      <c r="W26" s="441"/>
      <c r="X26" s="423"/>
      <c r="Y26" s="424"/>
      <c r="Z26" s="379" t="s">
        <v>168</v>
      </c>
      <c r="AA26" s="417"/>
      <c r="AB26" s="417"/>
      <c r="AC26" s="417"/>
      <c r="AD26" s="417"/>
      <c r="AE26" s="417"/>
      <c r="AF26" s="417"/>
      <c r="AG26" s="418"/>
      <c r="AH26" s="382">
        <v>1</v>
      </c>
      <c r="AI26" s="383"/>
      <c r="AJ26" s="383"/>
      <c r="AK26" s="383"/>
      <c r="AL26" s="384"/>
      <c r="AM26" s="382" t="s">
        <v>169</v>
      </c>
      <c r="AN26" s="383"/>
      <c r="AO26" s="383"/>
      <c r="AP26" s="383"/>
      <c r="AQ26" s="383"/>
      <c r="AR26" s="384"/>
      <c r="AS26" s="382" t="s">
        <v>169</v>
      </c>
      <c r="AT26" s="383"/>
      <c r="AU26" s="383"/>
      <c r="AV26" s="383"/>
      <c r="AW26" s="383"/>
      <c r="AX26" s="385"/>
      <c r="AY26" s="415" t="s">
        <v>170</v>
      </c>
      <c r="AZ26" s="360"/>
      <c r="BA26" s="360"/>
      <c r="BB26" s="360"/>
      <c r="BC26" s="360"/>
      <c r="BD26" s="360"/>
      <c r="BE26" s="360"/>
      <c r="BF26" s="360"/>
      <c r="BG26" s="360"/>
      <c r="BH26" s="360"/>
      <c r="BI26" s="360"/>
      <c r="BJ26" s="360"/>
      <c r="BK26" s="360"/>
      <c r="BL26" s="360"/>
      <c r="BM26" s="416"/>
      <c r="BN26" s="406" t="s">
        <v>121</v>
      </c>
      <c r="BO26" s="407"/>
      <c r="BP26" s="407"/>
      <c r="BQ26" s="407"/>
      <c r="BR26" s="407"/>
      <c r="BS26" s="407"/>
      <c r="BT26" s="407"/>
      <c r="BU26" s="408"/>
      <c r="BV26" s="406" t="s">
        <v>121</v>
      </c>
      <c r="BW26" s="407"/>
      <c r="BX26" s="407"/>
      <c r="BY26" s="407"/>
      <c r="BZ26" s="407"/>
      <c r="CA26" s="407"/>
      <c r="CB26" s="407"/>
      <c r="CC26" s="408"/>
      <c r="CD26" s="172"/>
      <c r="CE26" s="404"/>
      <c r="CF26" s="404"/>
      <c r="CG26" s="404"/>
      <c r="CH26" s="404"/>
      <c r="CI26" s="404"/>
      <c r="CJ26" s="404"/>
      <c r="CK26" s="404"/>
      <c r="CL26" s="404"/>
      <c r="CM26" s="404"/>
      <c r="CN26" s="404"/>
      <c r="CO26" s="404"/>
      <c r="CP26" s="404"/>
      <c r="CQ26" s="404"/>
      <c r="CR26" s="404"/>
      <c r="CS26" s="405"/>
      <c r="CT26" s="376"/>
      <c r="CU26" s="377"/>
      <c r="CV26" s="377"/>
      <c r="CW26" s="377"/>
      <c r="CX26" s="377"/>
      <c r="CY26" s="377"/>
      <c r="CZ26" s="377"/>
      <c r="DA26" s="378"/>
      <c r="DB26" s="376"/>
      <c r="DC26" s="377"/>
      <c r="DD26" s="377"/>
      <c r="DE26" s="377"/>
      <c r="DF26" s="377"/>
      <c r="DG26" s="377"/>
      <c r="DH26" s="377"/>
      <c r="DI26" s="378"/>
    </row>
    <row r="27" spans="1:113" ht="18.75" customHeight="1" thickBot="1" x14ac:dyDescent="0.25">
      <c r="A27" s="163"/>
      <c r="B27" s="422"/>
      <c r="C27" s="423"/>
      <c r="D27" s="424"/>
      <c r="E27" s="379" t="s">
        <v>171</v>
      </c>
      <c r="F27" s="380"/>
      <c r="G27" s="380"/>
      <c r="H27" s="380"/>
      <c r="I27" s="380"/>
      <c r="J27" s="380"/>
      <c r="K27" s="381"/>
      <c r="L27" s="382">
        <v>1</v>
      </c>
      <c r="M27" s="383"/>
      <c r="N27" s="383"/>
      <c r="O27" s="383"/>
      <c r="P27" s="384"/>
      <c r="Q27" s="382">
        <v>3100</v>
      </c>
      <c r="R27" s="383"/>
      <c r="S27" s="383"/>
      <c r="T27" s="383"/>
      <c r="U27" s="383"/>
      <c r="V27" s="384"/>
      <c r="W27" s="441"/>
      <c r="X27" s="423"/>
      <c r="Y27" s="424"/>
      <c r="Z27" s="379" t="s">
        <v>172</v>
      </c>
      <c r="AA27" s="380"/>
      <c r="AB27" s="380"/>
      <c r="AC27" s="380"/>
      <c r="AD27" s="380"/>
      <c r="AE27" s="380"/>
      <c r="AF27" s="380"/>
      <c r="AG27" s="381"/>
      <c r="AH27" s="382">
        <v>7</v>
      </c>
      <c r="AI27" s="383"/>
      <c r="AJ27" s="383"/>
      <c r="AK27" s="383"/>
      <c r="AL27" s="384"/>
      <c r="AM27" s="382">
        <v>21860</v>
      </c>
      <c r="AN27" s="383"/>
      <c r="AO27" s="383"/>
      <c r="AP27" s="383"/>
      <c r="AQ27" s="383"/>
      <c r="AR27" s="384"/>
      <c r="AS27" s="382">
        <v>3123</v>
      </c>
      <c r="AT27" s="383"/>
      <c r="AU27" s="383"/>
      <c r="AV27" s="383"/>
      <c r="AW27" s="383"/>
      <c r="AX27" s="385"/>
      <c r="AY27" s="412" t="s">
        <v>173</v>
      </c>
      <c r="AZ27" s="413"/>
      <c r="BA27" s="413"/>
      <c r="BB27" s="413"/>
      <c r="BC27" s="413"/>
      <c r="BD27" s="413"/>
      <c r="BE27" s="413"/>
      <c r="BF27" s="413"/>
      <c r="BG27" s="413"/>
      <c r="BH27" s="413"/>
      <c r="BI27" s="413"/>
      <c r="BJ27" s="413"/>
      <c r="BK27" s="413"/>
      <c r="BL27" s="413"/>
      <c r="BM27" s="414"/>
      <c r="BN27" s="409">
        <v>86138</v>
      </c>
      <c r="BO27" s="410"/>
      <c r="BP27" s="410"/>
      <c r="BQ27" s="410"/>
      <c r="BR27" s="410"/>
      <c r="BS27" s="410"/>
      <c r="BT27" s="410"/>
      <c r="BU27" s="411"/>
      <c r="BV27" s="409">
        <v>86137</v>
      </c>
      <c r="BW27" s="410"/>
      <c r="BX27" s="410"/>
      <c r="BY27" s="410"/>
      <c r="BZ27" s="410"/>
      <c r="CA27" s="410"/>
      <c r="CB27" s="410"/>
      <c r="CC27" s="411"/>
      <c r="CD27" s="166"/>
      <c r="CE27" s="404"/>
      <c r="CF27" s="404"/>
      <c r="CG27" s="404"/>
      <c r="CH27" s="404"/>
      <c r="CI27" s="404"/>
      <c r="CJ27" s="404"/>
      <c r="CK27" s="404"/>
      <c r="CL27" s="404"/>
      <c r="CM27" s="404"/>
      <c r="CN27" s="404"/>
      <c r="CO27" s="404"/>
      <c r="CP27" s="404"/>
      <c r="CQ27" s="404"/>
      <c r="CR27" s="404"/>
      <c r="CS27" s="405"/>
      <c r="CT27" s="376"/>
      <c r="CU27" s="377"/>
      <c r="CV27" s="377"/>
      <c r="CW27" s="377"/>
      <c r="CX27" s="377"/>
      <c r="CY27" s="377"/>
      <c r="CZ27" s="377"/>
      <c r="DA27" s="378"/>
      <c r="DB27" s="376"/>
      <c r="DC27" s="377"/>
      <c r="DD27" s="377"/>
      <c r="DE27" s="377"/>
      <c r="DF27" s="377"/>
      <c r="DG27" s="377"/>
      <c r="DH27" s="377"/>
      <c r="DI27" s="378"/>
    </row>
    <row r="28" spans="1:113" ht="18.75" customHeight="1" x14ac:dyDescent="0.2">
      <c r="A28" s="163"/>
      <c r="B28" s="422"/>
      <c r="C28" s="423"/>
      <c r="D28" s="424"/>
      <c r="E28" s="379" t="s">
        <v>174</v>
      </c>
      <c r="F28" s="380"/>
      <c r="G28" s="380"/>
      <c r="H28" s="380"/>
      <c r="I28" s="380"/>
      <c r="J28" s="380"/>
      <c r="K28" s="381"/>
      <c r="L28" s="382">
        <v>1</v>
      </c>
      <c r="M28" s="383"/>
      <c r="N28" s="383"/>
      <c r="O28" s="383"/>
      <c r="P28" s="384"/>
      <c r="Q28" s="382">
        <v>2700</v>
      </c>
      <c r="R28" s="383"/>
      <c r="S28" s="383"/>
      <c r="T28" s="383"/>
      <c r="U28" s="383"/>
      <c r="V28" s="384"/>
      <c r="W28" s="441"/>
      <c r="X28" s="423"/>
      <c r="Y28" s="424"/>
      <c r="Z28" s="379" t="s">
        <v>175</v>
      </c>
      <c r="AA28" s="380"/>
      <c r="AB28" s="380"/>
      <c r="AC28" s="380"/>
      <c r="AD28" s="380"/>
      <c r="AE28" s="380"/>
      <c r="AF28" s="380"/>
      <c r="AG28" s="381"/>
      <c r="AH28" s="382" t="s">
        <v>121</v>
      </c>
      <c r="AI28" s="383"/>
      <c r="AJ28" s="383"/>
      <c r="AK28" s="383"/>
      <c r="AL28" s="384"/>
      <c r="AM28" s="382" t="s">
        <v>121</v>
      </c>
      <c r="AN28" s="383"/>
      <c r="AO28" s="383"/>
      <c r="AP28" s="383"/>
      <c r="AQ28" s="383"/>
      <c r="AR28" s="384"/>
      <c r="AS28" s="382" t="s">
        <v>121</v>
      </c>
      <c r="AT28" s="383"/>
      <c r="AU28" s="383"/>
      <c r="AV28" s="383"/>
      <c r="AW28" s="383"/>
      <c r="AX28" s="385"/>
      <c r="AY28" s="389" t="s">
        <v>176</v>
      </c>
      <c r="AZ28" s="390"/>
      <c r="BA28" s="390"/>
      <c r="BB28" s="391"/>
      <c r="BC28" s="398" t="s">
        <v>46</v>
      </c>
      <c r="BD28" s="399"/>
      <c r="BE28" s="399"/>
      <c r="BF28" s="399"/>
      <c r="BG28" s="399"/>
      <c r="BH28" s="399"/>
      <c r="BI28" s="399"/>
      <c r="BJ28" s="399"/>
      <c r="BK28" s="399"/>
      <c r="BL28" s="399"/>
      <c r="BM28" s="400"/>
      <c r="BN28" s="401">
        <v>644787</v>
      </c>
      <c r="BO28" s="402"/>
      <c r="BP28" s="402"/>
      <c r="BQ28" s="402"/>
      <c r="BR28" s="402"/>
      <c r="BS28" s="402"/>
      <c r="BT28" s="402"/>
      <c r="BU28" s="403"/>
      <c r="BV28" s="401">
        <v>1253904</v>
      </c>
      <c r="BW28" s="402"/>
      <c r="BX28" s="402"/>
      <c r="BY28" s="402"/>
      <c r="BZ28" s="402"/>
      <c r="CA28" s="402"/>
      <c r="CB28" s="402"/>
      <c r="CC28" s="403"/>
      <c r="CD28" s="172"/>
      <c r="CE28" s="404"/>
      <c r="CF28" s="404"/>
      <c r="CG28" s="404"/>
      <c r="CH28" s="404"/>
      <c r="CI28" s="404"/>
      <c r="CJ28" s="404"/>
      <c r="CK28" s="404"/>
      <c r="CL28" s="404"/>
      <c r="CM28" s="404"/>
      <c r="CN28" s="404"/>
      <c r="CO28" s="404"/>
      <c r="CP28" s="404"/>
      <c r="CQ28" s="404"/>
      <c r="CR28" s="404"/>
      <c r="CS28" s="405"/>
      <c r="CT28" s="376"/>
      <c r="CU28" s="377"/>
      <c r="CV28" s="377"/>
      <c r="CW28" s="377"/>
      <c r="CX28" s="377"/>
      <c r="CY28" s="377"/>
      <c r="CZ28" s="377"/>
      <c r="DA28" s="378"/>
      <c r="DB28" s="376"/>
      <c r="DC28" s="377"/>
      <c r="DD28" s="377"/>
      <c r="DE28" s="377"/>
      <c r="DF28" s="377"/>
      <c r="DG28" s="377"/>
      <c r="DH28" s="377"/>
      <c r="DI28" s="378"/>
    </row>
    <row r="29" spans="1:113" ht="18.75" customHeight="1" x14ac:dyDescent="0.2">
      <c r="A29" s="163"/>
      <c r="B29" s="422"/>
      <c r="C29" s="423"/>
      <c r="D29" s="424"/>
      <c r="E29" s="379" t="s">
        <v>177</v>
      </c>
      <c r="F29" s="380"/>
      <c r="G29" s="380"/>
      <c r="H29" s="380"/>
      <c r="I29" s="380"/>
      <c r="J29" s="380"/>
      <c r="K29" s="381"/>
      <c r="L29" s="382">
        <v>14</v>
      </c>
      <c r="M29" s="383"/>
      <c r="N29" s="383"/>
      <c r="O29" s="383"/>
      <c r="P29" s="384"/>
      <c r="Q29" s="382">
        <v>2500</v>
      </c>
      <c r="R29" s="383"/>
      <c r="S29" s="383"/>
      <c r="T29" s="383"/>
      <c r="U29" s="383"/>
      <c r="V29" s="384"/>
      <c r="W29" s="442"/>
      <c r="X29" s="443"/>
      <c r="Y29" s="444"/>
      <c r="Z29" s="379" t="s">
        <v>178</v>
      </c>
      <c r="AA29" s="380"/>
      <c r="AB29" s="380"/>
      <c r="AC29" s="380"/>
      <c r="AD29" s="380"/>
      <c r="AE29" s="380"/>
      <c r="AF29" s="380"/>
      <c r="AG29" s="381"/>
      <c r="AH29" s="382">
        <v>124</v>
      </c>
      <c r="AI29" s="383"/>
      <c r="AJ29" s="383"/>
      <c r="AK29" s="383"/>
      <c r="AL29" s="384"/>
      <c r="AM29" s="382">
        <v>398951</v>
      </c>
      <c r="AN29" s="383"/>
      <c r="AO29" s="383"/>
      <c r="AP29" s="383"/>
      <c r="AQ29" s="383"/>
      <c r="AR29" s="384"/>
      <c r="AS29" s="382">
        <v>3217</v>
      </c>
      <c r="AT29" s="383"/>
      <c r="AU29" s="383"/>
      <c r="AV29" s="383"/>
      <c r="AW29" s="383"/>
      <c r="AX29" s="385"/>
      <c r="AY29" s="392"/>
      <c r="AZ29" s="393"/>
      <c r="BA29" s="393"/>
      <c r="BB29" s="394"/>
      <c r="BC29" s="386" t="s">
        <v>179</v>
      </c>
      <c r="BD29" s="387"/>
      <c r="BE29" s="387"/>
      <c r="BF29" s="387"/>
      <c r="BG29" s="387"/>
      <c r="BH29" s="387"/>
      <c r="BI29" s="387"/>
      <c r="BJ29" s="387"/>
      <c r="BK29" s="387"/>
      <c r="BL29" s="387"/>
      <c r="BM29" s="388"/>
      <c r="BN29" s="406">
        <v>435460</v>
      </c>
      <c r="BO29" s="407"/>
      <c r="BP29" s="407"/>
      <c r="BQ29" s="407"/>
      <c r="BR29" s="407"/>
      <c r="BS29" s="407"/>
      <c r="BT29" s="407"/>
      <c r="BU29" s="408"/>
      <c r="BV29" s="406">
        <v>458415</v>
      </c>
      <c r="BW29" s="407"/>
      <c r="BX29" s="407"/>
      <c r="BY29" s="407"/>
      <c r="BZ29" s="407"/>
      <c r="CA29" s="407"/>
      <c r="CB29" s="407"/>
      <c r="CC29" s="408"/>
      <c r="CD29" s="166"/>
      <c r="CE29" s="404"/>
      <c r="CF29" s="404"/>
      <c r="CG29" s="404"/>
      <c r="CH29" s="404"/>
      <c r="CI29" s="404"/>
      <c r="CJ29" s="404"/>
      <c r="CK29" s="404"/>
      <c r="CL29" s="404"/>
      <c r="CM29" s="404"/>
      <c r="CN29" s="404"/>
      <c r="CO29" s="404"/>
      <c r="CP29" s="404"/>
      <c r="CQ29" s="404"/>
      <c r="CR29" s="404"/>
      <c r="CS29" s="405"/>
      <c r="CT29" s="376"/>
      <c r="CU29" s="377"/>
      <c r="CV29" s="377"/>
      <c r="CW29" s="377"/>
      <c r="CX29" s="377"/>
      <c r="CY29" s="377"/>
      <c r="CZ29" s="377"/>
      <c r="DA29" s="378"/>
      <c r="DB29" s="376"/>
      <c r="DC29" s="377"/>
      <c r="DD29" s="377"/>
      <c r="DE29" s="377"/>
      <c r="DF29" s="377"/>
      <c r="DG29" s="377"/>
      <c r="DH29" s="377"/>
      <c r="DI29" s="378"/>
    </row>
    <row r="30" spans="1:113" ht="18.75" customHeight="1" thickBot="1" x14ac:dyDescent="0.25">
      <c r="A30" s="163"/>
      <c r="B30" s="425"/>
      <c r="C30" s="426"/>
      <c r="D30" s="427"/>
      <c r="E30" s="361"/>
      <c r="F30" s="362"/>
      <c r="G30" s="362"/>
      <c r="H30" s="362"/>
      <c r="I30" s="362"/>
      <c r="J30" s="362"/>
      <c r="K30" s="363"/>
      <c r="L30" s="364"/>
      <c r="M30" s="365"/>
      <c r="N30" s="365"/>
      <c r="O30" s="365"/>
      <c r="P30" s="366"/>
      <c r="Q30" s="364"/>
      <c r="R30" s="365"/>
      <c r="S30" s="365"/>
      <c r="T30" s="365"/>
      <c r="U30" s="365"/>
      <c r="V30" s="366"/>
      <c r="W30" s="367" t="s">
        <v>180</v>
      </c>
      <c r="X30" s="368"/>
      <c r="Y30" s="368"/>
      <c r="Z30" s="368"/>
      <c r="AA30" s="368"/>
      <c r="AB30" s="368"/>
      <c r="AC30" s="368"/>
      <c r="AD30" s="368"/>
      <c r="AE30" s="368"/>
      <c r="AF30" s="368"/>
      <c r="AG30" s="369"/>
      <c r="AH30" s="370">
        <v>95.8</v>
      </c>
      <c r="AI30" s="371"/>
      <c r="AJ30" s="371"/>
      <c r="AK30" s="371"/>
      <c r="AL30" s="371"/>
      <c r="AM30" s="371"/>
      <c r="AN30" s="371"/>
      <c r="AO30" s="371"/>
      <c r="AP30" s="371"/>
      <c r="AQ30" s="371"/>
      <c r="AR30" s="371"/>
      <c r="AS30" s="371"/>
      <c r="AT30" s="371"/>
      <c r="AU30" s="371"/>
      <c r="AV30" s="371"/>
      <c r="AW30" s="371"/>
      <c r="AX30" s="372"/>
      <c r="AY30" s="395"/>
      <c r="AZ30" s="396"/>
      <c r="BA30" s="396"/>
      <c r="BB30" s="397"/>
      <c r="BC30" s="373" t="s">
        <v>48</v>
      </c>
      <c r="BD30" s="374"/>
      <c r="BE30" s="374"/>
      <c r="BF30" s="374"/>
      <c r="BG30" s="374"/>
      <c r="BH30" s="374"/>
      <c r="BI30" s="374"/>
      <c r="BJ30" s="374"/>
      <c r="BK30" s="374"/>
      <c r="BL30" s="374"/>
      <c r="BM30" s="375"/>
      <c r="BN30" s="409">
        <v>6809801</v>
      </c>
      <c r="BO30" s="410"/>
      <c r="BP30" s="410"/>
      <c r="BQ30" s="410"/>
      <c r="BR30" s="410"/>
      <c r="BS30" s="410"/>
      <c r="BT30" s="410"/>
      <c r="BU30" s="411"/>
      <c r="BV30" s="409">
        <v>6378102</v>
      </c>
      <c r="BW30" s="410"/>
      <c r="BX30" s="410"/>
      <c r="BY30" s="410"/>
      <c r="BZ30" s="410"/>
      <c r="CA30" s="410"/>
      <c r="CB30" s="410"/>
      <c r="CC30" s="411"/>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359" t="s">
        <v>181</v>
      </c>
      <c r="D32" s="359"/>
      <c r="E32" s="359"/>
      <c r="F32" s="359"/>
      <c r="G32" s="359"/>
      <c r="H32" s="359"/>
      <c r="I32" s="359"/>
      <c r="J32" s="359"/>
      <c r="K32" s="359"/>
      <c r="L32" s="359"/>
      <c r="M32" s="359"/>
      <c r="N32" s="359"/>
      <c r="O32" s="359"/>
      <c r="P32" s="359"/>
      <c r="Q32" s="359"/>
      <c r="R32" s="359"/>
      <c r="S32" s="359"/>
      <c r="U32" s="360" t="s">
        <v>182</v>
      </c>
      <c r="V32" s="360"/>
      <c r="W32" s="360"/>
      <c r="X32" s="360"/>
      <c r="Y32" s="360"/>
      <c r="Z32" s="360"/>
      <c r="AA32" s="360"/>
      <c r="AB32" s="360"/>
      <c r="AC32" s="360"/>
      <c r="AD32" s="360"/>
      <c r="AE32" s="360"/>
      <c r="AF32" s="360"/>
      <c r="AG32" s="360"/>
      <c r="AH32" s="360"/>
      <c r="AI32" s="360"/>
      <c r="AJ32" s="360"/>
      <c r="AK32" s="360"/>
      <c r="AM32" s="360" t="s">
        <v>183</v>
      </c>
      <c r="AN32" s="360"/>
      <c r="AO32" s="360"/>
      <c r="AP32" s="360"/>
      <c r="AQ32" s="360"/>
      <c r="AR32" s="360"/>
      <c r="AS32" s="360"/>
      <c r="AT32" s="360"/>
      <c r="AU32" s="360"/>
      <c r="AV32" s="360"/>
      <c r="AW32" s="360"/>
      <c r="AX32" s="360"/>
      <c r="AY32" s="360"/>
      <c r="AZ32" s="360"/>
      <c r="BA32" s="360"/>
      <c r="BB32" s="360"/>
      <c r="BC32" s="360"/>
      <c r="BE32" s="360" t="s">
        <v>184</v>
      </c>
      <c r="BF32" s="360"/>
      <c r="BG32" s="360"/>
      <c r="BH32" s="360"/>
      <c r="BI32" s="360"/>
      <c r="BJ32" s="360"/>
      <c r="BK32" s="360"/>
      <c r="BL32" s="360"/>
      <c r="BM32" s="360"/>
      <c r="BN32" s="360"/>
      <c r="BO32" s="360"/>
      <c r="BP32" s="360"/>
      <c r="BQ32" s="360"/>
      <c r="BR32" s="360"/>
      <c r="BS32" s="360"/>
      <c r="BT32" s="360"/>
      <c r="BU32" s="360"/>
      <c r="BW32" s="360" t="s">
        <v>185</v>
      </c>
      <c r="BX32" s="360"/>
      <c r="BY32" s="360"/>
      <c r="BZ32" s="360"/>
      <c r="CA32" s="360"/>
      <c r="CB32" s="360"/>
      <c r="CC32" s="360"/>
      <c r="CD32" s="360"/>
      <c r="CE32" s="360"/>
      <c r="CF32" s="360"/>
      <c r="CG32" s="360"/>
      <c r="CH32" s="360"/>
      <c r="CI32" s="360"/>
      <c r="CJ32" s="360"/>
      <c r="CK32" s="360"/>
      <c r="CL32" s="360"/>
      <c r="CM32" s="360"/>
      <c r="CO32" s="360" t="s">
        <v>186</v>
      </c>
      <c r="CP32" s="360"/>
      <c r="CQ32" s="360"/>
      <c r="CR32" s="360"/>
      <c r="CS32" s="360"/>
      <c r="CT32" s="360"/>
      <c r="CU32" s="360"/>
      <c r="CV32" s="360"/>
      <c r="CW32" s="360"/>
      <c r="CX32" s="360"/>
      <c r="CY32" s="360"/>
      <c r="CZ32" s="360"/>
      <c r="DA32" s="360"/>
      <c r="DB32" s="360"/>
      <c r="DC32" s="360"/>
      <c r="DD32" s="360"/>
      <c r="DE32" s="360"/>
      <c r="DI32" s="189"/>
    </row>
    <row r="33" spans="1:113" ht="13.5" customHeight="1" x14ac:dyDescent="0.2">
      <c r="A33" s="163"/>
      <c r="B33" s="190"/>
      <c r="C33" s="358" t="s">
        <v>187</v>
      </c>
      <c r="D33" s="358"/>
      <c r="E33" s="357" t="s">
        <v>188</v>
      </c>
      <c r="F33" s="357"/>
      <c r="G33" s="357"/>
      <c r="H33" s="357"/>
      <c r="I33" s="357"/>
      <c r="J33" s="357"/>
      <c r="K33" s="357"/>
      <c r="L33" s="357"/>
      <c r="M33" s="357"/>
      <c r="N33" s="357"/>
      <c r="O33" s="357"/>
      <c r="P33" s="357"/>
      <c r="Q33" s="357"/>
      <c r="R33" s="357"/>
      <c r="S33" s="357"/>
      <c r="T33" s="167"/>
      <c r="U33" s="358" t="s">
        <v>187</v>
      </c>
      <c r="V33" s="358"/>
      <c r="W33" s="357" t="s">
        <v>188</v>
      </c>
      <c r="X33" s="357"/>
      <c r="Y33" s="357"/>
      <c r="Z33" s="357"/>
      <c r="AA33" s="357"/>
      <c r="AB33" s="357"/>
      <c r="AC33" s="357"/>
      <c r="AD33" s="357"/>
      <c r="AE33" s="357"/>
      <c r="AF33" s="357"/>
      <c r="AG33" s="357"/>
      <c r="AH33" s="357"/>
      <c r="AI33" s="357"/>
      <c r="AJ33" s="357"/>
      <c r="AK33" s="357"/>
      <c r="AL33" s="167"/>
      <c r="AM33" s="358" t="s">
        <v>187</v>
      </c>
      <c r="AN33" s="358"/>
      <c r="AO33" s="357" t="s">
        <v>188</v>
      </c>
      <c r="AP33" s="357"/>
      <c r="AQ33" s="357"/>
      <c r="AR33" s="357"/>
      <c r="AS33" s="357"/>
      <c r="AT33" s="357"/>
      <c r="AU33" s="357"/>
      <c r="AV33" s="357"/>
      <c r="AW33" s="357"/>
      <c r="AX33" s="357"/>
      <c r="AY33" s="357"/>
      <c r="AZ33" s="357"/>
      <c r="BA33" s="357"/>
      <c r="BB33" s="357"/>
      <c r="BC33" s="357"/>
      <c r="BD33" s="173"/>
      <c r="BE33" s="357" t="s">
        <v>189</v>
      </c>
      <c r="BF33" s="357"/>
      <c r="BG33" s="357" t="s">
        <v>190</v>
      </c>
      <c r="BH33" s="357"/>
      <c r="BI33" s="357"/>
      <c r="BJ33" s="357"/>
      <c r="BK33" s="357"/>
      <c r="BL33" s="357"/>
      <c r="BM33" s="357"/>
      <c r="BN33" s="357"/>
      <c r="BO33" s="357"/>
      <c r="BP33" s="357"/>
      <c r="BQ33" s="357"/>
      <c r="BR33" s="357"/>
      <c r="BS33" s="357"/>
      <c r="BT33" s="357"/>
      <c r="BU33" s="357"/>
      <c r="BV33" s="173"/>
      <c r="BW33" s="358" t="s">
        <v>189</v>
      </c>
      <c r="BX33" s="358"/>
      <c r="BY33" s="357" t="s">
        <v>191</v>
      </c>
      <c r="BZ33" s="357"/>
      <c r="CA33" s="357"/>
      <c r="CB33" s="357"/>
      <c r="CC33" s="357"/>
      <c r="CD33" s="357"/>
      <c r="CE33" s="357"/>
      <c r="CF33" s="357"/>
      <c r="CG33" s="357"/>
      <c r="CH33" s="357"/>
      <c r="CI33" s="357"/>
      <c r="CJ33" s="357"/>
      <c r="CK33" s="357"/>
      <c r="CL33" s="357"/>
      <c r="CM33" s="357"/>
      <c r="CN33" s="167"/>
      <c r="CO33" s="358" t="s">
        <v>187</v>
      </c>
      <c r="CP33" s="358"/>
      <c r="CQ33" s="357" t="s">
        <v>192</v>
      </c>
      <c r="CR33" s="357"/>
      <c r="CS33" s="357"/>
      <c r="CT33" s="357"/>
      <c r="CU33" s="357"/>
      <c r="CV33" s="357"/>
      <c r="CW33" s="357"/>
      <c r="CX33" s="357"/>
      <c r="CY33" s="357"/>
      <c r="CZ33" s="357"/>
      <c r="DA33" s="357"/>
      <c r="DB33" s="357"/>
      <c r="DC33" s="357"/>
      <c r="DD33" s="357"/>
      <c r="DE33" s="357"/>
      <c r="DF33" s="167"/>
      <c r="DG33" s="356" t="s">
        <v>193</v>
      </c>
      <c r="DH33" s="356"/>
      <c r="DI33" s="168"/>
    </row>
    <row r="34" spans="1:113" ht="32.25" customHeight="1" x14ac:dyDescent="0.2">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恩納村国民健康保険特別会計</v>
      </c>
      <c r="X34" s="355"/>
      <c r="Y34" s="355"/>
      <c r="Z34" s="355"/>
      <c r="AA34" s="355"/>
      <c r="AB34" s="355"/>
      <c r="AC34" s="355"/>
      <c r="AD34" s="355"/>
      <c r="AE34" s="355"/>
      <c r="AF34" s="355"/>
      <c r="AG34" s="355"/>
      <c r="AH34" s="355"/>
      <c r="AI34" s="355"/>
      <c r="AJ34" s="355"/>
      <c r="AK34" s="355"/>
      <c r="AL34" s="163"/>
      <c r="AM34" s="354">
        <f>IF(AO34="","",MAX(C34:D43,U34:V43)+1)</f>
        <v>4</v>
      </c>
      <c r="AN34" s="354"/>
      <c r="AO34" s="355" t="str">
        <f>IF('各会計、関係団体の財政状況及び健全化判断比率'!B30="","",'各会計、関係団体の財政状況及び健全化判断比率'!B30)</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6</v>
      </c>
      <c r="BX34" s="354"/>
      <c r="BY34" s="355" t="str">
        <f>IF('各会計、関係団体の財政状況及び健全化判断比率'!B68="","",'各会計、関係団体の財政状況及び健全化判断比率'!B68)</f>
        <v>沖縄県市町村自治会館管理組合</v>
      </c>
      <c r="BZ34" s="355"/>
      <c r="CA34" s="355"/>
      <c r="CB34" s="355"/>
      <c r="CC34" s="355"/>
      <c r="CD34" s="355"/>
      <c r="CE34" s="355"/>
      <c r="CF34" s="355"/>
      <c r="CG34" s="355"/>
      <c r="CH34" s="355"/>
      <c r="CI34" s="355"/>
      <c r="CJ34" s="355"/>
      <c r="CK34" s="355"/>
      <c r="CL34" s="355"/>
      <c r="CM34" s="355"/>
      <c r="CN34" s="163"/>
      <c r="CO34" s="354" t="str">
        <f>IF(CQ34="","",MAX(C34:D43,U34:V43,AM34:AN43,BE34:BF43,BW34:BX43)+1)</f>
        <v/>
      </c>
      <c r="CP34" s="354"/>
      <c r="CQ34" s="355" t="str">
        <f>IF('各会計、関係団体の財政状況及び健全化判断比率'!BS7="","",'各会計、関係団体の財政状況及び健全化判断比率'!BS7)</f>
        <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2">
      <c r="A35" s="163"/>
      <c r="B35" s="190"/>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後期高齢者医療特別会計</v>
      </c>
      <c r="X35" s="355"/>
      <c r="Y35" s="355"/>
      <c r="Z35" s="355"/>
      <c r="AA35" s="355"/>
      <c r="AB35" s="355"/>
      <c r="AC35" s="355"/>
      <c r="AD35" s="355"/>
      <c r="AE35" s="355"/>
      <c r="AF35" s="355"/>
      <c r="AG35" s="355"/>
      <c r="AH35" s="355"/>
      <c r="AI35" s="355"/>
      <c r="AJ35" s="355"/>
      <c r="AK35" s="355"/>
      <c r="AL35" s="163"/>
      <c r="AM35" s="354">
        <f t="shared" ref="AM35:AM43" si="0">IF(AO35="","",AM34+1)</f>
        <v>5</v>
      </c>
      <c r="AN35" s="354"/>
      <c r="AO35" s="355" t="str">
        <f>IF('各会計、関係団体の財政状況及び健全化判断比率'!B31="","",'各会計、関係団体の財政状況及び健全化判断比率'!B31)</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7</v>
      </c>
      <c r="BX35" s="354"/>
      <c r="BY35" s="355" t="str">
        <f>IF('各会計、関係団体の財政状況及び健全化判断比率'!B69="","",'各会計、関係団体の財政状況及び健全化判断比率'!B69)</f>
        <v>沖縄県市町村総合事務組合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2">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t="str">
        <f t="shared" ref="U36:U43" si="4">IF(W36="","",U35+1)</f>
        <v/>
      </c>
      <c r="V36" s="354"/>
      <c r="W36" s="355"/>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8</v>
      </c>
      <c r="BX36" s="354"/>
      <c r="BY36" s="355" t="str">
        <f>IF('各会計、関係団体の財政状況及び健全化判断比率'!B70="","",'各会計、関係団体の財政状況及び健全化判断比率'!B70)</f>
        <v>金武地区消防衛生組合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2">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9</v>
      </c>
      <c r="BX37" s="354"/>
      <c r="BY37" s="355" t="str">
        <f>IF('各会計、関係団体の財政状況及び健全化判断比率'!B71="","",'各会計、関係団体の財政状況及び健全化判断比率'!B71)</f>
        <v>北部広域市町村圏事務組合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2">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10</v>
      </c>
      <c r="BX38" s="354"/>
      <c r="BY38" s="355" t="str">
        <f>IF('各会計、関係団体の財政状況及び健全化判断比率'!B72="","",'各会計、関係団体の財政状況及び健全化判断比率'!B72)</f>
        <v>沖縄県介護保険広域連合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2">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11</v>
      </c>
      <c r="BX39" s="354"/>
      <c r="BY39" s="355" t="str">
        <f>IF('各会計、関係団体の財政状況及び健全化判断比率'!B73="","",'各会計、関係団体の財政状況及び健全化判断比率'!B73)</f>
        <v>沖縄県後期高齢者医療広域</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2">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12</v>
      </c>
      <c r="BX40" s="354"/>
      <c r="BY40" s="355" t="str">
        <f>IF('各会計、関係団体の財政状況及び健全化判断比率'!B74="","",'各会計、関係団体の財政状況及び健全化判断比率'!B74)</f>
        <v>中部北環境施設組合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2">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2">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2">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2">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2">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2">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2">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2">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2">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2">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2"/>
    <row r="55" spans="5:113" x14ac:dyDescent="0.2"/>
    <row r="56" spans="5:113" x14ac:dyDescent="0.2"/>
  </sheetData>
  <sheetProtection algorithmName="SHA-512" hashValue="t97KqHUPMDCxt+LXApncfi0OA63NZ7xoedTMshGzpuHyM9NuguBxoBLjhEv57FtQlnvJp75AV3j6v0EPrbuPqA==" saltValue="SrTDB3XA/BBFziC0yKadM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W22:Y29"/>
    <mergeCell ref="Z22:AG23"/>
    <mergeCell ref="CE22:CS23"/>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AY22:BM22"/>
    <mergeCell ref="BN22:BU22"/>
    <mergeCell ref="BV22:CC22"/>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2">
      <c r="A34" s="22"/>
      <c r="B34" s="31"/>
      <c r="C34" s="1136" t="s">
        <v>534</v>
      </c>
      <c r="D34" s="1136"/>
      <c r="E34" s="1137"/>
      <c r="F34" s="32">
        <v>8.7100000000000009</v>
      </c>
      <c r="G34" s="33">
        <v>14.17</v>
      </c>
      <c r="H34" s="33">
        <v>17.23</v>
      </c>
      <c r="I34" s="33">
        <v>6.38</v>
      </c>
      <c r="J34" s="34">
        <v>39.729999999999997</v>
      </c>
      <c r="K34" s="22"/>
      <c r="L34" s="22"/>
      <c r="M34" s="22"/>
      <c r="N34" s="22"/>
      <c r="O34" s="22"/>
      <c r="P34" s="22"/>
    </row>
    <row r="35" spans="1:16" ht="39" customHeight="1" x14ac:dyDescent="0.2">
      <c r="A35" s="22"/>
      <c r="B35" s="35"/>
      <c r="C35" s="1132" t="s">
        <v>535</v>
      </c>
      <c r="D35" s="1132"/>
      <c r="E35" s="1133"/>
      <c r="F35" s="36">
        <v>18.5</v>
      </c>
      <c r="G35" s="37">
        <v>15.32</v>
      </c>
      <c r="H35" s="37">
        <v>18</v>
      </c>
      <c r="I35" s="37">
        <v>18.73</v>
      </c>
      <c r="J35" s="38">
        <v>20.78</v>
      </c>
      <c r="K35" s="22"/>
      <c r="L35" s="22"/>
      <c r="M35" s="22"/>
      <c r="N35" s="22"/>
      <c r="O35" s="22"/>
      <c r="P35" s="22"/>
    </row>
    <row r="36" spans="1:16" ht="39" customHeight="1" x14ac:dyDescent="0.2">
      <c r="A36" s="22"/>
      <c r="B36" s="35"/>
      <c r="C36" s="1132" t="s">
        <v>536</v>
      </c>
      <c r="D36" s="1132"/>
      <c r="E36" s="1133"/>
      <c r="F36" s="36" t="s">
        <v>488</v>
      </c>
      <c r="G36" s="37" t="s">
        <v>488</v>
      </c>
      <c r="H36" s="37" t="s">
        <v>488</v>
      </c>
      <c r="I36" s="37" t="s">
        <v>488</v>
      </c>
      <c r="J36" s="38">
        <v>5.39</v>
      </c>
      <c r="K36" s="22"/>
      <c r="L36" s="22"/>
      <c r="M36" s="22"/>
      <c r="N36" s="22"/>
      <c r="O36" s="22"/>
      <c r="P36" s="22"/>
    </row>
    <row r="37" spans="1:16" ht="39" customHeight="1" x14ac:dyDescent="0.2">
      <c r="A37" s="22"/>
      <c r="B37" s="35"/>
      <c r="C37" s="1132" t="s">
        <v>537</v>
      </c>
      <c r="D37" s="1132"/>
      <c r="E37" s="1133"/>
      <c r="F37" s="36">
        <v>0.61</v>
      </c>
      <c r="G37" s="37">
        <v>1.1299999999999999</v>
      </c>
      <c r="H37" s="37">
        <v>0.24</v>
      </c>
      <c r="I37" s="37">
        <v>0.38</v>
      </c>
      <c r="J37" s="38">
        <v>0.2</v>
      </c>
      <c r="K37" s="22"/>
      <c r="L37" s="22"/>
      <c r="M37" s="22"/>
      <c r="N37" s="22"/>
      <c r="O37" s="22"/>
      <c r="P37" s="22"/>
    </row>
    <row r="38" spans="1:16" ht="39" customHeight="1" x14ac:dyDescent="0.2">
      <c r="A38" s="22"/>
      <c r="B38" s="35"/>
      <c r="C38" s="1132" t="s">
        <v>538</v>
      </c>
      <c r="D38" s="1132"/>
      <c r="E38" s="1133"/>
      <c r="F38" s="36">
        <v>0.01</v>
      </c>
      <c r="G38" s="37">
        <v>0.02</v>
      </c>
      <c r="H38" s="37">
        <v>0</v>
      </c>
      <c r="I38" s="37">
        <v>0.02</v>
      </c>
      <c r="J38" s="38">
        <v>0.02</v>
      </c>
      <c r="K38" s="22"/>
      <c r="L38" s="22"/>
      <c r="M38" s="22"/>
      <c r="N38" s="22"/>
      <c r="O38" s="22"/>
      <c r="P38" s="22"/>
    </row>
    <row r="39" spans="1:16" ht="39" customHeight="1" x14ac:dyDescent="0.2">
      <c r="A39" s="22"/>
      <c r="B39" s="35"/>
      <c r="C39" s="1132"/>
      <c r="D39" s="1132"/>
      <c r="E39" s="1133"/>
      <c r="F39" s="36"/>
      <c r="G39" s="37"/>
      <c r="H39" s="37"/>
      <c r="I39" s="37"/>
      <c r="J39" s="38"/>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539</v>
      </c>
      <c r="D42" s="1132"/>
      <c r="E42" s="1133"/>
      <c r="F42" s="36" t="s">
        <v>488</v>
      </c>
      <c r="G42" s="37" t="s">
        <v>488</v>
      </c>
      <c r="H42" s="37" t="s">
        <v>488</v>
      </c>
      <c r="I42" s="37" t="s">
        <v>488</v>
      </c>
      <c r="J42" s="38" t="s">
        <v>488</v>
      </c>
      <c r="K42" s="22"/>
      <c r="L42" s="22"/>
      <c r="M42" s="22"/>
      <c r="N42" s="22"/>
      <c r="O42" s="22"/>
      <c r="P42" s="22"/>
    </row>
    <row r="43" spans="1:16" ht="39" customHeight="1" thickBot="1" x14ac:dyDescent="0.25">
      <c r="A43" s="22"/>
      <c r="B43" s="40"/>
      <c r="C43" s="1134" t="s">
        <v>540</v>
      </c>
      <c r="D43" s="1134"/>
      <c r="E43" s="1135"/>
      <c r="F43" s="41">
        <v>0.25</v>
      </c>
      <c r="G43" s="42">
        <v>0.16</v>
      </c>
      <c r="H43" s="42">
        <v>0.31</v>
      </c>
      <c r="I43" s="42">
        <v>0.37</v>
      </c>
      <c r="J43" s="43" t="s">
        <v>488</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vgmiiAQ7NY3dnsPAHLYqu8VSOfh6mnEoOlFjyHyk/lBwvg51xX/XXH2cMR+OkmsMi5wCttzffUCdk9pvpz+y+Q==" saltValue="Sxvz1L+e0mo+vtttG0pTp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526</v>
      </c>
      <c r="L44" s="54" t="s">
        <v>527</v>
      </c>
      <c r="M44" s="54" t="s">
        <v>528</v>
      </c>
      <c r="N44" s="54" t="s">
        <v>529</v>
      </c>
      <c r="O44" s="55" t="s">
        <v>530</v>
      </c>
      <c r="P44" s="46"/>
      <c r="Q44" s="46"/>
      <c r="R44" s="46"/>
      <c r="S44" s="46"/>
      <c r="T44" s="46"/>
      <c r="U44" s="46"/>
    </row>
    <row r="45" spans="1:21" ht="30.75" customHeight="1" x14ac:dyDescent="0.2">
      <c r="A45" s="46"/>
      <c r="B45" s="1161" t="s">
        <v>9</v>
      </c>
      <c r="C45" s="1162"/>
      <c r="D45" s="56"/>
      <c r="E45" s="1167" t="s">
        <v>10</v>
      </c>
      <c r="F45" s="1167"/>
      <c r="G45" s="1167"/>
      <c r="H45" s="1167"/>
      <c r="I45" s="1167"/>
      <c r="J45" s="1168"/>
      <c r="K45" s="57">
        <v>403</v>
      </c>
      <c r="L45" s="58">
        <v>396</v>
      </c>
      <c r="M45" s="58">
        <v>393</v>
      </c>
      <c r="N45" s="58">
        <v>432</v>
      </c>
      <c r="O45" s="59">
        <v>396</v>
      </c>
      <c r="P45" s="46"/>
      <c r="Q45" s="46"/>
      <c r="R45" s="46"/>
      <c r="S45" s="46"/>
      <c r="T45" s="46"/>
      <c r="U45" s="46"/>
    </row>
    <row r="46" spans="1:21" ht="30.75" customHeight="1" x14ac:dyDescent="0.2">
      <c r="A46" s="46"/>
      <c r="B46" s="1163"/>
      <c r="C46" s="1164"/>
      <c r="D46" s="60"/>
      <c r="E46" s="1140" t="s">
        <v>11</v>
      </c>
      <c r="F46" s="1140"/>
      <c r="G46" s="1140"/>
      <c r="H46" s="1140"/>
      <c r="I46" s="1140"/>
      <c r="J46" s="1141"/>
      <c r="K46" s="61" t="s">
        <v>488</v>
      </c>
      <c r="L46" s="62" t="s">
        <v>488</v>
      </c>
      <c r="M46" s="62" t="s">
        <v>488</v>
      </c>
      <c r="N46" s="62" t="s">
        <v>488</v>
      </c>
      <c r="O46" s="63" t="s">
        <v>488</v>
      </c>
      <c r="P46" s="46"/>
      <c r="Q46" s="46"/>
      <c r="R46" s="46"/>
      <c r="S46" s="46"/>
      <c r="T46" s="46"/>
      <c r="U46" s="46"/>
    </row>
    <row r="47" spans="1:21" ht="30.75" customHeight="1" x14ac:dyDescent="0.2">
      <c r="A47" s="46"/>
      <c r="B47" s="1163"/>
      <c r="C47" s="1164"/>
      <c r="D47" s="60"/>
      <c r="E47" s="1140" t="s">
        <v>12</v>
      </c>
      <c r="F47" s="1140"/>
      <c r="G47" s="1140"/>
      <c r="H47" s="1140"/>
      <c r="I47" s="1140"/>
      <c r="J47" s="1141"/>
      <c r="K47" s="61" t="s">
        <v>488</v>
      </c>
      <c r="L47" s="62" t="s">
        <v>488</v>
      </c>
      <c r="M47" s="62" t="s">
        <v>488</v>
      </c>
      <c r="N47" s="62" t="s">
        <v>488</v>
      </c>
      <c r="O47" s="63" t="s">
        <v>488</v>
      </c>
      <c r="P47" s="46"/>
      <c r="Q47" s="46"/>
      <c r="R47" s="46"/>
      <c r="S47" s="46"/>
      <c r="T47" s="46"/>
      <c r="U47" s="46"/>
    </row>
    <row r="48" spans="1:21" ht="30.75" customHeight="1" x14ac:dyDescent="0.2">
      <c r="A48" s="46"/>
      <c r="B48" s="1163"/>
      <c r="C48" s="1164"/>
      <c r="D48" s="60"/>
      <c r="E48" s="1140" t="s">
        <v>13</v>
      </c>
      <c r="F48" s="1140"/>
      <c r="G48" s="1140"/>
      <c r="H48" s="1140"/>
      <c r="I48" s="1140"/>
      <c r="J48" s="1141"/>
      <c r="K48" s="61">
        <v>45</v>
      </c>
      <c r="L48" s="62">
        <v>47</v>
      </c>
      <c r="M48" s="62">
        <v>49</v>
      </c>
      <c r="N48" s="62">
        <v>52</v>
      </c>
      <c r="O48" s="63">
        <v>11</v>
      </c>
      <c r="P48" s="46"/>
      <c r="Q48" s="46"/>
      <c r="R48" s="46"/>
      <c r="S48" s="46"/>
      <c r="T48" s="46"/>
      <c r="U48" s="46"/>
    </row>
    <row r="49" spans="1:21" ht="30.75" customHeight="1" x14ac:dyDescent="0.2">
      <c r="A49" s="46"/>
      <c r="B49" s="1163"/>
      <c r="C49" s="1164"/>
      <c r="D49" s="60"/>
      <c r="E49" s="1140" t="s">
        <v>14</v>
      </c>
      <c r="F49" s="1140"/>
      <c r="G49" s="1140"/>
      <c r="H49" s="1140"/>
      <c r="I49" s="1140"/>
      <c r="J49" s="1141"/>
      <c r="K49" s="61">
        <v>26</v>
      </c>
      <c r="L49" s="62">
        <v>29</v>
      </c>
      <c r="M49" s="62">
        <v>37</v>
      </c>
      <c r="N49" s="62">
        <v>33</v>
      </c>
      <c r="O49" s="63">
        <v>35</v>
      </c>
      <c r="P49" s="46"/>
      <c r="Q49" s="46"/>
      <c r="R49" s="46"/>
      <c r="S49" s="46"/>
      <c r="T49" s="46"/>
      <c r="U49" s="46"/>
    </row>
    <row r="50" spans="1:21" ht="30.75" customHeight="1" x14ac:dyDescent="0.2">
      <c r="A50" s="46"/>
      <c r="B50" s="1163"/>
      <c r="C50" s="1164"/>
      <c r="D50" s="60"/>
      <c r="E50" s="1140" t="s">
        <v>15</v>
      </c>
      <c r="F50" s="1140"/>
      <c r="G50" s="1140"/>
      <c r="H50" s="1140"/>
      <c r="I50" s="1140"/>
      <c r="J50" s="1141"/>
      <c r="K50" s="61" t="s">
        <v>488</v>
      </c>
      <c r="L50" s="62" t="s">
        <v>488</v>
      </c>
      <c r="M50" s="62" t="s">
        <v>488</v>
      </c>
      <c r="N50" s="62" t="s">
        <v>488</v>
      </c>
      <c r="O50" s="63" t="s">
        <v>488</v>
      </c>
      <c r="P50" s="46"/>
      <c r="Q50" s="46"/>
      <c r="R50" s="46"/>
      <c r="S50" s="46"/>
      <c r="T50" s="46"/>
      <c r="U50" s="46"/>
    </row>
    <row r="51" spans="1:21" ht="30.75" customHeight="1" x14ac:dyDescent="0.2">
      <c r="A51" s="46"/>
      <c r="B51" s="1165"/>
      <c r="C51" s="1166"/>
      <c r="D51" s="64"/>
      <c r="E51" s="1140" t="s">
        <v>16</v>
      </c>
      <c r="F51" s="1140"/>
      <c r="G51" s="1140"/>
      <c r="H51" s="1140"/>
      <c r="I51" s="1140"/>
      <c r="J51" s="1141"/>
      <c r="K51" s="61" t="s">
        <v>488</v>
      </c>
      <c r="L51" s="62" t="s">
        <v>488</v>
      </c>
      <c r="M51" s="62" t="s">
        <v>488</v>
      </c>
      <c r="N51" s="62" t="s">
        <v>488</v>
      </c>
      <c r="O51" s="63" t="s">
        <v>488</v>
      </c>
      <c r="P51" s="46"/>
      <c r="Q51" s="46"/>
      <c r="R51" s="46"/>
      <c r="S51" s="46"/>
      <c r="T51" s="46"/>
      <c r="U51" s="46"/>
    </row>
    <row r="52" spans="1:21" ht="30.75" customHeight="1" x14ac:dyDescent="0.2">
      <c r="A52" s="46"/>
      <c r="B52" s="1138" t="s">
        <v>17</v>
      </c>
      <c r="C52" s="1139"/>
      <c r="D52" s="64"/>
      <c r="E52" s="1140" t="s">
        <v>18</v>
      </c>
      <c r="F52" s="1140"/>
      <c r="G52" s="1140"/>
      <c r="H52" s="1140"/>
      <c r="I52" s="1140"/>
      <c r="J52" s="1141"/>
      <c r="K52" s="61">
        <v>317</v>
      </c>
      <c r="L52" s="62">
        <v>314</v>
      </c>
      <c r="M52" s="62">
        <v>308</v>
      </c>
      <c r="N52" s="62">
        <v>300</v>
      </c>
      <c r="O52" s="63">
        <v>286</v>
      </c>
      <c r="P52" s="46"/>
      <c r="Q52" s="46"/>
      <c r="R52" s="46"/>
      <c r="S52" s="46"/>
      <c r="T52" s="46"/>
      <c r="U52" s="46"/>
    </row>
    <row r="53" spans="1:21" ht="30.75" customHeight="1" thickBot="1" x14ac:dyDescent="0.25">
      <c r="A53" s="46"/>
      <c r="B53" s="1142" t="s">
        <v>19</v>
      </c>
      <c r="C53" s="1143"/>
      <c r="D53" s="65"/>
      <c r="E53" s="1144" t="s">
        <v>20</v>
      </c>
      <c r="F53" s="1144"/>
      <c r="G53" s="1144"/>
      <c r="H53" s="1144"/>
      <c r="I53" s="1144"/>
      <c r="J53" s="1145"/>
      <c r="K53" s="66">
        <v>157</v>
      </c>
      <c r="L53" s="67">
        <v>158</v>
      </c>
      <c r="M53" s="67">
        <v>171</v>
      </c>
      <c r="N53" s="67">
        <v>217</v>
      </c>
      <c r="O53" s="68">
        <v>156</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541</v>
      </c>
      <c r="L57" s="79" t="s">
        <v>542</v>
      </c>
      <c r="M57" s="79" t="s">
        <v>543</v>
      </c>
      <c r="N57" s="79" t="s">
        <v>544</v>
      </c>
      <c r="O57" s="80" t="s">
        <v>545</v>
      </c>
      <c r="P57" s="46"/>
      <c r="Q57" s="46"/>
      <c r="R57" s="46"/>
      <c r="S57" s="46"/>
      <c r="T57" s="46"/>
      <c r="U57" s="46"/>
    </row>
    <row r="58" spans="1:21" ht="31.5" customHeight="1" x14ac:dyDescent="0.2">
      <c r="B58" s="1146" t="s">
        <v>24</v>
      </c>
      <c r="C58" s="1147"/>
      <c r="D58" s="1152" t="s">
        <v>25</v>
      </c>
      <c r="E58" s="1153"/>
      <c r="F58" s="1153"/>
      <c r="G58" s="1153"/>
      <c r="H58" s="1153"/>
      <c r="I58" s="1153"/>
      <c r="J58" s="1154"/>
      <c r="K58" s="81"/>
      <c r="L58" s="82"/>
      <c r="M58" s="82"/>
      <c r="N58" s="82"/>
      <c r="O58" s="83"/>
    </row>
    <row r="59" spans="1:21" ht="31.5" customHeight="1" x14ac:dyDescent="0.2">
      <c r="B59" s="1148"/>
      <c r="C59" s="1149"/>
      <c r="D59" s="1155" t="s">
        <v>26</v>
      </c>
      <c r="E59" s="1156"/>
      <c r="F59" s="1156"/>
      <c r="G59" s="1156"/>
      <c r="H59" s="1156"/>
      <c r="I59" s="1156"/>
      <c r="J59" s="1157"/>
      <c r="K59" s="84"/>
      <c r="L59" s="85"/>
      <c r="M59" s="85"/>
      <c r="N59" s="85"/>
      <c r="O59" s="86"/>
    </row>
    <row r="60" spans="1:21" ht="31.5" customHeight="1" thickBot="1" x14ac:dyDescent="0.25">
      <c r="B60" s="1150"/>
      <c r="C60" s="1151"/>
      <c r="D60" s="1158" t="s">
        <v>27</v>
      </c>
      <c r="E60" s="1159"/>
      <c r="F60" s="1159"/>
      <c r="G60" s="1159"/>
      <c r="H60" s="1159"/>
      <c r="I60" s="1159"/>
      <c r="J60" s="1160"/>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erjSa2nlDEzJJ+GZDZ7CrRqs1f7AncbFuyzI6eomshVgcYSheMNPp1sKYuNFMo1vl72/2xko7HaYxtbdYV1qkw==" saltValue="lqTmfjt9hQHTYYjpVHrlU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526</v>
      </c>
      <c r="J40" s="101" t="s">
        <v>527</v>
      </c>
      <c r="K40" s="101" t="s">
        <v>528</v>
      </c>
      <c r="L40" s="101" t="s">
        <v>529</v>
      </c>
      <c r="M40" s="102" t="s">
        <v>530</v>
      </c>
    </row>
    <row r="41" spans="2:13" ht="27.75" customHeight="1" x14ac:dyDescent="0.2">
      <c r="B41" s="1181" t="s">
        <v>30</v>
      </c>
      <c r="C41" s="1182"/>
      <c r="D41" s="103"/>
      <c r="E41" s="1183" t="s">
        <v>31</v>
      </c>
      <c r="F41" s="1183"/>
      <c r="G41" s="1183"/>
      <c r="H41" s="1184"/>
      <c r="I41" s="330">
        <v>5284</v>
      </c>
      <c r="J41" s="331">
        <v>5078</v>
      </c>
      <c r="K41" s="331">
        <v>4807</v>
      </c>
      <c r="L41" s="331">
        <v>4430</v>
      </c>
      <c r="M41" s="332">
        <v>4115</v>
      </c>
    </row>
    <row r="42" spans="2:13" ht="27.75" customHeight="1" x14ac:dyDescent="0.2">
      <c r="B42" s="1171"/>
      <c r="C42" s="1172"/>
      <c r="D42" s="104"/>
      <c r="E42" s="1175" t="s">
        <v>32</v>
      </c>
      <c r="F42" s="1175"/>
      <c r="G42" s="1175"/>
      <c r="H42" s="1176"/>
      <c r="I42" s="333" t="s">
        <v>488</v>
      </c>
      <c r="J42" s="334" t="s">
        <v>488</v>
      </c>
      <c r="K42" s="334" t="s">
        <v>488</v>
      </c>
      <c r="L42" s="334" t="s">
        <v>488</v>
      </c>
      <c r="M42" s="335" t="s">
        <v>488</v>
      </c>
    </row>
    <row r="43" spans="2:13" ht="27.75" customHeight="1" x14ac:dyDescent="0.2">
      <c r="B43" s="1171"/>
      <c r="C43" s="1172"/>
      <c r="D43" s="104"/>
      <c r="E43" s="1175" t="s">
        <v>33</v>
      </c>
      <c r="F43" s="1175"/>
      <c r="G43" s="1175"/>
      <c r="H43" s="1176"/>
      <c r="I43" s="333">
        <v>833</v>
      </c>
      <c r="J43" s="334">
        <v>894</v>
      </c>
      <c r="K43" s="334">
        <v>948</v>
      </c>
      <c r="L43" s="334">
        <v>1069</v>
      </c>
      <c r="M43" s="335">
        <v>1033</v>
      </c>
    </row>
    <row r="44" spans="2:13" ht="27.75" customHeight="1" x14ac:dyDescent="0.2">
      <c r="B44" s="1171"/>
      <c r="C44" s="1172"/>
      <c r="D44" s="104"/>
      <c r="E44" s="1175" t="s">
        <v>34</v>
      </c>
      <c r="F44" s="1175"/>
      <c r="G44" s="1175"/>
      <c r="H44" s="1176"/>
      <c r="I44" s="333">
        <v>152</v>
      </c>
      <c r="J44" s="334">
        <v>119</v>
      </c>
      <c r="K44" s="334">
        <v>85</v>
      </c>
      <c r="L44" s="334">
        <v>65</v>
      </c>
      <c r="M44" s="335">
        <v>77</v>
      </c>
    </row>
    <row r="45" spans="2:13" ht="27.75" customHeight="1" x14ac:dyDescent="0.2">
      <c r="B45" s="1171"/>
      <c r="C45" s="1172"/>
      <c r="D45" s="104"/>
      <c r="E45" s="1175" t="s">
        <v>35</v>
      </c>
      <c r="F45" s="1175"/>
      <c r="G45" s="1175"/>
      <c r="H45" s="1176"/>
      <c r="I45" s="333">
        <v>280</v>
      </c>
      <c r="J45" s="334">
        <v>212</v>
      </c>
      <c r="K45" s="334">
        <v>238</v>
      </c>
      <c r="L45" s="334">
        <v>271</v>
      </c>
      <c r="M45" s="335">
        <v>315</v>
      </c>
    </row>
    <row r="46" spans="2:13" ht="27.75" customHeight="1" x14ac:dyDescent="0.2">
      <c r="B46" s="1171"/>
      <c r="C46" s="1172"/>
      <c r="D46" s="105"/>
      <c r="E46" s="1175" t="s">
        <v>36</v>
      </c>
      <c r="F46" s="1175"/>
      <c r="G46" s="1175"/>
      <c r="H46" s="1176"/>
      <c r="I46" s="333" t="s">
        <v>488</v>
      </c>
      <c r="J46" s="334" t="s">
        <v>488</v>
      </c>
      <c r="K46" s="334" t="s">
        <v>488</v>
      </c>
      <c r="L46" s="334" t="s">
        <v>488</v>
      </c>
      <c r="M46" s="335" t="s">
        <v>488</v>
      </c>
    </row>
    <row r="47" spans="2:13" ht="27.75" customHeight="1" x14ac:dyDescent="0.2">
      <c r="B47" s="1171"/>
      <c r="C47" s="1172"/>
      <c r="D47" s="106"/>
      <c r="E47" s="1185" t="s">
        <v>37</v>
      </c>
      <c r="F47" s="1186"/>
      <c r="G47" s="1186"/>
      <c r="H47" s="1187"/>
      <c r="I47" s="333" t="s">
        <v>488</v>
      </c>
      <c r="J47" s="334" t="s">
        <v>488</v>
      </c>
      <c r="K47" s="334" t="s">
        <v>488</v>
      </c>
      <c r="L47" s="334" t="s">
        <v>488</v>
      </c>
      <c r="M47" s="335" t="s">
        <v>488</v>
      </c>
    </row>
    <row r="48" spans="2:13" ht="27.75" customHeight="1" x14ac:dyDescent="0.2">
      <c r="B48" s="1171"/>
      <c r="C48" s="1172"/>
      <c r="D48" s="104"/>
      <c r="E48" s="1175" t="s">
        <v>38</v>
      </c>
      <c r="F48" s="1175"/>
      <c r="G48" s="1175"/>
      <c r="H48" s="1176"/>
      <c r="I48" s="333" t="s">
        <v>488</v>
      </c>
      <c r="J48" s="334" t="s">
        <v>488</v>
      </c>
      <c r="K48" s="334" t="s">
        <v>488</v>
      </c>
      <c r="L48" s="334" t="s">
        <v>488</v>
      </c>
      <c r="M48" s="335" t="s">
        <v>488</v>
      </c>
    </row>
    <row r="49" spans="2:13" ht="27.75" customHeight="1" x14ac:dyDescent="0.2">
      <c r="B49" s="1173"/>
      <c r="C49" s="1174"/>
      <c r="D49" s="104"/>
      <c r="E49" s="1175" t="s">
        <v>39</v>
      </c>
      <c r="F49" s="1175"/>
      <c r="G49" s="1175"/>
      <c r="H49" s="1176"/>
      <c r="I49" s="333" t="s">
        <v>488</v>
      </c>
      <c r="J49" s="334" t="s">
        <v>488</v>
      </c>
      <c r="K49" s="334" t="s">
        <v>488</v>
      </c>
      <c r="L49" s="334" t="s">
        <v>488</v>
      </c>
      <c r="M49" s="335" t="s">
        <v>488</v>
      </c>
    </row>
    <row r="50" spans="2:13" ht="27.75" customHeight="1" x14ac:dyDescent="0.2">
      <c r="B50" s="1169" t="s">
        <v>40</v>
      </c>
      <c r="C50" s="1170"/>
      <c r="D50" s="107"/>
      <c r="E50" s="1175" t="s">
        <v>41</v>
      </c>
      <c r="F50" s="1175"/>
      <c r="G50" s="1175"/>
      <c r="H50" s="1176"/>
      <c r="I50" s="333">
        <v>3760</v>
      </c>
      <c r="J50" s="334">
        <v>4566</v>
      </c>
      <c r="K50" s="334">
        <v>4913</v>
      </c>
      <c r="L50" s="334">
        <v>5151</v>
      </c>
      <c r="M50" s="335">
        <v>4424</v>
      </c>
    </row>
    <row r="51" spans="2:13" ht="27.75" customHeight="1" x14ac:dyDescent="0.2">
      <c r="B51" s="1171"/>
      <c r="C51" s="1172"/>
      <c r="D51" s="104"/>
      <c r="E51" s="1175" t="s">
        <v>42</v>
      </c>
      <c r="F51" s="1175"/>
      <c r="G51" s="1175"/>
      <c r="H51" s="1176"/>
      <c r="I51" s="333">
        <v>37</v>
      </c>
      <c r="J51" s="334">
        <v>37</v>
      </c>
      <c r="K51" s="334">
        <v>32</v>
      </c>
      <c r="L51" s="334">
        <v>21</v>
      </c>
      <c r="M51" s="335">
        <v>10</v>
      </c>
    </row>
    <row r="52" spans="2:13" ht="27.75" customHeight="1" x14ac:dyDescent="0.2">
      <c r="B52" s="1173"/>
      <c r="C52" s="1174"/>
      <c r="D52" s="104"/>
      <c r="E52" s="1175" t="s">
        <v>43</v>
      </c>
      <c r="F52" s="1175"/>
      <c r="G52" s="1175"/>
      <c r="H52" s="1176"/>
      <c r="I52" s="333">
        <v>3660</v>
      </c>
      <c r="J52" s="334">
        <v>3575</v>
      </c>
      <c r="K52" s="334">
        <v>3428</v>
      </c>
      <c r="L52" s="334">
        <v>3311</v>
      </c>
      <c r="M52" s="335">
        <v>3680</v>
      </c>
    </row>
    <row r="53" spans="2:13" ht="27.75" customHeight="1" thickBot="1" x14ac:dyDescent="0.25">
      <c r="B53" s="1177" t="s">
        <v>19</v>
      </c>
      <c r="C53" s="1178"/>
      <c r="D53" s="108"/>
      <c r="E53" s="1179" t="s">
        <v>44</v>
      </c>
      <c r="F53" s="1179"/>
      <c r="G53" s="1179"/>
      <c r="H53" s="1180"/>
      <c r="I53" s="336">
        <v>-907</v>
      </c>
      <c r="J53" s="337">
        <v>-1876</v>
      </c>
      <c r="K53" s="337">
        <v>-2296</v>
      </c>
      <c r="L53" s="337">
        <v>-2647</v>
      </c>
      <c r="M53" s="338">
        <v>-2575</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J1hFBhv7ogfa8OsJNffhjyHQk8ghReWGj9M99EyLKzUEUIgpNlwJoIB8NvEh2RSFUFOqy8KArdK4X0a3gOzBKA==" saltValue="aEjGzr8Gcp3WBJcImhTfB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528</v>
      </c>
      <c r="G54" s="117" t="s">
        <v>529</v>
      </c>
      <c r="H54" s="118" t="s">
        <v>530</v>
      </c>
    </row>
    <row r="55" spans="2:8" ht="52.5" customHeight="1" x14ac:dyDescent="0.2">
      <c r="B55" s="119"/>
      <c r="C55" s="1196" t="s">
        <v>46</v>
      </c>
      <c r="D55" s="1196"/>
      <c r="E55" s="1197"/>
      <c r="F55" s="339">
        <v>1254</v>
      </c>
      <c r="G55" s="339">
        <v>1254</v>
      </c>
      <c r="H55" s="340">
        <v>645</v>
      </c>
    </row>
    <row r="56" spans="2:8" ht="52.5" customHeight="1" x14ac:dyDescent="0.2">
      <c r="B56" s="120"/>
      <c r="C56" s="1198" t="s">
        <v>47</v>
      </c>
      <c r="D56" s="1198"/>
      <c r="E56" s="1199"/>
      <c r="F56" s="341">
        <v>484</v>
      </c>
      <c r="G56" s="341">
        <v>458</v>
      </c>
      <c r="H56" s="342">
        <v>435</v>
      </c>
    </row>
    <row r="57" spans="2:8" ht="53.25" customHeight="1" x14ac:dyDescent="0.2">
      <c r="B57" s="120"/>
      <c r="C57" s="1200" t="s">
        <v>48</v>
      </c>
      <c r="D57" s="1200"/>
      <c r="E57" s="1201"/>
      <c r="F57" s="343">
        <v>4915</v>
      </c>
      <c r="G57" s="343">
        <v>6378</v>
      </c>
      <c r="H57" s="344">
        <v>6810</v>
      </c>
    </row>
    <row r="58" spans="2:8" ht="45.75" customHeight="1" x14ac:dyDescent="0.2">
      <c r="B58" s="121"/>
      <c r="C58" s="1188" t="s">
        <v>555</v>
      </c>
      <c r="D58" s="1189"/>
      <c r="E58" s="1190"/>
      <c r="F58" s="345">
        <v>1409</v>
      </c>
      <c r="G58" s="345">
        <v>2362</v>
      </c>
      <c r="H58" s="346">
        <v>3208</v>
      </c>
    </row>
    <row r="59" spans="2:8" ht="45.75" customHeight="1" x14ac:dyDescent="0.2">
      <c r="B59" s="121"/>
      <c r="C59" s="1188" t="s">
        <v>554</v>
      </c>
      <c r="D59" s="1189"/>
      <c r="E59" s="1190"/>
      <c r="F59" s="345">
        <v>2676</v>
      </c>
      <c r="G59" s="345">
        <v>2948</v>
      </c>
      <c r="H59" s="346">
        <v>2860</v>
      </c>
    </row>
    <row r="60" spans="2:8" ht="45.75" customHeight="1" x14ac:dyDescent="0.2">
      <c r="B60" s="121"/>
      <c r="C60" s="1188" t="s">
        <v>556</v>
      </c>
      <c r="D60" s="1189"/>
      <c r="E60" s="1190"/>
      <c r="F60" s="345">
        <v>154</v>
      </c>
      <c r="G60" s="345">
        <v>154</v>
      </c>
      <c r="H60" s="346">
        <v>154</v>
      </c>
    </row>
    <row r="61" spans="2:8" ht="45.75" customHeight="1" x14ac:dyDescent="0.2">
      <c r="B61" s="121"/>
      <c r="C61" s="1188" t="s">
        <v>557</v>
      </c>
      <c r="D61" s="1189"/>
      <c r="E61" s="1190"/>
      <c r="F61" s="345">
        <v>61</v>
      </c>
      <c r="G61" s="345">
        <v>84</v>
      </c>
      <c r="H61" s="346">
        <v>130</v>
      </c>
    </row>
    <row r="62" spans="2:8" ht="45.75" customHeight="1" thickBot="1" x14ac:dyDescent="0.25">
      <c r="B62" s="122"/>
      <c r="C62" s="1191" t="s">
        <v>546</v>
      </c>
      <c r="D62" s="1192"/>
      <c r="E62" s="1193"/>
      <c r="F62" s="347">
        <v>109</v>
      </c>
      <c r="G62" s="347">
        <v>109</v>
      </c>
      <c r="H62" s="348">
        <v>108</v>
      </c>
    </row>
    <row r="63" spans="2:8" ht="52.5" customHeight="1" thickBot="1" x14ac:dyDescent="0.25">
      <c r="B63" s="123"/>
      <c r="C63" s="1194" t="s">
        <v>49</v>
      </c>
      <c r="D63" s="1194"/>
      <c r="E63" s="1195"/>
      <c r="F63" s="349">
        <v>6653</v>
      </c>
      <c r="G63" s="349">
        <v>8090</v>
      </c>
      <c r="H63" s="350">
        <v>7890</v>
      </c>
    </row>
    <row r="64" spans="2:8" ht="13.2" x14ac:dyDescent="0.2"/>
  </sheetData>
  <sheetProtection algorithmName="SHA-512" hashValue="veVQ+M9JKdqNMnivqPQJY4OP+PJ6CLSsq96JcuRRP7yW5vZC+hv/r3dTp4UrvA8Hu6dX6mvAOKjE6f6SUXWSGA==" saltValue="tkwbqXdJXZRfqKrc+2ZWm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525</v>
      </c>
      <c r="G2" s="137"/>
      <c r="H2" s="138"/>
    </row>
    <row r="3" spans="1:8" x14ac:dyDescent="0.2">
      <c r="A3" s="134" t="s">
        <v>518</v>
      </c>
      <c r="B3" s="139"/>
      <c r="C3" s="140"/>
      <c r="D3" s="141">
        <v>372195</v>
      </c>
      <c r="E3" s="142"/>
      <c r="F3" s="143">
        <v>117234</v>
      </c>
      <c r="G3" s="144"/>
      <c r="H3" s="145"/>
    </row>
    <row r="4" spans="1:8" x14ac:dyDescent="0.2">
      <c r="A4" s="146"/>
      <c r="B4" s="147"/>
      <c r="C4" s="148"/>
      <c r="D4" s="149">
        <v>28738</v>
      </c>
      <c r="E4" s="150"/>
      <c r="F4" s="151">
        <v>59796</v>
      </c>
      <c r="G4" s="152"/>
      <c r="H4" s="153"/>
    </row>
    <row r="5" spans="1:8" x14ac:dyDescent="0.2">
      <c r="A5" s="134" t="s">
        <v>520</v>
      </c>
      <c r="B5" s="139"/>
      <c r="C5" s="140"/>
      <c r="D5" s="141">
        <v>120523</v>
      </c>
      <c r="E5" s="142"/>
      <c r="F5" s="143">
        <v>97758</v>
      </c>
      <c r="G5" s="144"/>
      <c r="H5" s="145"/>
    </row>
    <row r="6" spans="1:8" x14ac:dyDescent="0.2">
      <c r="A6" s="146"/>
      <c r="B6" s="147"/>
      <c r="C6" s="148"/>
      <c r="D6" s="149">
        <v>44459</v>
      </c>
      <c r="E6" s="150"/>
      <c r="F6" s="151">
        <v>45946</v>
      </c>
      <c r="G6" s="152"/>
      <c r="H6" s="153"/>
    </row>
    <row r="7" spans="1:8" x14ac:dyDescent="0.2">
      <c r="A7" s="134" t="s">
        <v>521</v>
      </c>
      <c r="B7" s="139"/>
      <c r="C7" s="140"/>
      <c r="D7" s="141">
        <v>99471</v>
      </c>
      <c r="E7" s="142"/>
      <c r="F7" s="143">
        <v>91338</v>
      </c>
      <c r="G7" s="144"/>
      <c r="H7" s="145"/>
    </row>
    <row r="8" spans="1:8" x14ac:dyDescent="0.2">
      <c r="A8" s="146"/>
      <c r="B8" s="147"/>
      <c r="C8" s="148"/>
      <c r="D8" s="149">
        <v>43672</v>
      </c>
      <c r="E8" s="150"/>
      <c r="F8" s="151">
        <v>43989</v>
      </c>
      <c r="G8" s="152"/>
      <c r="H8" s="153"/>
    </row>
    <row r="9" spans="1:8" x14ac:dyDescent="0.2">
      <c r="A9" s="134" t="s">
        <v>522</v>
      </c>
      <c r="B9" s="139"/>
      <c r="C9" s="140"/>
      <c r="D9" s="141">
        <v>125728</v>
      </c>
      <c r="E9" s="142"/>
      <c r="F9" s="143">
        <v>103975</v>
      </c>
      <c r="G9" s="144"/>
      <c r="H9" s="145"/>
    </row>
    <row r="10" spans="1:8" x14ac:dyDescent="0.2">
      <c r="A10" s="146"/>
      <c r="B10" s="147"/>
      <c r="C10" s="148"/>
      <c r="D10" s="149">
        <v>45484</v>
      </c>
      <c r="E10" s="150"/>
      <c r="F10" s="151">
        <v>52698</v>
      </c>
      <c r="G10" s="152"/>
      <c r="H10" s="153"/>
    </row>
    <row r="11" spans="1:8" x14ac:dyDescent="0.2">
      <c r="A11" s="134" t="s">
        <v>523</v>
      </c>
      <c r="B11" s="139"/>
      <c r="C11" s="140"/>
      <c r="D11" s="141">
        <v>174893</v>
      </c>
      <c r="E11" s="142"/>
      <c r="F11" s="143">
        <v>112678</v>
      </c>
      <c r="G11" s="144"/>
      <c r="H11" s="145"/>
    </row>
    <row r="12" spans="1:8" x14ac:dyDescent="0.2">
      <c r="A12" s="146"/>
      <c r="B12" s="147"/>
      <c r="C12" s="154"/>
      <c r="D12" s="149">
        <v>89850</v>
      </c>
      <c r="E12" s="150"/>
      <c r="F12" s="151">
        <v>55165</v>
      </c>
      <c r="G12" s="152"/>
      <c r="H12" s="153"/>
    </row>
    <row r="13" spans="1:8" x14ac:dyDescent="0.2">
      <c r="A13" s="134"/>
      <c r="B13" s="139"/>
      <c r="C13" s="140"/>
      <c r="D13" s="141">
        <v>178562</v>
      </c>
      <c r="E13" s="142"/>
      <c r="F13" s="143">
        <v>104597</v>
      </c>
      <c r="G13" s="155"/>
      <c r="H13" s="145"/>
    </row>
    <row r="14" spans="1:8" x14ac:dyDescent="0.2">
      <c r="A14" s="146"/>
      <c r="B14" s="147"/>
      <c r="C14" s="148"/>
      <c r="D14" s="149">
        <v>50441</v>
      </c>
      <c r="E14" s="150"/>
      <c r="F14" s="151">
        <v>51519</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8.7200000000000006</v>
      </c>
      <c r="C19" s="156">
        <f>ROUND(VALUE(SUBSTITUTE(実質収支比率等に係る経年分析!G$48,"▲","-")),2)</f>
        <v>14.18</v>
      </c>
      <c r="D19" s="156">
        <f>ROUND(VALUE(SUBSTITUTE(実質収支比率等に係る経年分析!H$48,"▲","-")),2)</f>
        <v>17.23</v>
      </c>
      <c r="E19" s="156">
        <f>ROUND(VALUE(SUBSTITUTE(実質収支比率等に係る経年分析!I$48,"▲","-")),2)</f>
        <v>6.38</v>
      </c>
      <c r="F19" s="156">
        <f>ROUND(VALUE(SUBSTITUTE(実質収支比率等に係る経年分析!J$48,"▲","-")),2)</f>
        <v>39.74</v>
      </c>
    </row>
    <row r="20" spans="1:11" x14ac:dyDescent="0.2">
      <c r="A20" s="156" t="s">
        <v>53</v>
      </c>
      <c r="B20" s="156">
        <f>ROUND(VALUE(SUBSTITUTE(実質収支比率等に係る経年分析!F$47,"▲","-")),2)</f>
        <v>43.71</v>
      </c>
      <c r="C20" s="156">
        <f>ROUND(VALUE(SUBSTITUTE(実質収支比率等に係る経年分析!G$47,"▲","-")),2)</f>
        <v>29.05</v>
      </c>
      <c r="D20" s="156">
        <f>ROUND(VALUE(SUBSTITUTE(実質収支比率等に係る経年分析!H$47,"▲","-")),2)</f>
        <v>34.700000000000003</v>
      </c>
      <c r="E20" s="156">
        <f>ROUND(VALUE(SUBSTITUTE(実質収支比率等に係る経年分析!I$47,"▲","-")),2)</f>
        <v>32.909999999999997</v>
      </c>
      <c r="F20" s="156">
        <f>ROUND(VALUE(SUBSTITUTE(実質収支比率等に係る経年分析!J$47,"▲","-")),2)</f>
        <v>16.78</v>
      </c>
    </row>
    <row r="21" spans="1:11" x14ac:dyDescent="0.2">
      <c r="A21" s="156" t="s">
        <v>54</v>
      </c>
      <c r="B21" s="156">
        <f>IF(ISNUMBER(VALUE(SUBSTITUTE(実質収支比率等に係る経年分析!F$49,"▲","-"))),ROUND(VALUE(SUBSTITUTE(実質収支比率等に係る経年分析!F$49,"▲","-")),2),NA())</f>
        <v>-3</v>
      </c>
      <c r="C21" s="156">
        <f>IF(ISNUMBER(VALUE(SUBSTITUTE(実質収支比率等に係る経年分析!G$49,"▲","-"))),ROUND(VALUE(SUBSTITUTE(実質収支比率等に係る経年分析!G$49,"▲","-")),2),NA())</f>
        <v>-6.05</v>
      </c>
      <c r="D21" s="156">
        <f>IF(ISNUMBER(VALUE(SUBSTITUTE(実質収支比率等に係る経年分析!H$49,"▲","-"))),ROUND(VALUE(SUBSTITUTE(実質収支比率等に係る経年分析!H$49,"▲","-")),2),NA())</f>
        <v>6.26</v>
      </c>
      <c r="E21" s="156">
        <f>IF(ISNUMBER(VALUE(SUBSTITUTE(実質収支比率等に係る経年分析!I$49,"▲","-"))),ROUND(VALUE(SUBSTITUTE(実質収支比率等に係る経年分析!I$49,"▲","-")),2),NA())</f>
        <v>-9.9600000000000009</v>
      </c>
      <c r="F21" s="156">
        <f>IF(ISNUMBER(VALUE(SUBSTITUTE(実質収支比率等に係る経年分析!J$49,"▲","-"))),ROUND(VALUE(SUBSTITUTE(実質収支比率等に係る経年分析!J$49,"▲","-")),2),NA())</f>
        <v>17.559999999999999</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0.25</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0.16</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0.31</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0.37</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2">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0.02</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0.02</v>
      </c>
    </row>
    <row r="33" spans="1:16" x14ac:dyDescent="0.2">
      <c r="A33" s="157" t="str">
        <f>IF(連結実質赤字比率に係る赤字・黒字の構成分析!C$37="",NA(),連結実質赤字比率に係る赤字・黒字の構成分析!C$37)</f>
        <v>恩納村国民健康保険特別会計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0.61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1.1299999999999999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0.24</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0.38</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0.2</v>
      </c>
    </row>
    <row r="34" spans="1:16" x14ac:dyDescent="0.2">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#VALUE!</v>
      </c>
      <c r="C34" s="157" t="e">
        <f>IF(ROUND(VALUE(SUBSTITUTE(連結実質赤字比率に係る赤字・黒字の構成分析!F$36,"▲", "-")), 2) &gt;= 0, ABS(ROUND(VALUE(SUBSTITUTE(連結実質赤字比率に係る赤字・黒字の構成分析!F$36,"▲", "-")), 2)), NA())</f>
        <v>#VALUE!</v>
      </c>
      <c r="D34" s="157" t="e">
        <f>IF(ROUND(VALUE(SUBSTITUTE(連結実質赤字比率に係る赤字・黒字の構成分析!G$36,"▲", "-")), 2) &lt; 0, ABS(ROUND(VALUE(SUBSTITUTE(連結実質赤字比率に係る赤字・黒字の構成分析!G$36,"▲", "-")), 2)), NA())</f>
        <v>#VALUE!</v>
      </c>
      <c r="E34" s="157" t="e">
        <f>IF(ROUND(VALUE(SUBSTITUTE(連結実質赤字比率に係る赤字・黒字の構成分析!G$36,"▲", "-")), 2) &gt;= 0, ABS(ROUND(VALUE(SUBSTITUTE(連結実質赤字比率に係る赤字・黒字の構成分析!G$36,"▲", "-")), 2)), NA())</f>
        <v>#VALUE!</v>
      </c>
      <c r="F34" s="157" t="e">
        <f>IF(ROUND(VALUE(SUBSTITUTE(連結実質赤字比率に係る赤字・黒字の構成分析!H$36,"▲", "-")), 2) &lt; 0, ABS(ROUND(VALUE(SUBSTITUTE(連結実質赤字比率に係る赤字・黒字の構成分析!H$36,"▲", "-")), 2)), NA())</f>
        <v>#VALUE!</v>
      </c>
      <c r="G34" s="157" t="e">
        <f>IF(ROUND(VALUE(SUBSTITUTE(連結実質赤字比率に係る赤字・黒字の構成分析!H$36,"▲", "-")), 2) &gt;= 0, ABS(ROUND(VALUE(SUBSTITUTE(連結実質赤字比率に係る赤字・黒字の構成分析!H$36,"▲", "-")), 2)), NA())</f>
        <v>#VALUE!</v>
      </c>
      <c r="H34" s="157" t="e">
        <f>IF(ROUND(VALUE(SUBSTITUTE(連結実質赤字比率に係る赤字・黒字の構成分析!I$36,"▲", "-")), 2) &lt; 0, ABS(ROUND(VALUE(SUBSTITUTE(連結実質赤字比率に係る赤字・黒字の構成分析!I$36,"▲", "-")), 2)), NA())</f>
        <v>#VALUE!</v>
      </c>
      <c r="I34" s="157" t="e">
        <f>IF(ROUND(VALUE(SUBSTITUTE(連結実質赤字比率に係る赤字・黒字の構成分析!I$36,"▲", "-")), 2) &gt;= 0, ABS(ROUND(VALUE(SUBSTITUTE(連結実質赤字比率に係る赤字・黒字の構成分析!I$36,"▲", "-")), 2)), NA())</f>
        <v>#VALUE!</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5.39</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18.5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15.32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18.73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20.78</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8.7100000000000009</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14.17</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17.23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6.38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39.729999999999997</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317</v>
      </c>
      <c r="E42" s="158"/>
      <c r="F42" s="158"/>
      <c r="G42" s="158">
        <f>'実質公債費比率（分子）の構造'!L$52</f>
        <v>314</v>
      </c>
      <c r="H42" s="158"/>
      <c r="I42" s="158"/>
      <c r="J42" s="158">
        <f>'実質公債費比率（分子）の構造'!M$52</f>
        <v>308</v>
      </c>
      <c r="K42" s="158"/>
      <c r="L42" s="158"/>
      <c r="M42" s="158">
        <f>'実質公債費比率（分子）の構造'!N$52</f>
        <v>300</v>
      </c>
      <c r="N42" s="158"/>
      <c r="O42" s="158"/>
      <c r="P42" s="158">
        <f>'実質公債費比率（分子）の構造'!O$52</f>
        <v>286</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f>'実質公債費比率（分子）の構造'!K$49</f>
        <v>26</v>
      </c>
      <c r="C45" s="158"/>
      <c r="D45" s="158"/>
      <c r="E45" s="158">
        <f>'実質公債費比率（分子）の構造'!L$49</f>
        <v>29</v>
      </c>
      <c r="F45" s="158"/>
      <c r="G45" s="158"/>
      <c r="H45" s="158">
        <f>'実質公債費比率（分子）の構造'!M$49</f>
        <v>37</v>
      </c>
      <c r="I45" s="158"/>
      <c r="J45" s="158"/>
      <c r="K45" s="158">
        <f>'実質公債費比率（分子）の構造'!N$49</f>
        <v>33</v>
      </c>
      <c r="L45" s="158"/>
      <c r="M45" s="158"/>
      <c r="N45" s="158">
        <f>'実質公債費比率（分子）の構造'!O$49</f>
        <v>35</v>
      </c>
      <c r="O45" s="158"/>
      <c r="P45" s="158"/>
    </row>
    <row r="46" spans="1:16" x14ac:dyDescent="0.2">
      <c r="A46" s="158" t="s">
        <v>64</v>
      </c>
      <c r="B46" s="158">
        <f>'実質公債費比率（分子）の構造'!K$48</f>
        <v>45</v>
      </c>
      <c r="C46" s="158"/>
      <c r="D46" s="158"/>
      <c r="E46" s="158">
        <f>'実質公債費比率（分子）の構造'!L$48</f>
        <v>47</v>
      </c>
      <c r="F46" s="158"/>
      <c r="G46" s="158"/>
      <c r="H46" s="158">
        <f>'実質公債費比率（分子）の構造'!M$48</f>
        <v>49</v>
      </c>
      <c r="I46" s="158"/>
      <c r="J46" s="158"/>
      <c r="K46" s="158">
        <f>'実質公債費比率（分子）の構造'!N$48</f>
        <v>52</v>
      </c>
      <c r="L46" s="158"/>
      <c r="M46" s="158"/>
      <c r="N46" s="158">
        <f>'実質公債費比率（分子）の構造'!O$48</f>
        <v>11</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403</v>
      </c>
      <c r="C49" s="158"/>
      <c r="D49" s="158"/>
      <c r="E49" s="158">
        <f>'実質公債費比率（分子）の構造'!L$45</f>
        <v>396</v>
      </c>
      <c r="F49" s="158"/>
      <c r="G49" s="158"/>
      <c r="H49" s="158">
        <f>'実質公債費比率（分子）の構造'!M$45</f>
        <v>393</v>
      </c>
      <c r="I49" s="158"/>
      <c r="J49" s="158"/>
      <c r="K49" s="158">
        <f>'実質公債費比率（分子）の構造'!N$45</f>
        <v>432</v>
      </c>
      <c r="L49" s="158"/>
      <c r="M49" s="158"/>
      <c r="N49" s="158">
        <f>'実質公債費比率（分子）の構造'!O$45</f>
        <v>396</v>
      </c>
      <c r="O49" s="158"/>
      <c r="P49" s="158"/>
    </row>
    <row r="50" spans="1:16" x14ac:dyDescent="0.2">
      <c r="A50" s="158" t="s">
        <v>67</v>
      </c>
      <c r="B50" s="158" t="e">
        <f>NA()</f>
        <v>#N/A</v>
      </c>
      <c r="C50" s="158">
        <f>IF(ISNUMBER('実質公債費比率（分子）の構造'!K$53),'実質公債費比率（分子）の構造'!K$53,NA())</f>
        <v>157</v>
      </c>
      <c r="D50" s="158" t="e">
        <f>NA()</f>
        <v>#N/A</v>
      </c>
      <c r="E50" s="158" t="e">
        <f>NA()</f>
        <v>#N/A</v>
      </c>
      <c r="F50" s="158">
        <f>IF(ISNUMBER('実質公債費比率（分子）の構造'!L$53),'実質公債費比率（分子）の構造'!L$53,NA())</f>
        <v>158</v>
      </c>
      <c r="G50" s="158" t="e">
        <f>NA()</f>
        <v>#N/A</v>
      </c>
      <c r="H50" s="158" t="e">
        <f>NA()</f>
        <v>#N/A</v>
      </c>
      <c r="I50" s="158">
        <f>IF(ISNUMBER('実質公債費比率（分子）の構造'!M$53),'実質公債費比率（分子）の構造'!M$53,NA())</f>
        <v>171</v>
      </c>
      <c r="J50" s="158" t="e">
        <f>NA()</f>
        <v>#N/A</v>
      </c>
      <c r="K50" s="158" t="e">
        <f>NA()</f>
        <v>#N/A</v>
      </c>
      <c r="L50" s="158">
        <f>IF(ISNUMBER('実質公債費比率（分子）の構造'!N$53),'実質公債費比率（分子）の構造'!N$53,NA())</f>
        <v>217</v>
      </c>
      <c r="M50" s="158" t="e">
        <f>NA()</f>
        <v>#N/A</v>
      </c>
      <c r="N50" s="158" t="e">
        <f>NA()</f>
        <v>#N/A</v>
      </c>
      <c r="O50" s="158">
        <f>IF(ISNUMBER('実質公債費比率（分子）の構造'!O$53),'実質公債費比率（分子）の構造'!O$53,NA())</f>
        <v>156</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3660</v>
      </c>
      <c r="E56" s="157"/>
      <c r="F56" s="157"/>
      <c r="G56" s="157">
        <f>'将来負担比率（分子）の構造'!J$52</f>
        <v>3575</v>
      </c>
      <c r="H56" s="157"/>
      <c r="I56" s="157"/>
      <c r="J56" s="157">
        <f>'将来負担比率（分子）の構造'!K$52</f>
        <v>3428</v>
      </c>
      <c r="K56" s="157"/>
      <c r="L56" s="157"/>
      <c r="M56" s="157">
        <f>'将来負担比率（分子）の構造'!L$52</f>
        <v>3311</v>
      </c>
      <c r="N56" s="157"/>
      <c r="O56" s="157"/>
      <c r="P56" s="157">
        <f>'将来負担比率（分子）の構造'!M$52</f>
        <v>3680</v>
      </c>
    </row>
    <row r="57" spans="1:16" x14ac:dyDescent="0.2">
      <c r="A57" s="157" t="s">
        <v>42</v>
      </c>
      <c r="B57" s="157"/>
      <c r="C57" s="157"/>
      <c r="D57" s="157">
        <f>'将来負担比率（分子）の構造'!I$51</f>
        <v>37</v>
      </c>
      <c r="E57" s="157"/>
      <c r="F57" s="157"/>
      <c r="G57" s="157">
        <f>'将来負担比率（分子）の構造'!J$51</f>
        <v>37</v>
      </c>
      <c r="H57" s="157"/>
      <c r="I57" s="157"/>
      <c r="J57" s="157">
        <f>'将来負担比率（分子）の構造'!K$51</f>
        <v>32</v>
      </c>
      <c r="K57" s="157"/>
      <c r="L57" s="157"/>
      <c r="M57" s="157">
        <f>'将来負担比率（分子）の構造'!L$51</f>
        <v>21</v>
      </c>
      <c r="N57" s="157"/>
      <c r="O57" s="157"/>
      <c r="P57" s="157">
        <f>'将来負担比率（分子）の構造'!M$51</f>
        <v>10</v>
      </c>
    </row>
    <row r="58" spans="1:16" x14ac:dyDescent="0.2">
      <c r="A58" s="157" t="s">
        <v>41</v>
      </c>
      <c r="B58" s="157"/>
      <c r="C58" s="157"/>
      <c r="D58" s="157">
        <f>'将来負担比率（分子）の構造'!I$50</f>
        <v>3760</v>
      </c>
      <c r="E58" s="157"/>
      <c r="F58" s="157"/>
      <c r="G58" s="157">
        <f>'将来負担比率（分子）の構造'!J$50</f>
        <v>4566</v>
      </c>
      <c r="H58" s="157"/>
      <c r="I58" s="157"/>
      <c r="J58" s="157">
        <f>'将来負担比率（分子）の構造'!K$50</f>
        <v>4913</v>
      </c>
      <c r="K58" s="157"/>
      <c r="L58" s="157"/>
      <c r="M58" s="157">
        <f>'将来負担比率（分子）の構造'!L$50</f>
        <v>5151</v>
      </c>
      <c r="N58" s="157"/>
      <c r="O58" s="157"/>
      <c r="P58" s="157">
        <f>'将来負担比率（分子）の構造'!M$50</f>
        <v>4424</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280</v>
      </c>
      <c r="C62" s="157"/>
      <c r="D62" s="157"/>
      <c r="E62" s="157">
        <f>'将来負担比率（分子）の構造'!J$45</f>
        <v>212</v>
      </c>
      <c r="F62" s="157"/>
      <c r="G62" s="157"/>
      <c r="H62" s="157">
        <f>'将来負担比率（分子）の構造'!K$45</f>
        <v>238</v>
      </c>
      <c r="I62" s="157"/>
      <c r="J62" s="157"/>
      <c r="K62" s="157">
        <f>'将来負担比率（分子）の構造'!L$45</f>
        <v>271</v>
      </c>
      <c r="L62" s="157"/>
      <c r="M62" s="157"/>
      <c r="N62" s="157">
        <f>'将来負担比率（分子）の構造'!M$45</f>
        <v>315</v>
      </c>
      <c r="O62" s="157"/>
      <c r="P62" s="157"/>
    </row>
    <row r="63" spans="1:16" x14ac:dyDescent="0.2">
      <c r="A63" s="157" t="s">
        <v>34</v>
      </c>
      <c r="B63" s="157">
        <f>'将来負担比率（分子）の構造'!I$44</f>
        <v>152</v>
      </c>
      <c r="C63" s="157"/>
      <c r="D63" s="157"/>
      <c r="E63" s="157">
        <f>'将来負担比率（分子）の構造'!J$44</f>
        <v>119</v>
      </c>
      <c r="F63" s="157"/>
      <c r="G63" s="157"/>
      <c r="H63" s="157">
        <f>'将来負担比率（分子）の構造'!K$44</f>
        <v>85</v>
      </c>
      <c r="I63" s="157"/>
      <c r="J63" s="157"/>
      <c r="K63" s="157">
        <f>'将来負担比率（分子）の構造'!L$44</f>
        <v>65</v>
      </c>
      <c r="L63" s="157"/>
      <c r="M63" s="157"/>
      <c r="N63" s="157">
        <f>'将来負担比率（分子）の構造'!M$44</f>
        <v>77</v>
      </c>
      <c r="O63" s="157"/>
      <c r="P63" s="157"/>
    </row>
    <row r="64" spans="1:16" x14ac:dyDescent="0.2">
      <c r="A64" s="157" t="s">
        <v>33</v>
      </c>
      <c r="B64" s="157">
        <f>'将来負担比率（分子）の構造'!I$43</f>
        <v>833</v>
      </c>
      <c r="C64" s="157"/>
      <c r="D64" s="157"/>
      <c r="E64" s="157">
        <f>'将来負担比率（分子）の構造'!J$43</f>
        <v>894</v>
      </c>
      <c r="F64" s="157"/>
      <c r="G64" s="157"/>
      <c r="H64" s="157">
        <f>'将来負担比率（分子）の構造'!K$43</f>
        <v>948</v>
      </c>
      <c r="I64" s="157"/>
      <c r="J64" s="157"/>
      <c r="K64" s="157">
        <f>'将来負担比率（分子）の構造'!L$43</f>
        <v>1069</v>
      </c>
      <c r="L64" s="157"/>
      <c r="M64" s="157"/>
      <c r="N64" s="157">
        <f>'将来負担比率（分子）の構造'!M$43</f>
        <v>1033</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5284</v>
      </c>
      <c r="C66" s="157"/>
      <c r="D66" s="157"/>
      <c r="E66" s="157">
        <f>'将来負担比率（分子）の構造'!J$41</f>
        <v>5078</v>
      </c>
      <c r="F66" s="157"/>
      <c r="G66" s="157"/>
      <c r="H66" s="157">
        <f>'将来負担比率（分子）の構造'!K$41</f>
        <v>4807</v>
      </c>
      <c r="I66" s="157"/>
      <c r="J66" s="157"/>
      <c r="K66" s="157">
        <f>'将来負担比率（分子）の構造'!L$41</f>
        <v>4430</v>
      </c>
      <c r="L66" s="157"/>
      <c r="M66" s="157"/>
      <c r="N66" s="157">
        <f>'将来負担比率（分子）の構造'!M$41</f>
        <v>4115</v>
      </c>
      <c r="O66" s="157"/>
      <c r="P66" s="157"/>
    </row>
    <row r="67" spans="1:16" x14ac:dyDescent="0.2">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1254</v>
      </c>
      <c r="C72" s="161">
        <f>基金残高に係る経年分析!G55</f>
        <v>1254</v>
      </c>
      <c r="D72" s="161">
        <f>基金残高に係る経年分析!H55</f>
        <v>645</v>
      </c>
    </row>
    <row r="73" spans="1:16" x14ac:dyDescent="0.2">
      <c r="A73" s="160" t="s">
        <v>74</v>
      </c>
      <c r="B73" s="161">
        <f>基金残高に係る経年分析!F56</f>
        <v>484</v>
      </c>
      <c r="C73" s="161">
        <f>基金残高に係る経年分析!G56</f>
        <v>458</v>
      </c>
      <c r="D73" s="161">
        <f>基金残高に係る経年分析!H56</f>
        <v>435</v>
      </c>
    </row>
    <row r="74" spans="1:16" x14ac:dyDescent="0.2">
      <c r="A74" s="160" t="s">
        <v>75</v>
      </c>
      <c r="B74" s="161">
        <f>基金残高に係る経年分析!F57</f>
        <v>4915</v>
      </c>
      <c r="C74" s="161">
        <f>基金残高に係る経年分析!G57</f>
        <v>6378</v>
      </c>
      <c r="D74" s="161">
        <f>基金残高に係る経年分析!H57</f>
        <v>6810</v>
      </c>
    </row>
  </sheetData>
  <sheetProtection algorithmName="SHA-512" hashValue="S1w2GCFFyaitX9B77E0a51WKqHSYdBJtaVYqPTA4JoHZc3Am5+2ddmluzXkSNNPtQG11aCazOGhves2lLznrOw==" saltValue="2+xJgXljA0uzMDeC4Tkhn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2">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666" t="s">
        <v>206</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6" t="s">
        <v>207</v>
      </c>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8"/>
      <c r="CD3" s="666" t="s">
        <v>208</v>
      </c>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8"/>
    </row>
    <row r="4" spans="2:143" ht="11.25" customHeight="1" x14ac:dyDescent="0.2">
      <c r="B4" s="666" t="s">
        <v>1</v>
      </c>
      <c r="C4" s="667"/>
      <c r="D4" s="667"/>
      <c r="E4" s="667"/>
      <c r="F4" s="667"/>
      <c r="G4" s="667"/>
      <c r="H4" s="667"/>
      <c r="I4" s="667"/>
      <c r="J4" s="667"/>
      <c r="K4" s="667"/>
      <c r="L4" s="667"/>
      <c r="M4" s="667"/>
      <c r="N4" s="667"/>
      <c r="O4" s="667"/>
      <c r="P4" s="667"/>
      <c r="Q4" s="668"/>
      <c r="R4" s="666" t="s">
        <v>209</v>
      </c>
      <c r="S4" s="667"/>
      <c r="T4" s="667"/>
      <c r="U4" s="667"/>
      <c r="V4" s="667"/>
      <c r="W4" s="667"/>
      <c r="X4" s="667"/>
      <c r="Y4" s="668"/>
      <c r="Z4" s="666" t="s">
        <v>210</v>
      </c>
      <c r="AA4" s="667"/>
      <c r="AB4" s="667"/>
      <c r="AC4" s="668"/>
      <c r="AD4" s="666" t="s">
        <v>211</v>
      </c>
      <c r="AE4" s="667"/>
      <c r="AF4" s="667"/>
      <c r="AG4" s="667"/>
      <c r="AH4" s="667"/>
      <c r="AI4" s="667"/>
      <c r="AJ4" s="667"/>
      <c r="AK4" s="668"/>
      <c r="AL4" s="666" t="s">
        <v>210</v>
      </c>
      <c r="AM4" s="667"/>
      <c r="AN4" s="667"/>
      <c r="AO4" s="668"/>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6" t="s">
        <v>215</v>
      </c>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8"/>
    </row>
    <row r="5" spans="2:143" ht="11.25" customHeight="1" x14ac:dyDescent="0.2">
      <c r="B5" s="663" t="s">
        <v>216</v>
      </c>
      <c r="C5" s="664"/>
      <c r="D5" s="664"/>
      <c r="E5" s="664"/>
      <c r="F5" s="664"/>
      <c r="G5" s="664"/>
      <c r="H5" s="664"/>
      <c r="I5" s="664"/>
      <c r="J5" s="664"/>
      <c r="K5" s="664"/>
      <c r="L5" s="664"/>
      <c r="M5" s="664"/>
      <c r="N5" s="664"/>
      <c r="O5" s="664"/>
      <c r="P5" s="664"/>
      <c r="Q5" s="665"/>
      <c r="R5" s="660">
        <v>2229010</v>
      </c>
      <c r="S5" s="661"/>
      <c r="T5" s="661"/>
      <c r="U5" s="661"/>
      <c r="V5" s="661"/>
      <c r="W5" s="661"/>
      <c r="X5" s="661"/>
      <c r="Y5" s="689"/>
      <c r="Z5" s="702">
        <v>13</v>
      </c>
      <c r="AA5" s="702"/>
      <c r="AB5" s="702"/>
      <c r="AC5" s="702"/>
      <c r="AD5" s="703">
        <v>2229010</v>
      </c>
      <c r="AE5" s="703"/>
      <c r="AF5" s="703"/>
      <c r="AG5" s="703"/>
      <c r="AH5" s="703"/>
      <c r="AI5" s="703"/>
      <c r="AJ5" s="703"/>
      <c r="AK5" s="703"/>
      <c r="AL5" s="690">
        <v>42.3</v>
      </c>
      <c r="AM5" s="673"/>
      <c r="AN5" s="673"/>
      <c r="AO5" s="691"/>
      <c r="AP5" s="663" t="s">
        <v>217</v>
      </c>
      <c r="AQ5" s="664"/>
      <c r="AR5" s="664"/>
      <c r="AS5" s="664"/>
      <c r="AT5" s="664"/>
      <c r="AU5" s="664"/>
      <c r="AV5" s="664"/>
      <c r="AW5" s="664"/>
      <c r="AX5" s="664"/>
      <c r="AY5" s="664"/>
      <c r="AZ5" s="664"/>
      <c r="BA5" s="664"/>
      <c r="BB5" s="664"/>
      <c r="BC5" s="664"/>
      <c r="BD5" s="664"/>
      <c r="BE5" s="664"/>
      <c r="BF5" s="665"/>
      <c r="BG5" s="614">
        <v>2229010</v>
      </c>
      <c r="BH5" s="615"/>
      <c r="BI5" s="615"/>
      <c r="BJ5" s="615"/>
      <c r="BK5" s="615"/>
      <c r="BL5" s="615"/>
      <c r="BM5" s="615"/>
      <c r="BN5" s="616"/>
      <c r="BO5" s="650">
        <v>100</v>
      </c>
      <c r="BP5" s="650"/>
      <c r="BQ5" s="650"/>
      <c r="BR5" s="650"/>
      <c r="BS5" s="651" t="s">
        <v>121</v>
      </c>
      <c r="BT5" s="651"/>
      <c r="BU5" s="651"/>
      <c r="BV5" s="651"/>
      <c r="BW5" s="651"/>
      <c r="BX5" s="651"/>
      <c r="BY5" s="651"/>
      <c r="BZ5" s="651"/>
      <c r="CA5" s="651"/>
      <c r="CB5" s="682"/>
      <c r="CD5" s="666" t="s">
        <v>212</v>
      </c>
      <c r="CE5" s="667"/>
      <c r="CF5" s="667"/>
      <c r="CG5" s="667"/>
      <c r="CH5" s="667"/>
      <c r="CI5" s="667"/>
      <c r="CJ5" s="667"/>
      <c r="CK5" s="667"/>
      <c r="CL5" s="667"/>
      <c r="CM5" s="667"/>
      <c r="CN5" s="667"/>
      <c r="CO5" s="667"/>
      <c r="CP5" s="667"/>
      <c r="CQ5" s="668"/>
      <c r="CR5" s="666" t="s">
        <v>218</v>
      </c>
      <c r="CS5" s="667"/>
      <c r="CT5" s="667"/>
      <c r="CU5" s="667"/>
      <c r="CV5" s="667"/>
      <c r="CW5" s="667"/>
      <c r="CX5" s="667"/>
      <c r="CY5" s="668"/>
      <c r="CZ5" s="666" t="s">
        <v>210</v>
      </c>
      <c r="DA5" s="667"/>
      <c r="DB5" s="667"/>
      <c r="DC5" s="668"/>
      <c r="DD5" s="666" t="s">
        <v>219</v>
      </c>
      <c r="DE5" s="667"/>
      <c r="DF5" s="667"/>
      <c r="DG5" s="667"/>
      <c r="DH5" s="667"/>
      <c r="DI5" s="667"/>
      <c r="DJ5" s="667"/>
      <c r="DK5" s="667"/>
      <c r="DL5" s="667"/>
      <c r="DM5" s="667"/>
      <c r="DN5" s="667"/>
      <c r="DO5" s="667"/>
      <c r="DP5" s="668"/>
      <c r="DQ5" s="666" t="s">
        <v>220</v>
      </c>
      <c r="DR5" s="667"/>
      <c r="DS5" s="667"/>
      <c r="DT5" s="667"/>
      <c r="DU5" s="667"/>
      <c r="DV5" s="667"/>
      <c r="DW5" s="667"/>
      <c r="DX5" s="667"/>
      <c r="DY5" s="667"/>
      <c r="DZ5" s="667"/>
      <c r="EA5" s="667"/>
      <c r="EB5" s="667"/>
      <c r="EC5" s="668"/>
    </row>
    <row r="6" spans="2:143" ht="11.25" customHeight="1" x14ac:dyDescent="0.2">
      <c r="B6" s="611" t="s">
        <v>221</v>
      </c>
      <c r="C6" s="612"/>
      <c r="D6" s="612"/>
      <c r="E6" s="612"/>
      <c r="F6" s="612"/>
      <c r="G6" s="612"/>
      <c r="H6" s="612"/>
      <c r="I6" s="612"/>
      <c r="J6" s="612"/>
      <c r="K6" s="612"/>
      <c r="L6" s="612"/>
      <c r="M6" s="612"/>
      <c r="N6" s="612"/>
      <c r="O6" s="612"/>
      <c r="P6" s="612"/>
      <c r="Q6" s="613"/>
      <c r="R6" s="614">
        <v>28611</v>
      </c>
      <c r="S6" s="615"/>
      <c r="T6" s="615"/>
      <c r="U6" s="615"/>
      <c r="V6" s="615"/>
      <c r="W6" s="615"/>
      <c r="X6" s="615"/>
      <c r="Y6" s="616"/>
      <c r="Z6" s="650">
        <v>0.2</v>
      </c>
      <c r="AA6" s="650"/>
      <c r="AB6" s="650"/>
      <c r="AC6" s="650"/>
      <c r="AD6" s="651">
        <v>28611</v>
      </c>
      <c r="AE6" s="651"/>
      <c r="AF6" s="651"/>
      <c r="AG6" s="651"/>
      <c r="AH6" s="651"/>
      <c r="AI6" s="651"/>
      <c r="AJ6" s="651"/>
      <c r="AK6" s="651"/>
      <c r="AL6" s="617">
        <v>0.5</v>
      </c>
      <c r="AM6" s="618"/>
      <c r="AN6" s="618"/>
      <c r="AO6" s="652"/>
      <c r="AP6" s="611" t="s">
        <v>222</v>
      </c>
      <c r="AQ6" s="612"/>
      <c r="AR6" s="612"/>
      <c r="AS6" s="612"/>
      <c r="AT6" s="612"/>
      <c r="AU6" s="612"/>
      <c r="AV6" s="612"/>
      <c r="AW6" s="612"/>
      <c r="AX6" s="612"/>
      <c r="AY6" s="612"/>
      <c r="AZ6" s="612"/>
      <c r="BA6" s="612"/>
      <c r="BB6" s="612"/>
      <c r="BC6" s="612"/>
      <c r="BD6" s="612"/>
      <c r="BE6" s="612"/>
      <c r="BF6" s="613"/>
      <c r="BG6" s="614">
        <v>2229010</v>
      </c>
      <c r="BH6" s="615"/>
      <c r="BI6" s="615"/>
      <c r="BJ6" s="615"/>
      <c r="BK6" s="615"/>
      <c r="BL6" s="615"/>
      <c r="BM6" s="615"/>
      <c r="BN6" s="616"/>
      <c r="BO6" s="650">
        <v>100</v>
      </c>
      <c r="BP6" s="650"/>
      <c r="BQ6" s="650"/>
      <c r="BR6" s="650"/>
      <c r="BS6" s="651" t="s">
        <v>121</v>
      </c>
      <c r="BT6" s="651"/>
      <c r="BU6" s="651"/>
      <c r="BV6" s="651"/>
      <c r="BW6" s="651"/>
      <c r="BX6" s="651"/>
      <c r="BY6" s="651"/>
      <c r="BZ6" s="651"/>
      <c r="CA6" s="651"/>
      <c r="CB6" s="682"/>
      <c r="CD6" s="663" t="s">
        <v>223</v>
      </c>
      <c r="CE6" s="664"/>
      <c r="CF6" s="664"/>
      <c r="CG6" s="664"/>
      <c r="CH6" s="664"/>
      <c r="CI6" s="664"/>
      <c r="CJ6" s="664"/>
      <c r="CK6" s="664"/>
      <c r="CL6" s="664"/>
      <c r="CM6" s="664"/>
      <c r="CN6" s="664"/>
      <c r="CO6" s="664"/>
      <c r="CP6" s="664"/>
      <c r="CQ6" s="665"/>
      <c r="CR6" s="614">
        <v>121768</v>
      </c>
      <c r="CS6" s="615"/>
      <c r="CT6" s="615"/>
      <c r="CU6" s="615"/>
      <c r="CV6" s="615"/>
      <c r="CW6" s="615"/>
      <c r="CX6" s="615"/>
      <c r="CY6" s="616"/>
      <c r="CZ6" s="690">
        <v>0.8</v>
      </c>
      <c r="DA6" s="673"/>
      <c r="DB6" s="673"/>
      <c r="DC6" s="692"/>
      <c r="DD6" s="620" t="s">
        <v>121</v>
      </c>
      <c r="DE6" s="615"/>
      <c r="DF6" s="615"/>
      <c r="DG6" s="615"/>
      <c r="DH6" s="615"/>
      <c r="DI6" s="615"/>
      <c r="DJ6" s="615"/>
      <c r="DK6" s="615"/>
      <c r="DL6" s="615"/>
      <c r="DM6" s="615"/>
      <c r="DN6" s="615"/>
      <c r="DO6" s="615"/>
      <c r="DP6" s="616"/>
      <c r="DQ6" s="620">
        <v>121768</v>
      </c>
      <c r="DR6" s="615"/>
      <c r="DS6" s="615"/>
      <c r="DT6" s="615"/>
      <c r="DU6" s="615"/>
      <c r="DV6" s="615"/>
      <c r="DW6" s="615"/>
      <c r="DX6" s="615"/>
      <c r="DY6" s="615"/>
      <c r="DZ6" s="615"/>
      <c r="EA6" s="615"/>
      <c r="EB6" s="615"/>
      <c r="EC6" s="649"/>
    </row>
    <row r="7" spans="2:143" ht="11.25" customHeight="1" x14ac:dyDescent="0.2">
      <c r="B7" s="611" t="s">
        <v>224</v>
      </c>
      <c r="C7" s="612"/>
      <c r="D7" s="612"/>
      <c r="E7" s="612"/>
      <c r="F7" s="612"/>
      <c r="G7" s="612"/>
      <c r="H7" s="612"/>
      <c r="I7" s="612"/>
      <c r="J7" s="612"/>
      <c r="K7" s="612"/>
      <c r="L7" s="612"/>
      <c r="M7" s="612"/>
      <c r="N7" s="612"/>
      <c r="O7" s="612"/>
      <c r="P7" s="612"/>
      <c r="Q7" s="613"/>
      <c r="R7" s="614">
        <v>314</v>
      </c>
      <c r="S7" s="615"/>
      <c r="T7" s="615"/>
      <c r="U7" s="615"/>
      <c r="V7" s="615"/>
      <c r="W7" s="615"/>
      <c r="X7" s="615"/>
      <c r="Y7" s="616"/>
      <c r="Z7" s="650">
        <v>0</v>
      </c>
      <c r="AA7" s="650"/>
      <c r="AB7" s="650"/>
      <c r="AC7" s="650"/>
      <c r="AD7" s="651">
        <v>314</v>
      </c>
      <c r="AE7" s="651"/>
      <c r="AF7" s="651"/>
      <c r="AG7" s="651"/>
      <c r="AH7" s="651"/>
      <c r="AI7" s="651"/>
      <c r="AJ7" s="651"/>
      <c r="AK7" s="651"/>
      <c r="AL7" s="617">
        <v>0</v>
      </c>
      <c r="AM7" s="618"/>
      <c r="AN7" s="618"/>
      <c r="AO7" s="652"/>
      <c r="AP7" s="611" t="s">
        <v>225</v>
      </c>
      <c r="AQ7" s="612"/>
      <c r="AR7" s="612"/>
      <c r="AS7" s="612"/>
      <c r="AT7" s="612"/>
      <c r="AU7" s="612"/>
      <c r="AV7" s="612"/>
      <c r="AW7" s="612"/>
      <c r="AX7" s="612"/>
      <c r="AY7" s="612"/>
      <c r="AZ7" s="612"/>
      <c r="BA7" s="612"/>
      <c r="BB7" s="612"/>
      <c r="BC7" s="612"/>
      <c r="BD7" s="612"/>
      <c r="BE7" s="612"/>
      <c r="BF7" s="613"/>
      <c r="BG7" s="614">
        <v>577226</v>
      </c>
      <c r="BH7" s="615"/>
      <c r="BI7" s="615"/>
      <c r="BJ7" s="615"/>
      <c r="BK7" s="615"/>
      <c r="BL7" s="615"/>
      <c r="BM7" s="615"/>
      <c r="BN7" s="616"/>
      <c r="BO7" s="650">
        <v>25.9</v>
      </c>
      <c r="BP7" s="650"/>
      <c r="BQ7" s="650"/>
      <c r="BR7" s="650"/>
      <c r="BS7" s="651" t="s">
        <v>121</v>
      </c>
      <c r="BT7" s="651"/>
      <c r="BU7" s="651"/>
      <c r="BV7" s="651"/>
      <c r="BW7" s="651"/>
      <c r="BX7" s="651"/>
      <c r="BY7" s="651"/>
      <c r="BZ7" s="651"/>
      <c r="CA7" s="651"/>
      <c r="CB7" s="682"/>
      <c r="CD7" s="611" t="s">
        <v>226</v>
      </c>
      <c r="CE7" s="612"/>
      <c r="CF7" s="612"/>
      <c r="CG7" s="612"/>
      <c r="CH7" s="612"/>
      <c r="CI7" s="612"/>
      <c r="CJ7" s="612"/>
      <c r="CK7" s="612"/>
      <c r="CL7" s="612"/>
      <c r="CM7" s="612"/>
      <c r="CN7" s="612"/>
      <c r="CO7" s="612"/>
      <c r="CP7" s="612"/>
      <c r="CQ7" s="613"/>
      <c r="CR7" s="614">
        <v>7760997</v>
      </c>
      <c r="CS7" s="615"/>
      <c r="CT7" s="615"/>
      <c r="CU7" s="615"/>
      <c r="CV7" s="615"/>
      <c r="CW7" s="615"/>
      <c r="CX7" s="615"/>
      <c r="CY7" s="616"/>
      <c r="CZ7" s="650">
        <v>49.6</v>
      </c>
      <c r="DA7" s="650"/>
      <c r="DB7" s="650"/>
      <c r="DC7" s="650"/>
      <c r="DD7" s="620">
        <v>271957</v>
      </c>
      <c r="DE7" s="615"/>
      <c r="DF7" s="615"/>
      <c r="DG7" s="615"/>
      <c r="DH7" s="615"/>
      <c r="DI7" s="615"/>
      <c r="DJ7" s="615"/>
      <c r="DK7" s="615"/>
      <c r="DL7" s="615"/>
      <c r="DM7" s="615"/>
      <c r="DN7" s="615"/>
      <c r="DO7" s="615"/>
      <c r="DP7" s="616"/>
      <c r="DQ7" s="620">
        <v>1369575</v>
      </c>
      <c r="DR7" s="615"/>
      <c r="DS7" s="615"/>
      <c r="DT7" s="615"/>
      <c r="DU7" s="615"/>
      <c r="DV7" s="615"/>
      <c r="DW7" s="615"/>
      <c r="DX7" s="615"/>
      <c r="DY7" s="615"/>
      <c r="DZ7" s="615"/>
      <c r="EA7" s="615"/>
      <c r="EB7" s="615"/>
      <c r="EC7" s="649"/>
    </row>
    <row r="8" spans="2:143" ht="11.25" customHeight="1" x14ac:dyDescent="0.2">
      <c r="B8" s="611" t="s">
        <v>227</v>
      </c>
      <c r="C8" s="612"/>
      <c r="D8" s="612"/>
      <c r="E8" s="612"/>
      <c r="F8" s="612"/>
      <c r="G8" s="612"/>
      <c r="H8" s="612"/>
      <c r="I8" s="612"/>
      <c r="J8" s="612"/>
      <c r="K8" s="612"/>
      <c r="L8" s="612"/>
      <c r="M8" s="612"/>
      <c r="N8" s="612"/>
      <c r="O8" s="612"/>
      <c r="P8" s="612"/>
      <c r="Q8" s="613"/>
      <c r="R8" s="614">
        <v>3182</v>
      </c>
      <c r="S8" s="615"/>
      <c r="T8" s="615"/>
      <c r="U8" s="615"/>
      <c r="V8" s="615"/>
      <c r="W8" s="615"/>
      <c r="X8" s="615"/>
      <c r="Y8" s="616"/>
      <c r="Z8" s="650">
        <v>0</v>
      </c>
      <c r="AA8" s="650"/>
      <c r="AB8" s="650"/>
      <c r="AC8" s="650"/>
      <c r="AD8" s="651">
        <v>3182</v>
      </c>
      <c r="AE8" s="651"/>
      <c r="AF8" s="651"/>
      <c r="AG8" s="651"/>
      <c r="AH8" s="651"/>
      <c r="AI8" s="651"/>
      <c r="AJ8" s="651"/>
      <c r="AK8" s="651"/>
      <c r="AL8" s="617">
        <v>0.1</v>
      </c>
      <c r="AM8" s="618"/>
      <c r="AN8" s="618"/>
      <c r="AO8" s="652"/>
      <c r="AP8" s="611" t="s">
        <v>228</v>
      </c>
      <c r="AQ8" s="612"/>
      <c r="AR8" s="612"/>
      <c r="AS8" s="612"/>
      <c r="AT8" s="612"/>
      <c r="AU8" s="612"/>
      <c r="AV8" s="612"/>
      <c r="AW8" s="612"/>
      <c r="AX8" s="612"/>
      <c r="AY8" s="612"/>
      <c r="AZ8" s="612"/>
      <c r="BA8" s="612"/>
      <c r="BB8" s="612"/>
      <c r="BC8" s="612"/>
      <c r="BD8" s="612"/>
      <c r="BE8" s="612"/>
      <c r="BF8" s="613"/>
      <c r="BG8" s="614">
        <v>16311</v>
      </c>
      <c r="BH8" s="615"/>
      <c r="BI8" s="615"/>
      <c r="BJ8" s="615"/>
      <c r="BK8" s="615"/>
      <c r="BL8" s="615"/>
      <c r="BM8" s="615"/>
      <c r="BN8" s="616"/>
      <c r="BO8" s="650">
        <v>0.7</v>
      </c>
      <c r="BP8" s="650"/>
      <c r="BQ8" s="650"/>
      <c r="BR8" s="650"/>
      <c r="BS8" s="651" t="s">
        <v>121</v>
      </c>
      <c r="BT8" s="651"/>
      <c r="BU8" s="651"/>
      <c r="BV8" s="651"/>
      <c r="BW8" s="651"/>
      <c r="BX8" s="651"/>
      <c r="BY8" s="651"/>
      <c r="BZ8" s="651"/>
      <c r="CA8" s="651"/>
      <c r="CB8" s="682"/>
      <c r="CD8" s="611" t="s">
        <v>229</v>
      </c>
      <c r="CE8" s="612"/>
      <c r="CF8" s="612"/>
      <c r="CG8" s="612"/>
      <c r="CH8" s="612"/>
      <c r="CI8" s="612"/>
      <c r="CJ8" s="612"/>
      <c r="CK8" s="612"/>
      <c r="CL8" s="612"/>
      <c r="CM8" s="612"/>
      <c r="CN8" s="612"/>
      <c r="CO8" s="612"/>
      <c r="CP8" s="612"/>
      <c r="CQ8" s="613"/>
      <c r="CR8" s="614">
        <v>2352433</v>
      </c>
      <c r="CS8" s="615"/>
      <c r="CT8" s="615"/>
      <c r="CU8" s="615"/>
      <c r="CV8" s="615"/>
      <c r="CW8" s="615"/>
      <c r="CX8" s="615"/>
      <c r="CY8" s="616"/>
      <c r="CZ8" s="650">
        <v>15</v>
      </c>
      <c r="DA8" s="650"/>
      <c r="DB8" s="650"/>
      <c r="DC8" s="650"/>
      <c r="DD8" s="620">
        <v>2056</v>
      </c>
      <c r="DE8" s="615"/>
      <c r="DF8" s="615"/>
      <c r="DG8" s="615"/>
      <c r="DH8" s="615"/>
      <c r="DI8" s="615"/>
      <c r="DJ8" s="615"/>
      <c r="DK8" s="615"/>
      <c r="DL8" s="615"/>
      <c r="DM8" s="615"/>
      <c r="DN8" s="615"/>
      <c r="DO8" s="615"/>
      <c r="DP8" s="616"/>
      <c r="DQ8" s="620">
        <v>1157591</v>
      </c>
      <c r="DR8" s="615"/>
      <c r="DS8" s="615"/>
      <c r="DT8" s="615"/>
      <c r="DU8" s="615"/>
      <c r="DV8" s="615"/>
      <c r="DW8" s="615"/>
      <c r="DX8" s="615"/>
      <c r="DY8" s="615"/>
      <c r="DZ8" s="615"/>
      <c r="EA8" s="615"/>
      <c r="EB8" s="615"/>
      <c r="EC8" s="649"/>
    </row>
    <row r="9" spans="2:143" ht="11.25" customHeight="1" x14ac:dyDescent="0.2">
      <c r="B9" s="611" t="s">
        <v>230</v>
      </c>
      <c r="C9" s="612"/>
      <c r="D9" s="612"/>
      <c r="E9" s="612"/>
      <c r="F9" s="612"/>
      <c r="G9" s="612"/>
      <c r="H9" s="612"/>
      <c r="I9" s="612"/>
      <c r="J9" s="612"/>
      <c r="K9" s="612"/>
      <c r="L9" s="612"/>
      <c r="M9" s="612"/>
      <c r="N9" s="612"/>
      <c r="O9" s="612"/>
      <c r="P9" s="612"/>
      <c r="Q9" s="613"/>
      <c r="R9" s="614">
        <v>7115</v>
      </c>
      <c r="S9" s="615"/>
      <c r="T9" s="615"/>
      <c r="U9" s="615"/>
      <c r="V9" s="615"/>
      <c r="W9" s="615"/>
      <c r="X9" s="615"/>
      <c r="Y9" s="616"/>
      <c r="Z9" s="650">
        <v>0</v>
      </c>
      <c r="AA9" s="650"/>
      <c r="AB9" s="650"/>
      <c r="AC9" s="650"/>
      <c r="AD9" s="651">
        <v>7115</v>
      </c>
      <c r="AE9" s="651"/>
      <c r="AF9" s="651"/>
      <c r="AG9" s="651"/>
      <c r="AH9" s="651"/>
      <c r="AI9" s="651"/>
      <c r="AJ9" s="651"/>
      <c r="AK9" s="651"/>
      <c r="AL9" s="617">
        <v>0.1</v>
      </c>
      <c r="AM9" s="618"/>
      <c r="AN9" s="618"/>
      <c r="AO9" s="652"/>
      <c r="AP9" s="611" t="s">
        <v>231</v>
      </c>
      <c r="AQ9" s="612"/>
      <c r="AR9" s="612"/>
      <c r="AS9" s="612"/>
      <c r="AT9" s="612"/>
      <c r="AU9" s="612"/>
      <c r="AV9" s="612"/>
      <c r="AW9" s="612"/>
      <c r="AX9" s="612"/>
      <c r="AY9" s="612"/>
      <c r="AZ9" s="612"/>
      <c r="BA9" s="612"/>
      <c r="BB9" s="612"/>
      <c r="BC9" s="612"/>
      <c r="BD9" s="612"/>
      <c r="BE9" s="612"/>
      <c r="BF9" s="613"/>
      <c r="BG9" s="614">
        <v>441217</v>
      </c>
      <c r="BH9" s="615"/>
      <c r="BI9" s="615"/>
      <c r="BJ9" s="615"/>
      <c r="BK9" s="615"/>
      <c r="BL9" s="615"/>
      <c r="BM9" s="615"/>
      <c r="BN9" s="616"/>
      <c r="BO9" s="650">
        <v>19.8</v>
      </c>
      <c r="BP9" s="650"/>
      <c r="BQ9" s="650"/>
      <c r="BR9" s="650"/>
      <c r="BS9" s="651" t="s">
        <v>121</v>
      </c>
      <c r="BT9" s="651"/>
      <c r="BU9" s="651"/>
      <c r="BV9" s="651"/>
      <c r="BW9" s="651"/>
      <c r="BX9" s="651"/>
      <c r="BY9" s="651"/>
      <c r="BZ9" s="651"/>
      <c r="CA9" s="651"/>
      <c r="CB9" s="682"/>
      <c r="CD9" s="611" t="s">
        <v>232</v>
      </c>
      <c r="CE9" s="612"/>
      <c r="CF9" s="612"/>
      <c r="CG9" s="612"/>
      <c r="CH9" s="612"/>
      <c r="CI9" s="612"/>
      <c r="CJ9" s="612"/>
      <c r="CK9" s="612"/>
      <c r="CL9" s="612"/>
      <c r="CM9" s="612"/>
      <c r="CN9" s="612"/>
      <c r="CO9" s="612"/>
      <c r="CP9" s="612"/>
      <c r="CQ9" s="613"/>
      <c r="CR9" s="614">
        <v>717049</v>
      </c>
      <c r="CS9" s="615"/>
      <c r="CT9" s="615"/>
      <c r="CU9" s="615"/>
      <c r="CV9" s="615"/>
      <c r="CW9" s="615"/>
      <c r="CX9" s="615"/>
      <c r="CY9" s="616"/>
      <c r="CZ9" s="650">
        <v>4.5999999999999996</v>
      </c>
      <c r="DA9" s="650"/>
      <c r="DB9" s="650"/>
      <c r="DC9" s="650"/>
      <c r="DD9" s="620">
        <v>1349</v>
      </c>
      <c r="DE9" s="615"/>
      <c r="DF9" s="615"/>
      <c r="DG9" s="615"/>
      <c r="DH9" s="615"/>
      <c r="DI9" s="615"/>
      <c r="DJ9" s="615"/>
      <c r="DK9" s="615"/>
      <c r="DL9" s="615"/>
      <c r="DM9" s="615"/>
      <c r="DN9" s="615"/>
      <c r="DO9" s="615"/>
      <c r="DP9" s="616"/>
      <c r="DQ9" s="620">
        <v>390547</v>
      </c>
      <c r="DR9" s="615"/>
      <c r="DS9" s="615"/>
      <c r="DT9" s="615"/>
      <c r="DU9" s="615"/>
      <c r="DV9" s="615"/>
      <c r="DW9" s="615"/>
      <c r="DX9" s="615"/>
      <c r="DY9" s="615"/>
      <c r="DZ9" s="615"/>
      <c r="EA9" s="615"/>
      <c r="EB9" s="615"/>
      <c r="EC9" s="649"/>
    </row>
    <row r="10" spans="2:143" ht="11.25" customHeight="1" x14ac:dyDescent="0.2">
      <c r="B10" s="611" t="s">
        <v>233</v>
      </c>
      <c r="C10" s="612"/>
      <c r="D10" s="612"/>
      <c r="E10" s="612"/>
      <c r="F10" s="612"/>
      <c r="G10" s="612"/>
      <c r="H10" s="612"/>
      <c r="I10" s="612"/>
      <c r="J10" s="612"/>
      <c r="K10" s="612"/>
      <c r="L10" s="612"/>
      <c r="M10" s="612"/>
      <c r="N10" s="612"/>
      <c r="O10" s="612"/>
      <c r="P10" s="612"/>
      <c r="Q10" s="613"/>
      <c r="R10" s="614" t="s">
        <v>121</v>
      </c>
      <c r="S10" s="615"/>
      <c r="T10" s="615"/>
      <c r="U10" s="615"/>
      <c r="V10" s="615"/>
      <c r="W10" s="615"/>
      <c r="X10" s="615"/>
      <c r="Y10" s="616"/>
      <c r="Z10" s="650" t="s">
        <v>121</v>
      </c>
      <c r="AA10" s="650"/>
      <c r="AB10" s="650"/>
      <c r="AC10" s="650"/>
      <c r="AD10" s="651" t="s">
        <v>121</v>
      </c>
      <c r="AE10" s="651"/>
      <c r="AF10" s="651"/>
      <c r="AG10" s="651"/>
      <c r="AH10" s="651"/>
      <c r="AI10" s="651"/>
      <c r="AJ10" s="651"/>
      <c r="AK10" s="651"/>
      <c r="AL10" s="617" t="s">
        <v>121</v>
      </c>
      <c r="AM10" s="618"/>
      <c r="AN10" s="618"/>
      <c r="AO10" s="652"/>
      <c r="AP10" s="611" t="s">
        <v>234</v>
      </c>
      <c r="AQ10" s="612"/>
      <c r="AR10" s="612"/>
      <c r="AS10" s="612"/>
      <c r="AT10" s="612"/>
      <c r="AU10" s="612"/>
      <c r="AV10" s="612"/>
      <c r="AW10" s="612"/>
      <c r="AX10" s="612"/>
      <c r="AY10" s="612"/>
      <c r="AZ10" s="612"/>
      <c r="BA10" s="612"/>
      <c r="BB10" s="612"/>
      <c r="BC10" s="612"/>
      <c r="BD10" s="612"/>
      <c r="BE10" s="612"/>
      <c r="BF10" s="613"/>
      <c r="BG10" s="614">
        <v>62316</v>
      </c>
      <c r="BH10" s="615"/>
      <c r="BI10" s="615"/>
      <c r="BJ10" s="615"/>
      <c r="BK10" s="615"/>
      <c r="BL10" s="615"/>
      <c r="BM10" s="615"/>
      <c r="BN10" s="616"/>
      <c r="BO10" s="650">
        <v>2.8</v>
      </c>
      <c r="BP10" s="650"/>
      <c r="BQ10" s="650"/>
      <c r="BR10" s="650"/>
      <c r="BS10" s="651" t="s">
        <v>121</v>
      </c>
      <c r="BT10" s="651"/>
      <c r="BU10" s="651"/>
      <c r="BV10" s="651"/>
      <c r="BW10" s="651"/>
      <c r="BX10" s="651"/>
      <c r="BY10" s="651"/>
      <c r="BZ10" s="651"/>
      <c r="CA10" s="651"/>
      <c r="CB10" s="682"/>
      <c r="CD10" s="611" t="s">
        <v>235</v>
      </c>
      <c r="CE10" s="612"/>
      <c r="CF10" s="612"/>
      <c r="CG10" s="612"/>
      <c r="CH10" s="612"/>
      <c r="CI10" s="612"/>
      <c r="CJ10" s="612"/>
      <c r="CK10" s="612"/>
      <c r="CL10" s="612"/>
      <c r="CM10" s="612"/>
      <c r="CN10" s="612"/>
      <c r="CO10" s="612"/>
      <c r="CP10" s="612"/>
      <c r="CQ10" s="613"/>
      <c r="CR10" s="614" t="s">
        <v>121</v>
      </c>
      <c r="CS10" s="615"/>
      <c r="CT10" s="615"/>
      <c r="CU10" s="615"/>
      <c r="CV10" s="615"/>
      <c r="CW10" s="615"/>
      <c r="CX10" s="615"/>
      <c r="CY10" s="616"/>
      <c r="CZ10" s="650" t="s">
        <v>121</v>
      </c>
      <c r="DA10" s="650"/>
      <c r="DB10" s="650"/>
      <c r="DC10" s="650"/>
      <c r="DD10" s="620" t="s">
        <v>121</v>
      </c>
      <c r="DE10" s="615"/>
      <c r="DF10" s="615"/>
      <c r="DG10" s="615"/>
      <c r="DH10" s="615"/>
      <c r="DI10" s="615"/>
      <c r="DJ10" s="615"/>
      <c r="DK10" s="615"/>
      <c r="DL10" s="615"/>
      <c r="DM10" s="615"/>
      <c r="DN10" s="615"/>
      <c r="DO10" s="615"/>
      <c r="DP10" s="616"/>
      <c r="DQ10" s="620" t="s">
        <v>121</v>
      </c>
      <c r="DR10" s="615"/>
      <c r="DS10" s="615"/>
      <c r="DT10" s="615"/>
      <c r="DU10" s="615"/>
      <c r="DV10" s="615"/>
      <c r="DW10" s="615"/>
      <c r="DX10" s="615"/>
      <c r="DY10" s="615"/>
      <c r="DZ10" s="615"/>
      <c r="EA10" s="615"/>
      <c r="EB10" s="615"/>
      <c r="EC10" s="649"/>
    </row>
    <row r="11" spans="2:143" ht="11.25" customHeight="1" x14ac:dyDescent="0.2">
      <c r="B11" s="611" t="s">
        <v>236</v>
      </c>
      <c r="C11" s="612"/>
      <c r="D11" s="612"/>
      <c r="E11" s="612"/>
      <c r="F11" s="612"/>
      <c r="G11" s="612"/>
      <c r="H11" s="612"/>
      <c r="I11" s="612"/>
      <c r="J11" s="612"/>
      <c r="K11" s="612"/>
      <c r="L11" s="612"/>
      <c r="M11" s="612"/>
      <c r="N11" s="612"/>
      <c r="O11" s="612"/>
      <c r="P11" s="612"/>
      <c r="Q11" s="613"/>
      <c r="R11" s="614">
        <v>308035</v>
      </c>
      <c r="S11" s="615"/>
      <c r="T11" s="615"/>
      <c r="U11" s="615"/>
      <c r="V11" s="615"/>
      <c r="W11" s="615"/>
      <c r="X11" s="615"/>
      <c r="Y11" s="616"/>
      <c r="Z11" s="617">
        <v>1.8</v>
      </c>
      <c r="AA11" s="618"/>
      <c r="AB11" s="618"/>
      <c r="AC11" s="619"/>
      <c r="AD11" s="620">
        <v>308035</v>
      </c>
      <c r="AE11" s="615"/>
      <c r="AF11" s="615"/>
      <c r="AG11" s="615"/>
      <c r="AH11" s="615"/>
      <c r="AI11" s="615"/>
      <c r="AJ11" s="615"/>
      <c r="AK11" s="616"/>
      <c r="AL11" s="617">
        <v>5.8</v>
      </c>
      <c r="AM11" s="618"/>
      <c r="AN11" s="618"/>
      <c r="AO11" s="652"/>
      <c r="AP11" s="611" t="s">
        <v>237</v>
      </c>
      <c r="AQ11" s="612"/>
      <c r="AR11" s="612"/>
      <c r="AS11" s="612"/>
      <c r="AT11" s="612"/>
      <c r="AU11" s="612"/>
      <c r="AV11" s="612"/>
      <c r="AW11" s="612"/>
      <c r="AX11" s="612"/>
      <c r="AY11" s="612"/>
      <c r="AZ11" s="612"/>
      <c r="BA11" s="612"/>
      <c r="BB11" s="612"/>
      <c r="BC11" s="612"/>
      <c r="BD11" s="612"/>
      <c r="BE11" s="612"/>
      <c r="BF11" s="613"/>
      <c r="BG11" s="614">
        <v>57382</v>
      </c>
      <c r="BH11" s="615"/>
      <c r="BI11" s="615"/>
      <c r="BJ11" s="615"/>
      <c r="BK11" s="615"/>
      <c r="BL11" s="615"/>
      <c r="BM11" s="615"/>
      <c r="BN11" s="616"/>
      <c r="BO11" s="650">
        <v>2.6</v>
      </c>
      <c r="BP11" s="650"/>
      <c r="BQ11" s="650"/>
      <c r="BR11" s="650"/>
      <c r="BS11" s="651" t="s">
        <v>121</v>
      </c>
      <c r="BT11" s="651"/>
      <c r="BU11" s="651"/>
      <c r="BV11" s="651"/>
      <c r="BW11" s="651"/>
      <c r="BX11" s="651"/>
      <c r="BY11" s="651"/>
      <c r="BZ11" s="651"/>
      <c r="CA11" s="651"/>
      <c r="CB11" s="682"/>
      <c r="CD11" s="611" t="s">
        <v>238</v>
      </c>
      <c r="CE11" s="612"/>
      <c r="CF11" s="612"/>
      <c r="CG11" s="612"/>
      <c r="CH11" s="612"/>
      <c r="CI11" s="612"/>
      <c r="CJ11" s="612"/>
      <c r="CK11" s="612"/>
      <c r="CL11" s="612"/>
      <c r="CM11" s="612"/>
      <c r="CN11" s="612"/>
      <c r="CO11" s="612"/>
      <c r="CP11" s="612"/>
      <c r="CQ11" s="613"/>
      <c r="CR11" s="614">
        <v>1103009</v>
      </c>
      <c r="CS11" s="615"/>
      <c r="CT11" s="615"/>
      <c r="CU11" s="615"/>
      <c r="CV11" s="615"/>
      <c r="CW11" s="615"/>
      <c r="CX11" s="615"/>
      <c r="CY11" s="616"/>
      <c r="CZ11" s="650">
        <v>7</v>
      </c>
      <c r="DA11" s="650"/>
      <c r="DB11" s="650"/>
      <c r="DC11" s="650"/>
      <c r="DD11" s="620">
        <v>383938</v>
      </c>
      <c r="DE11" s="615"/>
      <c r="DF11" s="615"/>
      <c r="DG11" s="615"/>
      <c r="DH11" s="615"/>
      <c r="DI11" s="615"/>
      <c r="DJ11" s="615"/>
      <c r="DK11" s="615"/>
      <c r="DL11" s="615"/>
      <c r="DM11" s="615"/>
      <c r="DN11" s="615"/>
      <c r="DO11" s="615"/>
      <c r="DP11" s="616"/>
      <c r="DQ11" s="620">
        <v>646900</v>
      </c>
      <c r="DR11" s="615"/>
      <c r="DS11" s="615"/>
      <c r="DT11" s="615"/>
      <c r="DU11" s="615"/>
      <c r="DV11" s="615"/>
      <c r="DW11" s="615"/>
      <c r="DX11" s="615"/>
      <c r="DY11" s="615"/>
      <c r="DZ11" s="615"/>
      <c r="EA11" s="615"/>
      <c r="EB11" s="615"/>
      <c r="EC11" s="649"/>
    </row>
    <row r="12" spans="2:143" ht="11.25" customHeight="1" x14ac:dyDescent="0.2">
      <c r="B12" s="611" t="s">
        <v>239</v>
      </c>
      <c r="C12" s="612"/>
      <c r="D12" s="612"/>
      <c r="E12" s="612"/>
      <c r="F12" s="612"/>
      <c r="G12" s="612"/>
      <c r="H12" s="612"/>
      <c r="I12" s="612"/>
      <c r="J12" s="612"/>
      <c r="K12" s="612"/>
      <c r="L12" s="612"/>
      <c r="M12" s="612"/>
      <c r="N12" s="612"/>
      <c r="O12" s="612"/>
      <c r="P12" s="612"/>
      <c r="Q12" s="613"/>
      <c r="R12" s="614">
        <v>105643</v>
      </c>
      <c r="S12" s="615"/>
      <c r="T12" s="615"/>
      <c r="U12" s="615"/>
      <c r="V12" s="615"/>
      <c r="W12" s="615"/>
      <c r="X12" s="615"/>
      <c r="Y12" s="616"/>
      <c r="Z12" s="650">
        <v>0.6</v>
      </c>
      <c r="AA12" s="650"/>
      <c r="AB12" s="650"/>
      <c r="AC12" s="650"/>
      <c r="AD12" s="651">
        <v>105643</v>
      </c>
      <c r="AE12" s="651"/>
      <c r="AF12" s="651"/>
      <c r="AG12" s="651"/>
      <c r="AH12" s="651"/>
      <c r="AI12" s="651"/>
      <c r="AJ12" s="651"/>
      <c r="AK12" s="651"/>
      <c r="AL12" s="617">
        <v>2</v>
      </c>
      <c r="AM12" s="618"/>
      <c r="AN12" s="618"/>
      <c r="AO12" s="652"/>
      <c r="AP12" s="611" t="s">
        <v>240</v>
      </c>
      <c r="AQ12" s="612"/>
      <c r="AR12" s="612"/>
      <c r="AS12" s="612"/>
      <c r="AT12" s="612"/>
      <c r="AU12" s="612"/>
      <c r="AV12" s="612"/>
      <c r="AW12" s="612"/>
      <c r="AX12" s="612"/>
      <c r="AY12" s="612"/>
      <c r="AZ12" s="612"/>
      <c r="BA12" s="612"/>
      <c r="BB12" s="612"/>
      <c r="BC12" s="612"/>
      <c r="BD12" s="612"/>
      <c r="BE12" s="612"/>
      <c r="BF12" s="613"/>
      <c r="BG12" s="614">
        <v>1556716</v>
      </c>
      <c r="BH12" s="615"/>
      <c r="BI12" s="615"/>
      <c r="BJ12" s="615"/>
      <c r="BK12" s="615"/>
      <c r="BL12" s="615"/>
      <c r="BM12" s="615"/>
      <c r="BN12" s="616"/>
      <c r="BO12" s="650">
        <v>69.8</v>
      </c>
      <c r="BP12" s="650"/>
      <c r="BQ12" s="650"/>
      <c r="BR12" s="650"/>
      <c r="BS12" s="651" t="s">
        <v>121</v>
      </c>
      <c r="BT12" s="651"/>
      <c r="BU12" s="651"/>
      <c r="BV12" s="651"/>
      <c r="BW12" s="651"/>
      <c r="BX12" s="651"/>
      <c r="BY12" s="651"/>
      <c r="BZ12" s="651"/>
      <c r="CA12" s="651"/>
      <c r="CB12" s="682"/>
      <c r="CD12" s="611" t="s">
        <v>241</v>
      </c>
      <c r="CE12" s="612"/>
      <c r="CF12" s="612"/>
      <c r="CG12" s="612"/>
      <c r="CH12" s="612"/>
      <c r="CI12" s="612"/>
      <c r="CJ12" s="612"/>
      <c r="CK12" s="612"/>
      <c r="CL12" s="612"/>
      <c r="CM12" s="612"/>
      <c r="CN12" s="612"/>
      <c r="CO12" s="612"/>
      <c r="CP12" s="612"/>
      <c r="CQ12" s="613"/>
      <c r="CR12" s="614">
        <v>310578</v>
      </c>
      <c r="CS12" s="615"/>
      <c r="CT12" s="615"/>
      <c r="CU12" s="615"/>
      <c r="CV12" s="615"/>
      <c r="CW12" s="615"/>
      <c r="CX12" s="615"/>
      <c r="CY12" s="616"/>
      <c r="CZ12" s="650">
        <v>2</v>
      </c>
      <c r="DA12" s="650"/>
      <c r="DB12" s="650"/>
      <c r="DC12" s="650"/>
      <c r="DD12" s="620">
        <v>11660</v>
      </c>
      <c r="DE12" s="615"/>
      <c r="DF12" s="615"/>
      <c r="DG12" s="615"/>
      <c r="DH12" s="615"/>
      <c r="DI12" s="615"/>
      <c r="DJ12" s="615"/>
      <c r="DK12" s="615"/>
      <c r="DL12" s="615"/>
      <c r="DM12" s="615"/>
      <c r="DN12" s="615"/>
      <c r="DO12" s="615"/>
      <c r="DP12" s="616"/>
      <c r="DQ12" s="620">
        <v>183679</v>
      </c>
      <c r="DR12" s="615"/>
      <c r="DS12" s="615"/>
      <c r="DT12" s="615"/>
      <c r="DU12" s="615"/>
      <c r="DV12" s="615"/>
      <c r="DW12" s="615"/>
      <c r="DX12" s="615"/>
      <c r="DY12" s="615"/>
      <c r="DZ12" s="615"/>
      <c r="EA12" s="615"/>
      <c r="EB12" s="615"/>
      <c r="EC12" s="649"/>
    </row>
    <row r="13" spans="2:143" ht="11.25" customHeight="1" x14ac:dyDescent="0.2">
      <c r="B13" s="611" t="s">
        <v>242</v>
      </c>
      <c r="C13" s="612"/>
      <c r="D13" s="612"/>
      <c r="E13" s="612"/>
      <c r="F13" s="612"/>
      <c r="G13" s="612"/>
      <c r="H13" s="612"/>
      <c r="I13" s="612"/>
      <c r="J13" s="612"/>
      <c r="K13" s="612"/>
      <c r="L13" s="612"/>
      <c r="M13" s="612"/>
      <c r="N13" s="612"/>
      <c r="O13" s="612"/>
      <c r="P13" s="612"/>
      <c r="Q13" s="613"/>
      <c r="R13" s="614" t="s">
        <v>121</v>
      </c>
      <c r="S13" s="615"/>
      <c r="T13" s="615"/>
      <c r="U13" s="615"/>
      <c r="V13" s="615"/>
      <c r="W13" s="615"/>
      <c r="X13" s="615"/>
      <c r="Y13" s="616"/>
      <c r="Z13" s="650" t="s">
        <v>121</v>
      </c>
      <c r="AA13" s="650"/>
      <c r="AB13" s="650"/>
      <c r="AC13" s="650"/>
      <c r="AD13" s="651" t="s">
        <v>121</v>
      </c>
      <c r="AE13" s="651"/>
      <c r="AF13" s="651"/>
      <c r="AG13" s="651"/>
      <c r="AH13" s="651"/>
      <c r="AI13" s="651"/>
      <c r="AJ13" s="651"/>
      <c r="AK13" s="651"/>
      <c r="AL13" s="617" t="s">
        <v>121</v>
      </c>
      <c r="AM13" s="618"/>
      <c r="AN13" s="618"/>
      <c r="AO13" s="652"/>
      <c r="AP13" s="611" t="s">
        <v>243</v>
      </c>
      <c r="AQ13" s="612"/>
      <c r="AR13" s="612"/>
      <c r="AS13" s="612"/>
      <c r="AT13" s="612"/>
      <c r="AU13" s="612"/>
      <c r="AV13" s="612"/>
      <c r="AW13" s="612"/>
      <c r="AX13" s="612"/>
      <c r="AY13" s="612"/>
      <c r="AZ13" s="612"/>
      <c r="BA13" s="612"/>
      <c r="BB13" s="612"/>
      <c r="BC13" s="612"/>
      <c r="BD13" s="612"/>
      <c r="BE13" s="612"/>
      <c r="BF13" s="613"/>
      <c r="BG13" s="614">
        <v>1556710</v>
      </c>
      <c r="BH13" s="615"/>
      <c r="BI13" s="615"/>
      <c r="BJ13" s="615"/>
      <c r="BK13" s="615"/>
      <c r="BL13" s="615"/>
      <c r="BM13" s="615"/>
      <c r="BN13" s="616"/>
      <c r="BO13" s="650">
        <v>69.8</v>
      </c>
      <c r="BP13" s="650"/>
      <c r="BQ13" s="650"/>
      <c r="BR13" s="650"/>
      <c r="BS13" s="651" t="s">
        <v>121</v>
      </c>
      <c r="BT13" s="651"/>
      <c r="BU13" s="651"/>
      <c r="BV13" s="651"/>
      <c r="BW13" s="651"/>
      <c r="BX13" s="651"/>
      <c r="BY13" s="651"/>
      <c r="BZ13" s="651"/>
      <c r="CA13" s="651"/>
      <c r="CB13" s="682"/>
      <c r="CD13" s="611" t="s">
        <v>244</v>
      </c>
      <c r="CE13" s="612"/>
      <c r="CF13" s="612"/>
      <c r="CG13" s="612"/>
      <c r="CH13" s="612"/>
      <c r="CI13" s="612"/>
      <c r="CJ13" s="612"/>
      <c r="CK13" s="612"/>
      <c r="CL13" s="612"/>
      <c r="CM13" s="612"/>
      <c r="CN13" s="612"/>
      <c r="CO13" s="612"/>
      <c r="CP13" s="612"/>
      <c r="CQ13" s="613"/>
      <c r="CR13" s="614">
        <v>1192406</v>
      </c>
      <c r="CS13" s="615"/>
      <c r="CT13" s="615"/>
      <c r="CU13" s="615"/>
      <c r="CV13" s="615"/>
      <c r="CW13" s="615"/>
      <c r="CX13" s="615"/>
      <c r="CY13" s="616"/>
      <c r="CZ13" s="650">
        <v>7.6</v>
      </c>
      <c r="DA13" s="650"/>
      <c r="DB13" s="650"/>
      <c r="DC13" s="650"/>
      <c r="DD13" s="620">
        <v>946129</v>
      </c>
      <c r="DE13" s="615"/>
      <c r="DF13" s="615"/>
      <c r="DG13" s="615"/>
      <c r="DH13" s="615"/>
      <c r="DI13" s="615"/>
      <c r="DJ13" s="615"/>
      <c r="DK13" s="615"/>
      <c r="DL13" s="615"/>
      <c r="DM13" s="615"/>
      <c r="DN13" s="615"/>
      <c r="DO13" s="615"/>
      <c r="DP13" s="616"/>
      <c r="DQ13" s="620">
        <v>760582</v>
      </c>
      <c r="DR13" s="615"/>
      <c r="DS13" s="615"/>
      <c r="DT13" s="615"/>
      <c r="DU13" s="615"/>
      <c r="DV13" s="615"/>
      <c r="DW13" s="615"/>
      <c r="DX13" s="615"/>
      <c r="DY13" s="615"/>
      <c r="DZ13" s="615"/>
      <c r="EA13" s="615"/>
      <c r="EB13" s="615"/>
      <c r="EC13" s="649"/>
    </row>
    <row r="14" spans="2:143" ht="11.25" customHeight="1" x14ac:dyDescent="0.2">
      <c r="B14" s="611" t="s">
        <v>245</v>
      </c>
      <c r="C14" s="612"/>
      <c r="D14" s="612"/>
      <c r="E14" s="612"/>
      <c r="F14" s="612"/>
      <c r="G14" s="612"/>
      <c r="H14" s="612"/>
      <c r="I14" s="612"/>
      <c r="J14" s="612"/>
      <c r="K14" s="612"/>
      <c r="L14" s="612"/>
      <c r="M14" s="612"/>
      <c r="N14" s="612"/>
      <c r="O14" s="612"/>
      <c r="P14" s="612"/>
      <c r="Q14" s="613"/>
      <c r="R14" s="614" t="s">
        <v>121</v>
      </c>
      <c r="S14" s="615"/>
      <c r="T14" s="615"/>
      <c r="U14" s="615"/>
      <c r="V14" s="615"/>
      <c r="W14" s="615"/>
      <c r="X14" s="615"/>
      <c r="Y14" s="616"/>
      <c r="Z14" s="650" t="s">
        <v>121</v>
      </c>
      <c r="AA14" s="650"/>
      <c r="AB14" s="650"/>
      <c r="AC14" s="650"/>
      <c r="AD14" s="651" t="s">
        <v>121</v>
      </c>
      <c r="AE14" s="651"/>
      <c r="AF14" s="651"/>
      <c r="AG14" s="651"/>
      <c r="AH14" s="651"/>
      <c r="AI14" s="651"/>
      <c r="AJ14" s="651"/>
      <c r="AK14" s="651"/>
      <c r="AL14" s="617" t="s">
        <v>121</v>
      </c>
      <c r="AM14" s="618"/>
      <c r="AN14" s="618"/>
      <c r="AO14" s="652"/>
      <c r="AP14" s="611" t="s">
        <v>246</v>
      </c>
      <c r="AQ14" s="612"/>
      <c r="AR14" s="612"/>
      <c r="AS14" s="612"/>
      <c r="AT14" s="612"/>
      <c r="AU14" s="612"/>
      <c r="AV14" s="612"/>
      <c r="AW14" s="612"/>
      <c r="AX14" s="612"/>
      <c r="AY14" s="612"/>
      <c r="AZ14" s="612"/>
      <c r="BA14" s="612"/>
      <c r="BB14" s="612"/>
      <c r="BC14" s="612"/>
      <c r="BD14" s="612"/>
      <c r="BE14" s="612"/>
      <c r="BF14" s="613"/>
      <c r="BG14" s="614">
        <v>50182</v>
      </c>
      <c r="BH14" s="615"/>
      <c r="BI14" s="615"/>
      <c r="BJ14" s="615"/>
      <c r="BK14" s="615"/>
      <c r="BL14" s="615"/>
      <c r="BM14" s="615"/>
      <c r="BN14" s="616"/>
      <c r="BO14" s="650">
        <v>2.2999999999999998</v>
      </c>
      <c r="BP14" s="650"/>
      <c r="BQ14" s="650"/>
      <c r="BR14" s="650"/>
      <c r="BS14" s="651" t="s">
        <v>121</v>
      </c>
      <c r="BT14" s="651"/>
      <c r="BU14" s="651"/>
      <c r="BV14" s="651"/>
      <c r="BW14" s="651"/>
      <c r="BX14" s="651"/>
      <c r="BY14" s="651"/>
      <c r="BZ14" s="651"/>
      <c r="CA14" s="651"/>
      <c r="CB14" s="682"/>
      <c r="CD14" s="611" t="s">
        <v>247</v>
      </c>
      <c r="CE14" s="612"/>
      <c r="CF14" s="612"/>
      <c r="CG14" s="612"/>
      <c r="CH14" s="612"/>
      <c r="CI14" s="612"/>
      <c r="CJ14" s="612"/>
      <c r="CK14" s="612"/>
      <c r="CL14" s="612"/>
      <c r="CM14" s="612"/>
      <c r="CN14" s="612"/>
      <c r="CO14" s="612"/>
      <c r="CP14" s="612"/>
      <c r="CQ14" s="613"/>
      <c r="CR14" s="614">
        <v>259817</v>
      </c>
      <c r="CS14" s="615"/>
      <c r="CT14" s="615"/>
      <c r="CU14" s="615"/>
      <c r="CV14" s="615"/>
      <c r="CW14" s="615"/>
      <c r="CX14" s="615"/>
      <c r="CY14" s="616"/>
      <c r="CZ14" s="650">
        <v>1.7</v>
      </c>
      <c r="DA14" s="650"/>
      <c r="DB14" s="650"/>
      <c r="DC14" s="650"/>
      <c r="DD14" s="620">
        <v>13398</v>
      </c>
      <c r="DE14" s="615"/>
      <c r="DF14" s="615"/>
      <c r="DG14" s="615"/>
      <c r="DH14" s="615"/>
      <c r="DI14" s="615"/>
      <c r="DJ14" s="615"/>
      <c r="DK14" s="615"/>
      <c r="DL14" s="615"/>
      <c r="DM14" s="615"/>
      <c r="DN14" s="615"/>
      <c r="DO14" s="615"/>
      <c r="DP14" s="616"/>
      <c r="DQ14" s="620">
        <v>259817</v>
      </c>
      <c r="DR14" s="615"/>
      <c r="DS14" s="615"/>
      <c r="DT14" s="615"/>
      <c r="DU14" s="615"/>
      <c r="DV14" s="615"/>
      <c r="DW14" s="615"/>
      <c r="DX14" s="615"/>
      <c r="DY14" s="615"/>
      <c r="DZ14" s="615"/>
      <c r="EA14" s="615"/>
      <c r="EB14" s="615"/>
      <c r="EC14" s="649"/>
    </row>
    <row r="15" spans="2:143" ht="11.25" customHeight="1" x14ac:dyDescent="0.2">
      <c r="B15" s="611" t="s">
        <v>248</v>
      </c>
      <c r="C15" s="612"/>
      <c r="D15" s="612"/>
      <c r="E15" s="612"/>
      <c r="F15" s="612"/>
      <c r="G15" s="612"/>
      <c r="H15" s="612"/>
      <c r="I15" s="612"/>
      <c r="J15" s="612"/>
      <c r="K15" s="612"/>
      <c r="L15" s="612"/>
      <c r="M15" s="612"/>
      <c r="N15" s="612"/>
      <c r="O15" s="612"/>
      <c r="P15" s="612"/>
      <c r="Q15" s="613"/>
      <c r="R15" s="614">
        <v>3089</v>
      </c>
      <c r="S15" s="615"/>
      <c r="T15" s="615"/>
      <c r="U15" s="615"/>
      <c r="V15" s="615"/>
      <c r="W15" s="615"/>
      <c r="X15" s="615"/>
      <c r="Y15" s="616"/>
      <c r="Z15" s="650">
        <v>0</v>
      </c>
      <c r="AA15" s="650"/>
      <c r="AB15" s="650"/>
      <c r="AC15" s="650"/>
      <c r="AD15" s="651">
        <v>3089</v>
      </c>
      <c r="AE15" s="651"/>
      <c r="AF15" s="651"/>
      <c r="AG15" s="651"/>
      <c r="AH15" s="651"/>
      <c r="AI15" s="651"/>
      <c r="AJ15" s="651"/>
      <c r="AK15" s="651"/>
      <c r="AL15" s="617">
        <v>0.1</v>
      </c>
      <c r="AM15" s="618"/>
      <c r="AN15" s="618"/>
      <c r="AO15" s="652"/>
      <c r="AP15" s="611" t="s">
        <v>249</v>
      </c>
      <c r="AQ15" s="612"/>
      <c r="AR15" s="612"/>
      <c r="AS15" s="612"/>
      <c r="AT15" s="612"/>
      <c r="AU15" s="612"/>
      <c r="AV15" s="612"/>
      <c r="AW15" s="612"/>
      <c r="AX15" s="612"/>
      <c r="AY15" s="612"/>
      <c r="AZ15" s="612"/>
      <c r="BA15" s="612"/>
      <c r="BB15" s="612"/>
      <c r="BC15" s="612"/>
      <c r="BD15" s="612"/>
      <c r="BE15" s="612"/>
      <c r="BF15" s="613"/>
      <c r="BG15" s="614">
        <v>44886</v>
      </c>
      <c r="BH15" s="615"/>
      <c r="BI15" s="615"/>
      <c r="BJ15" s="615"/>
      <c r="BK15" s="615"/>
      <c r="BL15" s="615"/>
      <c r="BM15" s="615"/>
      <c r="BN15" s="616"/>
      <c r="BO15" s="650">
        <v>2</v>
      </c>
      <c r="BP15" s="650"/>
      <c r="BQ15" s="650"/>
      <c r="BR15" s="650"/>
      <c r="BS15" s="651" t="s">
        <v>121</v>
      </c>
      <c r="BT15" s="651"/>
      <c r="BU15" s="651"/>
      <c r="BV15" s="651"/>
      <c r="BW15" s="651"/>
      <c r="BX15" s="651"/>
      <c r="BY15" s="651"/>
      <c r="BZ15" s="651"/>
      <c r="CA15" s="651"/>
      <c r="CB15" s="682"/>
      <c r="CD15" s="611" t="s">
        <v>250</v>
      </c>
      <c r="CE15" s="612"/>
      <c r="CF15" s="612"/>
      <c r="CG15" s="612"/>
      <c r="CH15" s="612"/>
      <c r="CI15" s="612"/>
      <c r="CJ15" s="612"/>
      <c r="CK15" s="612"/>
      <c r="CL15" s="612"/>
      <c r="CM15" s="612"/>
      <c r="CN15" s="612"/>
      <c r="CO15" s="612"/>
      <c r="CP15" s="612"/>
      <c r="CQ15" s="613"/>
      <c r="CR15" s="614">
        <v>1420813</v>
      </c>
      <c r="CS15" s="615"/>
      <c r="CT15" s="615"/>
      <c r="CU15" s="615"/>
      <c r="CV15" s="615"/>
      <c r="CW15" s="615"/>
      <c r="CX15" s="615"/>
      <c r="CY15" s="616"/>
      <c r="CZ15" s="650">
        <v>9.1</v>
      </c>
      <c r="DA15" s="650"/>
      <c r="DB15" s="650"/>
      <c r="DC15" s="650"/>
      <c r="DD15" s="620">
        <v>348598</v>
      </c>
      <c r="DE15" s="615"/>
      <c r="DF15" s="615"/>
      <c r="DG15" s="615"/>
      <c r="DH15" s="615"/>
      <c r="DI15" s="615"/>
      <c r="DJ15" s="615"/>
      <c r="DK15" s="615"/>
      <c r="DL15" s="615"/>
      <c r="DM15" s="615"/>
      <c r="DN15" s="615"/>
      <c r="DO15" s="615"/>
      <c r="DP15" s="616"/>
      <c r="DQ15" s="620">
        <v>841212</v>
      </c>
      <c r="DR15" s="615"/>
      <c r="DS15" s="615"/>
      <c r="DT15" s="615"/>
      <c r="DU15" s="615"/>
      <c r="DV15" s="615"/>
      <c r="DW15" s="615"/>
      <c r="DX15" s="615"/>
      <c r="DY15" s="615"/>
      <c r="DZ15" s="615"/>
      <c r="EA15" s="615"/>
      <c r="EB15" s="615"/>
      <c r="EC15" s="649"/>
    </row>
    <row r="16" spans="2:143" ht="11.25" customHeight="1" x14ac:dyDescent="0.2">
      <c r="B16" s="611" t="s">
        <v>251</v>
      </c>
      <c r="C16" s="612"/>
      <c r="D16" s="612"/>
      <c r="E16" s="612"/>
      <c r="F16" s="612"/>
      <c r="G16" s="612"/>
      <c r="H16" s="612"/>
      <c r="I16" s="612"/>
      <c r="J16" s="612"/>
      <c r="K16" s="612"/>
      <c r="L16" s="612"/>
      <c r="M16" s="612"/>
      <c r="N16" s="612"/>
      <c r="O16" s="612"/>
      <c r="P16" s="612"/>
      <c r="Q16" s="613"/>
      <c r="R16" s="614">
        <v>33854</v>
      </c>
      <c r="S16" s="615"/>
      <c r="T16" s="615"/>
      <c r="U16" s="615"/>
      <c r="V16" s="615"/>
      <c r="W16" s="615"/>
      <c r="X16" s="615"/>
      <c r="Y16" s="616"/>
      <c r="Z16" s="650">
        <v>0.2</v>
      </c>
      <c r="AA16" s="650"/>
      <c r="AB16" s="650"/>
      <c r="AC16" s="650"/>
      <c r="AD16" s="651">
        <v>33854</v>
      </c>
      <c r="AE16" s="651"/>
      <c r="AF16" s="651"/>
      <c r="AG16" s="651"/>
      <c r="AH16" s="651"/>
      <c r="AI16" s="651"/>
      <c r="AJ16" s="651"/>
      <c r="AK16" s="651"/>
      <c r="AL16" s="617">
        <v>0.6</v>
      </c>
      <c r="AM16" s="618"/>
      <c r="AN16" s="618"/>
      <c r="AO16" s="652"/>
      <c r="AP16" s="611" t="s">
        <v>252</v>
      </c>
      <c r="AQ16" s="612"/>
      <c r="AR16" s="612"/>
      <c r="AS16" s="612"/>
      <c r="AT16" s="612"/>
      <c r="AU16" s="612"/>
      <c r="AV16" s="612"/>
      <c r="AW16" s="612"/>
      <c r="AX16" s="612"/>
      <c r="AY16" s="612"/>
      <c r="AZ16" s="612"/>
      <c r="BA16" s="612"/>
      <c r="BB16" s="612"/>
      <c r="BC16" s="612"/>
      <c r="BD16" s="612"/>
      <c r="BE16" s="612"/>
      <c r="BF16" s="613"/>
      <c r="BG16" s="614" t="s">
        <v>121</v>
      </c>
      <c r="BH16" s="615"/>
      <c r="BI16" s="615"/>
      <c r="BJ16" s="615"/>
      <c r="BK16" s="615"/>
      <c r="BL16" s="615"/>
      <c r="BM16" s="615"/>
      <c r="BN16" s="616"/>
      <c r="BO16" s="650" t="s">
        <v>121</v>
      </c>
      <c r="BP16" s="650"/>
      <c r="BQ16" s="650"/>
      <c r="BR16" s="650"/>
      <c r="BS16" s="651" t="s">
        <v>121</v>
      </c>
      <c r="BT16" s="651"/>
      <c r="BU16" s="651"/>
      <c r="BV16" s="651"/>
      <c r="BW16" s="651"/>
      <c r="BX16" s="651"/>
      <c r="BY16" s="651"/>
      <c r="BZ16" s="651"/>
      <c r="CA16" s="651"/>
      <c r="CB16" s="682"/>
      <c r="CD16" s="611" t="s">
        <v>253</v>
      </c>
      <c r="CE16" s="612"/>
      <c r="CF16" s="612"/>
      <c r="CG16" s="612"/>
      <c r="CH16" s="612"/>
      <c r="CI16" s="612"/>
      <c r="CJ16" s="612"/>
      <c r="CK16" s="612"/>
      <c r="CL16" s="612"/>
      <c r="CM16" s="612"/>
      <c r="CN16" s="612"/>
      <c r="CO16" s="612"/>
      <c r="CP16" s="612"/>
      <c r="CQ16" s="613"/>
      <c r="CR16" s="614">
        <v>16919</v>
      </c>
      <c r="CS16" s="615"/>
      <c r="CT16" s="615"/>
      <c r="CU16" s="615"/>
      <c r="CV16" s="615"/>
      <c r="CW16" s="615"/>
      <c r="CX16" s="615"/>
      <c r="CY16" s="616"/>
      <c r="CZ16" s="650">
        <v>0.1</v>
      </c>
      <c r="DA16" s="650"/>
      <c r="DB16" s="650"/>
      <c r="DC16" s="650"/>
      <c r="DD16" s="620" t="s">
        <v>121</v>
      </c>
      <c r="DE16" s="615"/>
      <c r="DF16" s="615"/>
      <c r="DG16" s="615"/>
      <c r="DH16" s="615"/>
      <c r="DI16" s="615"/>
      <c r="DJ16" s="615"/>
      <c r="DK16" s="615"/>
      <c r="DL16" s="615"/>
      <c r="DM16" s="615"/>
      <c r="DN16" s="615"/>
      <c r="DO16" s="615"/>
      <c r="DP16" s="616"/>
      <c r="DQ16" s="620" t="s">
        <v>121</v>
      </c>
      <c r="DR16" s="615"/>
      <c r="DS16" s="615"/>
      <c r="DT16" s="615"/>
      <c r="DU16" s="615"/>
      <c r="DV16" s="615"/>
      <c r="DW16" s="615"/>
      <c r="DX16" s="615"/>
      <c r="DY16" s="615"/>
      <c r="DZ16" s="615"/>
      <c r="EA16" s="615"/>
      <c r="EB16" s="615"/>
      <c r="EC16" s="649"/>
    </row>
    <row r="17" spans="2:133" ht="11.25" customHeight="1" x14ac:dyDescent="0.2">
      <c r="B17" s="611" t="s">
        <v>254</v>
      </c>
      <c r="C17" s="612"/>
      <c r="D17" s="612"/>
      <c r="E17" s="612"/>
      <c r="F17" s="612"/>
      <c r="G17" s="612"/>
      <c r="H17" s="612"/>
      <c r="I17" s="612"/>
      <c r="J17" s="612"/>
      <c r="K17" s="612"/>
      <c r="L17" s="612"/>
      <c r="M17" s="612"/>
      <c r="N17" s="612"/>
      <c r="O17" s="612"/>
      <c r="P17" s="612"/>
      <c r="Q17" s="613"/>
      <c r="R17" s="614">
        <v>46093</v>
      </c>
      <c r="S17" s="615"/>
      <c r="T17" s="615"/>
      <c r="U17" s="615"/>
      <c r="V17" s="615"/>
      <c r="W17" s="615"/>
      <c r="X17" s="615"/>
      <c r="Y17" s="616"/>
      <c r="Z17" s="650">
        <v>0.3</v>
      </c>
      <c r="AA17" s="650"/>
      <c r="AB17" s="650"/>
      <c r="AC17" s="650"/>
      <c r="AD17" s="651">
        <v>46093</v>
      </c>
      <c r="AE17" s="651"/>
      <c r="AF17" s="651"/>
      <c r="AG17" s="651"/>
      <c r="AH17" s="651"/>
      <c r="AI17" s="651"/>
      <c r="AJ17" s="651"/>
      <c r="AK17" s="651"/>
      <c r="AL17" s="617">
        <v>0.9</v>
      </c>
      <c r="AM17" s="618"/>
      <c r="AN17" s="618"/>
      <c r="AO17" s="652"/>
      <c r="AP17" s="611" t="s">
        <v>255</v>
      </c>
      <c r="AQ17" s="612"/>
      <c r="AR17" s="612"/>
      <c r="AS17" s="612"/>
      <c r="AT17" s="612"/>
      <c r="AU17" s="612"/>
      <c r="AV17" s="612"/>
      <c r="AW17" s="612"/>
      <c r="AX17" s="612"/>
      <c r="AY17" s="612"/>
      <c r="AZ17" s="612"/>
      <c r="BA17" s="612"/>
      <c r="BB17" s="612"/>
      <c r="BC17" s="612"/>
      <c r="BD17" s="612"/>
      <c r="BE17" s="612"/>
      <c r="BF17" s="613"/>
      <c r="BG17" s="614" t="s">
        <v>121</v>
      </c>
      <c r="BH17" s="615"/>
      <c r="BI17" s="615"/>
      <c r="BJ17" s="615"/>
      <c r="BK17" s="615"/>
      <c r="BL17" s="615"/>
      <c r="BM17" s="615"/>
      <c r="BN17" s="616"/>
      <c r="BO17" s="650" t="s">
        <v>121</v>
      </c>
      <c r="BP17" s="650"/>
      <c r="BQ17" s="650"/>
      <c r="BR17" s="650"/>
      <c r="BS17" s="651" t="s">
        <v>121</v>
      </c>
      <c r="BT17" s="651"/>
      <c r="BU17" s="651"/>
      <c r="BV17" s="651"/>
      <c r="BW17" s="651"/>
      <c r="BX17" s="651"/>
      <c r="BY17" s="651"/>
      <c r="BZ17" s="651"/>
      <c r="CA17" s="651"/>
      <c r="CB17" s="682"/>
      <c r="CD17" s="611" t="s">
        <v>256</v>
      </c>
      <c r="CE17" s="612"/>
      <c r="CF17" s="612"/>
      <c r="CG17" s="612"/>
      <c r="CH17" s="612"/>
      <c r="CI17" s="612"/>
      <c r="CJ17" s="612"/>
      <c r="CK17" s="612"/>
      <c r="CL17" s="612"/>
      <c r="CM17" s="612"/>
      <c r="CN17" s="612"/>
      <c r="CO17" s="612"/>
      <c r="CP17" s="612"/>
      <c r="CQ17" s="613"/>
      <c r="CR17" s="614">
        <v>396407</v>
      </c>
      <c r="CS17" s="615"/>
      <c r="CT17" s="615"/>
      <c r="CU17" s="615"/>
      <c r="CV17" s="615"/>
      <c r="CW17" s="615"/>
      <c r="CX17" s="615"/>
      <c r="CY17" s="616"/>
      <c r="CZ17" s="650">
        <v>2.5</v>
      </c>
      <c r="DA17" s="650"/>
      <c r="DB17" s="650"/>
      <c r="DC17" s="650"/>
      <c r="DD17" s="620" t="s">
        <v>121</v>
      </c>
      <c r="DE17" s="615"/>
      <c r="DF17" s="615"/>
      <c r="DG17" s="615"/>
      <c r="DH17" s="615"/>
      <c r="DI17" s="615"/>
      <c r="DJ17" s="615"/>
      <c r="DK17" s="615"/>
      <c r="DL17" s="615"/>
      <c r="DM17" s="615"/>
      <c r="DN17" s="615"/>
      <c r="DO17" s="615"/>
      <c r="DP17" s="616"/>
      <c r="DQ17" s="620">
        <v>364659</v>
      </c>
      <c r="DR17" s="615"/>
      <c r="DS17" s="615"/>
      <c r="DT17" s="615"/>
      <c r="DU17" s="615"/>
      <c r="DV17" s="615"/>
      <c r="DW17" s="615"/>
      <c r="DX17" s="615"/>
      <c r="DY17" s="615"/>
      <c r="DZ17" s="615"/>
      <c r="EA17" s="615"/>
      <c r="EB17" s="615"/>
      <c r="EC17" s="649"/>
    </row>
    <row r="18" spans="2:133" ht="11.25" customHeight="1" x14ac:dyDescent="0.2">
      <c r="B18" s="611" t="s">
        <v>257</v>
      </c>
      <c r="C18" s="612"/>
      <c r="D18" s="612"/>
      <c r="E18" s="612"/>
      <c r="F18" s="612"/>
      <c r="G18" s="612"/>
      <c r="H18" s="612"/>
      <c r="I18" s="612"/>
      <c r="J18" s="612"/>
      <c r="K18" s="612"/>
      <c r="L18" s="612"/>
      <c r="M18" s="612"/>
      <c r="N18" s="612"/>
      <c r="O18" s="612"/>
      <c r="P18" s="612"/>
      <c r="Q18" s="613"/>
      <c r="R18" s="614">
        <v>4444</v>
      </c>
      <c r="S18" s="615"/>
      <c r="T18" s="615"/>
      <c r="U18" s="615"/>
      <c r="V18" s="615"/>
      <c r="W18" s="615"/>
      <c r="X18" s="615"/>
      <c r="Y18" s="616"/>
      <c r="Z18" s="650">
        <v>0</v>
      </c>
      <c r="AA18" s="650"/>
      <c r="AB18" s="650"/>
      <c r="AC18" s="650"/>
      <c r="AD18" s="651">
        <v>4444</v>
      </c>
      <c r="AE18" s="651"/>
      <c r="AF18" s="651"/>
      <c r="AG18" s="651"/>
      <c r="AH18" s="651"/>
      <c r="AI18" s="651"/>
      <c r="AJ18" s="651"/>
      <c r="AK18" s="651"/>
      <c r="AL18" s="617">
        <v>0.1</v>
      </c>
      <c r="AM18" s="618"/>
      <c r="AN18" s="618"/>
      <c r="AO18" s="652"/>
      <c r="AP18" s="611" t="s">
        <v>258</v>
      </c>
      <c r="AQ18" s="612"/>
      <c r="AR18" s="612"/>
      <c r="AS18" s="612"/>
      <c r="AT18" s="612"/>
      <c r="AU18" s="612"/>
      <c r="AV18" s="612"/>
      <c r="AW18" s="612"/>
      <c r="AX18" s="612"/>
      <c r="AY18" s="612"/>
      <c r="AZ18" s="612"/>
      <c r="BA18" s="612"/>
      <c r="BB18" s="612"/>
      <c r="BC18" s="612"/>
      <c r="BD18" s="612"/>
      <c r="BE18" s="612"/>
      <c r="BF18" s="613"/>
      <c r="BG18" s="614" t="s">
        <v>121</v>
      </c>
      <c r="BH18" s="615"/>
      <c r="BI18" s="615"/>
      <c r="BJ18" s="615"/>
      <c r="BK18" s="615"/>
      <c r="BL18" s="615"/>
      <c r="BM18" s="615"/>
      <c r="BN18" s="616"/>
      <c r="BO18" s="650" t="s">
        <v>121</v>
      </c>
      <c r="BP18" s="650"/>
      <c r="BQ18" s="650"/>
      <c r="BR18" s="650"/>
      <c r="BS18" s="651" t="s">
        <v>121</v>
      </c>
      <c r="BT18" s="651"/>
      <c r="BU18" s="651"/>
      <c r="BV18" s="651"/>
      <c r="BW18" s="651"/>
      <c r="BX18" s="651"/>
      <c r="BY18" s="651"/>
      <c r="BZ18" s="651"/>
      <c r="CA18" s="651"/>
      <c r="CB18" s="682"/>
      <c r="CD18" s="611" t="s">
        <v>259</v>
      </c>
      <c r="CE18" s="612"/>
      <c r="CF18" s="612"/>
      <c r="CG18" s="612"/>
      <c r="CH18" s="612"/>
      <c r="CI18" s="612"/>
      <c r="CJ18" s="612"/>
      <c r="CK18" s="612"/>
      <c r="CL18" s="612"/>
      <c r="CM18" s="612"/>
      <c r="CN18" s="612"/>
      <c r="CO18" s="612"/>
      <c r="CP18" s="612"/>
      <c r="CQ18" s="613"/>
      <c r="CR18" s="614" t="s">
        <v>121</v>
      </c>
      <c r="CS18" s="615"/>
      <c r="CT18" s="615"/>
      <c r="CU18" s="615"/>
      <c r="CV18" s="615"/>
      <c r="CW18" s="615"/>
      <c r="CX18" s="615"/>
      <c r="CY18" s="616"/>
      <c r="CZ18" s="650" t="s">
        <v>121</v>
      </c>
      <c r="DA18" s="650"/>
      <c r="DB18" s="650"/>
      <c r="DC18" s="650"/>
      <c r="DD18" s="620" t="s">
        <v>121</v>
      </c>
      <c r="DE18" s="615"/>
      <c r="DF18" s="615"/>
      <c r="DG18" s="615"/>
      <c r="DH18" s="615"/>
      <c r="DI18" s="615"/>
      <c r="DJ18" s="615"/>
      <c r="DK18" s="615"/>
      <c r="DL18" s="615"/>
      <c r="DM18" s="615"/>
      <c r="DN18" s="615"/>
      <c r="DO18" s="615"/>
      <c r="DP18" s="616"/>
      <c r="DQ18" s="620" t="s">
        <v>121</v>
      </c>
      <c r="DR18" s="615"/>
      <c r="DS18" s="615"/>
      <c r="DT18" s="615"/>
      <c r="DU18" s="615"/>
      <c r="DV18" s="615"/>
      <c r="DW18" s="615"/>
      <c r="DX18" s="615"/>
      <c r="DY18" s="615"/>
      <c r="DZ18" s="615"/>
      <c r="EA18" s="615"/>
      <c r="EB18" s="615"/>
      <c r="EC18" s="649"/>
    </row>
    <row r="19" spans="2:133" ht="11.25" customHeight="1" x14ac:dyDescent="0.2">
      <c r="B19" s="611" t="s">
        <v>260</v>
      </c>
      <c r="C19" s="612"/>
      <c r="D19" s="612"/>
      <c r="E19" s="612"/>
      <c r="F19" s="612"/>
      <c r="G19" s="612"/>
      <c r="H19" s="612"/>
      <c r="I19" s="612"/>
      <c r="J19" s="612"/>
      <c r="K19" s="612"/>
      <c r="L19" s="612"/>
      <c r="M19" s="612"/>
      <c r="N19" s="612"/>
      <c r="O19" s="612"/>
      <c r="P19" s="612"/>
      <c r="Q19" s="613"/>
      <c r="R19" s="614">
        <v>41649</v>
      </c>
      <c r="S19" s="615"/>
      <c r="T19" s="615"/>
      <c r="U19" s="615"/>
      <c r="V19" s="615"/>
      <c r="W19" s="615"/>
      <c r="X19" s="615"/>
      <c r="Y19" s="616"/>
      <c r="Z19" s="650">
        <v>0.2</v>
      </c>
      <c r="AA19" s="650"/>
      <c r="AB19" s="650"/>
      <c r="AC19" s="650"/>
      <c r="AD19" s="651">
        <v>41649</v>
      </c>
      <c r="AE19" s="651"/>
      <c r="AF19" s="651"/>
      <c r="AG19" s="651"/>
      <c r="AH19" s="651"/>
      <c r="AI19" s="651"/>
      <c r="AJ19" s="651"/>
      <c r="AK19" s="651"/>
      <c r="AL19" s="617">
        <v>0.8</v>
      </c>
      <c r="AM19" s="618"/>
      <c r="AN19" s="618"/>
      <c r="AO19" s="652"/>
      <c r="AP19" s="611" t="s">
        <v>261</v>
      </c>
      <c r="AQ19" s="612"/>
      <c r="AR19" s="612"/>
      <c r="AS19" s="612"/>
      <c r="AT19" s="612"/>
      <c r="AU19" s="612"/>
      <c r="AV19" s="612"/>
      <c r="AW19" s="612"/>
      <c r="AX19" s="612"/>
      <c r="AY19" s="612"/>
      <c r="AZ19" s="612"/>
      <c r="BA19" s="612"/>
      <c r="BB19" s="612"/>
      <c r="BC19" s="612"/>
      <c r="BD19" s="612"/>
      <c r="BE19" s="612"/>
      <c r="BF19" s="613"/>
      <c r="BG19" s="614" t="s">
        <v>121</v>
      </c>
      <c r="BH19" s="615"/>
      <c r="BI19" s="615"/>
      <c r="BJ19" s="615"/>
      <c r="BK19" s="615"/>
      <c r="BL19" s="615"/>
      <c r="BM19" s="615"/>
      <c r="BN19" s="616"/>
      <c r="BO19" s="650" t="s">
        <v>121</v>
      </c>
      <c r="BP19" s="650"/>
      <c r="BQ19" s="650"/>
      <c r="BR19" s="650"/>
      <c r="BS19" s="651" t="s">
        <v>121</v>
      </c>
      <c r="BT19" s="651"/>
      <c r="BU19" s="651"/>
      <c r="BV19" s="651"/>
      <c r="BW19" s="651"/>
      <c r="BX19" s="651"/>
      <c r="BY19" s="651"/>
      <c r="BZ19" s="651"/>
      <c r="CA19" s="651"/>
      <c r="CB19" s="682"/>
      <c r="CD19" s="611" t="s">
        <v>262</v>
      </c>
      <c r="CE19" s="612"/>
      <c r="CF19" s="612"/>
      <c r="CG19" s="612"/>
      <c r="CH19" s="612"/>
      <c r="CI19" s="612"/>
      <c r="CJ19" s="612"/>
      <c r="CK19" s="612"/>
      <c r="CL19" s="612"/>
      <c r="CM19" s="612"/>
      <c r="CN19" s="612"/>
      <c r="CO19" s="612"/>
      <c r="CP19" s="612"/>
      <c r="CQ19" s="613"/>
      <c r="CR19" s="614" t="s">
        <v>121</v>
      </c>
      <c r="CS19" s="615"/>
      <c r="CT19" s="615"/>
      <c r="CU19" s="615"/>
      <c r="CV19" s="615"/>
      <c r="CW19" s="615"/>
      <c r="CX19" s="615"/>
      <c r="CY19" s="616"/>
      <c r="CZ19" s="650" t="s">
        <v>121</v>
      </c>
      <c r="DA19" s="650"/>
      <c r="DB19" s="650"/>
      <c r="DC19" s="650"/>
      <c r="DD19" s="620" t="s">
        <v>121</v>
      </c>
      <c r="DE19" s="615"/>
      <c r="DF19" s="615"/>
      <c r="DG19" s="615"/>
      <c r="DH19" s="615"/>
      <c r="DI19" s="615"/>
      <c r="DJ19" s="615"/>
      <c r="DK19" s="615"/>
      <c r="DL19" s="615"/>
      <c r="DM19" s="615"/>
      <c r="DN19" s="615"/>
      <c r="DO19" s="615"/>
      <c r="DP19" s="616"/>
      <c r="DQ19" s="620" t="s">
        <v>121</v>
      </c>
      <c r="DR19" s="615"/>
      <c r="DS19" s="615"/>
      <c r="DT19" s="615"/>
      <c r="DU19" s="615"/>
      <c r="DV19" s="615"/>
      <c r="DW19" s="615"/>
      <c r="DX19" s="615"/>
      <c r="DY19" s="615"/>
      <c r="DZ19" s="615"/>
      <c r="EA19" s="615"/>
      <c r="EB19" s="615"/>
      <c r="EC19" s="649"/>
    </row>
    <row r="20" spans="2:133" ht="11.25" customHeight="1" x14ac:dyDescent="0.2">
      <c r="B20" s="683" t="s">
        <v>263</v>
      </c>
      <c r="C20" s="684"/>
      <c r="D20" s="684"/>
      <c r="E20" s="684"/>
      <c r="F20" s="684"/>
      <c r="G20" s="684"/>
      <c r="H20" s="684"/>
      <c r="I20" s="684"/>
      <c r="J20" s="684"/>
      <c r="K20" s="684"/>
      <c r="L20" s="684"/>
      <c r="M20" s="684"/>
      <c r="N20" s="684"/>
      <c r="O20" s="684"/>
      <c r="P20" s="684"/>
      <c r="Q20" s="685"/>
      <c r="R20" s="614" t="s">
        <v>121</v>
      </c>
      <c r="S20" s="615"/>
      <c r="T20" s="615"/>
      <c r="U20" s="615"/>
      <c r="V20" s="615"/>
      <c r="W20" s="615"/>
      <c r="X20" s="615"/>
      <c r="Y20" s="616"/>
      <c r="Z20" s="650" t="s">
        <v>121</v>
      </c>
      <c r="AA20" s="650"/>
      <c r="AB20" s="650"/>
      <c r="AC20" s="650"/>
      <c r="AD20" s="651" t="s">
        <v>121</v>
      </c>
      <c r="AE20" s="651"/>
      <c r="AF20" s="651"/>
      <c r="AG20" s="651"/>
      <c r="AH20" s="651"/>
      <c r="AI20" s="651"/>
      <c r="AJ20" s="651"/>
      <c r="AK20" s="651"/>
      <c r="AL20" s="617" t="s">
        <v>121</v>
      </c>
      <c r="AM20" s="618"/>
      <c r="AN20" s="618"/>
      <c r="AO20" s="652"/>
      <c r="AP20" s="611" t="s">
        <v>264</v>
      </c>
      <c r="AQ20" s="612"/>
      <c r="AR20" s="612"/>
      <c r="AS20" s="612"/>
      <c r="AT20" s="612"/>
      <c r="AU20" s="612"/>
      <c r="AV20" s="612"/>
      <c r="AW20" s="612"/>
      <c r="AX20" s="612"/>
      <c r="AY20" s="612"/>
      <c r="AZ20" s="612"/>
      <c r="BA20" s="612"/>
      <c r="BB20" s="612"/>
      <c r="BC20" s="612"/>
      <c r="BD20" s="612"/>
      <c r="BE20" s="612"/>
      <c r="BF20" s="613"/>
      <c r="BG20" s="614" t="s">
        <v>121</v>
      </c>
      <c r="BH20" s="615"/>
      <c r="BI20" s="615"/>
      <c r="BJ20" s="615"/>
      <c r="BK20" s="615"/>
      <c r="BL20" s="615"/>
      <c r="BM20" s="615"/>
      <c r="BN20" s="616"/>
      <c r="BO20" s="650" t="s">
        <v>121</v>
      </c>
      <c r="BP20" s="650"/>
      <c r="BQ20" s="650"/>
      <c r="BR20" s="650"/>
      <c r="BS20" s="651" t="s">
        <v>121</v>
      </c>
      <c r="BT20" s="651"/>
      <c r="BU20" s="651"/>
      <c r="BV20" s="651"/>
      <c r="BW20" s="651"/>
      <c r="BX20" s="651"/>
      <c r="BY20" s="651"/>
      <c r="BZ20" s="651"/>
      <c r="CA20" s="651"/>
      <c r="CB20" s="682"/>
      <c r="CD20" s="611" t="s">
        <v>265</v>
      </c>
      <c r="CE20" s="612"/>
      <c r="CF20" s="612"/>
      <c r="CG20" s="612"/>
      <c r="CH20" s="612"/>
      <c r="CI20" s="612"/>
      <c r="CJ20" s="612"/>
      <c r="CK20" s="612"/>
      <c r="CL20" s="612"/>
      <c r="CM20" s="612"/>
      <c r="CN20" s="612"/>
      <c r="CO20" s="612"/>
      <c r="CP20" s="612"/>
      <c r="CQ20" s="613"/>
      <c r="CR20" s="614">
        <v>15652196</v>
      </c>
      <c r="CS20" s="615"/>
      <c r="CT20" s="615"/>
      <c r="CU20" s="615"/>
      <c r="CV20" s="615"/>
      <c r="CW20" s="615"/>
      <c r="CX20" s="615"/>
      <c r="CY20" s="616"/>
      <c r="CZ20" s="650">
        <v>100</v>
      </c>
      <c r="DA20" s="650"/>
      <c r="DB20" s="650"/>
      <c r="DC20" s="650"/>
      <c r="DD20" s="620">
        <v>1979085</v>
      </c>
      <c r="DE20" s="615"/>
      <c r="DF20" s="615"/>
      <c r="DG20" s="615"/>
      <c r="DH20" s="615"/>
      <c r="DI20" s="615"/>
      <c r="DJ20" s="615"/>
      <c r="DK20" s="615"/>
      <c r="DL20" s="615"/>
      <c r="DM20" s="615"/>
      <c r="DN20" s="615"/>
      <c r="DO20" s="615"/>
      <c r="DP20" s="616"/>
      <c r="DQ20" s="620">
        <v>6096330</v>
      </c>
      <c r="DR20" s="615"/>
      <c r="DS20" s="615"/>
      <c r="DT20" s="615"/>
      <c r="DU20" s="615"/>
      <c r="DV20" s="615"/>
      <c r="DW20" s="615"/>
      <c r="DX20" s="615"/>
      <c r="DY20" s="615"/>
      <c r="DZ20" s="615"/>
      <c r="EA20" s="615"/>
      <c r="EB20" s="615"/>
      <c r="EC20" s="649"/>
    </row>
    <row r="21" spans="2:133" ht="11.25" customHeight="1" x14ac:dyDescent="0.2">
      <c r="B21" s="611" t="s">
        <v>266</v>
      </c>
      <c r="C21" s="612"/>
      <c r="D21" s="612"/>
      <c r="E21" s="612"/>
      <c r="F21" s="612"/>
      <c r="G21" s="612"/>
      <c r="H21" s="612"/>
      <c r="I21" s="612"/>
      <c r="J21" s="612"/>
      <c r="K21" s="612"/>
      <c r="L21" s="612"/>
      <c r="M21" s="612"/>
      <c r="N21" s="612"/>
      <c r="O21" s="612"/>
      <c r="P21" s="612"/>
      <c r="Q21" s="613"/>
      <c r="R21" s="614">
        <v>1347556</v>
      </c>
      <c r="S21" s="615"/>
      <c r="T21" s="615"/>
      <c r="U21" s="615"/>
      <c r="V21" s="615"/>
      <c r="W21" s="615"/>
      <c r="X21" s="615"/>
      <c r="Y21" s="616"/>
      <c r="Z21" s="650">
        <v>7.8</v>
      </c>
      <c r="AA21" s="650"/>
      <c r="AB21" s="650"/>
      <c r="AC21" s="650"/>
      <c r="AD21" s="651">
        <v>1156254</v>
      </c>
      <c r="AE21" s="651"/>
      <c r="AF21" s="651"/>
      <c r="AG21" s="651"/>
      <c r="AH21" s="651"/>
      <c r="AI21" s="651"/>
      <c r="AJ21" s="651"/>
      <c r="AK21" s="651"/>
      <c r="AL21" s="617">
        <v>22</v>
      </c>
      <c r="AM21" s="618"/>
      <c r="AN21" s="618"/>
      <c r="AO21" s="652"/>
      <c r="AP21" s="611" t="s">
        <v>267</v>
      </c>
      <c r="AQ21" s="686"/>
      <c r="AR21" s="686"/>
      <c r="AS21" s="686"/>
      <c r="AT21" s="686"/>
      <c r="AU21" s="686"/>
      <c r="AV21" s="686"/>
      <c r="AW21" s="686"/>
      <c r="AX21" s="686"/>
      <c r="AY21" s="686"/>
      <c r="AZ21" s="686"/>
      <c r="BA21" s="686"/>
      <c r="BB21" s="686"/>
      <c r="BC21" s="686"/>
      <c r="BD21" s="686"/>
      <c r="BE21" s="686"/>
      <c r="BF21" s="687"/>
      <c r="BG21" s="614" t="s">
        <v>121</v>
      </c>
      <c r="BH21" s="615"/>
      <c r="BI21" s="615"/>
      <c r="BJ21" s="615"/>
      <c r="BK21" s="615"/>
      <c r="BL21" s="615"/>
      <c r="BM21" s="615"/>
      <c r="BN21" s="616"/>
      <c r="BO21" s="650" t="s">
        <v>121</v>
      </c>
      <c r="BP21" s="650"/>
      <c r="BQ21" s="650"/>
      <c r="BR21" s="650"/>
      <c r="BS21" s="651" t="s">
        <v>121</v>
      </c>
      <c r="BT21" s="651"/>
      <c r="BU21" s="651"/>
      <c r="BV21" s="651"/>
      <c r="BW21" s="651"/>
      <c r="BX21" s="651"/>
      <c r="BY21" s="651"/>
      <c r="BZ21" s="651"/>
      <c r="CA21" s="651"/>
      <c r="CB21" s="682"/>
      <c r="CD21" s="595"/>
      <c r="CE21" s="596"/>
      <c r="CF21" s="596"/>
      <c r="CG21" s="596"/>
      <c r="CH21" s="596"/>
      <c r="CI21" s="596"/>
      <c r="CJ21" s="596"/>
      <c r="CK21" s="596"/>
      <c r="CL21" s="596"/>
      <c r="CM21" s="596"/>
      <c r="CN21" s="596"/>
      <c r="CO21" s="596"/>
      <c r="CP21" s="596"/>
      <c r="CQ21" s="597"/>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2">
      <c r="B22" s="611" t="s">
        <v>268</v>
      </c>
      <c r="C22" s="612"/>
      <c r="D22" s="612"/>
      <c r="E22" s="612"/>
      <c r="F22" s="612"/>
      <c r="G22" s="612"/>
      <c r="H22" s="612"/>
      <c r="I22" s="612"/>
      <c r="J22" s="612"/>
      <c r="K22" s="612"/>
      <c r="L22" s="612"/>
      <c r="M22" s="612"/>
      <c r="N22" s="612"/>
      <c r="O22" s="612"/>
      <c r="P22" s="612"/>
      <c r="Q22" s="613"/>
      <c r="R22" s="614">
        <v>1156254</v>
      </c>
      <c r="S22" s="615"/>
      <c r="T22" s="615"/>
      <c r="U22" s="615"/>
      <c r="V22" s="615"/>
      <c r="W22" s="615"/>
      <c r="X22" s="615"/>
      <c r="Y22" s="616"/>
      <c r="Z22" s="650">
        <v>6.7</v>
      </c>
      <c r="AA22" s="650"/>
      <c r="AB22" s="650"/>
      <c r="AC22" s="650"/>
      <c r="AD22" s="651">
        <v>1156254</v>
      </c>
      <c r="AE22" s="651"/>
      <c r="AF22" s="651"/>
      <c r="AG22" s="651"/>
      <c r="AH22" s="651"/>
      <c r="AI22" s="651"/>
      <c r="AJ22" s="651"/>
      <c r="AK22" s="651"/>
      <c r="AL22" s="617">
        <v>22</v>
      </c>
      <c r="AM22" s="618"/>
      <c r="AN22" s="618"/>
      <c r="AO22" s="652"/>
      <c r="AP22" s="611" t="s">
        <v>269</v>
      </c>
      <c r="AQ22" s="686"/>
      <c r="AR22" s="686"/>
      <c r="AS22" s="686"/>
      <c r="AT22" s="686"/>
      <c r="AU22" s="686"/>
      <c r="AV22" s="686"/>
      <c r="AW22" s="686"/>
      <c r="AX22" s="686"/>
      <c r="AY22" s="686"/>
      <c r="AZ22" s="686"/>
      <c r="BA22" s="686"/>
      <c r="BB22" s="686"/>
      <c r="BC22" s="686"/>
      <c r="BD22" s="686"/>
      <c r="BE22" s="686"/>
      <c r="BF22" s="687"/>
      <c r="BG22" s="614" t="s">
        <v>121</v>
      </c>
      <c r="BH22" s="615"/>
      <c r="BI22" s="615"/>
      <c r="BJ22" s="615"/>
      <c r="BK22" s="615"/>
      <c r="BL22" s="615"/>
      <c r="BM22" s="615"/>
      <c r="BN22" s="616"/>
      <c r="BO22" s="650" t="s">
        <v>121</v>
      </c>
      <c r="BP22" s="650"/>
      <c r="BQ22" s="650"/>
      <c r="BR22" s="650"/>
      <c r="BS22" s="651" t="s">
        <v>121</v>
      </c>
      <c r="BT22" s="651"/>
      <c r="BU22" s="651"/>
      <c r="BV22" s="651"/>
      <c r="BW22" s="651"/>
      <c r="BX22" s="651"/>
      <c r="BY22" s="651"/>
      <c r="BZ22" s="651"/>
      <c r="CA22" s="651"/>
      <c r="CB22" s="682"/>
      <c r="CD22" s="666" t="s">
        <v>270</v>
      </c>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8"/>
    </row>
    <row r="23" spans="2:133" ht="11.25" customHeight="1" x14ac:dyDescent="0.2">
      <c r="B23" s="611" t="s">
        <v>271</v>
      </c>
      <c r="C23" s="612"/>
      <c r="D23" s="612"/>
      <c r="E23" s="612"/>
      <c r="F23" s="612"/>
      <c r="G23" s="612"/>
      <c r="H23" s="612"/>
      <c r="I23" s="612"/>
      <c r="J23" s="612"/>
      <c r="K23" s="612"/>
      <c r="L23" s="612"/>
      <c r="M23" s="612"/>
      <c r="N23" s="612"/>
      <c r="O23" s="612"/>
      <c r="P23" s="612"/>
      <c r="Q23" s="613"/>
      <c r="R23" s="614">
        <v>191302</v>
      </c>
      <c r="S23" s="615"/>
      <c r="T23" s="615"/>
      <c r="U23" s="615"/>
      <c r="V23" s="615"/>
      <c r="W23" s="615"/>
      <c r="X23" s="615"/>
      <c r="Y23" s="616"/>
      <c r="Z23" s="650">
        <v>1.1000000000000001</v>
      </c>
      <c r="AA23" s="650"/>
      <c r="AB23" s="650"/>
      <c r="AC23" s="650"/>
      <c r="AD23" s="651" t="s">
        <v>121</v>
      </c>
      <c r="AE23" s="651"/>
      <c r="AF23" s="651"/>
      <c r="AG23" s="651"/>
      <c r="AH23" s="651"/>
      <c r="AI23" s="651"/>
      <c r="AJ23" s="651"/>
      <c r="AK23" s="651"/>
      <c r="AL23" s="617" t="s">
        <v>121</v>
      </c>
      <c r="AM23" s="618"/>
      <c r="AN23" s="618"/>
      <c r="AO23" s="652"/>
      <c r="AP23" s="611" t="s">
        <v>272</v>
      </c>
      <c r="AQ23" s="686"/>
      <c r="AR23" s="686"/>
      <c r="AS23" s="686"/>
      <c r="AT23" s="686"/>
      <c r="AU23" s="686"/>
      <c r="AV23" s="686"/>
      <c r="AW23" s="686"/>
      <c r="AX23" s="686"/>
      <c r="AY23" s="686"/>
      <c r="AZ23" s="686"/>
      <c r="BA23" s="686"/>
      <c r="BB23" s="686"/>
      <c r="BC23" s="686"/>
      <c r="BD23" s="686"/>
      <c r="BE23" s="686"/>
      <c r="BF23" s="687"/>
      <c r="BG23" s="614" t="s">
        <v>121</v>
      </c>
      <c r="BH23" s="615"/>
      <c r="BI23" s="615"/>
      <c r="BJ23" s="615"/>
      <c r="BK23" s="615"/>
      <c r="BL23" s="615"/>
      <c r="BM23" s="615"/>
      <c r="BN23" s="616"/>
      <c r="BO23" s="650" t="s">
        <v>121</v>
      </c>
      <c r="BP23" s="650"/>
      <c r="BQ23" s="650"/>
      <c r="BR23" s="650"/>
      <c r="BS23" s="651" t="s">
        <v>121</v>
      </c>
      <c r="BT23" s="651"/>
      <c r="BU23" s="651"/>
      <c r="BV23" s="651"/>
      <c r="BW23" s="651"/>
      <c r="BX23" s="651"/>
      <c r="BY23" s="651"/>
      <c r="BZ23" s="651"/>
      <c r="CA23" s="651"/>
      <c r="CB23" s="682"/>
      <c r="CD23" s="666" t="s">
        <v>212</v>
      </c>
      <c r="CE23" s="667"/>
      <c r="CF23" s="667"/>
      <c r="CG23" s="667"/>
      <c r="CH23" s="667"/>
      <c r="CI23" s="667"/>
      <c r="CJ23" s="667"/>
      <c r="CK23" s="667"/>
      <c r="CL23" s="667"/>
      <c r="CM23" s="667"/>
      <c r="CN23" s="667"/>
      <c r="CO23" s="667"/>
      <c r="CP23" s="667"/>
      <c r="CQ23" s="668"/>
      <c r="CR23" s="666" t="s">
        <v>273</v>
      </c>
      <c r="CS23" s="667"/>
      <c r="CT23" s="667"/>
      <c r="CU23" s="667"/>
      <c r="CV23" s="667"/>
      <c r="CW23" s="667"/>
      <c r="CX23" s="667"/>
      <c r="CY23" s="668"/>
      <c r="CZ23" s="666" t="s">
        <v>274</v>
      </c>
      <c r="DA23" s="667"/>
      <c r="DB23" s="667"/>
      <c r="DC23" s="668"/>
      <c r="DD23" s="666" t="s">
        <v>275</v>
      </c>
      <c r="DE23" s="667"/>
      <c r="DF23" s="667"/>
      <c r="DG23" s="667"/>
      <c r="DH23" s="667"/>
      <c r="DI23" s="667"/>
      <c r="DJ23" s="667"/>
      <c r="DK23" s="668"/>
      <c r="DL23" s="698" t="s">
        <v>276</v>
      </c>
      <c r="DM23" s="699"/>
      <c r="DN23" s="699"/>
      <c r="DO23" s="699"/>
      <c r="DP23" s="699"/>
      <c r="DQ23" s="699"/>
      <c r="DR23" s="699"/>
      <c r="DS23" s="699"/>
      <c r="DT23" s="699"/>
      <c r="DU23" s="699"/>
      <c r="DV23" s="700"/>
      <c r="DW23" s="666" t="s">
        <v>277</v>
      </c>
      <c r="DX23" s="667"/>
      <c r="DY23" s="667"/>
      <c r="DZ23" s="667"/>
      <c r="EA23" s="667"/>
      <c r="EB23" s="667"/>
      <c r="EC23" s="668"/>
    </row>
    <row r="24" spans="2:133" ht="11.25" customHeight="1" x14ac:dyDescent="0.2">
      <c r="B24" s="611" t="s">
        <v>278</v>
      </c>
      <c r="C24" s="612"/>
      <c r="D24" s="612"/>
      <c r="E24" s="612"/>
      <c r="F24" s="612"/>
      <c r="G24" s="612"/>
      <c r="H24" s="612"/>
      <c r="I24" s="612"/>
      <c r="J24" s="612"/>
      <c r="K24" s="612"/>
      <c r="L24" s="612"/>
      <c r="M24" s="612"/>
      <c r="N24" s="612"/>
      <c r="O24" s="612"/>
      <c r="P24" s="612"/>
      <c r="Q24" s="613"/>
      <c r="R24" s="614" t="s">
        <v>121</v>
      </c>
      <c r="S24" s="615"/>
      <c r="T24" s="615"/>
      <c r="U24" s="615"/>
      <c r="V24" s="615"/>
      <c r="W24" s="615"/>
      <c r="X24" s="615"/>
      <c r="Y24" s="616"/>
      <c r="Z24" s="650" t="s">
        <v>121</v>
      </c>
      <c r="AA24" s="650"/>
      <c r="AB24" s="650"/>
      <c r="AC24" s="650"/>
      <c r="AD24" s="651" t="s">
        <v>121</v>
      </c>
      <c r="AE24" s="651"/>
      <c r="AF24" s="651"/>
      <c r="AG24" s="651"/>
      <c r="AH24" s="651"/>
      <c r="AI24" s="651"/>
      <c r="AJ24" s="651"/>
      <c r="AK24" s="651"/>
      <c r="AL24" s="617" t="s">
        <v>121</v>
      </c>
      <c r="AM24" s="618"/>
      <c r="AN24" s="618"/>
      <c r="AO24" s="652"/>
      <c r="AP24" s="611" t="s">
        <v>279</v>
      </c>
      <c r="AQ24" s="686"/>
      <c r="AR24" s="686"/>
      <c r="AS24" s="686"/>
      <c r="AT24" s="686"/>
      <c r="AU24" s="686"/>
      <c r="AV24" s="686"/>
      <c r="AW24" s="686"/>
      <c r="AX24" s="686"/>
      <c r="AY24" s="686"/>
      <c r="AZ24" s="686"/>
      <c r="BA24" s="686"/>
      <c r="BB24" s="686"/>
      <c r="BC24" s="686"/>
      <c r="BD24" s="686"/>
      <c r="BE24" s="686"/>
      <c r="BF24" s="687"/>
      <c r="BG24" s="614" t="s">
        <v>121</v>
      </c>
      <c r="BH24" s="615"/>
      <c r="BI24" s="615"/>
      <c r="BJ24" s="615"/>
      <c r="BK24" s="615"/>
      <c r="BL24" s="615"/>
      <c r="BM24" s="615"/>
      <c r="BN24" s="616"/>
      <c r="BO24" s="650" t="s">
        <v>121</v>
      </c>
      <c r="BP24" s="650"/>
      <c r="BQ24" s="650"/>
      <c r="BR24" s="650"/>
      <c r="BS24" s="651" t="s">
        <v>121</v>
      </c>
      <c r="BT24" s="651"/>
      <c r="BU24" s="651"/>
      <c r="BV24" s="651"/>
      <c r="BW24" s="651"/>
      <c r="BX24" s="651"/>
      <c r="BY24" s="651"/>
      <c r="BZ24" s="651"/>
      <c r="CA24" s="651"/>
      <c r="CB24" s="682"/>
      <c r="CD24" s="663" t="s">
        <v>280</v>
      </c>
      <c r="CE24" s="664"/>
      <c r="CF24" s="664"/>
      <c r="CG24" s="664"/>
      <c r="CH24" s="664"/>
      <c r="CI24" s="664"/>
      <c r="CJ24" s="664"/>
      <c r="CK24" s="664"/>
      <c r="CL24" s="664"/>
      <c r="CM24" s="664"/>
      <c r="CN24" s="664"/>
      <c r="CO24" s="664"/>
      <c r="CP24" s="664"/>
      <c r="CQ24" s="665"/>
      <c r="CR24" s="660">
        <v>2854793</v>
      </c>
      <c r="CS24" s="661"/>
      <c r="CT24" s="661"/>
      <c r="CU24" s="661"/>
      <c r="CV24" s="661"/>
      <c r="CW24" s="661"/>
      <c r="CX24" s="661"/>
      <c r="CY24" s="689"/>
      <c r="CZ24" s="690">
        <v>18.2</v>
      </c>
      <c r="DA24" s="673"/>
      <c r="DB24" s="673"/>
      <c r="DC24" s="692"/>
      <c r="DD24" s="688">
        <v>2013935</v>
      </c>
      <c r="DE24" s="661"/>
      <c r="DF24" s="661"/>
      <c r="DG24" s="661"/>
      <c r="DH24" s="661"/>
      <c r="DI24" s="661"/>
      <c r="DJ24" s="661"/>
      <c r="DK24" s="689"/>
      <c r="DL24" s="688">
        <v>1877234</v>
      </c>
      <c r="DM24" s="661"/>
      <c r="DN24" s="661"/>
      <c r="DO24" s="661"/>
      <c r="DP24" s="661"/>
      <c r="DQ24" s="661"/>
      <c r="DR24" s="661"/>
      <c r="DS24" s="661"/>
      <c r="DT24" s="661"/>
      <c r="DU24" s="661"/>
      <c r="DV24" s="689"/>
      <c r="DW24" s="690">
        <v>35.6</v>
      </c>
      <c r="DX24" s="673"/>
      <c r="DY24" s="673"/>
      <c r="DZ24" s="673"/>
      <c r="EA24" s="673"/>
      <c r="EB24" s="673"/>
      <c r="EC24" s="691"/>
    </row>
    <row r="25" spans="2:133" ht="11.25" customHeight="1" x14ac:dyDescent="0.2">
      <c r="B25" s="611" t="s">
        <v>281</v>
      </c>
      <c r="C25" s="612"/>
      <c r="D25" s="612"/>
      <c r="E25" s="612"/>
      <c r="F25" s="612"/>
      <c r="G25" s="612"/>
      <c r="H25" s="612"/>
      <c r="I25" s="612"/>
      <c r="J25" s="612"/>
      <c r="K25" s="612"/>
      <c r="L25" s="612"/>
      <c r="M25" s="612"/>
      <c r="N25" s="612"/>
      <c r="O25" s="612"/>
      <c r="P25" s="612"/>
      <c r="Q25" s="613"/>
      <c r="R25" s="614">
        <v>4112502</v>
      </c>
      <c r="S25" s="615"/>
      <c r="T25" s="615"/>
      <c r="U25" s="615"/>
      <c r="V25" s="615"/>
      <c r="W25" s="615"/>
      <c r="X25" s="615"/>
      <c r="Y25" s="616"/>
      <c r="Z25" s="650">
        <v>23.9</v>
      </c>
      <c r="AA25" s="650"/>
      <c r="AB25" s="650"/>
      <c r="AC25" s="650"/>
      <c r="AD25" s="651">
        <v>3921200</v>
      </c>
      <c r="AE25" s="651"/>
      <c r="AF25" s="651"/>
      <c r="AG25" s="651"/>
      <c r="AH25" s="651"/>
      <c r="AI25" s="651"/>
      <c r="AJ25" s="651"/>
      <c r="AK25" s="651"/>
      <c r="AL25" s="617">
        <v>74.400000000000006</v>
      </c>
      <c r="AM25" s="618"/>
      <c r="AN25" s="618"/>
      <c r="AO25" s="652"/>
      <c r="AP25" s="611" t="s">
        <v>282</v>
      </c>
      <c r="AQ25" s="686"/>
      <c r="AR25" s="686"/>
      <c r="AS25" s="686"/>
      <c r="AT25" s="686"/>
      <c r="AU25" s="686"/>
      <c r="AV25" s="686"/>
      <c r="AW25" s="686"/>
      <c r="AX25" s="686"/>
      <c r="AY25" s="686"/>
      <c r="AZ25" s="686"/>
      <c r="BA25" s="686"/>
      <c r="BB25" s="686"/>
      <c r="BC25" s="686"/>
      <c r="BD25" s="686"/>
      <c r="BE25" s="686"/>
      <c r="BF25" s="687"/>
      <c r="BG25" s="614" t="s">
        <v>121</v>
      </c>
      <c r="BH25" s="615"/>
      <c r="BI25" s="615"/>
      <c r="BJ25" s="615"/>
      <c r="BK25" s="615"/>
      <c r="BL25" s="615"/>
      <c r="BM25" s="615"/>
      <c r="BN25" s="616"/>
      <c r="BO25" s="650" t="s">
        <v>121</v>
      </c>
      <c r="BP25" s="650"/>
      <c r="BQ25" s="650"/>
      <c r="BR25" s="650"/>
      <c r="BS25" s="651" t="s">
        <v>121</v>
      </c>
      <c r="BT25" s="651"/>
      <c r="BU25" s="651"/>
      <c r="BV25" s="651"/>
      <c r="BW25" s="651"/>
      <c r="BX25" s="651"/>
      <c r="BY25" s="651"/>
      <c r="BZ25" s="651"/>
      <c r="CA25" s="651"/>
      <c r="CB25" s="682"/>
      <c r="CD25" s="611" t="s">
        <v>283</v>
      </c>
      <c r="CE25" s="612"/>
      <c r="CF25" s="612"/>
      <c r="CG25" s="612"/>
      <c r="CH25" s="612"/>
      <c r="CI25" s="612"/>
      <c r="CJ25" s="612"/>
      <c r="CK25" s="612"/>
      <c r="CL25" s="612"/>
      <c r="CM25" s="612"/>
      <c r="CN25" s="612"/>
      <c r="CO25" s="612"/>
      <c r="CP25" s="612"/>
      <c r="CQ25" s="613"/>
      <c r="CR25" s="614">
        <v>1550684</v>
      </c>
      <c r="CS25" s="623"/>
      <c r="CT25" s="623"/>
      <c r="CU25" s="623"/>
      <c r="CV25" s="623"/>
      <c r="CW25" s="623"/>
      <c r="CX25" s="623"/>
      <c r="CY25" s="624"/>
      <c r="CZ25" s="617">
        <v>9.9</v>
      </c>
      <c r="DA25" s="625"/>
      <c r="DB25" s="625"/>
      <c r="DC25" s="626"/>
      <c r="DD25" s="620">
        <v>1379079</v>
      </c>
      <c r="DE25" s="623"/>
      <c r="DF25" s="623"/>
      <c r="DG25" s="623"/>
      <c r="DH25" s="623"/>
      <c r="DI25" s="623"/>
      <c r="DJ25" s="623"/>
      <c r="DK25" s="624"/>
      <c r="DL25" s="620">
        <v>1304423</v>
      </c>
      <c r="DM25" s="623"/>
      <c r="DN25" s="623"/>
      <c r="DO25" s="623"/>
      <c r="DP25" s="623"/>
      <c r="DQ25" s="623"/>
      <c r="DR25" s="623"/>
      <c r="DS25" s="623"/>
      <c r="DT25" s="623"/>
      <c r="DU25" s="623"/>
      <c r="DV25" s="624"/>
      <c r="DW25" s="617">
        <v>24.7</v>
      </c>
      <c r="DX25" s="625"/>
      <c r="DY25" s="625"/>
      <c r="DZ25" s="625"/>
      <c r="EA25" s="625"/>
      <c r="EB25" s="625"/>
      <c r="EC25" s="639"/>
    </row>
    <row r="26" spans="2:133" ht="11.25" customHeight="1" x14ac:dyDescent="0.2">
      <c r="B26" s="611" t="s">
        <v>284</v>
      </c>
      <c r="C26" s="612"/>
      <c r="D26" s="612"/>
      <c r="E26" s="612"/>
      <c r="F26" s="612"/>
      <c r="G26" s="612"/>
      <c r="H26" s="612"/>
      <c r="I26" s="612"/>
      <c r="J26" s="612"/>
      <c r="K26" s="612"/>
      <c r="L26" s="612"/>
      <c r="M26" s="612"/>
      <c r="N26" s="612"/>
      <c r="O26" s="612"/>
      <c r="P26" s="612"/>
      <c r="Q26" s="613"/>
      <c r="R26" s="614">
        <v>850</v>
      </c>
      <c r="S26" s="615"/>
      <c r="T26" s="615"/>
      <c r="U26" s="615"/>
      <c r="V26" s="615"/>
      <c r="W26" s="615"/>
      <c r="X26" s="615"/>
      <c r="Y26" s="616"/>
      <c r="Z26" s="650">
        <v>0</v>
      </c>
      <c r="AA26" s="650"/>
      <c r="AB26" s="650"/>
      <c r="AC26" s="650"/>
      <c r="AD26" s="651">
        <v>850</v>
      </c>
      <c r="AE26" s="651"/>
      <c r="AF26" s="651"/>
      <c r="AG26" s="651"/>
      <c r="AH26" s="651"/>
      <c r="AI26" s="651"/>
      <c r="AJ26" s="651"/>
      <c r="AK26" s="651"/>
      <c r="AL26" s="617">
        <v>0</v>
      </c>
      <c r="AM26" s="618"/>
      <c r="AN26" s="618"/>
      <c r="AO26" s="652"/>
      <c r="AP26" s="611" t="s">
        <v>285</v>
      </c>
      <c r="AQ26" s="686"/>
      <c r="AR26" s="686"/>
      <c r="AS26" s="686"/>
      <c r="AT26" s="686"/>
      <c r="AU26" s="686"/>
      <c r="AV26" s="686"/>
      <c r="AW26" s="686"/>
      <c r="AX26" s="686"/>
      <c r="AY26" s="686"/>
      <c r="AZ26" s="686"/>
      <c r="BA26" s="686"/>
      <c r="BB26" s="686"/>
      <c r="BC26" s="686"/>
      <c r="BD26" s="686"/>
      <c r="BE26" s="686"/>
      <c r="BF26" s="687"/>
      <c r="BG26" s="614" t="s">
        <v>121</v>
      </c>
      <c r="BH26" s="615"/>
      <c r="BI26" s="615"/>
      <c r="BJ26" s="615"/>
      <c r="BK26" s="615"/>
      <c r="BL26" s="615"/>
      <c r="BM26" s="615"/>
      <c r="BN26" s="616"/>
      <c r="BO26" s="650" t="s">
        <v>121</v>
      </c>
      <c r="BP26" s="650"/>
      <c r="BQ26" s="650"/>
      <c r="BR26" s="650"/>
      <c r="BS26" s="651" t="s">
        <v>121</v>
      </c>
      <c r="BT26" s="651"/>
      <c r="BU26" s="651"/>
      <c r="BV26" s="651"/>
      <c r="BW26" s="651"/>
      <c r="BX26" s="651"/>
      <c r="BY26" s="651"/>
      <c r="BZ26" s="651"/>
      <c r="CA26" s="651"/>
      <c r="CB26" s="682"/>
      <c r="CD26" s="611" t="s">
        <v>286</v>
      </c>
      <c r="CE26" s="612"/>
      <c r="CF26" s="612"/>
      <c r="CG26" s="612"/>
      <c r="CH26" s="612"/>
      <c r="CI26" s="612"/>
      <c r="CJ26" s="612"/>
      <c r="CK26" s="612"/>
      <c r="CL26" s="612"/>
      <c r="CM26" s="612"/>
      <c r="CN26" s="612"/>
      <c r="CO26" s="612"/>
      <c r="CP26" s="612"/>
      <c r="CQ26" s="613"/>
      <c r="CR26" s="614">
        <v>755946</v>
      </c>
      <c r="CS26" s="615"/>
      <c r="CT26" s="615"/>
      <c r="CU26" s="615"/>
      <c r="CV26" s="615"/>
      <c r="CW26" s="615"/>
      <c r="CX26" s="615"/>
      <c r="CY26" s="616"/>
      <c r="CZ26" s="617">
        <v>4.8</v>
      </c>
      <c r="DA26" s="625"/>
      <c r="DB26" s="625"/>
      <c r="DC26" s="626"/>
      <c r="DD26" s="620">
        <v>731103</v>
      </c>
      <c r="DE26" s="615"/>
      <c r="DF26" s="615"/>
      <c r="DG26" s="615"/>
      <c r="DH26" s="615"/>
      <c r="DI26" s="615"/>
      <c r="DJ26" s="615"/>
      <c r="DK26" s="616"/>
      <c r="DL26" s="620" t="s">
        <v>121</v>
      </c>
      <c r="DM26" s="615"/>
      <c r="DN26" s="615"/>
      <c r="DO26" s="615"/>
      <c r="DP26" s="615"/>
      <c r="DQ26" s="615"/>
      <c r="DR26" s="615"/>
      <c r="DS26" s="615"/>
      <c r="DT26" s="615"/>
      <c r="DU26" s="615"/>
      <c r="DV26" s="616"/>
      <c r="DW26" s="617" t="s">
        <v>121</v>
      </c>
      <c r="DX26" s="625"/>
      <c r="DY26" s="625"/>
      <c r="DZ26" s="625"/>
      <c r="EA26" s="625"/>
      <c r="EB26" s="625"/>
      <c r="EC26" s="639"/>
    </row>
    <row r="27" spans="2:133" ht="11.25" customHeight="1" x14ac:dyDescent="0.2">
      <c r="B27" s="611" t="s">
        <v>287</v>
      </c>
      <c r="C27" s="612"/>
      <c r="D27" s="612"/>
      <c r="E27" s="612"/>
      <c r="F27" s="612"/>
      <c r="G27" s="612"/>
      <c r="H27" s="612"/>
      <c r="I27" s="612"/>
      <c r="J27" s="612"/>
      <c r="K27" s="612"/>
      <c r="L27" s="612"/>
      <c r="M27" s="612"/>
      <c r="N27" s="612"/>
      <c r="O27" s="612"/>
      <c r="P27" s="612"/>
      <c r="Q27" s="613"/>
      <c r="R27" s="614">
        <v>155113</v>
      </c>
      <c r="S27" s="615"/>
      <c r="T27" s="615"/>
      <c r="U27" s="615"/>
      <c r="V27" s="615"/>
      <c r="W27" s="615"/>
      <c r="X27" s="615"/>
      <c r="Y27" s="616"/>
      <c r="Z27" s="650">
        <v>0.9</v>
      </c>
      <c r="AA27" s="650"/>
      <c r="AB27" s="650"/>
      <c r="AC27" s="650"/>
      <c r="AD27" s="651" t="s">
        <v>121</v>
      </c>
      <c r="AE27" s="651"/>
      <c r="AF27" s="651"/>
      <c r="AG27" s="651"/>
      <c r="AH27" s="651"/>
      <c r="AI27" s="651"/>
      <c r="AJ27" s="651"/>
      <c r="AK27" s="651"/>
      <c r="AL27" s="617" t="s">
        <v>121</v>
      </c>
      <c r="AM27" s="618"/>
      <c r="AN27" s="618"/>
      <c r="AO27" s="652"/>
      <c r="AP27" s="611" t="s">
        <v>288</v>
      </c>
      <c r="AQ27" s="612"/>
      <c r="AR27" s="612"/>
      <c r="AS27" s="612"/>
      <c r="AT27" s="612"/>
      <c r="AU27" s="612"/>
      <c r="AV27" s="612"/>
      <c r="AW27" s="612"/>
      <c r="AX27" s="612"/>
      <c r="AY27" s="612"/>
      <c r="AZ27" s="612"/>
      <c r="BA27" s="612"/>
      <c r="BB27" s="612"/>
      <c r="BC27" s="612"/>
      <c r="BD27" s="612"/>
      <c r="BE27" s="612"/>
      <c r="BF27" s="613"/>
      <c r="BG27" s="614">
        <v>2229010</v>
      </c>
      <c r="BH27" s="615"/>
      <c r="BI27" s="615"/>
      <c r="BJ27" s="615"/>
      <c r="BK27" s="615"/>
      <c r="BL27" s="615"/>
      <c r="BM27" s="615"/>
      <c r="BN27" s="616"/>
      <c r="BO27" s="650">
        <v>100</v>
      </c>
      <c r="BP27" s="650"/>
      <c r="BQ27" s="650"/>
      <c r="BR27" s="650"/>
      <c r="BS27" s="651" t="s">
        <v>121</v>
      </c>
      <c r="BT27" s="651"/>
      <c r="BU27" s="651"/>
      <c r="BV27" s="651"/>
      <c r="BW27" s="651"/>
      <c r="BX27" s="651"/>
      <c r="BY27" s="651"/>
      <c r="BZ27" s="651"/>
      <c r="CA27" s="651"/>
      <c r="CB27" s="682"/>
      <c r="CD27" s="611" t="s">
        <v>289</v>
      </c>
      <c r="CE27" s="612"/>
      <c r="CF27" s="612"/>
      <c r="CG27" s="612"/>
      <c r="CH27" s="612"/>
      <c r="CI27" s="612"/>
      <c r="CJ27" s="612"/>
      <c r="CK27" s="612"/>
      <c r="CL27" s="612"/>
      <c r="CM27" s="612"/>
      <c r="CN27" s="612"/>
      <c r="CO27" s="612"/>
      <c r="CP27" s="612"/>
      <c r="CQ27" s="613"/>
      <c r="CR27" s="614">
        <v>907702</v>
      </c>
      <c r="CS27" s="623"/>
      <c r="CT27" s="623"/>
      <c r="CU27" s="623"/>
      <c r="CV27" s="623"/>
      <c r="CW27" s="623"/>
      <c r="CX27" s="623"/>
      <c r="CY27" s="624"/>
      <c r="CZ27" s="617">
        <v>5.8</v>
      </c>
      <c r="DA27" s="625"/>
      <c r="DB27" s="625"/>
      <c r="DC27" s="626"/>
      <c r="DD27" s="620">
        <v>270197</v>
      </c>
      <c r="DE27" s="623"/>
      <c r="DF27" s="623"/>
      <c r="DG27" s="623"/>
      <c r="DH27" s="623"/>
      <c r="DI27" s="623"/>
      <c r="DJ27" s="623"/>
      <c r="DK27" s="624"/>
      <c r="DL27" s="620">
        <v>208152</v>
      </c>
      <c r="DM27" s="623"/>
      <c r="DN27" s="623"/>
      <c r="DO27" s="623"/>
      <c r="DP27" s="623"/>
      <c r="DQ27" s="623"/>
      <c r="DR27" s="623"/>
      <c r="DS27" s="623"/>
      <c r="DT27" s="623"/>
      <c r="DU27" s="623"/>
      <c r="DV27" s="624"/>
      <c r="DW27" s="617">
        <v>3.9</v>
      </c>
      <c r="DX27" s="625"/>
      <c r="DY27" s="625"/>
      <c r="DZ27" s="625"/>
      <c r="EA27" s="625"/>
      <c r="EB27" s="625"/>
      <c r="EC27" s="639"/>
    </row>
    <row r="28" spans="2:133" ht="11.25" customHeight="1" x14ac:dyDescent="0.2">
      <c r="B28" s="611" t="s">
        <v>290</v>
      </c>
      <c r="C28" s="612"/>
      <c r="D28" s="612"/>
      <c r="E28" s="612"/>
      <c r="F28" s="612"/>
      <c r="G28" s="612"/>
      <c r="H28" s="612"/>
      <c r="I28" s="612"/>
      <c r="J28" s="612"/>
      <c r="K28" s="612"/>
      <c r="L28" s="612"/>
      <c r="M28" s="612"/>
      <c r="N28" s="612"/>
      <c r="O28" s="612"/>
      <c r="P28" s="612"/>
      <c r="Q28" s="613"/>
      <c r="R28" s="614">
        <v>185903</v>
      </c>
      <c r="S28" s="615"/>
      <c r="T28" s="615"/>
      <c r="U28" s="615"/>
      <c r="V28" s="615"/>
      <c r="W28" s="615"/>
      <c r="X28" s="615"/>
      <c r="Y28" s="616"/>
      <c r="Z28" s="650">
        <v>1.1000000000000001</v>
      </c>
      <c r="AA28" s="650"/>
      <c r="AB28" s="650"/>
      <c r="AC28" s="650"/>
      <c r="AD28" s="651" t="s">
        <v>121</v>
      </c>
      <c r="AE28" s="651"/>
      <c r="AF28" s="651"/>
      <c r="AG28" s="651"/>
      <c r="AH28" s="651"/>
      <c r="AI28" s="651"/>
      <c r="AJ28" s="651"/>
      <c r="AK28" s="651"/>
      <c r="AL28" s="617" t="s">
        <v>121</v>
      </c>
      <c r="AM28" s="618"/>
      <c r="AN28" s="618"/>
      <c r="AO28" s="652"/>
      <c r="AP28" s="611"/>
      <c r="AQ28" s="612"/>
      <c r="AR28" s="612"/>
      <c r="AS28" s="612"/>
      <c r="AT28" s="612"/>
      <c r="AU28" s="612"/>
      <c r="AV28" s="612"/>
      <c r="AW28" s="612"/>
      <c r="AX28" s="612"/>
      <c r="AY28" s="612"/>
      <c r="AZ28" s="612"/>
      <c r="BA28" s="612"/>
      <c r="BB28" s="612"/>
      <c r="BC28" s="612"/>
      <c r="BD28" s="612"/>
      <c r="BE28" s="612"/>
      <c r="BF28" s="613"/>
      <c r="BG28" s="614"/>
      <c r="BH28" s="615"/>
      <c r="BI28" s="615"/>
      <c r="BJ28" s="615"/>
      <c r="BK28" s="615"/>
      <c r="BL28" s="615"/>
      <c r="BM28" s="615"/>
      <c r="BN28" s="616"/>
      <c r="BO28" s="650"/>
      <c r="BP28" s="650"/>
      <c r="BQ28" s="650"/>
      <c r="BR28" s="650"/>
      <c r="BS28" s="620"/>
      <c r="BT28" s="615"/>
      <c r="BU28" s="615"/>
      <c r="BV28" s="615"/>
      <c r="BW28" s="615"/>
      <c r="BX28" s="615"/>
      <c r="BY28" s="615"/>
      <c r="BZ28" s="615"/>
      <c r="CA28" s="615"/>
      <c r="CB28" s="649"/>
      <c r="CD28" s="611" t="s">
        <v>291</v>
      </c>
      <c r="CE28" s="612"/>
      <c r="CF28" s="612"/>
      <c r="CG28" s="612"/>
      <c r="CH28" s="612"/>
      <c r="CI28" s="612"/>
      <c r="CJ28" s="612"/>
      <c r="CK28" s="612"/>
      <c r="CL28" s="612"/>
      <c r="CM28" s="612"/>
      <c r="CN28" s="612"/>
      <c r="CO28" s="612"/>
      <c r="CP28" s="612"/>
      <c r="CQ28" s="613"/>
      <c r="CR28" s="614">
        <v>396407</v>
      </c>
      <c r="CS28" s="615"/>
      <c r="CT28" s="615"/>
      <c r="CU28" s="615"/>
      <c r="CV28" s="615"/>
      <c r="CW28" s="615"/>
      <c r="CX28" s="615"/>
      <c r="CY28" s="616"/>
      <c r="CZ28" s="617">
        <v>2.5</v>
      </c>
      <c r="DA28" s="625"/>
      <c r="DB28" s="625"/>
      <c r="DC28" s="626"/>
      <c r="DD28" s="620">
        <v>364659</v>
      </c>
      <c r="DE28" s="615"/>
      <c r="DF28" s="615"/>
      <c r="DG28" s="615"/>
      <c r="DH28" s="615"/>
      <c r="DI28" s="615"/>
      <c r="DJ28" s="615"/>
      <c r="DK28" s="616"/>
      <c r="DL28" s="620">
        <v>364659</v>
      </c>
      <c r="DM28" s="615"/>
      <c r="DN28" s="615"/>
      <c r="DO28" s="615"/>
      <c r="DP28" s="615"/>
      <c r="DQ28" s="615"/>
      <c r="DR28" s="615"/>
      <c r="DS28" s="615"/>
      <c r="DT28" s="615"/>
      <c r="DU28" s="615"/>
      <c r="DV28" s="616"/>
      <c r="DW28" s="617">
        <v>6.9</v>
      </c>
      <c r="DX28" s="625"/>
      <c r="DY28" s="625"/>
      <c r="DZ28" s="625"/>
      <c r="EA28" s="625"/>
      <c r="EB28" s="625"/>
      <c r="EC28" s="639"/>
    </row>
    <row r="29" spans="2:133" ht="11.25" customHeight="1" x14ac:dyDescent="0.2">
      <c r="B29" s="611" t="s">
        <v>292</v>
      </c>
      <c r="C29" s="612"/>
      <c r="D29" s="612"/>
      <c r="E29" s="612"/>
      <c r="F29" s="612"/>
      <c r="G29" s="612"/>
      <c r="H29" s="612"/>
      <c r="I29" s="612"/>
      <c r="J29" s="612"/>
      <c r="K29" s="612"/>
      <c r="L29" s="612"/>
      <c r="M29" s="612"/>
      <c r="N29" s="612"/>
      <c r="O29" s="612"/>
      <c r="P29" s="612"/>
      <c r="Q29" s="613"/>
      <c r="R29" s="614">
        <v>167156</v>
      </c>
      <c r="S29" s="615"/>
      <c r="T29" s="615"/>
      <c r="U29" s="615"/>
      <c r="V29" s="615"/>
      <c r="W29" s="615"/>
      <c r="X29" s="615"/>
      <c r="Y29" s="616"/>
      <c r="Z29" s="650">
        <v>1</v>
      </c>
      <c r="AA29" s="650"/>
      <c r="AB29" s="650"/>
      <c r="AC29" s="650"/>
      <c r="AD29" s="651">
        <v>2511</v>
      </c>
      <c r="AE29" s="651"/>
      <c r="AF29" s="651"/>
      <c r="AG29" s="651"/>
      <c r="AH29" s="651"/>
      <c r="AI29" s="651"/>
      <c r="AJ29" s="651"/>
      <c r="AK29" s="651"/>
      <c r="AL29" s="617">
        <v>0</v>
      </c>
      <c r="AM29" s="618"/>
      <c r="AN29" s="618"/>
      <c r="AO29" s="652"/>
      <c r="AP29" s="595"/>
      <c r="AQ29" s="596"/>
      <c r="AR29" s="596"/>
      <c r="AS29" s="596"/>
      <c r="AT29" s="596"/>
      <c r="AU29" s="596"/>
      <c r="AV29" s="596"/>
      <c r="AW29" s="596"/>
      <c r="AX29" s="596"/>
      <c r="AY29" s="596"/>
      <c r="AZ29" s="596"/>
      <c r="BA29" s="596"/>
      <c r="BB29" s="596"/>
      <c r="BC29" s="596"/>
      <c r="BD29" s="596"/>
      <c r="BE29" s="596"/>
      <c r="BF29" s="597"/>
      <c r="BG29" s="614"/>
      <c r="BH29" s="615"/>
      <c r="BI29" s="615"/>
      <c r="BJ29" s="615"/>
      <c r="BK29" s="615"/>
      <c r="BL29" s="615"/>
      <c r="BM29" s="615"/>
      <c r="BN29" s="616"/>
      <c r="BO29" s="650"/>
      <c r="BP29" s="650"/>
      <c r="BQ29" s="650"/>
      <c r="BR29" s="650"/>
      <c r="BS29" s="651"/>
      <c r="BT29" s="651"/>
      <c r="BU29" s="651"/>
      <c r="BV29" s="651"/>
      <c r="BW29" s="651"/>
      <c r="BX29" s="651"/>
      <c r="BY29" s="651"/>
      <c r="BZ29" s="651"/>
      <c r="CA29" s="651"/>
      <c r="CB29" s="682"/>
      <c r="CD29" s="627" t="s">
        <v>293</v>
      </c>
      <c r="CE29" s="628"/>
      <c r="CF29" s="611" t="s">
        <v>66</v>
      </c>
      <c r="CG29" s="612"/>
      <c r="CH29" s="612"/>
      <c r="CI29" s="612"/>
      <c r="CJ29" s="612"/>
      <c r="CK29" s="612"/>
      <c r="CL29" s="612"/>
      <c r="CM29" s="612"/>
      <c r="CN29" s="612"/>
      <c r="CO29" s="612"/>
      <c r="CP29" s="612"/>
      <c r="CQ29" s="613"/>
      <c r="CR29" s="614">
        <v>396407</v>
      </c>
      <c r="CS29" s="623"/>
      <c r="CT29" s="623"/>
      <c r="CU29" s="623"/>
      <c r="CV29" s="623"/>
      <c r="CW29" s="623"/>
      <c r="CX29" s="623"/>
      <c r="CY29" s="624"/>
      <c r="CZ29" s="617">
        <v>2.5</v>
      </c>
      <c r="DA29" s="625"/>
      <c r="DB29" s="625"/>
      <c r="DC29" s="626"/>
      <c r="DD29" s="620">
        <v>364659</v>
      </c>
      <c r="DE29" s="623"/>
      <c r="DF29" s="623"/>
      <c r="DG29" s="623"/>
      <c r="DH29" s="623"/>
      <c r="DI29" s="623"/>
      <c r="DJ29" s="623"/>
      <c r="DK29" s="624"/>
      <c r="DL29" s="620">
        <v>364659</v>
      </c>
      <c r="DM29" s="623"/>
      <c r="DN29" s="623"/>
      <c r="DO29" s="623"/>
      <c r="DP29" s="623"/>
      <c r="DQ29" s="623"/>
      <c r="DR29" s="623"/>
      <c r="DS29" s="623"/>
      <c r="DT29" s="623"/>
      <c r="DU29" s="623"/>
      <c r="DV29" s="624"/>
      <c r="DW29" s="617">
        <v>6.9</v>
      </c>
      <c r="DX29" s="625"/>
      <c r="DY29" s="625"/>
      <c r="DZ29" s="625"/>
      <c r="EA29" s="625"/>
      <c r="EB29" s="625"/>
      <c r="EC29" s="639"/>
    </row>
    <row r="30" spans="2:133" ht="11.25" customHeight="1" x14ac:dyDescent="0.2">
      <c r="B30" s="611" t="s">
        <v>294</v>
      </c>
      <c r="C30" s="612"/>
      <c r="D30" s="612"/>
      <c r="E30" s="612"/>
      <c r="F30" s="612"/>
      <c r="G30" s="612"/>
      <c r="H30" s="612"/>
      <c r="I30" s="612"/>
      <c r="J30" s="612"/>
      <c r="K30" s="612"/>
      <c r="L30" s="612"/>
      <c r="M30" s="612"/>
      <c r="N30" s="612"/>
      <c r="O30" s="612"/>
      <c r="P30" s="612"/>
      <c r="Q30" s="613"/>
      <c r="R30" s="614">
        <v>1255277</v>
      </c>
      <c r="S30" s="615"/>
      <c r="T30" s="615"/>
      <c r="U30" s="615"/>
      <c r="V30" s="615"/>
      <c r="W30" s="615"/>
      <c r="X30" s="615"/>
      <c r="Y30" s="616"/>
      <c r="Z30" s="650">
        <v>7.3</v>
      </c>
      <c r="AA30" s="650"/>
      <c r="AB30" s="650"/>
      <c r="AC30" s="650"/>
      <c r="AD30" s="651" t="s">
        <v>121</v>
      </c>
      <c r="AE30" s="651"/>
      <c r="AF30" s="651"/>
      <c r="AG30" s="651"/>
      <c r="AH30" s="651"/>
      <c r="AI30" s="651"/>
      <c r="AJ30" s="651"/>
      <c r="AK30" s="651"/>
      <c r="AL30" s="617" t="s">
        <v>121</v>
      </c>
      <c r="AM30" s="618"/>
      <c r="AN30" s="618"/>
      <c r="AO30" s="652"/>
      <c r="AP30" s="666" t="s">
        <v>212</v>
      </c>
      <c r="AQ30" s="667"/>
      <c r="AR30" s="667"/>
      <c r="AS30" s="667"/>
      <c r="AT30" s="667"/>
      <c r="AU30" s="667"/>
      <c r="AV30" s="667"/>
      <c r="AW30" s="667"/>
      <c r="AX30" s="667"/>
      <c r="AY30" s="667"/>
      <c r="AZ30" s="667"/>
      <c r="BA30" s="667"/>
      <c r="BB30" s="667"/>
      <c r="BC30" s="667"/>
      <c r="BD30" s="667"/>
      <c r="BE30" s="667"/>
      <c r="BF30" s="668"/>
      <c r="BG30" s="666" t="s">
        <v>295</v>
      </c>
      <c r="BH30" s="680"/>
      <c r="BI30" s="680"/>
      <c r="BJ30" s="680"/>
      <c r="BK30" s="680"/>
      <c r="BL30" s="680"/>
      <c r="BM30" s="680"/>
      <c r="BN30" s="680"/>
      <c r="BO30" s="680"/>
      <c r="BP30" s="680"/>
      <c r="BQ30" s="681"/>
      <c r="BR30" s="666" t="s">
        <v>296</v>
      </c>
      <c r="BS30" s="680"/>
      <c r="BT30" s="680"/>
      <c r="BU30" s="680"/>
      <c r="BV30" s="680"/>
      <c r="BW30" s="680"/>
      <c r="BX30" s="680"/>
      <c r="BY30" s="680"/>
      <c r="BZ30" s="680"/>
      <c r="CA30" s="680"/>
      <c r="CB30" s="681"/>
      <c r="CD30" s="629"/>
      <c r="CE30" s="630"/>
      <c r="CF30" s="611" t="s">
        <v>297</v>
      </c>
      <c r="CG30" s="612"/>
      <c r="CH30" s="612"/>
      <c r="CI30" s="612"/>
      <c r="CJ30" s="612"/>
      <c r="CK30" s="612"/>
      <c r="CL30" s="612"/>
      <c r="CM30" s="612"/>
      <c r="CN30" s="612"/>
      <c r="CO30" s="612"/>
      <c r="CP30" s="612"/>
      <c r="CQ30" s="613"/>
      <c r="CR30" s="614">
        <v>373189</v>
      </c>
      <c r="CS30" s="615"/>
      <c r="CT30" s="615"/>
      <c r="CU30" s="615"/>
      <c r="CV30" s="615"/>
      <c r="CW30" s="615"/>
      <c r="CX30" s="615"/>
      <c r="CY30" s="616"/>
      <c r="CZ30" s="617">
        <v>2.4</v>
      </c>
      <c r="DA30" s="625"/>
      <c r="DB30" s="625"/>
      <c r="DC30" s="626"/>
      <c r="DD30" s="620">
        <v>364450</v>
      </c>
      <c r="DE30" s="615"/>
      <c r="DF30" s="615"/>
      <c r="DG30" s="615"/>
      <c r="DH30" s="615"/>
      <c r="DI30" s="615"/>
      <c r="DJ30" s="615"/>
      <c r="DK30" s="616"/>
      <c r="DL30" s="620">
        <v>364450</v>
      </c>
      <c r="DM30" s="615"/>
      <c r="DN30" s="615"/>
      <c r="DO30" s="615"/>
      <c r="DP30" s="615"/>
      <c r="DQ30" s="615"/>
      <c r="DR30" s="615"/>
      <c r="DS30" s="615"/>
      <c r="DT30" s="615"/>
      <c r="DU30" s="615"/>
      <c r="DV30" s="616"/>
      <c r="DW30" s="617">
        <v>6.9</v>
      </c>
      <c r="DX30" s="625"/>
      <c r="DY30" s="625"/>
      <c r="DZ30" s="625"/>
      <c r="EA30" s="625"/>
      <c r="EB30" s="625"/>
      <c r="EC30" s="639"/>
    </row>
    <row r="31" spans="2:133" ht="11.25" customHeight="1" x14ac:dyDescent="0.2">
      <c r="B31" s="683" t="s">
        <v>298</v>
      </c>
      <c r="C31" s="684"/>
      <c r="D31" s="684"/>
      <c r="E31" s="684"/>
      <c r="F31" s="684"/>
      <c r="G31" s="684"/>
      <c r="H31" s="684"/>
      <c r="I31" s="684"/>
      <c r="J31" s="684"/>
      <c r="K31" s="684"/>
      <c r="L31" s="684"/>
      <c r="M31" s="684"/>
      <c r="N31" s="684"/>
      <c r="O31" s="684"/>
      <c r="P31" s="684"/>
      <c r="Q31" s="685"/>
      <c r="R31" s="614">
        <v>61186</v>
      </c>
      <c r="S31" s="615"/>
      <c r="T31" s="615"/>
      <c r="U31" s="615"/>
      <c r="V31" s="615"/>
      <c r="W31" s="615"/>
      <c r="X31" s="615"/>
      <c r="Y31" s="616"/>
      <c r="Z31" s="650">
        <v>0.4</v>
      </c>
      <c r="AA31" s="650"/>
      <c r="AB31" s="650"/>
      <c r="AC31" s="650"/>
      <c r="AD31" s="651">
        <v>61186</v>
      </c>
      <c r="AE31" s="651"/>
      <c r="AF31" s="651"/>
      <c r="AG31" s="651"/>
      <c r="AH31" s="651"/>
      <c r="AI31" s="651"/>
      <c r="AJ31" s="651"/>
      <c r="AK31" s="651"/>
      <c r="AL31" s="617">
        <v>1.2</v>
      </c>
      <c r="AM31" s="618"/>
      <c r="AN31" s="618"/>
      <c r="AO31" s="652"/>
      <c r="AP31" s="675" t="s">
        <v>299</v>
      </c>
      <c r="AQ31" s="676"/>
      <c r="AR31" s="676"/>
      <c r="AS31" s="676"/>
      <c r="AT31" s="677" t="s">
        <v>300</v>
      </c>
      <c r="AU31" s="200"/>
      <c r="AV31" s="200"/>
      <c r="AW31" s="200"/>
      <c r="AX31" s="663" t="s">
        <v>178</v>
      </c>
      <c r="AY31" s="664"/>
      <c r="AZ31" s="664"/>
      <c r="BA31" s="664"/>
      <c r="BB31" s="664"/>
      <c r="BC31" s="664"/>
      <c r="BD31" s="664"/>
      <c r="BE31" s="664"/>
      <c r="BF31" s="665"/>
      <c r="BG31" s="671">
        <v>98.9</v>
      </c>
      <c r="BH31" s="672"/>
      <c r="BI31" s="672"/>
      <c r="BJ31" s="672"/>
      <c r="BK31" s="672"/>
      <c r="BL31" s="672"/>
      <c r="BM31" s="673">
        <v>97.4</v>
      </c>
      <c r="BN31" s="672"/>
      <c r="BO31" s="672"/>
      <c r="BP31" s="672"/>
      <c r="BQ31" s="674"/>
      <c r="BR31" s="671">
        <v>99</v>
      </c>
      <c r="BS31" s="672"/>
      <c r="BT31" s="672"/>
      <c r="BU31" s="672"/>
      <c r="BV31" s="672"/>
      <c r="BW31" s="672"/>
      <c r="BX31" s="673">
        <v>97.2</v>
      </c>
      <c r="BY31" s="672"/>
      <c r="BZ31" s="672"/>
      <c r="CA31" s="672"/>
      <c r="CB31" s="674"/>
      <c r="CD31" s="629"/>
      <c r="CE31" s="630"/>
      <c r="CF31" s="611" t="s">
        <v>301</v>
      </c>
      <c r="CG31" s="612"/>
      <c r="CH31" s="612"/>
      <c r="CI31" s="612"/>
      <c r="CJ31" s="612"/>
      <c r="CK31" s="612"/>
      <c r="CL31" s="612"/>
      <c r="CM31" s="612"/>
      <c r="CN31" s="612"/>
      <c r="CO31" s="612"/>
      <c r="CP31" s="612"/>
      <c r="CQ31" s="613"/>
      <c r="CR31" s="614">
        <v>23218</v>
      </c>
      <c r="CS31" s="623"/>
      <c r="CT31" s="623"/>
      <c r="CU31" s="623"/>
      <c r="CV31" s="623"/>
      <c r="CW31" s="623"/>
      <c r="CX31" s="623"/>
      <c r="CY31" s="624"/>
      <c r="CZ31" s="617">
        <v>0.1</v>
      </c>
      <c r="DA31" s="625"/>
      <c r="DB31" s="625"/>
      <c r="DC31" s="626"/>
      <c r="DD31" s="620">
        <v>209</v>
      </c>
      <c r="DE31" s="623"/>
      <c r="DF31" s="623"/>
      <c r="DG31" s="623"/>
      <c r="DH31" s="623"/>
      <c r="DI31" s="623"/>
      <c r="DJ31" s="623"/>
      <c r="DK31" s="624"/>
      <c r="DL31" s="620">
        <v>209</v>
      </c>
      <c r="DM31" s="623"/>
      <c r="DN31" s="623"/>
      <c r="DO31" s="623"/>
      <c r="DP31" s="623"/>
      <c r="DQ31" s="623"/>
      <c r="DR31" s="623"/>
      <c r="DS31" s="623"/>
      <c r="DT31" s="623"/>
      <c r="DU31" s="623"/>
      <c r="DV31" s="624"/>
      <c r="DW31" s="617">
        <v>0</v>
      </c>
      <c r="DX31" s="625"/>
      <c r="DY31" s="625"/>
      <c r="DZ31" s="625"/>
      <c r="EA31" s="625"/>
      <c r="EB31" s="625"/>
      <c r="EC31" s="639"/>
    </row>
    <row r="32" spans="2:133" ht="11.25" customHeight="1" x14ac:dyDescent="0.2">
      <c r="B32" s="611" t="s">
        <v>302</v>
      </c>
      <c r="C32" s="612"/>
      <c r="D32" s="612"/>
      <c r="E32" s="612"/>
      <c r="F32" s="612"/>
      <c r="G32" s="612"/>
      <c r="H32" s="612"/>
      <c r="I32" s="612"/>
      <c r="J32" s="612"/>
      <c r="K32" s="612"/>
      <c r="L32" s="612"/>
      <c r="M32" s="612"/>
      <c r="N32" s="612"/>
      <c r="O32" s="612"/>
      <c r="P32" s="612"/>
      <c r="Q32" s="613"/>
      <c r="R32" s="614">
        <v>1021041</v>
      </c>
      <c r="S32" s="615"/>
      <c r="T32" s="615"/>
      <c r="U32" s="615"/>
      <c r="V32" s="615"/>
      <c r="W32" s="615"/>
      <c r="X32" s="615"/>
      <c r="Y32" s="616"/>
      <c r="Z32" s="650">
        <v>5.9</v>
      </c>
      <c r="AA32" s="650"/>
      <c r="AB32" s="650"/>
      <c r="AC32" s="650"/>
      <c r="AD32" s="651" t="s">
        <v>121</v>
      </c>
      <c r="AE32" s="651"/>
      <c r="AF32" s="651"/>
      <c r="AG32" s="651"/>
      <c r="AH32" s="651"/>
      <c r="AI32" s="651"/>
      <c r="AJ32" s="651"/>
      <c r="AK32" s="651"/>
      <c r="AL32" s="617" t="s">
        <v>121</v>
      </c>
      <c r="AM32" s="618"/>
      <c r="AN32" s="618"/>
      <c r="AO32" s="652"/>
      <c r="AP32" s="653"/>
      <c r="AQ32" s="654"/>
      <c r="AR32" s="654"/>
      <c r="AS32" s="654"/>
      <c r="AT32" s="678"/>
      <c r="AU32" s="196" t="s">
        <v>303</v>
      </c>
      <c r="AX32" s="611" t="s">
        <v>304</v>
      </c>
      <c r="AY32" s="612"/>
      <c r="AZ32" s="612"/>
      <c r="BA32" s="612"/>
      <c r="BB32" s="612"/>
      <c r="BC32" s="612"/>
      <c r="BD32" s="612"/>
      <c r="BE32" s="612"/>
      <c r="BF32" s="613"/>
      <c r="BG32" s="670">
        <v>98.2</v>
      </c>
      <c r="BH32" s="623"/>
      <c r="BI32" s="623"/>
      <c r="BJ32" s="623"/>
      <c r="BK32" s="623"/>
      <c r="BL32" s="623"/>
      <c r="BM32" s="618">
        <v>96.1</v>
      </c>
      <c r="BN32" s="623"/>
      <c r="BO32" s="623"/>
      <c r="BP32" s="623"/>
      <c r="BQ32" s="648"/>
      <c r="BR32" s="670">
        <v>98.3</v>
      </c>
      <c r="BS32" s="623"/>
      <c r="BT32" s="623"/>
      <c r="BU32" s="623"/>
      <c r="BV32" s="623"/>
      <c r="BW32" s="623"/>
      <c r="BX32" s="618">
        <v>95.7</v>
      </c>
      <c r="BY32" s="623"/>
      <c r="BZ32" s="623"/>
      <c r="CA32" s="623"/>
      <c r="CB32" s="648"/>
      <c r="CD32" s="631"/>
      <c r="CE32" s="632"/>
      <c r="CF32" s="611" t="s">
        <v>305</v>
      </c>
      <c r="CG32" s="612"/>
      <c r="CH32" s="612"/>
      <c r="CI32" s="612"/>
      <c r="CJ32" s="612"/>
      <c r="CK32" s="612"/>
      <c r="CL32" s="612"/>
      <c r="CM32" s="612"/>
      <c r="CN32" s="612"/>
      <c r="CO32" s="612"/>
      <c r="CP32" s="612"/>
      <c r="CQ32" s="613"/>
      <c r="CR32" s="614" t="s">
        <v>121</v>
      </c>
      <c r="CS32" s="615"/>
      <c r="CT32" s="615"/>
      <c r="CU32" s="615"/>
      <c r="CV32" s="615"/>
      <c r="CW32" s="615"/>
      <c r="CX32" s="615"/>
      <c r="CY32" s="616"/>
      <c r="CZ32" s="617" t="s">
        <v>121</v>
      </c>
      <c r="DA32" s="625"/>
      <c r="DB32" s="625"/>
      <c r="DC32" s="626"/>
      <c r="DD32" s="620" t="s">
        <v>121</v>
      </c>
      <c r="DE32" s="615"/>
      <c r="DF32" s="615"/>
      <c r="DG32" s="615"/>
      <c r="DH32" s="615"/>
      <c r="DI32" s="615"/>
      <c r="DJ32" s="615"/>
      <c r="DK32" s="616"/>
      <c r="DL32" s="620" t="s">
        <v>121</v>
      </c>
      <c r="DM32" s="615"/>
      <c r="DN32" s="615"/>
      <c r="DO32" s="615"/>
      <c r="DP32" s="615"/>
      <c r="DQ32" s="615"/>
      <c r="DR32" s="615"/>
      <c r="DS32" s="615"/>
      <c r="DT32" s="615"/>
      <c r="DU32" s="615"/>
      <c r="DV32" s="616"/>
      <c r="DW32" s="617" t="s">
        <v>121</v>
      </c>
      <c r="DX32" s="625"/>
      <c r="DY32" s="625"/>
      <c r="DZ32" s="625"/>
      <c r="EA32" s="625"/>
      <c r="EB32" s="625"/>
      <c r="EC32" s="639"/>
    </row>
    <row r="33" spans="2:133" ht="11.25" customHeight="1" x14ac:dyDescent="0.2">
      <c r="B33" s="611" t="s">
        <v>306</v>
      </c>
      <c r="C33" s="612"/>
      <c r="D33" s="612"/>
      <c r="E33" s="612"/>
      <c r="F33" s="612"/>
      <c r="G33" s="612"/>
      <c r="H33" s="612"/>
      <c r="I33" s="612"/>
      <c r="J33" s="612"/>
      <c r="K33" s="612"/>
      <c r="L33" s="612"/>
      <c r="M33" s="612"/>
      <c r="N33" s="612"/>
      <c r="O33" s="612"/>
      <c r="P33" s="612"/>
      <c r="Q33" s="613"/>
      <c r="R33" s="614">
        <v>1944958</v>
      </c>
      <c r="S33" s="615"/>
      <c r="T33" s="615"/>
      <c r="U33" s="615"/>
      <c r="V33" s="615"/>
      <c r="W33" s="615"/>
      <c r="X33" s="615"/>
      <c r="Y33" s="616"/>
      <c r="Z33" s="650">
        <v>11.3</v>
      </c>
      <c r="AA33" s="650"/>
      <c r="AB33" s="650"/>
      <c r="AC33" s="650"/>
      <c r="AD33" s="651">
        <v>1278250</v>
      </c>
      <c r="AE33" s="651"/>
      <c r="AF33" s="651"/>
      <c r="AG33" s="651"/>
      <c r="AH33" s="651"/>
      <c r="AI33" s="651"/>
      <c r="AJ33" s="651"/>
      <c r="AK33" s="651"/>
      <c r="AL33" s="617">
        <v>24.3</v>
      </c>
      <c r="AM33" s="618"/>
      <c r="AN33" s="618"/>
      <c r="AO33" s="652"/>
      <c r="AP33" s="655"/>
      <c r="AQ33" s="656"/>
      <c r="AR33" s="656"/>
      <c r="AS33" s="656"/>
      <c r="AT33" s="679"/>
      <c r="AU33" s="201"/>
      <c r="AV33" s="201"/>
      <c r="AW33" s="201"/>
      <c r="AX33" s="595" t="s">
        <v>307</v>
      </c>
      <c r="AY33" s="596"/>
      <c r="AZ33" s="596"/>
      <c r="BA33" s="596"/>
      <c r="BB33" s="596"/>
      <c r="BC33" s="596"/>
      <c r="BD33" s="596"/>
      <c r="BE33" s="596"/>
      <c r="BF33" s="597"/>
      <c r="BG33" s="669">
        <v>99.1</v>
      </c>
      <c r="BH33" s="599"/>
      <c r="BI33" s="599"/>
      <c r="BJ33" s="599"/>
      <c r="BK33" s="599"/>
      <c r="BL33" s="599"/>
      <c r="BM33" s="643">
        <v>97.8</v>
      </c>
      <c r="BN33" s="599"/>
      <c r="BO33" s="599"/>
      <c r="BP33" s="599"/>
      <c r="BQ33" s="637"/>
      <c r="BR33" s="669">
        <v>99.2</v>
      </c>
      <c r="BS33" s="599"/>
      <c r="BT33" s="599"/>
      <c r="BU33" s="599"/>
      <c r="BV33" s="599"/>
      <c r="BW33" s="599"/>
      <c r="BX33" s="643">
        <v>97.7</v>
      </c>
      <c r="BY33" s="599"/>
      <c r="BZ33" s="599"/>
      <c r="CA33" s="599"/>
      <c r="CB33" s="637"/>
      <c r="CD33" s="611" t="s">
        <v>308</v>
      </c>
      <c r="CE33" s="612"/>
      <c r="CF33" s="612"/>
      <c r="CG33" s="612"/>
      <c r="CH33" s="612"/>
      <c r="CI33" s="612"/>
      <c r="CJ33" s="612"/>
      <c r="CK33" s="612"/>
      <c r="CL33" s="612"/>
      <c r="CM33" s="612"/>
      <c r="CN33" s="612"/>
      <c r="CO33" s="612"/>
      <c r="CP33" s="612"/>
      <c r="CQ33" s="613"/>
      <c r="CR33" s="614">
        <v>10801399</v>
      </c>
      <c r="CS33" s="623"/>
      <c r="CT33" s="623"/>
      <c r="CU33" s="623"/>
      <c r="CV33" s="623"/>
      <c r="CW33" s="623"/>
      <c r="CX33" s="623"/>
      <c r="CY33" s="624"/>
      <c r="CZ33" s="617">
        <v>69</v>
      </c>
      <c r="DA33" s="625"/>
      <c r="DB33" s="625"/>
      <c r="DC33" s="626"/>
      <c r="DD33" s="620">
        <v>3210915</v>
      </c>
      <c r="DE33" s="623"/>
      <c r="DF33" s="623"/>
      <c r="DG33" s="623"/>
      <c r="DH33" s="623"/>
      <c r="DI33" s="623"/>
      <c r="DJ33" s="623"/>
      <c r="DK33" s="624"/>
      <c r="DL33" s="620">
        <v>2279198</v>
      </c>
      <c r="DM33" s="623"/>
      <c r="DN33" s="623"/>
      <c r="DO33" s="623"/>
      <c r="DP33" s="623"/>
      <c r="DQ33" s="623"/>
      <c r="DR33" s="623"/>
      <c r="DS33" s="623"/>
      <c r="DT33" s="623"/>
      <c r="DU33" s="623"/>
      <c r="DV33" s="624"/>
      <c r="DW33" s="617">
        <v>43.2</v>
      </c>
      <c r="DX33" s="625"/>
      <c r="DY33" s="625"/>
      <c r="DZ33" s="625"/>
      <c r="EA33" s="625"/>
      <c r="EB33" s="625"/>
      <c r="EC33" s="639"/>
    </row>
    <row r="34" spans="2:133" ht="11.25" customHeight="1" x14ac:dyDescent="0.2">
      <c r="B34" s="611" t="s">
        <v>309</v>
      </c>
      <c r="C34" s="612"/>
      <c r="D34" s="612"/>
      <c r="E34" s="612"/>
      <c r="F34" s="612"/>
      <c r="G34" s="612"/>
      <c r="H34" s="612"/>
      <c r="I34" s="612"/>
      <c r="J34" s="612"/>
      <c r="K34" s="612"/>
      <c r="L34" s="612"/>
      <c r="M34" s="612"/>
      <c r="N34" s="612"/>
      <c r="O34" s="612"/>
      <c r="P34" s="612"/>
      <c r="Q34" s="613"/>
      <c r="R34" s="614">
        <v>3488724</v>
      </c>
      <c r="S34" s="615"/>
      <c r="T34" s="615"/>
      <c r="U34" s="615"/>
      <c r="V34" s="615"/>
      <c r="W34" s="615"/>
      <c r="X34" s="615"/>
      <c r="Y34" s="616"/>
      <c r="Z34" s="650">
        <v>20.3</v>
      </c>
      <c r="AA34" s="650"/>
      <c r="AB34" s="650"/>
      <c r="AC34" s="650"/>
      <c r="AD34" s="651" t="s">
        <v>121</v>
      </c>
      <c r="AE34" s="651"/>
      <c r="AF34" s="651"/>
      <c r="AG34" s="651"/>
      <c r="AH34" s="651"/>
      <c r="AI34" s="651"/>
      <c r="AJ34" s="651"/>
      <c r="AK34" s="651"/>
      <c r="AL34" s="617" t="s">
        <v>121</v>
      </c>
      <c r="AM34" s="618"/>
      <c r="AN34" s="618"/>
      <c r="AO34" s="652"/>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11" t="s">
        <v>310</v>
      </c>
      <c r="CE34" s="612"/>
      <c r="CF34" s="612"/>
      <c r="CG34" s="612"/>
      <c r="CH34" s="612"/>
      <c r="CI34" s="612"/>
      <c r="CJ34" s="612"/>
      <c r="CK34" s="612"/>
      <c r="CL34" s="612"/>
      <c r="CM34" s="612"/>
      <c r="CN34" s="612"/>
      <c r="CO34" s="612"/>
      <c r="CP34" s="612"/>
      <c r="CQ34" s="613"/>
      <c r="CR34" s="614">
        <v>3532889</v>
      </c>
      <c r="CS34" s="615"/>
      <c r="CT34" s="615"/>
      <c r="CU34" s="615"/>
      <c r="CV34" s="615"/>
      <c r="CW34" s="615"/>
      <c r="CX34" s="615"/>
      <c r="CY34" s="616"/>
      <c r="CZ34" s="617">
        <v>22.6</v>
      </c>
      <c r="DA34" s="625"/>
      <c r="DB34" s="625"/>
      <c r="DC34" s="626"/>
      <c r="DD34" s="620">
        <v>1134232</v>
      </c>
      <c r="DE34" s="615"/>
      <c r="DF34" s="615"/>
      <c r="DG34" s="615"/>
      <c r="DH34" s="615"/>
      <c r="DI34" s="615"/>
      <c r="DJ34" s="615"/>
      <c r="DK34" s="616"/>
      <c r="DL34" s="620">
        <v>1018497</v>
      </c>
      <c r="DM34" s="615"/>
      <c r="DN34" s="615"/>
      <c r="DO34" s="615"/>
      <c r="DP34" s="615"/>
      <c r="DQ34" s="615"/>
      <c r="DR34" s="615"/>
      <c r="DS34" s="615"/>
      <c r="DT34" s="615"/>
      <c r="DU34" s="615"/>
      <c r="DV34" s="616"/>
      <c r="DW34" s="617">
        <v>19.3</v>
      </c>
      <c r="DX34" s="625"/>
      <c r="DY34" s="625"/>
      <c r="DZ34" s="625"/>
      <c r="EA34" s="625"/>
      <c r="EB34" s="625"/>
      <c r="EC34" s="639"/>
    </row>
    <row r="35" spans="2:133" ht="11.25" customHeight="1" x14ac:dyDescent="0.2">
      <c r="B35" s="611" t="s">
        <v>311</v>
      </c>
      <c r="C35" s="612"/>
      <c r="D35" s="612"/>
      <c r="E35" s="612"/>
      <c r="F35" s="612"/>
      <c r="G35" s="612"/>
      <c r="H35" s="612"/>
      <c r="I35" s="612"/>
      <c r="J35" s="612"/>
      <c r="K35" s="612"/>
      <c r="L35" s="612"/>
      <c r="M35" s="612"/>
      <c r="N35" s="612"/>
      <c r="O35" s="612"/>
      <c r="P35" s="612"/>
      <c r="Q35" s="613"/>
      <c r="R35" s="614">
        <v>4039445</v>
      </c>
      <c r="S35" s="615"/>
      <c r="T35" s="615"/>
      <c r="U35" s="615"/>
      <c r="V35" s="615"/>
      <c r="W35" s="615"/>
      <c r="X35" s="615"/>
      <c r="Y35" s="616"/>
      <c r="Z35" s="650">
        <v>23.5</v>
      </c>
      <c r="AA35" s="650"/>
      <c r="AB35" s="650"/>
      <c r="AC35" s="650"/>
      <c r="AD35" s="651" t="s">
        <v>121</v>
      </c>
      <c r="AE35" s="651"/>
      <c r="AF35" s="651"/>
      <c r="AG35" s="651"/>
      <c r="AH35" s="651"/>
      <c r="AI35" s="651"/>
      <c r="AJ35" s="651"/>
      <c r="AK35" s="651"/>
      <c r="AL35" s="617" t="s">
        <v>121</v>
      </c>
      <c r="AM35" s="618"/>
      <c r="AN35" s="618"/>
      <c r="AO35" s="652"/>
      <c r="AP35" s="206"/>
      <c r="AQ35" s="666" t="s">
        <v>312</v>
      </c>
      <c r="AR35" s="667"/>
      <c r="AS35" s="667"/>
      <c r="AT35" s="667"/>
      <c r="AU35" s="667"/>
      <c r="AV35" s="667"/>
      <c r="AW35" s="667"/>
      <c r="AX35" s="667"/>
      <c r="AY35" s="667"/>
      <c r="AZ35" s="667"/>
      <c r="BA35" s="667"/>
      <c r="BB35" s="667"/>
      <c r="BC35" s="667"/>
      <c r="BD35" s="667"/>
      <c r="BE35" s="667"/>
      <c r="BF35" s="668"/>
      <c r="BG35" s="666" t="s">
        <v>313</v>
      </c>
      <c r="BH35" s="667"/>
      <c r="BI35" s="667"/>
      <c r="BJ35" s="667"/>
      <c r="BK35" s="667"/>
      <c r="BL35" s="667"/>
      <c r="BM35" s="667"/>
      <c r="BN35" s="667"/>
      <c r="BO35" s="667"/>
      <c r="BP35" s="667"/>
      <c r="BQ35" s="667"/>
      <c r="BR35" s="667"/>
      <c r="BS35" s="667"/>
      <c r="BT35" s="667"/>
      <c r="BU35" s="667"/>
      <c r="BV35" s="667"/>
      <c r="BW35" s="667"/>
      <c r="BX35" s="667"/>
      <c r="BY35" s="667"/>
      <c r="BZ35" s="667"/>
      <c r="CA35" s="667"/>
      <c r="CB35" s="668"/>
      <c r="CD35" s="611" t="s">
        <v>314</v>
      </c>
      <c r="CE35" s="612"/>
      <c r="CF35" s="612"/>
      <c r="CG35" s="612"/>
      <c r="CH35" s="612"/>
      <c r="CI35" s="612"/>
      <c r="CJ35" s="612"/>
      <c r="CK35" s="612"/>
      <c r="CL35" s="612"/>
      <c r="CM35" s="612"/>
      <c r="CN35" s="612"/>
      <c r="CO35" s="612"/>
      <c r="CP35" s="612"/>
      <c r="CQ35" s="613"/>
      <c r="CR35" s="614">
        <v>112461</v>
      </c>
      <c r="CS35" s="623"/>
      <c r="CT35" s="623"/>
      <c r="CU35" s="623"/>
      <c r="CV35" s="623"/>
      <c r="CW35" s="623"/>
      <c r="CX35" s="623"/>
      <c r="CY35" s="624"/>
      <c r="CZ35" s="617">
        <v>0.7</v>
      </c>
      <c r="DA35" s="625"/>
      <c r="DB35" s="625"/>
      <c r="DC35" s="626"/>
      <c r="DD35" s="620">
        <v>80564</v>
      </c>
      <c r="DE35" s="623"/>
      <c r="DF35" s="623"/>
      <c r="DG35" s="623"/>
      <c r="DH35" s="623"/>
      <c r="DI35" s="623"/>
      <c r="DJ35" s="623"/>
      <c r="DK35" s="624"/>
      <c r="DL35" s="620">
        <v>68234</v>
      </c>
      <c r="DM35" s="623"/>
      <c r="DN35" s="623"/>
      <c r="DO35" s="623"/>
      <c r="DP35" s="623"/>
      <c r="DQ35" s="623"/>
      <c r="DR35" s="623"/>
      <c r="DS35" s="623"/>
      <c r="DT35" s="623"/>
      <c r="DU35" s="623"/>
      <c r="DV35" s="624"/>
      <c r="DW35" s="617">
        <v>1.3</v>
      </c>
      <c r="DX35" s="625"/>
      <c r="DY35" s="625"/>
      <c r="DZ35" s="625"/>
      <c r="EA35" s="625"/>
      <c r="EB35" s="625"/>
      <c r="EC35" s="639"/>
    </row>
    <row r="36" spans="2:133" ht="11.25" customHeight="1" x14ac:dyDescent="0.2">
      <c r="B36" s="611" t="s">
        <v>315</v>
      </c>
      <c r="C36" s="612"/>
      <c r="D36" s="612"/>
      <c r="E36" s="612"/>
      <c r="F36" s="612"/>
      <c r="G36" s="612"/>
      <c r="H36" s="612"/>
      <c r="I36" s="612"/>
      <c r="J36" s="612"/>
      <c r="K36" s="612"/>
      <c r="L36" s="612"/>
      <c r="M36" s="612"/>
      <c r="N36" s="612"/>
      <c r="O36" s="612"/>
      <c r="P36" s="612"/>
      <c r="Q36" s="613"/>
      <c r="R36" s="614">
        <v>663078</v>
      </c>
      <c r="S36" s="615"/>
      <c r="T36" s="615"/>
      <c r="U36" s="615"/>
      <c r="V36" s="615"/>
      <c r="W36" s="615"/>
      <c r="X36" s="615"/>
      <c r="Y36" s="616"/>
      <c r="Z36" s="650">
        <v>3.9</v>
      </c>
      <c r="AA36" s="650"/>
      <c r="AB36" s="650"/>
      <c r="AC36" s="650"/>
      <c r="AD36" s="651" t="s">
        <v>121</v>
      </c>
      <c r="AE36" s="651"/>
      <c r="AF36" s="651"/>
      <c r="AG36" s="651"/>
      <c r="AH36" s="651"/>
      <c r="AI36" s="651"/>
      <c r="AJ36" s="651"/>
      <c r="AK36" s="651"/>
      <c r="AL36" s="617" t="s">
        <v>121</v>
      </c>
      <c r="AM36" s="618"/>
      <c r="AN36" s="618"/>
      <c r="AO36" s="652"/>
      <c r="AP36" s="206"/>
      <c r="AQ36" s="657" t="s">
        <v>316</v>
      </c>
      <c r="AR36" s="658"/>
      <c r="AS36" s="658"/>
      <c r="AT36" s="658"/>
      <c r="AU36" s="658"/>
      <c r="AV36" s="658"/>
      <c r="AW36" s="658"/>
      <c r="AX36" s="658"/>
      <c r="AY36" s="659"/>
      <c r="AZ36" s="660">
        <v>894969</v>
      </c>
      <c r="BA36" s="661"/>
      <c r="BB36" s="661"/>
      <c r="BC36" s="661"/>
      <c r="BD36" s="661"/>
      <c r="BE36" s="661"/>
      <c r="BF36" s="662"/>
      <c r="BG36" s="663" t="s">
        <v>317</v>
      </c>
      <c r="BH36" s="664"/>
      <c r="BI36" s="664"/>
      <c r="BJ36" s="664"/>
      <c r="BK36" s="664"/>
      <c r="BL36" s="664"/>
      <c r="BM36" s="664"/>
      <c r="BN36" s="664"/>
      <c r="BO36" s="664"/>
      <c r="BP36" s="664"/>
      <c r="BQ36" s="664"/>
      <c r="BR36" s="664"/>
      <c r="BS36" s="664"/>
      <c r="BT36" s="664"/>
      <c r="BU36" s="665"/>
      <c r="BV36" s="660">
        <v>8066</v>
      </c>
      <c r="BW36" s="661"/>
      <c r="BX36" s="661"/>
      <c r="BY36" s="661"/>
      <c r="BZ36" s="661"/>
      <c r="CA36" s="661"/>
      <c r="CB36" s="662"/>
      <c r="CD36" s="611" t="s">
        <v>318</v>
      </c>
      <c r="CE36" s="612"/>
      <c r="CF36" s="612"/>
      <c r="CG36" s="612"/>
      <c r="CH36" s="612"/>
      <c r="CI36" s="612"/>
      <c r="CJ36" s="612"/>
      <c r="CK36" s="612"/>
      <c r="CL36" s="612"/>
      <c r="CM36" s="612"/>
      <c r="CN36" s="612"/>
      <c r="CO36" s="612"/>
      <c r="CP36" s="612"/>
      <c r="CQ36" s="613"/>
      <c r="CR36" s="614">
        <v>2810900</v>
      </c>
      <c r="CS36" s="615"/>
      <c r="CT36" s="615"/>
      <c r="CU36" s="615"/>
      <c r="CV36" s="615"/>
      <c r="CW36" s="615"/>
      <c r="CX36" s="615"/>
      <c r="CY36" s="616"/>
      <c r="CZ36" s="617">
        <v>18</v>
      </c>
      <c r="DA36" s="625"/>
      <c r="DB36" s="625"/>
      <c r="DC36" s="626"/>
      <c r="DD36" s="620">
        <v>1280209</v>
      </c>
      <c r="DE36" s="615"/>
      <c r="DF36" s="615"/>
      <c r="DG36" s="615"/>
      <c r="DH36" s="615"/>
      <c r="DI36" s="615"/>
      <c r="DJ36" s="615"/>
      <c r="DK36" s="616"/>
      <c r="DL36" s="620">
        <v>814006</v>
      </c>
      <c r="DM36" s="615"/>
      <c r="DN36" s="615"/>
      <c r="DO36" s="615"/>
      <c r="DP36" s="615"/>
      <c r="DQ36" s="615"/>
      <c r="DR36" s="615"/>
      <c r="DS36" s="615"/>
      <c r="DT36" s="615"/>
      <c r="DU36" s="615"/>
      <c r="DV36" s="616"/>
      <c r="DW36" s="617">
        <v>15.4</v>
      </c>
      <c r="DX36" s="625"/>
      <c r="DY36" s="625"/>
      <c r="DZ36" s="625"/>
      <c r="EA36" s="625"/>
      <c r="EB36" s="625"/>
      <c r="EC36" s="639"/>
    </row>
    <row r="37" spans="2:133" ht="11.25" customHeight="1" x14ac:dyDescent="0.2">
      <c r="B37" s="611" t="s">
        <v>319</v>
      </c>
      <c r="C37" s="612"/>
      <c r="D37" s="612"/>
      <c r="E37" s="612"/>
      <c r="F37" s="612"/>
      <c r="G37" s="612"/>
      <c r="H37" s="612"/>
      <c r="I37" s="612"/>
      <c r="J37" s="612"/>
      <c r="K37" s="612"/>
      <c r="L37" s="612"/>
      <c r="M37" s="612"/>
      <c r="N37" s="612"/>
      <c r="O37" s="612"/>
      <c r="P37" s="612"/>
      <c r="Q37" s="613"/>
      <c r="R37" s="614">
        <v>48056</v>
      </c>
      <c r="S37" s="615"/>
      <c r="T37" s="615"/>
      <c r="U37" s="615"/>
      <c r="V37" s="615"/>
      <c r="W37" s="615"/>
      <c r="X37" s="615"/>
      <c r="Y37" s="616"/>
      <c r="Z37" s="650">
        <v>0.3</v>
      </c>
      <c r="AA37" s="650"/>
      <c r="AB37" s="650"/>
      <c r="AC37" s="650"/>
      <c r="AD37" s="651">
        <v>3160</v>
      </c>
      <c r="AE37" s="651"/>
      <c r="AF37" s="651"/>
      <c r="AG37" s="651"/>
      <c r="AH37" s="651"/>
      <c r="AI37" s="651"/>
      <c r="AJ37" s="651"/>
      <c r="AK37" s="651"/>
      <c r="AL37" s="617">
        <v>0.1</v>
      </c>
      <c r="AM37" s="618"/>
      <c r="AN37" s="618"/>
      <c r="AO37" s="652"/>
      <c r="AQ37" s="645" t="s">
        <v>320</v>
      </c>
      <c r="AR37" s="646"/>
      <c r="AS37" s="646"/>
      <c r="AT37" s="646"/>
      <c r="AU37" s="646"/>
      <c r="AV37" s="646"/>
      <c r="AW37" s="646"/>
      <c r="AX37" s="646"/>
      <c r="AY37" s="647"/>
      <c r="AZ37" s="614">
        <v>339501</v>
      </c>
      <c r="BA37" s="615"/>
      <c r="BB37" s="615"/>
      <c r="BC37" s="615"/>
      <c r="BD37" s="623"/>
      <c r="BE37" s="623"/>
      <c r="BF37" s="648"/>
      <c r="BG37" s="611" t="s">
        <v>321</v>
      </c>
      <c r="BH37" s="612"/>
      <c r="BI37" s="612"/>
      <c r="BJ37" s="612"/>
      <c r="BK37" s="612"/>
      <c r="BL37" s="612"/>
      <c r="BM37" s="612"/>
      <c r="BN37" s="612"/>
      <c r="BO37" s="612"/>
      <c r="BP37" s="612"/>
      <c r="BQ37" s="612"/>
      <c r="BR37" s="612"/>
      <c r="BS37" s="612"/>
      <c r="BT37" s="612"/>
      <c r="BU37" s="613"/>
      <c r="BV37" s="614">
        <v>-20879</v>
      </c>
      <c r="BW37" s="615"/>
      <c r="BX37" s="615"/>
      <c r="BY37" s="615"/>
      <c r="BZ37" s="615"/>
      <c r="CA37" s="615"/>
      <c r="CB37" s="649"/>
      <c r="CD37" s="611" t="s">
        <v>322</v>
      </c>
      <c r="CE37" s="612"/>
      <c r="CF37" s="612"/>
      <c r="CG37" s="612"/>
      <c r="CH37" s="612"/>
      <c r="CI37" s="612"/>
      <c r="CJ37" s="612"/>
      <c r="CK37" s="612"/>
      <c r="CL37" s="612"/>
      <c r="CM37" s="612"/>
      <c r="CN37" s="612"/>
      <c r="CO37" s="612"/>
      <c r="CP37" s="612"/>
      <c r="CQ37" s="613"/>
      <c r="CR37" s="614">
        <v>489991</v>
      </c>
      <c r="CS37" s="623"/>
      <c r="CT37" s="623"/>
      <c r="CU37" s="623"/>
      <c r="CV37" s="623"/>
      <c r="CW37" s="623"/>
      <c r="CX37" s="623"/>
      <c r="CY37" s="624"/>
      <c r="CZ37" s="617">
        <v>3.1</v>
      </c>
      <c r="DA37" s="625"/>
      <c r="DB37" s="625"/>
      <c r="DC37" s="626"/>
      <c r="DD37" s="620">
        <v>402911</v>
      </c>
      <c r="DE37" s="623"/>
      <c r="DF37" s="623"/>
      <c r="DG37" s="623"/>
      <c r="DH37" s="623"/>
      <c r="DI37" s="623"/>
      <c r="DJ37" s="623"/>
      <c r="DK37" s="624"/>
      <c r="DL37" s="620">
        <v>402202</v>
      </c>
      <c r="DM37" s="623"/>
      <c r="DN37" s="623"/>
      <c r="DO37" s="623"/>
      <c r="DP37" s="623"/>
      <c r="DQ37" s="623"/>
      <c r="DR37" s="623"/>
      <c r="DS37" s="623"/>
      <c r="DT37" s="623"/>
      <c r="DU37" s="623"/>
      <c r="DV37" s="624"/>
      <c r="DW37" s="617">
        <v>7.6</v>
      </c>
      <c r="DX37" s="625"/>
      <c r="DY37" s="625"/>
      <c r="DZ37" s="625"/>
      <c r="EA37" s="625"/>
      <c r="EB37" s="625"/>
      <c r="EC37" s="639"/>
    </row>
    <row r="38" spans="2:133" ht="11.25" customHeight="1" x14ac:dyDescent="0.2">
      <c r="B38" s="611" t="s">
        <v>323</v>
      </c>
      <c r="C38" s="612"/>
      <c r="D38" s="612"/>
      <c r="E38" s="612"/>
      <c r="F38" s="612"/>
      <c r="G38" s="612"/>
      <c r="H38" s="612"/>
      <c r="I38" s="612"/>
      <c r="J38" s="612"/>
      <c r="K38" s="612"/>
      <c r="L38" s="612"/>
      <c r="M38" s="612"/>
      <c r="N38" s="612"/>
      <c r="O38" s="612"/>
      <c r="P38" s="612"/>
      <c r="Q38" s="613"/>
      <c r="R38" s="614">
        <v>68100</v>
      </c>
      <c r="S38" s="615"/>
      <c r="T38" s="615"/>
      <c r="U38" s="615"/>
      <c r="V38" s="615"/>
      <c r="W38" s="615"/>
      <c r="X38" s="615"/>
      <c r="Y38" s="616"/>
      <c r="Z38" s="650">
        <v>0.4</v>
      </c>
      <c r="AA38" s="650"/>
      <c r="AB38" s="650"/>
      <c r="AC38" s="650"/>
      <c r="AD38" s="651" t="s">
        <v>121</v>
      </c>
      <c r="AE38" s="651"/>
      <c r="AF38" s="651"/>
      <c r="AG38" s="651"/>
      <c r="AH38" s="651"/>
      <c r="AI38" s="651"/>
      <c r="AJ38" s="651"/>
      <c r="AK38" s="651"/>
      <c r="AL38" s="617" t="s">
        <v>121</v>
      </c>
      <c r="AM38" s="618"/>
      <c r="AN38" s="618"/>
      <c r="AO38" s="652"/>
      <c r="AQ38" s="645" t="s">
        <v>324</v>
      </c>
      <c r="AR38" s="646"/>
      <c r="AS38" s="646"/>
      <c r="AT38" s="646"/>
      <c r="AU38" s="646"/>
      <c r="AV38" s="646"/>
      <c r="AW38" s="646"/>
      <c r="AX38" s="646"/>
      <c r="AY38" s="647"/>
      <c r="AZ38" s="614">
        <v>34579</v>
      </c>
      <c r="BA38" s="615"/>
      <c r="BB38" s="615"/>
      <c r="BC38" s="615"/>
      <c r="BD38" s="623"/>
      <c r="BE38" s="623"/>
      <c r="BF38" s="648"/>
      <c r="BG38" s="611" t="s">
        <v>325</v>
      </c>
      <c r="BH38" s="612"/>
      <c r="BI38" s="612"/>
      <c r="BJ38" s="612"/>
      <c r="BK38" s="612"/>
      <c r="BL38" s="612"/>
      <c r="BM38" s="612"/>
      <c r="BN38" s="612"/>
      <c r="BO38" s="612"/>
      <c r="BP38" s="612"/>
      <c r="BQ38" s="612"/>
      <c r="BR38" s="612"/>
      <c r="BS38" s="612"/>
      <c r="BT38" s="612"/>
      <c r="BU38" s="613"/>
      <c r="BV38" s="614">
        <v>2316</v>
      </c>
      <c r="BW38" s="615"/>
      <c r="BX38" s="615"/>
      <c r="BY38" s="615"/>
      <c r="BZ38" s="615"/>
      <c r="CA38" s="615"/>
      <c r="CB38" s="649"/>
      <c r="CD38" s="611" t="s">
        <v>326</v>
      </c>
      <c r="CE38" s="612"/>
      <c r="CF38" s="612"/>
      <c r="CG38" s="612"/>
      <c r="CH38" s="612"/>
      <c r="CI38" s="612"/>
      <c r="CJ38" s="612"/>
      <c r="CK38" s="612"/>
      <c r="CL38" s="612"/>
      <c r="CM38" s="612"/>
      <c r="CN38" s="612"/>
      <c r="CO38" s="612"/>
      <c r="CP38" s="612"/>
      <c r="CQ38" s="613"/>
      <c r="CR38" s="614">
        <v>520889</v>
      </c>
      <c r="CS38" s="615"/>
      <c r="CT38" s="615"/>
      <c r="CU38" s="615"/>
      <c r="CV38" s="615"/>
      <c r="CW38" s="615"/>
      <c r="CX38" s="615"/>
      <c r="CY38" s="616"/>
      <c r="CZ38" s="617">
        <v>3.3</v>
      </c>
      <c r="DA38" s="625"/>
      <c r="DB38" s="625"/>
      <c r="DC38" s="626"/>
      <c r="DD38" s="620">
        <v>411423</v>
      </c>
      <c r="DE38" s="615"/>
      <c r="DF38" s="615"/>
      <c r="DG38" s="615"/>
      <c r="DH38" s="615"/>
      <c r="DI38" s="615"/>
      <c r="DJ38" s="615"/>
      <c r="DK38" s="616"/>
      <c r="DL38" s="620">
        <v>378461</v>
      </c>
      <c r="DM38" s="615"/>
      <c r="DN38" s="615"/>
      <c r="DO38" s="615"/>
      <c r="DP38" s="615"/>
      <c r="DQ38" s="615"/>
      <c r="DR38" s="615"/>
      <c r="DS38" s="615"/>
      <c r="DT38" s="615"/>
      <c r="DU38" s="615"/>
      <c r="DV38" s="616"/>
      <c r="DW38" s="617">
        <v>7.2</v>
      </c>
      <c r="DX38" s="625"/>
      <c r="DY38" s="625"/>
      <c r="DZ38" s="625"/>
      <c r="EA38" s="625"/>
      <c r="EB38" s="625"/>
      <c r="EC38" s="639"/>
    </row>
    <row r="39" spans="2:133" ht="11.25" customHeight="1" x14ac:dyDescent="0.2">
      <c r="B39" s="611" t="s">
        <v>327</v>
      </c>
      <c r="C39" s="612"/>
      <c r="D39" s="612"/>
      <c r="E39" s="612"/>
      <c r="F39" s="612"/>
      <c r="G39" s="612"/>
      <c r="H39" s="612"/>
      <c r="I39" s="612"/>
      <c r="J39" s="612"/>
      <c r="K39" s="612"/>
      <c r="L39" s="612"/>
      <c r="M39" s="612"/>
      <c r="N39" s="612"/>
      <c r="O39" s="612"/>
      <c r="P39" s="612"/>
      <c r="Q39" s="613"/>
      <c r="R39" s="614" t="s">
        <v>121</v>
      </c>
      <c r="S39" s="615"/>
      <c r="T39" s="615"/>
      <c r="U39" s="615"/>
      <c r="V39" s="615"/>
      <c r="W39" s="615"/>
      <c r="X39" s="615"/>
      <c r="Y39" s="616"/>
      <c r="Z39" s="650" t="s">
        <v>121</v>
      </c>
      <c r="AA39" s="650"/>
      <c r="AB39" s="650"/>
      <c r="AC39" s="650"/>
      <c r="AD39" s="651" t="s">
        <v>121</v>
      </c>
      <c r="AE39" s="651"/>
      <c r="AF39" s="651"/>
      <c r="AG39" s="651"/>
      <c r="AH39" s="651"/>
      <c r="AI39" s="651"/>
      <c r="AJ39" s="651"/>
      <c r="AK39" s="651"/>
      <c r="AL39" s="617" t="s">
        <v>121</v>
      </c>
      <c r="AM39" s="618"/>
      <c r="AN39" s="618"/>
      <c r="AO39" s="652"/>
      <c r="AQ39" s="645" t="s">
        <v>328</v>
      </c>
      <c r="AR39" s="646"/>
      <c r="AS39" s="646"/>
      <c r="AT39" s="646"/>
      <c r="AU39" s="646"/>
      <c r="AV39" s="646"/>
      <c r="AW39" s="646"/>
      <c r="AX39" s="646"/>
      <c r="AY39" s="647"/>
      <c r="AZ39" s="614" t="s">
        <v>121</v>
      </c>
      <c r="BA39" s="615"/>
      <c r="BB39" s="615"/>
      <c r="BC39" s="615"/>
      <c r="BD39" s="623"/>
      <c r="BE39" s="623"/>
      <c r="BF39" s="648"/>
      <c r="BG39" s="611" t="s">
        <v>329</v>
      </c>
      <c r="BH39" s="612"/>
      <c r="BI39" s="612"/>
      <c r="BJ39" s="612"/>
      <c r="BK39" s="612"/>
      <c r="BL39" s="612"/>
      <c r="BM39" s="612"/>
      <c r="BN39" s="612"/>
      <c r="BO39" s="612"/>
      <c r="BP39" s="612"/>
      <c r="BQ39" s="612"/>
      <c r="BR39" s="612"/>
      <c r="BS39" s="612"/>
      <c r="BT39" s="612"/>
      <c r="BU39" s="613"/>
      <c r="BV39" s="614">
        <v>3494</v>
      </c>
      <c r="BW39" s="615"/>
      <c r="BX39" s="615"/>
      <c r="BY39" s="615"/>
      <c r="BZ39" s="615"/>
      <c r="CA39" s="615"/>
      <c r="CB39" s="649"/>
      <c r="CD39" s="611" t="s">
        <v>330</v>
      </c>
      <c r="CE39" s="612"/>
      <c r="CF39" s="612"/>
      <c r="CG39" s="612"/>
      <c r="CH39" s="612"/>
      <c r="CI39" s="612"/>
      <c r="CJ39" s="612"/>
      <c r="CK39" s="612"/>
      <c r="CL39" s="612"/>
      <c r="CM39" s="612"/>
      <c r="CN39" s="612"/>
      <c r="CO39" s="612"/>
      <c r="CP39" s="612"/>
      <c r="CQ39" s="613"/>
      <c r="CR39" s="614">
        <v>3812220</v>
      </c>
      <c r="CS39" s="623"/>
      <c r="CT39" s="623"/>
      <c r="CU39" s="623"/>
      <c r="CV39" s="623"/>
      <c r="CW39" s="623"/>
      <c r="CX39" s="623"/>
      <c r="CY39" s="624"/>
      <c r="CZ39" s="617">
        <v>24.4</v>
      </c>
      <c r="DA39" s="625"/>
      <c r="DB39" s="625"/>
      <c r="DC39" s="626"/>
      <c r="DD39" s="620">
        <v>304487</v>
      </c>
      <c r="DE39" s="623"/>
      <c r="DF39" s="623"/>
      <c r="DG39" s="623"/>
      <c r="DH39" s="623"/>
      <c r="DI39" s="623"/>
      <c r="DJ39" s="623"/>
      <c r="DK39" s="624"/>
      <c r="DL39" s="620" t="s">
        <v>121</v>
      </c>
      <c r="DM39" s="623"/>
      <c r="DN39" s="623"/>
      <c r="DO39" s="623"/>
      <c r="DP39" s="623"/>
      <c r="DQ39" s="623"/>
      <c r="DR39" s="623"/>
      <c r="DS39" s="623"/>
      <c r="DT39" s="623"/>
      <c r="DU39" s="623"/>
      <c r="DV39" s="624"/>
      <c r="DW39" s="617" t="s">
        <v>121</v>
      </c>
      <c r="DX39" s="625"/>
      <c r="DY39" s="625"/>
      <c r="DZ39" s="625"/>
      <c r="EA39" s="625"/>
      <c r="EB39" s="625"/>
      <c r="EC39" s="639"/>
    </row>
    <row r="40" spans="2:133" ht="11.25" customHeight="1" x14ac:dyDescent="0.2">
      <c r="B40" s="611" t="s">
        <v>331</v>
      </c>
      <c r="C40" s="612"/>
      <c r="D40" s="612"/>
      <c r="E40" s="612"/>
      <c r="F40" s="612"/>
      <c r="G40" s="612"/>
      <c r="H40" s="612"/>
      <c r="I40" s="612"/>
      <c r="J40" s="612"/>
      <c r="K40" s="612"/>
      <c r="L40" s="612"/>
      <c r="M40" s="612"/>
      <c r="N40" s="612"/>
      <c r="O40" s="612"/>
      <c r="P40" s="612"/>
      <c r="Q40" s="613"/>
      <c r="R40" s="614">
        <v>10000</v>
      </c>
      <c r="S40" s="615"/>
      <c r="T40" s="615"/>
      <c r="U40" s="615"/>
      <c r="V40" s="615"/>
      <c r="W40" s="615"/>
      <c r="X40" s="615"/>
      <c r="Y40" s="616"/>
      <c r="Z40" s="650">
        <v>0.1</v>
      </c>
      <c r="AA40" s="650"/>
      <c r="AB40" s="650"/>
      <c r="AC40" s="650"/>
      <c r="AD40" s="651" t="s">
        <v>121</v>
      </c>
      <c r="AE40" s="651"/>
      <c r="AF40" s="651"/>
      <c r="AG40" s="651"/>
      <c r="AH40" s="651"/>
      <c r="AI40" s="651"/>
      <c r="AJ40" s="651"/>
      <c r="AK40" s="651"/>
      <c r="AL40" s="617" t="s">
        <v>121</v>
      </c>
      <c r="AM40" s="618"/>
      <c r="AN40" s="618"/>
      <c r="AO40" s="652"/>
      <c r="AQ40" s="645" t="s">
        <v>332</v>
      </c>
      <c r="AR40" s="646"/>
      <c r="AS40" s="646"/>
      <c r="AT40" s="646"/>
      <c r="AU40" s="646"/>
      <c r="AV40" s="646"/>
      <c r="AW40" s="646"/>
      <c r="AX40" s="646"/>
      <c r="AY40" s="647"/>
      <c r="AZ40" s="614" t="s">
        <v>121</v>
      </c>
      <c r="BA40" s="615"/>
      <c r="BB40" s="615"/>
      <c r="BC40" s="615"/>
      <c r="BD40" s="623"/>
      <c r="BE40" s="623"/>
      <c r="BF40" s="648"/>
      <c r="BG40" s="653" t="s">
        <v>333</v>
      </c>
      <c r="BH40" s="654"/>
      <c r="BI40" s="654"/>
      <c r="BJ40" s="654"/>
      <c r="BK40" s="654"/>
      <c r="BL40" s="202"/>
      <c r="BM40" s="612" t="s">
        <v>334</v>
      </c>
      <c r="BN40" s="612"/>
      <c r="BO40" s="612"/>
      <c r="BP40" s="612"/>
      <c r="BQ40" s="612"/>
      <c r="BR40" s="612"/>
      <c r="BS40" s="612"/>
      <c r="BT40" s="612"/>
      <c r="BU40" s="613"/>
      <c r="BV40" s="614">
        <v>86</v>
      </c>
      <c r="BW40" s="615"/>
      <c r="BX40" s="615"/>
      <c r="BY40" s="615"/>
      <c r="BZ40" s="615"/>
      <c r="CA40" s="615"/>
      <c r="CB40" s="649"/>
      <c r="CD40" s="611" t="s">
        <v>335</v>
      </c>
      <c r="CE40" s="612"/>
      <c r="CF40" s="612"/>
      <c r="CG40" s="612"/>
      <c r="CH40" s="612"/>
      <c r="CI40" s="612"/>
      <c r="CJ40" s="612"/>
      <c r="CK40" s="612"/>
      <c r="CL40" s="612"/>
      <c r="CM40" s="612"/>
      <c r="CN40" s="612"/>
      <c r="CO40" s="612"/>
      <c r="CP40" s="612"/>
      <c r="CQ40" s="613"/>
      <c r="CR40" s="614">
        <v>12040</v>
      </c>
      <c r="CS40" s="615"/>
      <c r="CT40" s="615"/>
      <c r="CU40" s="615"/>
      <c r="CV40" s="615"/>
      <c r="CW40" s="615"/>
      <c r="CX40" s="615"/>
      <c r="CY40" s="616"/>
      <c r="CZ40" s="617">
        <v>0.1</v>
      </c>
      <c r="DA40" s="625"/>
      <c r="DB40" s="625"/>
      <c r="DC40" s="626"/>
      <c r="DD40" s="620" t="s">
        <v>121</v>
      </c>
      <c r="DE40" s="615"/>
      <c r="DF40" s="615"/>
      <c r="DG40" s="615"/>
      <c r="DH40" s="615"/>
      <c r="DI40" s="615"/>
      <c r="DJ40" s="615"/>
      <c r="DK40" s="616"/>
      <c r="DL40" s="620" t="s">
        <v>121</v>
      </c>
      <c r="DM40" s="615"/>
      <c r="DN40" s="615"/>
      <c r="DO40" s="615"/>
      <c r="DP40" s="615"/>
      <c r="DQ40" s="615"/>
      <c r="DR40" s="615"/>
      <c r="DS40" s="615"/>
      <c r="DT40" s="615"/>
      <c r="DU40" s="615"/>
      <c r="DV40" s="616"/>
      <c r="DW40" s="617" t="s">
        <v>121</v>
      </c>
      <c r="DX40" s="625"/>
      <c r="DY40" s="625"/>
      <c r="DZ40" s="625"/>
      <c r="EA40" s="625"/>
      <c r="EB40" s="625"/>
      <c r="EC40" s="639"/>
    </row>
    <row r="41" spans="2:133" ht="11.25" customHeight="1" x14ac:dyDescent="0.2">
      <c r="B41" s="595" t="s">
        <v>336</v>
      </c>
      <c r="C41" s="596"/>
      <c r="D41" s="596"/>
      <c r="E41" s="596"/>
      <c r="F41" s="596"/>
      <c r="G41" s="596"/>
      <c r="H41" s="596"/>
      <c r="I41" s="596"/>
      <c r="J41" s="596"/>
      <c r="K41" s="596"/>
      <c r="L41" s="596"/>
      <c r="M41" s="596"/>
      <c r="N41" s="596"/>
      <c r="O41" s="596"/>
      <c r="P41" s="596"/>
      <c r="Q41" s="597"/>
      <c r="R41" s="598">
        <v>17211389</v>
      </c>
      <c r="S41" s="636"/>
      <c r="T41" s="636"/>
      <c r="U41" s="636"/>
      <c r="V41" s="636"/>
      <c r="W41" s="636"/>
      <c r="X41" s="636"/>
      <c r="Y41" s="640"/>
      <c r="Z41" s="641">
        <v>100</v>
      </c>
      <c r="AA41" s="641"/>
      <c r="AB41" s="641"/>
      <c r="AC41" s="641"/>
      <c r="AD41" s="642">
        <v>5267157</v>
      </c>
      <c r="AE41" s="642"/>
      <c r="AF41" s="642"/>
      <c r="AG41" s="642"/>
      <c r="AH41" s="642"/>
      <c r="AI41" s="642"/>
      <c r="AJ41" s="642"/>
      <c r="AK41" s="642"/>
      <c r="AL41" s="601">
        <v>100</v>
      </c>
      <c r="AM41" s="643"/>
      <c r="AN41" s="643"/>
      <c r="AO41" s="644"/>
      <c r="AQ41" s="645" t="s">
        <v>337</v>
      </c>
      <c r="AR41" s="646"/>
      <c r="AS41" s="646"/>
      <c r="AT41" s="646"/>
      <c r="AU41" s="646"/>
      <c r="AV41" s="646"/>
      <c r="AW41" s="646"/>
      <c r="AX41" s="646"/>
      <c r="AY41" s="647"/>
      <c r="AZ41" s="614">
        <v>219740</v>
      </c>
      <c r="BA41" s="615"/>
      <c r="BB41" s="615"/>
      <c r="BC41" s="615"/>
      <c r="BD41" s="623"/>
      <c r="BE41" s="623"/>
      <c r="BF41" s="648"/>
      <c r="BG41" s="653"/>
      <c r="BH41" s="654"/>
      <c r="BI41" s="654"/>
      <c r="BJ41" s="654"/>
      <c r="BK41" s="654"/>
      <c r="BL41" s="202"/>
      <c r="BM41" s="612" t="s">
        <v>338</v>
      </c>
      <c r="BN41" s="612"/>
      <c r="BO41" s="612"/>
      <c r="BP41" s="612"/>
      <c r="BQ41" s="612"/>
      <c r="BR41" s="612"/>
      <c r="BS41" s="612"/>
      <c r="BT41" s="612"/>
      <c r="BU41" s="613"/>
      <c r="BV41" s="614">
        <v>1</v>
      </c>
      <c r="BW41" s="615"/>
      <c r="BX41" s="615"/>
      <c r="BY41" s="615"/>
      <c r="BZ41" s="615"/>
      <c r="CA41" s="615"/>
      <c r="CB41" s="649"/>
      <c r="CD41" s="611" t="s">
        <v>339</v>
      </c>
      <c r="CE41" s="612"/>
      <c r="CF41" s="612"/>
      <c r="CG41" s="612"/>
      <c r="CH41" s="612"/>
      <c r="CI41" s="612"/>
      <c r="CJ41" s="612"/>
      <c r="CK41" s="612"/>
      <c r="CL41" s="612"/>
      <c r="CM41" s="612"/>
      <c r="CN41" s="612"/>
      <c r="CO41" s="612"/>
      <c r="CP41" s="612"/>
      <c r="CQ41" s="613"/>
      <c r="CR41" s="614" t="s">
        <v>121</v>
      </c>
      <c r="CS41" s="623"/>
      <c r="CT41" s="623"/>
      <c r="CU41" s="623"/>
      <c r="CV41" s="623"/>
      <c r="CW41" s="623"/>
      <c r="CX41" s="623"/>
      <c r="CY41" s="624"/>
      <c r="CZ41" s="617" t="s">
        <v>121</v>
      </c>
      <c r="DA41" s="625"/>
      <c r="DB41" s="625"/>
      <c r="DC41" s="626"/>
      <c r="DD41" s="620" t="s">
        <v>121</v>
      </c>
      <c r="DE41" s="623"/>
      <c r="DF41" s="623"/>
      <c r="DG41" s="623"/>
      <c r="DH41" s="623"/>
      <c r="DI41" s="623"/>
      <c r="DJ41" s="623"/>
      <c r="DK41" s="624"/>
      <c r="DL41" s="592"/>
      <c r="DM41" s="593"/>
      <c r="DN41" s="593"/>
      <c r="DO41" s="593"/>
      <c r="DP41" s="593"/>
      <c r="DQ41" s="593"/>
      <c r="DR41" s="593"/>
      <c r="DS41" s="593"/>
      <c r="DT41" s="593"/>
      <c r="DU41" s="593"/>
      <c r="DV41" s="594"/>
      <c r="DW41" s="589"/>
      <c r="DX41" s="590"/>
      <c r="DY41" s="590"/>
      <c r="DZ41" s="590"/>
      <c r="EA41" s="590"/>
      <c r="EB41" s="590"/>
      <c r="EC41" s="591"/>
    </row>
    <row r="42" spans="2:133" ht="11.25" customHeight="1" x14ac:dyDescent="0.2">
      <c r="AQ42" s="633" t="s">
        <v>340</v>
      </c>
      <c r="AR42" s="634"/>
      <c r="AS42" s="634"/>
      <c r="AT42" s="634"/>
      <c r="AU42" s="634"/>
      <c r="AV42" s="634"/>
      <c r="AW42" s="634"/>
      <c r="AX42" s="634"/>
      <c r="AY42" s="635"/>
      <c r="AZ42" s="598">
        <v>301149</v>
      </c>
      <c r="BA42" s="636"/>
      <c r="BB42" s="636"/>
      <c r="BC42" s="636"/>
      <c r="BD42" s="599"/>
      <c r="BE42" s="599"/>
      <c r="BF42" s="637"/>
      <c r="BG42" s="655"/>
      <c r="BH42" s="656"/>
      <c r="BI42" s="656"/>
      <c r="BJ42" s="656"/>
      <c r="BK42" s="656"/>
      <c r="BL42" s="203"/>
      <c r="BM42" s="596" t="s">
        <v>341</v>
      </c>
      <c r="BN42" s="596"/>
      <c r="BO42" s="596"/>
      <c r="BP42" s="596"/>
      <c r="BQ42" s="596"/>
      <c r="BR42" s="596"/>
      <c r="BS42" s="596"/>
      <c r="BT42" s="596"/>
      <c r="BU42" s="597"/>
      <c r="BV42" s="598">
        <v>283</v>
      </c>
      <c r="BW42" s="636"/>
      <c r="BX42" s="636"/>
      <c r="BY42" s="636"/>
      <c r="BZ42" s="636"/>
      <c r="CA42" s="636"/>
      <c r="CB42" s="638"/>
      <c r="CD42" s="611" t="s">
        <v>342</v>
      </c>
      <c r="CE42" s="612"/>
      <c r="CF42" s="612"/>
      <c r="CG42" s="612"/>
      <c r="CH42" s="612"/>
      <c r="CI42" s="612"/>
      <c r="CJ42" s="612"/>
      <c r="CK42" s="612"/>
      <c r="CL42" s="612"/>
      <c r="CM42" s="612"/>
      <c r="CN42" s="612"/>
      <c r="CO42" s="612"/>
      <c r="CP42" s="612"/>
      <c r="CQ42" s="613"/>
      <c r="CR42" s="614">
        <v>1996004</v>
      </c>
      <c r="CS42" s="623"/>
      <c r="CT42" s="623"/>
      <c r="CU42" s="623"/>
      <c r="CV42" s="623"/>
      <c r="CW42" s="623"/>
      <c r="CX42" s="623"/>
      <c r="CY42" s="624"/>
      <c r="CZ42" s="617">
        <v>12.8</v>
      </c>
      <c r="DA42" s="625"/>
      <c r="DB42" s="625"/>
      <c r="DC42" s="626"/>
      <c r="DD42" s="620">
        <v>871480</v>
      </c>
      <c r="DE42" s="623"/>
      <c r="DF42" s="623"/>
      <c r="DG42" s="623"/>
      <c r="DH42" s="623"/>
      <c r="DI42" s="623"/>
      <c r="DJ42" s="623"/>
      <c r="DK42" s="624"/>
      <c r="DL42" s="592"/>
      <c r="DM42" s="593"/>
      <c r="DN42" s="593"/>
      <c r="DO42" s="593"/>
      <c r="DP42" s="593"/>
      <c r="DQ42" s="593"/>
      <c r="DR42" s="593"/>
      <c r="DS42" s="593"/>
      <c r="DT42" s="593"/>
      <c r="DU42" s="593"/>
      <c r="DV42" s="594"/>
      <c r="DW42" s="589"/>
      <c r="DX42" s="590"/>
      <c r="DY42" s="590"/>
      <c r="DZ42" s="590"/>
      <c r="EA42" s="590"/>
      <c r="EB42" s="590"/>
      <c r="EC42" s="591"/>
    </row>
    <row r="43" spans="2:133" ht="11.25" customHeight="1" x14ac:dyDescent="0.2">
      <c r="B43" s="196" t="s">
        <v>343</v>
      </c>
      <c r="CD43" s="611" t="s">
        <v>344</v>
      </c>
      <c r="CE43" s="612"/>
      <c r="CF43" s="612"/>
      <c r="CG43" s="612"/>
      <c r="CH43" s="612"/>
      <c r="CI43" s="612"/>
      <c r="CJ43" s="612"/>
      <c r="CK43" s="612"/>
      <c r="CL43" s="612"/>
      <c r="CM43" s="612"/>
      <c r="CN43" s="612"/>
      <c r="CO43" s="612"/>
      <c r="CP43" s="612"/>
      <c r="CQ43" s="613"/>
      <c r="CR43" s="614" t="s">
        <v>121</v>
      </c>
      <c r="CS43" s="623"/>
      <c r="CT43" s="623"/>
      <c r="CU43" s="623"/>
      <c r="CV43" s="623"/>
      <c r="CW43" s="623"/>
      <c r="CX43" s="623"/>
      <c r="CY43" s="624"/>
      <c r="CZ43" s="617" t="s">
        <v>121</v>
      </c>
      <c r="DA43" s="625"/>
      <c r="DB43" s="625"/>
      <c r="DC43" s="626"/>
      <c r="DD43" s="620" t="s">
        <v>121</v>
      </c>
      <c r="DE43" s="623"/>
      <c r="DF43" s="623"/>
      <c r="DG43" s="623"/>
      <c r="DH43" s="623"/>
      <c r="DI43" s="623"/>
      <c r="DJ43" s="623"/>
      <c r="DK43" s="624"/>
      <c r="DL43" s="592"/>
      <c r="DM43" s="593"/>
      <c r="DN43" s="593"/>
      <c r="DO43" s="593"/>
      <c r="DP43" s="593"/>
      <c r="DQ43" s="593"/>
      <c r="DR43" s="593"/>
      <c r="DS43" s="593"/>
      <c r="DT43" s="593"/>
      <c r="DU43" s="593"/>
      <c r="DV43" s="594"/>
      <c r="DW43" s="589"/>
      <c r="DX43" s="590"/>
      <c r="DY43" s="590"/>
      <c r="DZ43" s="590"/>
      <c r="EA43" s="590"/>
      <c r="EB43" s="590"/>
      <c r="EC43" s="591"/>
    </row>
    <row r="44" spans="2:133" ht="11.25" customHeight="1" x14ac:dyDescent="0.2">
      <c r="B44" s="621" t="s">
        <v>345</v>
      </c>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621"/>
      <c r="AM44" s="621"/>
      <c r="AN44" s="621"/>
      <c r="AO44" s="621"/>
      <c r="AP44" s="621"/>
      <c r="AQ44" s="621"/>
      <c r="AR44" s="621"/>
      <c r="AS44" s="621"/>
      <c r="AT44" s="621"/>
      <c r="AU44" s="621"/>
      <c r="AV44" s="621"/>
      <c r="AW44" s="621"/>
      <c r="AX44" s="621"/>
      <c r="AY44" s="621"/>
      <c r="AZ44" s="621"/>
      <c r="BA44" s="621"/>
      <c r="BB44" s="621"/>
      <c r="BC44" s="621"/>
      <c r="BD44" s="621"/>
      <c r="BE44" s="621"/>
      <c r="BF44" s="621"/>
      <c r="BG44" s="621"/>
      <c r="BH44" s="621"/>
      <c r="BI44" s="621"/>
      <c r="BJ44" s="621"/>
      <c r="BK44" s="621"/>
      <c r="BL44" s="621"/>
      <c r="BM44" s="621"/>
      <c r="BN44" s="621"/>
      <c r="BO44" s="621"/>
      <c r="BP44" s="621"/>
      <c r="BQ44" s="621"/>
      <c r="BR44" s="621"/>
      <c r="BS44" s="621"/>
      <c r="BT44" s="621"/>
      <c r="BU44" s="621"/>
      <c r="BV44" s="621"/>
      <c r="BW44" s="621"/>
      <c r="BX44" s="621"/>
      <c r="BY44" s="621"/>
      <c r="BZ44" s="621"/>
      <c r="CA44" s="621"/>
      <c r="CB44" s="621"/>
      <c r="CC44" s="622"/>
      <c r="CD44" s="627" t="s">
        <v>293</v>
      </c>
      <c r="CE44" s="628"/>
      <c r="CF44" s="611" t="s">
        <v>346</v>
      </c>
      <c r="CG44" s="612"/>
      <c r="CH44" s="612"/>
      <c r="CI44" s="612"/>
      <c r="CJ44" s="612"/>
      <c r="CK44" s="612"/>
      <c r="CL44" s="612"/>
      <c r="CM44" s="612"/>
      <c r="CN44" s="612"/>
      <c r="CO44" s="612"/>
      <c r="CP44" s="612"/>
      <c r="CQ44" s="613"/>
      <c r="CR44" s="614">
        <v>1979085</v>
      </c>
      <c r="CS44" s="615"/>
      <c r="CT44" s="615"/>
      <c r="CU44" s="615"/>
      <c r="CV44" s="615"/>
      <c r="CW44" s="615"/>
      <c r="CX44" s="615"/>
      <c r="CY44" s="616"/>
      <c r="CZ44" s="617">
        <v>12.6</v>
      </c>
      <c r="DA44" s="618"/>
      <c r="DB44" s="618"/>
      <c r="DC44" s="619"/>
      <c r="DD44" s="620">
        <v>871480</v>
      </c>
      <c r="DE44" s="615"/>
      <c r="DF44" s="615"/>
      <c r="DG44" s="615"/>
      <c r="DH44" s="615"/>
      <c r="DI44" s="615"/>
      <c r="DJ44" s="615"/>
      <c r="DK44" s="616"/>
      <c r="DL44" s="592"/>
      <c r="DM44" s="593"/>
      <c r="DN44" s="593"/>
      <c r="DO44" s="593"/>
      <c r="DP44" s="593"/>
      <c r="DQ44" s="593"/>
      <c r="DR44" s="593"/>
      <c r="DS44" s="593"/>
      <c r="DT44" s="593"/>
      <c r="DU44" s="593"/>
      <c r="DV44" s="594"/>
      <c r="DW44" s="589"/>
      <c r="DX44" s="590"/>
      <c r="DY44" s="590"/>
      <c r="DZ44" s="590"/>
      <c r="EA44" s="590"/>
      <c r="EB44" s="590"/>
      <c r="EC44" s="591"/>
    </row>
    <row r="45" spans="2:133" ht="11.25" customHeight="1" x14ac:dyDescent="0.2">
      <c r="B45" s="621" t="s">
        <v>347</v>
      </c>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621"/>
      <c r="AM45" s="621"/>
      <c r="AN45" s="621"/>
      <c r="AO45" s="621"/>
      <c r="AP45" s="621"/>
      <c r="AQ45" s="621"/>
      <c r="AR45" s="621"/>
      <c r="AS45" s="621"/>
      <c r="AT45" s="621"/>
      <c r="AU45" s="621"/>
      <c r="AV45" s="621"/>
      <c r="AW45" s="621"/>
      <c r="AX45" s="621"/>
      <c r="AY45" s="621"/>
      <c r="AZ45" s="621"/>
      <c r="BA45" s="621"/>
      <c r="BB45" s="621"/>
      <c r="BC45" s="621"/>
      <c r="BD45" s="621"/>
      <c r="BE45" s="621"/>
      <c r="BF45" s="621"/>
      <c r="BG45" s="621"/>
      <c r="BH45" s="621"/>
      <c r="BI45" s="621"/>
      <c r="BJ45" s="621"/>
      <c r="BK45" s="621"/>
      <c r="BL45" s="621"/>
      <c r="BM45" s="621"/>
      <c r="BN45" s="621"/>
      <c r="BO45" s="621"/>
      <c r="BP45" s="621"/>
      <c r="BQ45" s="621"/>
      <c r="BR45" s="621"/>
      <c r="BS45" s="621"/>
      <c r="BT45" s="621"/>
      <c r="BU45" s="621"/>
      <c r="BV45" s="621"/>
      <c r="BW45" s="621"/>
      <c r="BX45" s="621"/>
      <c r="BY45" s="621"/>
      <c r="BZ45" s="621"/>
      <c r="CA45" s="621"/>
      <c r="CB45" s="621"/>
      <c r="CC45" s="622"/>
      <c r="CD45" s="629"/>
      <c r="CE45" s="630"/>
      <c r="CF45" s="611" t="s">
        <v>348</v>
      </c>
      <c r="CG45" s="612"/>
      <c r="CH45" s="612"/>
      <c r="CI45" s="612"/>
      <c r="CJ45" s="612"/>
      <c r="CK45" s="612"/>
      <c r="CL45" s="612"/>
      <c r="CM45" s="612"/>
      <c r="CN45" s="612"/>
      <c r="CO45" s="612"/>
      <c r="CP45" s="612"/>
      <c r="CQ45" s="613"/>
      <c r="CR45" s="614">
        <v>962341</v>
      </c>
      <c r="CS45" s="623"/>
      <c r="CT45" s="623"/>
      <c r="CU45" s="623"/>
      <c r="CV45" s="623"/>
      <c r="CW45" s="623"/>
      <c r="CX45" s="623"/>
      <c r="CY45" s="624"/>
      <c r="CZ45" s="617">
        <v>6.1</v>
      </c>
      <c r="DA45" s="625"/>
      <c r="DB45" s="625"/>
      <c r="DC45" s="626"/>
      <c r="DD45" s="620">
        <v>500606</v>
      </c>
      <c r="DE45" s="623"/>
      <c r="DF45" s="623"/>
      <c r="DG45" s="623"/>
      <c r="DH45" s="623"/>
      <c r="DI45" s="623"/>
      <c r="DJ45" s="623"/>
      <c r="DK45" s="624"/>
      <c r="DL45" s="592"/>
      <c r="DM45" s="593"/>
      <c r="DN45" s="593"/>
      <c r="DO45" s="593"/>
      <c r="DP45" s="593"/>
      <c r="DQ45" s="593"/>
      <c r="DR45" s="593"/>
      <c r="DS45" s="593"/>
      <c r="DT45" s="593"/>
      <c r="DU45" s="593"/>
      <c r="DV45" s="594"/>
      <c r="DW45" s="589"/>
      <c r="DX45" s="590"/>
      <c r="DY45" s="590"/>
      <c r="DZ45" s="590"/>
      <c r="EA45" s="590"/>
      <c r="EB45" s="590"/>
      <c r="EC45" s="591"/>
    </row>
    <row r="46" spans="2:133" ht="11.25" customHeight="1" x14ac:dyDescent="0.2">
      <c r="B46" s="207"/>
      <c r="CD46" s="629"/>
      <c r="CE46" s="630"/>
      <c r="CF46" s="611" t="s">
        <v>349</v>
      </c>
      <c r="CG46" s="612"/>
      <c r="CH46" s="612"/>
      <c r="CI46" s="612"/>
      <c r="CJ46" s="612"/>
      <c r="CK46" s="612"/>
      <c r="CL46" s="612"/>
      <c r="CM46" s="612"/>
      <c r="CN46" s="612"/>
      <c r="CO46" s="612"/>
      <c r="CP46" s="612"/>
      <c r="CQ46" s="613"/>
      <c r="CR46" s="614">
        <v>1016744</v>
      </c>
      <c r="CS46" s="615"/>
      <c r="CT46" s="615"/>
      <c r="CU46" s="615"/>
      <c r="CV46" s="615"/>
      <c r="CW46" s="615"/>
      <c r="CX46" s="615"/>
      <c r="CY46" s="616"/>
      <c r="CZ46" s="617">
        <v>6.5</v>
      </c>
      <c r="DA46" s="618"/>
      <c r="DB46" s="618"/>
      <c r="DC46" s="619"/>
      <c r="DD46" s="620">
        <v>370874</v>
      </c>
      <c r="DE46" s="615"/>
      <c r="DF46" s="615"/>
      <c r="DG46" s="615"/>
      <c r="DH46" s="615"/>
      <c r="DI46" s="615"/>
      <c r="DJ46" s="615"/>
      <c r="DK46" s="616"/>
      <c r="DL46" s="592"/>
      <c r="DM46" s="593"/>
      <c r="DN46" s="593"/>
      <c r="DO46" s="593"/>
      <c r="DP46" s="593"/>
      <c r="DQ46" s="593"/>
      <c r="DR46" s="593"/>
      <c r="DS46" s="593"/>
      <c r="DT46" s="593"/>
      <c r="DU46" s="593"/>
      <c r="DV46" s="594"/>
      <c r="DW46" s="589"/>
      <c r="DX46" s="590"/>
      <c r="DY46" s="590"/>
      <c r="DZ46" s="590"/>
      <c r="EA46" s="590"/>
      <c r="EB46" s="590"/>
      <c r="EC46" s="591"/>
    </row>
    <row r="47" spans="2:133" ht="11.25" customHeight="1" x14ac:dyDescent="0.2">
      <c r="B47" s="207"/>
      <c r="CD47" s="629"/>
      <c r="CE47" s="630"/>
      <c r="CF47" s="611" t="s">
        <v>350</v>
      </c>
      <c r="CG47" s="612"/>
      <c r="CH47" s="612"/>
      <c r="CI47" s="612"/>
      <c r="CJ47" s="612"/>
      <c r="CK47" s="612"/>
      <c r="CL47" s="612"/>
      <c r="CM47" s="612"/>
      <c r="CN47" s="612"/>
      <c r="CO47" s="612"/>
      <c r="CP47" s="612"/>
      <c r="CQ47" s="613"/>
      <c r="CR47" s="614">
        <v>16919</v>
      </c>
      <c r="CS47" s="623"/>
      <c r="CT47" s="623"/>
      <c r="CU47" s="623"/>
      <c r="CV47" s="623"/>
      <c r="CW47" s="623"/>
      <c r="CX47" s="623"/>
      <c r="CY47" s="624"/>
      <c r="CZ47" s="617">
        <v>0.1</v>
      </c>
      <c r="DA47" s="625"/>
      <c r="DB47" s="625"/>
      <c r="DC47" s="626"/>
      <c r="DD47" s="620" t="s">
        <v>121</v>
      </c>
      <c r="DE47" s="623"/>
      <c r="DF47" s="623"/>
      <c r="DG47" s="623"/>
      <c r="DH47" s="623"/>
      <c r="DI47" s="623"/>
      <c r="DJ47" s="623"/>
      <c r="DK47" s="624"/>
      <c r="DL47" s="592"/>
      <c r="DM47" s="593"/>
      <c r="DN47" s="593"/>
      <c r="DO47" s="593"/>
      <c r="DP47" s="593"/>
      <c r="DQ47" s="593"/>
      <c r="DR47" s="593"/>
      <c r="DS47" s="593"/>
      <c r="DT47" s="593"/>
      <c r="DU47" s="593"/>
      <c r="DV47" s="594"/>
      <c r="DW47" s="589"/>
      <c r="DX47" s="590"/>
      <c r="DY47" s="590"/>
      <c r="DZ47" s="590"/>
      <c r="EA47" s="590"/>
      <c r="EB47" s="590"/>
      <c r="EC47" s="591"/>
    </row>
    <row r="48" spans="2:133" ht="10.8" x14ac:dyDescent="0.2">
      <c r="B48" s="207"/>
      <c r="CD48" s="631"/>
      <c r="CE48" s="632"/>
      <c r="CF48" s="611" t="s">
        <v>351</v>
      </c>
      <c r="CG48" s="612"/>
      <c r="CH48" s="612"/>
      <c r="CI48" s="612"/>
      <c r="CJ48" s="612"/>
      <c r="CK48" s="612"/>
      <c r="CL48" s="612"/>
      <c r="CM48" s="612"/>
      <c r="CN48" s="612"/>
      <c r="CO48" s="612"/>
      <c r="CP48" s="612"/>
      <c r="CQ48" s="613"/>
      <c r="CR48" s="614" t="s">
        <v>121</v>
      </c>
      <c r="CS48" s="615"/>
      <c r="CT48" s="615"/>
      <c r="CU48" s="615"/>
      <c r="CV48" s="615"/>
      <c r="CW48" s="615"/>
      <c r="CX48" s="615"/>
      <c r="CY48" s="616"/>
      <c r="CZ48" s="617" t="s">
        <v>121</v>
      </c>
      <c r="DA48" s="618"/>
      <c r="DB48" s="618"/>
      <c r="DC48" s="619"/>
      <c r="DD48" s="620" t="s">
        <v>121</v>
      </c>
      <c r="DE48" s="615"/>
      <c r="DF48" s="615"/>
      <c r="DG48" s="615"/>
      <c r="DH48" s="615"/>
      <c r="DI48" s="615"/>
      <c r="DJ48" s="615"/>
      <c r="DK48" s="616"/>
      <c r="DL48" s="592"/>
      <c r="DM48" s="593"/>
      <c r="DN48" s="593"/>
      <c r="DO48" s="593"/>
      <c r="DP48" s="593"/>
      <c r="DQ48" s="593"/>
      <c r="DR48" s="593"/>
      <c r="DS48" s="593"/>
      <c r="DT48" s="593"/>
      <c r="DU48" s="593"/>
      <c r="DV48" s="594"/>
      <c r="DW48" s="589"/>
      <c r="DX48" s="590"/>
      <c r="DY48" s="590"/>
      <c r="DZ48" s="590"/>
      <c r="EA48" s="590"/>
      <c r="EB48" s="590"/>
      <c r="EC48" s="591"/>
    </row>
    <row r="49" spans="2:133" ht="11.25" customHeight="1" x14ac:dyDescent="0.2">
      <c r="B49" s="207"/>
      <c r="CD49" s="595" t="s">
        <v>352</v>
      </c>
      <c r="CE49" s="596"/>
      <c r="CF49" s="596"/>
      <c r="CG49" s="596"/>
      <c r="CH49" s="596"/>
      <c r="CI49" s="596"/>
      <c r="CJ49" s="596"/>
      <c r="CK49" s="596"/>
      <c r="CL49" s="596"/>
      <c r="CM49" s="596"/>
      <c r="CN49" s="596"/>
      <c r="CO49" s="596"/>
      <c r="CP49" s="596"/>
      <c r="CQ49" s="597"/>
      <c r="CR49" s="598">
        <v>15652196</v>
      </c>
      <c r="CS49" s="599"/>
      <c r="CT49" s="599"/>
      <c r="CU49" s="599"/>
      <c r="CV49" s="599"/>
      <c r="CW49" s="599"/>
      <c r="CX49" s="599"/>
      <c r="CY49" s="600"/>
      <c r="CZ49" s="601">
        <v>100</v>
      </c>
      <c r="DA49" s="602"/>
      <c r="DB49" s="602"/>
      <c r="DC49" s="603"/>
      <c r="DD49" s="604">
        <v>6096330</v>
      </c>
      <c r="DE49" s="599"/>
      <c r="DF49" s="599"/>
      <c r="DG49" s="599"/>
      <c r="DH49" s="599"/>
      <c r="DI49" s="599"/>
      <c r="DJ49" s="599"/>
      <c r="DK49" s="600"/>
      <c r="DL49" s="605"/>
      <c r="DM49" s="606"/>
      <c r="DN49" s="606"/>
      <c r="DO49" s="606"/>
      <c r="DP49" s="606"/>
      <c r="DQ49" s="606"/>
      <c r="DR49" s="606"/>
      <c r="DS49" s="606"/>
      <c r="DT49" s="606"/>
      <c r="DU49" s="606"/>
      <c r="DV49" s="607"/>
      <c r="DW49" s="608"/>
      <c r="DX49" s="609"/>
      <c r="DY49" s="609"/>
      <c r="DZ49" s="609"/>
      <c r="EA49" s="609"/>
      <c r="EB49" s="609"/>
      <c r="EC49" s="610"/>
    </row>
  </sheetData>
  <sheetProtection algorithmName="SHA-512" hashValue="7Ior4OUjE/3eGjlaZVB+8gNRB16gHghDaDJbbj2k5KBegaJLBP8VA+L5LFHb7GM6eAGiI665N1PfNBj7pBORZg==" saltValue="7s7+g0TM0TSargI3jvAxF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1093" t="s">
        <v>353</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M2" s="1093"/>
      <c r="AN2" s="1093"/>
      <c r="AO2" s="1093"/>
      <c r="AP2" s="1093"/>
      <c r="AQ2" s="1093"/>
      <c r="AR2" s="1093"/>
      <c r="AS2" s="1093"/>
      <c r="AT2" s="1093"/>
      <c r="AU2" s="1093"/>
      <c r="AV2" s="1093"/>
      <c r="AW2" s="1093"/>
      <c r="AX2" s="1093"/>
      <c r="AY2" s="1093"/>
      <c r="AZ2" s="1093"/>
      <c r="BA2" s="1093"/>
      <c r="BB2" s="1093"/>
      <c r="BC2" s="1093"/>
      <c r="BD2" s="1093"/>
      <c r="BE2" s="1093"/>
      <c r="BF2" s="1093"/>
      <c r="BG2" s="1093"/>
      <c r="BH2" s="1093"/>
      <c r="BI2" s="1093"/>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94" t="s">
        <v>354</v>
      </c>
      <c r="DK2" s="1095"/>
      <c r="DL2" s="1095"/>
      <c r="DM2" s="1095"/>
      <c r="DN2" s="1095"/>
      <c r="DO2" s="1096"/>
      <c r="DP2" s="210"/>
      <c r="DQ2" s="1094" t="s">
        <v>355</v>
      </c>
      <c r="DR2" s="1095"/>
      <c r="DS2" s="1095"/>
      <c r="DT2" s="1095"/>
      <c r="DU2" s="1095"/>
      <c r="DV2" s="1095"/>
      <c r="DW2" s="1095"/>
      <c r="DX2" s="1095"/>
      <c r="DY2" s="1095"/>
      <c r="DZ2" s="1096"/>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2">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97"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87" t="s">
        <v>372</v>
      </c>
      <c r="DH5" s="1088"/>
      <c r="DI5" s="1088"/>
      <c r="DJ5" s="1088"/>
      <c r="DK5" s="1089"/>
      <c r="DL5" s="1087" t="s">
        <v>373</v>
      </c>
      <c r="DM5" s="1088"/>
      <c r="DN5" s="1088"/>
      <c r="DO5" s="1088"/>
      <c r="DP5" s="1089"/>
      <c r="DQ5" s="988" t="s">
        <v>374</v>
      </c>
      <c r="DR5" s="989"/>
      <c r="DS5" s="989"/>
      <c r="DT5" s="989"/>
      <c r="DU5" s="990"/>
      <c r="DV5" s="988" t="s">
        <v>365</v>
      </c>
      <c r="DW5" s="989"/>
      <c r="DX5" s="989"/>
      <c r="DY5" s="989"/>
      <c r="DZ5" s="1002"/>
      <c r="EA5" s="217"/>
    </row>
    <row r="6" spans="1:131" s="218" customFormat="1" ht="26.25" customHeight="1" thickBot="1" x14ac:dyDescent="0.25">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98"/>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90"/>
      <c r="DH6" s="1091"/>
      <c r="DI6" s="1091"/>
      <c r="DJ6" s="1091"/>
      <c r="DK6" s="1092"/>
      <c r="DL6" s="1090"/>
      <c r="DM6" s="1091"/>
      <c r="DN6" s="1091"/>
      <c r="DO6" s="1091"/>
      <c r="DP6" s="1092"/>
      <c r="DQ6" s="991"/>
      <c r="DR6" s="992"/>
      <c r="DS6" s="992"/>
      <c r="DT6" s="992"/>
      <c r="DU6" s="993"/>
      <c r="DV6" s="991"/>
      <c r="DW6" s="992"/>
      <c r="DX6" s="992"/>
      <c r="DY6" s="992"/>
      <c r="DZ6" s="1003"/>
      <c r="EA6" s="217"/>
    </row>
    <row r="7" spans="1:131" s="218" customFormat="1" ht="26.25" customHeight="1" thickTop="1" x14ac:dyDescent="0.2">
      <c r="A7" s="219">
        <v>1</v>
      </c>
      <c r="B7" s="1034" t="s">
        <v>375</v>
      </c>
      <c r="C7" s="1035"/>
      <c r="D7" s="1035"/>
      <c r="E7" s="1035"/>
      <c r="F7" s="1035"/>
      <c r="G7" s="1035"/>
      <c r="H7" s="1035"/>
      <c r="I7" s="1035"/>
      <c r="J7" s="1035"/>
      <c r="K7" s="1035"/>
      <c r="L7" s="1035"/>
      <c r="M7" s="1035"/>
      <c r="N7" s="1035"/>
      <c r="O7" s="1035"/>
      <c r="P7" s="1036"/>
      <c r="Q7" s="1074">
        <v>17211</v>
      </c>
      <c r="R7" s="1075"/>
      <c r="S7" s="1075"/>
      <c r="T7" s="1075"/>
      <c r="U7" s="1075"/>
      <c r="V7" s="1075">
        <v>15652</v>
      </c>
      <c r="W7" s="1075"/>
      <c r="X7" s="1075"/>
      <c r="Y7" s="1075"/>
      <c r="Z7" s="1075"/>
      <c r="AA7" s="1075">
        <v>1559</v>
      </c>
      <c r="AB7" s="1075"/>
      <c r="AC7" s="1075"/>
      <c r="AD7" s="1075"/>
      <c r="AE7" s="1076"/>
      <c r="AF7" s="1077">
        <v>1527</v>
      </c>
      <c r="AG7" s="1078"/>
      <c r="AH7" s="1078"/>
      <c r="AI7" s="1078"/>
      <c r="AJ7" s="1079"/>
      <c r="AK7" s="1080">
        <v>4013</v>
      </c>
      <c r="AL7" s="1081"/>
      <c r="AM7" s="1081"/>
      <c r="AN7" s="1081"/>
      <c r="AO7" s="1081"/>
      <c r="AP7" s="1081">
        <v>4115</v>
      </c>
      <c r="AQ7" s="1081"/>
      <c r="AR7" s="1081"/>
      <c r="AS7" s="1081"/>
      <c r="AT7" s="1081"/>
      <c r="AU7" s="1082"/>
      <c r="AV7" s="1082"/>
      <c r="AW7" s="1082"/>
      <c r="AX7" s="1082"/>
      <c r="AY7" s="1083"/>
      <c r="AZ7" s="214"/>
      <c r="BA7" s="214"/>
      <c r="BB7" s="214"/>
      <c r="BC7" s="214"/>
      <c r="BD7" s="214"/>
      <c r="BE7" s="215"/>
      <c r="BF7" s="215"/>
      <c r="BG7" s="215"/>
      <c r="BH7" s="215"/>
      <c r="BI7" s="215"/>
      <c r="BJ7" s="215"/>
      <c r="BK7" s="215"/>
      <c r="BL7" s="215"/>
      <c r="BM7" s="215"/>
      <c r="BN7" s="215"/>
      <c r="BO7" s="215"/>
      <c r="BP7" s="215"/>
      <c r="BQ7" s="219">
        <v>1</v>
      </c>
      <c r="BR7" s="220"/>
      <c r="BS7" s="1084"/>
      <c r="BT7" s="1085"/>
      <c r="BU7" s="1085"/>
      <c r="BV7" s="1085"/>
      <c r="BW7" s="1085"/>
      <c r="BX7" s="1085"/>
      <c r="BY7" s="1085"/>
      <c r="BZ7" s="1085"/>
      <c r="CA7" s="1085"/>
      <c r="CB7" s="1085"/>
      <c r="CC7" s="1085"/>
      <c r="CD7" s="1085"/>
      <c r="CE7" s="1085"/>
      <c r="CF7" s="1085"/>
      <c r="CG7" s="1086"/>
      <c r="CH7" s="1071"/>
      <c r="CI7" s="1072"/>
      <c r="CJ7" s="1072"/>
      <c r="CK7" s="1072"/>
      <c r="CL7" s="1073"/>
      <c r="CM7" s="1071"/>
      <c r="CN7" s="1072"/>
      <c r="CO7" s="1072"/>
      <c r="CP7" s="1072"/>
      <c r="CQ7" s="1073"/>
      <c r="CR7" s="1071"/>
      <c r="CS7" s="1072"/>
      <c r="CT7" s="1072"/>
      <c r="CU7" s="1072"/>
      <c r="CV7" s="1073"/>
      <c r="CW7" s="1071"/>
      <c r="CX7" s="1072"/>
      <c r="CY7" s="1072"/>
      <c r="CZ7" s="1072"/>
      <c r="DA7" s="1073"/>
      <c r="DB7" s="1071"/>
      <c r="DC7" s="1072"/>
      <c r="DD7" s="1072"/>
      <c r="DE7" s="1072"/>
      <c r="DF7" s="1073"/>
      <c r="DG7" s="1071"/>
      <c r="DH7" s="1072"/>
      <c r="DI7" s="1072"/>
      <c r="DJ7" s="1072"/>
      <c r="DK7" s="1073"/>
      <c r="DL7" s="1071"/>
      <c r="DM7" s="1072"/>
      <c r="DN7" s="1072"/>
      <c r="DO7" s="1072"/>
      <c r="DP7" s="1073"/>
      <c r="DQ7" s="1071"/>
      <c r="DR7" s="1072"/>
      <c r="DS7" s="1072"/>
      <c r="DT7" s="1072"/>
      <c r="DU7" s="1073"/>
      <c r="DV7" s="1084"/>
      <c r="DW7" s="1085"/>
      <c r="DX7" s="1085"/>
      <c r="DY7" s="1085"/>
      <c r="DZ7" s="1099"/>
      <c r="EA7" s="217"/>
    </row>
    <row r="8" spans="1:131" s="218" customFormat="1" ht="26.25" customHeight="1" x14ac:dyDescent="0.2">
      <c r="A8" s="221">
        <v>2</v>
      </c>
      <c r="B8" s="1017"/>
      <c r="C8" s="1018"/>
      <c r="D8" s="1018"/>
      <c r="E8" s="1018"/>
      <c r="F8" s="1018"/>
      <c r="G8" s="1018"/>
      <c r="H8" s="1018"/>
      <c r="I8" s="1018"/>
      <c r="J8" s="1018"/>
      <c r="K8" s="1018"/>
      <c r="L8" s="1018"/>
      <c r="M8" s="1018"/>
      <c r="N8" s="1018"/>
      <c r="O8" s="1018"/>
      <c r="P8" s="1019"/>
      <c r="Q8" s="1025"/>
      <c r="R8" s="1026"/>
      <c r="S8" s="1026"/>
      <c r="T8" s="1026"/>
      <c r="U8" s="1026"/>
      <c r="V8" s="1026"/>
      <c r="W8" s="1026"/>
      <c r="X8" s="1026"/>
      <c r="Y8" s="1026"/>
      <c r="Z8" s="1026"/>
      <c r="AA8" s="1026"/>
      <c r="AB8" s="1026"/>
      <c r="AC8" s="1026"/>
      <c r="AD8" s="1026"/>
      <c r="AE8" s="1027"/>
      <c r="AF8" s="1022"/>
      <c r="AG8" s="1023"/>
      <c r="AH8" s="1023"/>
      <c r="AI8" s="1023"/>
      <c r="AJ8" s="1024"/>
      <c r="AK8" s="1067"/>
      <c r="AL8" s="1068"/>
      <c r="AM8" s="1068"/>
      <c r="AN8" s="1068"/>
      <c r="AO8" s="1068"/>
      <c r="AP8" s="1068"/>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7"/>
    </row>
    <row r="9" spans="1:131" s="218" customFormat="1" ht="26.25" customHeight="1" x14ac:dyDescent="0.2">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2">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2">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2">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2">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2">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2">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2">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2">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2">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2">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2">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5">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2">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5">
      <c r="A23" s="223" t="s">
        <v>377</v>
      </c>
      <c r="B23" s="924" t="s">
        <v>378</v>
      </c>
      <c r="C23" s="925"/>
      <c r="D23" s="925"/>
      <c r="E23" s="925"/>
      <c r="F23" s="925"/>
      <c r="G23" s="925"/>
      <c r="H23" s="925"/>
      <c r="I23" s="925"/>
      <c r="J23" s="925"/>
      <c r="K23" s="925"/>
      <c r="L23" s="925"/>
      <c r="M23" s="925"/>
      <c r="N23" s="925"/>
      <c r="O23" s="925"/>
      <c r="P23" s="935"/>
      <c r="Q23" s="1054">
        <v>17211</v>
      </c>
      <c r="R23" s="1048"/>
      <c r="S23" s="1048"/>
      <c r="T23" s="1048"/>
      <c r="U23" s="1048"/>
      <c r="V23" s="1048">
        <v>15652</v>
      </c>
      <c r="W23" s="1048"/>
      <c r="X23" s="1048"/>
      <c r="Y23" s="1048"/>
      <c r="Z23" s="1048"/>
      <c r="AA23" s="1048">
        <v>1559</v>
      </c>
      <c r="AB23" s="1048"/>
      <c r="AC23" s="1048"/>
      <c r="AD23" s="1048"/>
      <c r="AE23" s="1055"/>
      <c r="AF23" s="1056">
        <v>1527</v>
      </c>
      <c r="AG23" s="1048"/>
      <c r="AH23" s="1048"/>
      <c r="AI23" s="1048"/>
      <c r="AJ23" s="1057"/>
      <c r="AK23" s="1058"/>
      <c r="AL23" s="1059"/>
      <c r="AM23" s="1059"/>
      <c r="AN23" s="1059"/>
      <c r="AO23" s="1059"/>
      <c r="AP23" s="1048">
        <v>4115</v>
      </c>
      <c r="AQ23" s="1048"/>
      <c r="AR23" s="1048"/>
      <c r="AS23" s="1048"/>
      <c r="AT23" s="1048"/>
      <c r="AU23" s="1049"/>
      <c r="AV23" s="1049"/>
      <c r="AW23" s="1049"/>
      <c r="AX23" s="1049"/>
      <c r="AY23" s="1050"/>
      <c r="AZ23" s="1051" t="s">
        <v>121</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2">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5">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2">
      <c r="A26" s="982" t="s">
        <v>358</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365</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5">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2">
      <c r="A28" s="225">
        <v>1</v>
      </c>
      <c r="B28" s="1034" t="s">
        <v>389</v>
      </c>
      <c r="C28" s="1035"/>
      <c r="D28" s="1035"/>
      <c r="E28" s="1035"/>
      <c r="F28" s="1035"/>
      <c r="G28" s="1035"/>
      <c r="H28" s="1035"/>
      <c r="I28" s="1035"/>
      <c r="J28" s="1035"/>
      <c r="K28" s="1035"/>
      <c r="L28" s="1035"/>
      <c r="M28" s="1035"/>
      <c r="N28" s="1035"/>
      <c r="O28" s="1035"/>
      <c r="P28" s="1036"/>
      <c r="Q28" s="1037">
        <v>1621</v>
      </c>
      <c r="R28" s="1038"/>
      <c r="S28" s="1038"/>
      <c r="T28" s="1038"/>
      <c r="U28" s="1038"/>
      <c r="V28" s="1038">
        <v>1613</v>
      </c>
      <c r="W28" s="1038"/>
      <c r="X28" s="1038"/>
      <c r="Y28" s="1038"/>
      <c r="Z28" s="1038"/>
      <c r="AA28" s="1038">
        <v>8</v>
      </c>
      <c r="AB28" s="1038"/>
      <c r="AC28" s="1038"/>
      <c r="AD28" s="1038"/>
      <c r="AE28" s="1039"/>
      <c r="AF28" s="1040">
        <v>8</v>
      </c>
      <c r="AG28" s="1038"/>
      <c r="AH28" s="1038"/>
      <c r="AI28" s="1038"/>
      <c r="AJ28" s="1041"/>
      <c r="AK28" s="1029">
        <v>220</v>
      </c>
      <c r="AL28" s="1030"/>
      <c r="AM28" s="1030"/>
      <c r="AN28" s="1030"/>
      <c r="AO28" s="1030"/>
      <c r="AP28" s="1030" t="s">
        <v>558</v>
      </c>
      <c r="AQ28" s="1030"/>
      <c r="AR28" s="1030"/>
      <c r="AS28" s="1030"/>
      <c r="AT28" s="1030"/>
      <c r="AU28" s="1030" t="s">
        <v>558</v>
      </c>
      <c r="AV28" s="1030"/>
      <c r="AW28" s="1030"/>
      <c r="AX28" s="1030"/>
      <c r="AY28" s="1030"/>
      <c r="AZ28" s="1031" t="s">
        <v>558</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2">
      <c r="A29" s="225">
        <v>2</v>
      </c>
      <c r="B29" s="1017" t="s">
        <v>390</v>
      </c>
      <c r="C29" s="1018"/>
      <c r="D29" s="1018"/>
      <c r="E29" s="1018"/>
      <c r="F29" s="1018"/>
      <c r="G29" s="1018"/>
      <c r="H29" s="1018"/>
      <c r="I29" s="1018"/>
      <c r="J29" s="1018"/>
      <c r="K29" s="1018"/>
      <c r="L29" s="1018"/>
      <c r="M29" s="1018"/>
      <c r="N29" s="1018"/>
      <c r="O29" s="1018"/>
      <c r="P29" s="1019"/>
      <c r="Q29" s="1025">
        <v>145</v>
      </c>
      <c r="R29" s="1026"/>
      <c r="S29" s="1026"/>
      <c r="T29" s="1026"/>
      <c r="U29" s="1026"/>
      <c r="V29" s="1026">
        <v>144</v>
      </c>
      <c r="W29" s="1026"/>
      <c r="X29" s="1026"/>
      <c r="Y29" s="1026"/>
      <c r="Z29" s="1026"/>
      <c r="AA29" s="1026">
        <v>1</v>
      </c>
      <c r="AB29" s="1026"/>
      <c r="AC29" s="1026"/>
      <c r="AD29" s="1026"/>
      <c r="AE29" s="1027"/>
      <c r="AF29" s="1022">
        <v>1</v>
      </c>
      <c r="AG29" s="1023"/>
      <c r="AH29" s="1023"/>
      <c r="AI29" s="1023"/>
      <c r="AJ29" s="1024"/>
      <c r="AK29" s="967">
        <v>36</v>
      </c>
      <c r="AL29" s="958"/>
      <c r="AM29" s="958"/>
      <c r="AN29" s="958"/>
      <c r="AO29" s="958"/>
      <c r="AP29" s="958" t="s">
        <v>558</v>
      </c>
      <c r="AQ29" s="958"/>
      <c r="AR29" s="958"/>
      <c r="AS29" s="958"/>
      <c r="AT29" s="958"/>
      <c r="AU29" s="958" t="s">
        <v>558</v>
      </c>
      <c r="AV29" s="958"/>
      <c r="AW29" s="958"/>
      <c r="AX29" s="958"/>
      <c r="AY29" s="958"/>
      <c r="AZ29" s="1028" t="s">
        <v>558</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2">
      <c r="A30" s="225">
        <v>3</v>
      </c>
      <c r="B30" s="1017" t="s">
        <v>391</v>
      </c>
      <c r="C30" s="1018"/>
      <c r="D30" s="1018"/>
      <c r="E30" s="1018"/>
      <c r="F30" s="1018"/>
      <c r="G30" s="1018"/>
      <c r="H30" s="1018"/>
      <c r="I30" s="1018"/>
      <c r="J30" s="1018"/>
      <c r="K30" s="1018"/>
      <c r="L30" s="1018"/>
      <c r="M30" s="1018"/>
      <c r="N30" s="1018"/>
      <c r="O30" s="1018"/>
      <c r="P30" s="1019"/>
      <c r="Q30" s="1025">
        <v>1039</v>
      </c>
      <c r="R30" s="1026"/>
      <c r="S30" s="1026"/>
      <c r="T30" s="1026"/>
      <c r="U30" s="1026"/>
      <c r="V30" s="1026">
        <v>711</v>
      </c>
      <c r="W30" s="1026"/>
      <c r="X30" s="1026"/>
      <c r="Y30" s="1026"/>
      <c r="Z30" s="1026"/>
      <c r="AA30" s="1026">
        <v>328</v>
      </c>
      <c r="AB30" s="1026"/>
      <c r="AC30" s="1026"/>
      <c r="AD30" s="1026"/>
      <c r="AE30" s="1027"/>
      <c r="AF30" s="1022">
        <v>799</v>
      </c>
      <c r="AG30" s="1023"/>
      <c r="AH30" s="1023"/>
      <c r="AI30" s="1023"/>
      <c r="AJ30" s="1024"/>
      <c r="AK30" s="967" t="s">
        <v>558</v>
      </c>
      <c r="AL30" s="958"/>
      <c r="AM30" s="958"/>
      <c r="AN30" s="958"/>
      <c r="AO30" s="958"/>
      <c r="AP30" s="958">
        <v>922</v>
      </c>
      <c r="AQ30" s="958"/>
      <c r="AR30" s="958"/>
      <c r="AS30" s="958"/>
      <c r="AT30" s="958"/>
      <c r="AU30" s="958" t="s">
        <v>558</v>
      </c>
      <c r="AV30" s="958"/>
      <c r="AW30" s="958"/>
      <c r="AX30" s="958"/>
      <c r="AY30" s="958"/>
      <c r="AZ30" s="1028" t="s">
        <v>558</v>
      </c>
      <c r="BA30" s="1028"/>
      <c r="BB30" s="1028"/>
      <c r="BC30" s="1028"/>
      <c r="BD30" s="1028"/>
      <c r="BE30" s="959" t="s">
        <v>392</v>
      </c>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2">
      <c r="A31" s="225">
        <v>4</v>
      </c>
      <c r="B31" s="1017" t="s">
        <v>393</v>
      </c>
      <c r="C31" s="1018"/>
      <c r="D31" s="1018"/>
      <c r="E31" s="1018"/>
      <c r="F31" s="1018"/>
      <c r="G31" s="1018"/>
      <c r="H31" s="1018"/>
      <c r="I31" s="1018"/>
      <c r="J31" s="1018"/>
      <c r="K31" s="1018"/>
      <c r="L31" s="1018"/>
      <c r="M31" s="1018"/>
      <c r="N31" s="1018"/>
      <c r="O31" s="1018"/>
      <c r="P31" s="1019"/>
      <c r="Q31" s="1025">
        <v>541</v>
      </c>
      <c r="R31" s="1026"/>
      <c r="S31" s="1026"/>
      <c r="T31" s="1026"/>
      <c r="U31" s="1026"/>
      <c r="V31" s="1026">
        <v>443</v>
      </c>
      <c r="W31" s="1026"/>
      <c r="X31" s="1026"/>
      <c r="Y31" s="1026"/>
      <c r="Z31" s="1026"/>
      <c r="AA31" s="1026">
        <v>98</v>
      </c>
      <c r="AB31" s="1026"/>
      <c r="AC31" s="1026"/>
      <c r="AD31" s="1026"/>
      <c r="AE31" s="1027"/>
      <c r="AF31" s="1022">
        <v>207</v>
      </c>
      <c r="AG31" s="1023"/>
      <c r="AH31" s="1023"/>
      <c r="AI31" s="1023"/>
      <c r="AJ31" s="1024"/>
      <c r="AK31" s="967" t="s">
        <v>558</v>
      </c>
      <c r="AL31" s="958"/>
      <c r="AM31" s="958"/>
      <c r="AN31" s="958"/>
      <c r="AO31" s="958"/>
      <c r="AP31" s="958">
        <v>1057</v>
      </c>
      <c r="AQ31" s="958"/>
      <c r="AR31" s="958"/>
      <c r="AS31" s="958"/>
      <c r="AT31" s="958"/>
      <c r="AU31" s="958">
        <v>1033</v>
      </c>
      <c r="AV31" s="958"/>
      <c r="AW31" s="958"/>
      <c r="AX31" s="958"/>
      <c r="AY31" s="958"/>
      <c r="AZ31" s="1028" t="s">
        <v>558</v>
      </c>
      <c r="BA31" s="1028"/>
      <c r="BB31" s="1028"/>
      <c r="BC31" s="1028"/>
      <c r="BD31" s="1028"/>
      <c r="BE31" s="959" t="s">
        <v>392</v>
      </c>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2">
      <c r="A32" s="225">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2">
      <c r="A33" s="225">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2">
      <c r="A34" s="225">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2">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2">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2">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2">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2">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2">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2">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2">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2">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2">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2">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2">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2">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2">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2">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2">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2">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2">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2">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2">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2">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2">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2">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2">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2">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2">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5">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2">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394</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5">
      <c r="A63" s="223" t="s">
        <v>377</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1015</v>
      </c>
      <c r="AG63" s="946"/>
      <c r="AH63" s="946"/>
      <c r="AI63" s="946"/>
      <c r="AJ63" s="1009"/>
      <c r="AK63" s="1010"/>
      <c r="AL63" s="950"/>
      <c r="AM63" s="950"/>
      <c r="AN63" s="950"/>
      <c r="AO63" s="950"/>
      <c r="AP63" s="946">
        <v>1979</v>
      </c>
      <c r="AQ63" s="946"/>
      <c r="AR63" s="946"/>
      <c r="AS63" s="946"/>
      <c r="AT63" s="946"/>
      <c r="AU63" s="946">
        <v>1033</v>
      </c>
      <c r="AV63" s="946"/>
      <c r="AW63" s="946"/>
      <c r="AX63" s="946"/>
      <c r="AY63" s="946"/>
      <c r="AZ63" s="1004"/>
      <c r="BA63" s="1004"/>
      <c r="BB63" s="1004"/>
      <c r="BC63" s="1004"/>
      <c r="BD63" s="1004"/>
      <c r="BE63" s="947"/>
      <c r="BF63" s="947"/>
      <c r="BG63" s="947"/>
      <c r="BH63" s="947"/>
      <c r="BI63" s="948"/>
      <c r="BJ63" s="1005" t="s">
        <v>121</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2">
      <c r="A66" s="982" t="s">
        <v>397</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398</v>
      </c>
      <c r="AV66" s="989"/>
      <c r="AW66" s="989"/>
      <c r="AX66" s="989"/>
      <c r="AY66" s="990"/>
      <c r="AZ66" s="988" t="s">
        <v>365</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5">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2">
      <c r="A68" s="219">
        <v>1</v>
      </c>
      <c r="B68" s="972" t="s">
        <v>547</v>
      </c>
      <c r="C68" s="973"/>
      <c r="D68" s="973"/>
      <c r="E68" s="973"/>
      <c r="F68" s="973"/>
      <c r="G68" s="973"/>
      <c r="H68" s="973"/>
      <c r="I68" s="973"/>
      <c r="J68" s="973"/>
      <c r="K68" s="973"/>
      <c r="L68" s="973"/>
      <c r="M68" s="973"/>
      <c r="N68" s="973"/>
      <c r="O68" s="973"/>
      <c r="P68" s="974"/>
      <c r="Q68" s="975">
        <v>222</v>
      </c>
      <c r="R68" s="969"/>
      <c r="S68" s="969"/>
      <c r="T68" s="969"/>
      <c r="U68" s="969"/>
      <c r="V68" s="969">
        <v>202</v>
      </c>
      <c r="W68" s="969"/>
      <c r="X68" s="969"/>
      <c r="Y68" s="969"/>
      <c r="Z68" s="969"/>
      <c r="AA68" s="969">
        <v>19</v>
      </c>
      <c r="AB68" s="969"/>
      <c r="AC68" s="969"/>
      <c r="AD68" s="969"/>
      <c r="AE68" s="969"/>
      <c r="AF68" s="969">
        <v>19</v>
      </c>
      <c r="AG68" s="969"/>
      <c r="AH68" s="969"/>
      <c r="AI68" s="969"/>
      <c r="AJ68" s="969"/>
      <c r="AK68" s="969">
        <v>0</v>
      </c>
      <c r="AL68" s="969"/>
      <c r="AM68" s="969"/>
      <c r="AN68" s="969"/>
      <c r="AO68" s="969"/>
      <c r="AP68" s="969" t="s">
        <v>558</v>
      </c>
      <c r="AQ68" s="969"/>
      <c r="AR68" s="969"/>
      <c r="AS68" s="969"/>
      <c r="AT68" s="969"/>
      <c r="AU68" s="969" t="s">
        <v>558</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2">
      <c r="A69" s="221">
        <v>2</v>
      </c>
      <c r="B69" s="961" t="s">
        <v>548</v>
      </c>
      <c r="C69" s="962"/>
      <c r="D69" s="962"/>
      <c r="E69" s="962"/>
      <c r="F69" s="962"/>
      <c r="G69" s="962"/>
      <c r="H69" s="962"/>
      <c r="I69" s="962"/>
      <c r="J69" s="962"/>
      <c r="K69" s="962"/>
      <c r="L69" s="962"/>
      <c r="M69" s="962"/>
      <c r="N69" s="962"/>
      <c r="O69" s="962"/>
      <c r="P69" s="963"/>
      <c r="Q69" s="964">
        <v>5657</v>
      </c>
      <c r="R69" s="958"/>
      <c r="S69" s="958"/>
      <c r="T69" s="958"/>
      <c r="U69" s="958"/>
      <c r="V69" s="958">
        <v>5482</v>
      </c>
      <c r="W69" s="958"/>
      <c r="X69" s="958"/>
      <c r="Y69" s="958"/>
      <c r="Z69" s="958"/>
      <c r="AA69" s="958">
        <v>175</v>
      </c>
      <c r="AB69" s="958"/>
      <c r="AC69" s="958"/>
      <c r="AD69" s="958"/>
      <c r="AE69" s="958"/>
      <c r="AF69" s="958">
        <v>175</v>
      </c>
      <c r="AG69" s="958"/>
      <c r="AH69" s="958"/>
      <c r="AI69" s="958"/>
      <c r="AJ69" s="958"/>
      <c r="AK69" s="958">
        <v>154</v>
      </c>
      <c r="AL69" s="958"/>
      <c r="AM69" s="958"/>
      <c r="AN69" s="958"/>
      <c r="AO69" s="958"/>
      <c r="AP69" s="958" t="s">
        <v>558</v>
      </c>
      <c r="AQ69" s="958"/>
      <c r="AR69" s="958"/>
      <c r="AS69" s="958"/>
      <c r="AT69" s="958"/>
      <c r="AU69" s="958" t="s">
        <v>558</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2">
      <c r="A70" s="221">
        <v>3</v>
      </c>
      <c r="B70" s="961" t="s">
        <v>549</v>
      </c>
      <c r="C70" s="962"/>
      <c r="D70" s="962"/>
      <c r="E70" s="962"/>
      <c r="F70" s="962"/>
      <c r="G70" s="962"/>
      <c r="H70" s="962"/>
      <c r="I70" s="962"/>
      <c r="J70" s="962"/>
      <c r="K70" s="962"/>
      <c r="L70" s="962"/>
      <c r="M70" s="962"/>
      <c r="N70" s="962"/>
      <c r="O70" s="962"/>
      <c r="P70" s="963"/>
      <c r="Q70" s="964">
        <v>1800</v>
      </c>
      <c r="R70" s="958"/>
      <c r="S70" s="958"/>
      <c r="T70" s="958"/>
      <c r="U70" s="958"/>
      <c r="V70" s="958">
        <v>1774</v>
      </c>
      <c r="W70" s="958"/>
      <c r="X70" s="958"/>
      <c r="Y70" s="958"/>
      <c r="Z70" s="958"/>
      <c r="AA70" s="958">
        <v>27</v>
      </c>
      <c r="AB70" s="958"/>
      <c r="AC70" s="958"/>
      <c r="AD70" s="958"/>
      <c r="AE70" s="958"/>
      <c r="AF70" s="958">
        <v>27</v>
      </c>
      <c r="AG70" s="958"/>
      <c r="AH70" s="958"/>
      <c r="AI70" s="958"/>
      <c r="AJ70" s="958"/>
      <c r="AK70" s="958">
        <v>0</v>
      </c>
      <c r="AL70" s="958"/>
      <c r="AM70" s="958"/>
      <c r="AN70" s="958"/>
      <c r="AO70" s="958"/>
      <c r="AP70" s="958">
        <v>1420</v>
      </c>
      <c r="AQ70" s="958"/>
      <c r="AR70" s="958"/>
      <c r="AS70" s="958"/>
      <c r="AT70" s="958"/>
      <c r="AU70" s="958">
        <v>57</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2">
      <c r="A71" s="221">
        <v>4</v>
      </c>
      <c r="B71" s="961" t="s">
        <v>550</v>
      </c>
      <c r="C71" s="962"/>
      <c r="D71" s="962"/>
      <c r="E71" s="962"/>
      <c r="F71" s="962"/>
      <c r="G71" s="962"/>
      <c r="H71" s="962"/>
      <c r="I71" s="962"/>
      <c r="J71" s="962"/>
      <c r="K71" s="962"/>
      <c r="L71" s="962"/>
      <c r="M71" s="962"/>
      <c r="N71" s="962"/>
      <c r="O71" s="962"/>
      <c r="P71" s="963"/>
      <c r="Q71" s="964">
        <v>4356</v>
      </c>
      <c r="R71" s="958"/>
      <c r="S71" s="958"/>
      <c r="T71" s="958"/>
      <c r="U71" s="958"/>
      <c r="V71" s="958">
        <v>4345</v>
      </c>
      <c r="W71" s="958"/>
      <c r="X71" s="958"/>
      <c r="Y71" s="958"/>
      <c r="Z71" s="958"/>
      <c r="AA71" s="958">
        <v>11</v>
      </c>
      <c r="AB71" s="958"/>
      <c r="AC71" s="958"/>
      <c r="AD71" s="958"/>
      <c r="AE71" s="958"/>
      <c r="AF71" s="958">
        <v>11</v>
      </c>
      <c r="AG71" s="958"/>
      <c r="AH71" s="958"/>
      <c r="AI71" s="958"/>
      <c r="AJ71" s="958"/>
      <c r="AK71" s="958">
        <v>908</v>
      </c>
      <c r="AL71" s="958"/>
      <c r="AM71" s="958"/>
      <c r="AN71" s="958"/>
      <c r="AO71" s="958"/>
      <c r="AP71" s="958">
        <v>9</v>
      </c>
      <c r="AQ71" s="958"/>
      <c r="AR71" s="958"/>
      <c r="AS71" s="958"/>
      <c r="AT71" s="958"/>
      <c r="AU71" s="958">
        <v>1</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2">
      <c r="A72" s="221">
        <v>5</v>
      </c>
      <c r="B72" s="961" t="s">
        <v>551</v>
      </c>
      <c r="C72" s="962"/>
      <c r="D72" s="962"/>
      <c r="E72" s="962"/>
      <c r="F72" s="962"/>
      <c r="G72" s="962"/>
      <c r="H72" s="962"/>
      <c r="I72" s="962"/>
      <c r="J72" s="962"/>
      <c r="K72" s="962"/>
      <c r="L72" s="962"/>
      <c r="M72" s="962"/>
      <c r="N72" s="962"/>
      <c r="O72" s="962"/>
      <c r="P72" s="963"/>
      <c r="Q72" s="964">
        <v>39954</v>
      </c>
      <c r="R72" s="958"/>
      <c r="S72" s="958"/>
      <c r="T72" s="958"/>
      <c r="U72" s="958"/>
      <c r="V72" s="958">
        <v>39035</v>
      </c>
      <c r="W72" s="958"/>
      <c r="X72" s="958"/>
      <c r="Y72" s="958"/>
      <c r="Z72" s="958"/>
      <c r="AA72" s="958">
        <v>919</v>
      </c>
      <c r="AB72" s="958"/>
      <c r="AC72" s="958"/>
      <c r="AD72" s="958"/>
      <c r="AE72" s="958"/>
      <c r="AF72" s="958">
        <v>957</v>
      </c>
      <c r="AG72" s="958"/>
      <c r="AH72" s="958"/>
      <c r="AI72" s="958"/>
      <c r="AJ72" s="958"/>
      <c r="AK72" s="958">
        <v>1818</v>
      </c>
      <c r="AL72" s="958"/>
      <c r="AM72" s="958"/>
      <c r="AN72" s="958"/>
      <c r="AO72" s="958"/>
      <c r="AP72" s="958" t="s">
        <v>558</v>
      </c>
      <c r="AQ72" s="958"/>
      <c r="AR72" s="958"/>
      <c r="AS72" s="958"/>
      <c r="AT72" s="958"/>
      <c r="AU72" s="958" t="s">
        <v>558</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2">
      <c r="A73" s="221">
        <v>6</v>
      </c>
      <c r="B73" s="961" t="s">
        <v>552</v>
      </c>
      <c r="C73" s="962"/>
      <c r="D73" s="962"/>
      <c r="E73" s="962"/>
      <c r="F73" s="962"/>
      <c r="G73" s="962"/>
      <c r="H73" s="962"/>
      <c r="I73" s="962"/>
      <c r="J73" s="962"/>
      <c r="K73" s="962"/>
      <c r="L73" s="962"/>
      <c r="M73" s="962"/>
      <c r="N73" s="962"/>
      <c r="O73" s="962"/>
      <c r="P73" s="963"/>
      <c r="Q73" s="964">
        <v>170306</v>
      </c>
      <c r="R73" s="958"/>
      <c r="S73" s="958"/>
      <c r="T73" s="958"/>
      <c r="U73" s="958"/>
      <c r="V73" s="958">
        <v>161926</v>
      </c>
      <c r="W73" s="958"/>
      <c r="X73" s="958"/>
      <c r="Y73" s="958"/>
      <c r="Z73" s="958"/>
      <c r="AA73" s="958">
        <v>8381</v>
      </c>
      <c r="AB73" s="958"/>
      <c r="AC73" s="958"/>
      <c r="AD73" s="958"/>
      <c r="AE73" s="958"/>
      <c r="AF73" s="958">
        <v>8397</v>
      </c>
      <c r="AG73" s="958"/>
      <c r="AH73" s="958"/>
      <c r="AI73" s="958"/>
      <c r="AJ73" s="958"/>
      <c r="AK73" s="958">
        <v>0</v>
      </c>
      <c r="AL73" s="958"/>
      <c r="AM73" s="958"/>
      <c r="AN73" s="958"/>
      <c r="AO73" s="958"/>
      <c r="AP73" s="958" t="s">
        <v>558</v>
      </c>
      <c r="AQ73" s="958"/>
      <c r="AR73" s="958"/>
      <c r="AS73" s="958"/>
      <c r="AT73" s="958"/>
      <c r="AU73" s="958" t="s">
        <v>558</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2">
      <c r="A74" s="221">
        <v>7</v>
      </c>
      <c r="B74" s="961" t="s">
        <v>553</v>
      </c>
      <c r="C74" s="962"/>
      <c r="D74" s="962"/>
      <c r="E74" s="962"/>
      <c r="F74" s="962"/>
      <c r="G74" s="962"/>
      <c r="H74" s="962"/>
      <c r="I74" s="962"/>
      <c r="J74" s="962"/>
      <c r="K74" s="962"/>
      <c r="L74" s="962"/>
      <c r="M74" s="962"/>
      <c r="N74" s="962"/>
      <c r="O74" s="962"/>
      <c r="P74" s="963"/>
      <c r="Q74" s="964">
        <v>1617</v>
      </c>
      <c r="R74" s="958"/>
      <c r="S74" s="958"/>
      <c r="T74" s="958"/>
      <c r="U74" s="958"/>
      <c r="V74" s="958">
        <v>1571</v>
      </c>
      <c r="W74" s="958"/>
      <c r="X74" s="958"/>
      <c r="Y74" s="958"/>
      <c r="Z74" s="958"/>
      <c r="AA74" s="958">
        <v>45</v>
      </c>
      <c r="AB74" s="958"/>
      <c r="AC74" s="958"/>
      <c r="AD74" s="958"/>
      <c r="AE74" s="958"/>
      <c r="AF74" s="958">
        <v>45</v>
      </c>
      <c r="AG74" s="958"/>
      <c r="AH74" s="958"/>
      <c r="AI74" s="958"/>
      <c r="AJ74" s="958"/>
      <c r="AK74" s="958">
        <v>0</v>
      </c>
      <c r="AL74" s="958"/>
      <c r="AM74" s="958"/>
      <c r="AN74" s="958"/>
      <c r="AO74" s="958"/>
      <c r="AP74" s="958">
        <v>209</v>
      </c>
      <c r="AQ74" s="958"/>
      <c r="AR74" s="958"/>
      <c r="AS74" s="958"/>
      <c r="AT74" s="958"/>
      <c r="AU74" s="958">
        <v>19</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2">
      <c r="A75" s="221">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2">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2">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2">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2">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2">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2">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2">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2">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2">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2">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2">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2">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5">
      <c r="A88" s="223" t="s">
        <v>377</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9631</v>
      </c>
      <c r="AG88" s="946"/>
      <c r="AH88" s="946"/>
      <c r="AI88" s="946"/>
      <c r="AJ88" s="946"/>
      <c r="AK88" s="950"/>
      <c r="AL88" s="950"/>
      <c r="AM88" s="950"/>
      <c r="AN88" s="950"/>
      <c r="AO88" s="950"/>
      <c r="AP88" s="946">
        <v>1638</v>
      </c>
      <c r="AQ88" s="946"/>
      <c r="AR88" s="946"/>
      <c r="AS88" s="946"/>
      <c r="AT88" s="946"/>
      <c r="AU88" s="946">
        <v>77</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2">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295</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295</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295</v>
      </c>
      <c r="DR109" s="883"/>
      <c r="DS109" s="883"/>
      <c r="DT109" s="883"/>
      <c r="DU109" s="884"/>
      <c r="DV109" s="885" t="s">
        <v>410</v>
      </c>
      <c r="DW109" s="883"/>
      <c r="DX109" s="883"/>
      <c r="DY109" s="883"/>
      <c r="DZ109" s="916"/>
    </row>
    <row r="110" spans="1:131" s="212" customFormat="1" ht="26.25" customHeight="1" x14ac:dyDescent="0.2">
      <c r="A110" s="796" t="s">
        <v>412</v>
      </c>
      <c r="B110" s="797"/>
      <c r="C110" s="797"/>
      <c r="D110" s="797"/>
      <c r="E110" s="797"/>
      <c r="F110" s="797"/>
      <c r="G110" s="797"/>
      <c r="H110" s="797"/>
      <c r="I110" s="797"/>
      <c r="J110" s="797"/>
      <c r="K110" s="797"/>
      <c r="L110" s="797"/>
      <c r="M110" s="797"/>
      <c r="N110" s="797"/>
      <c r="O110" s="797"/>
      <c r="P110" s="797"/>
      <c r="Q110" s="797"/>
      <c r="R110" s="797"/>
      <c r="S110" s="797"/>
      <c r="T110" s="797"/>
      <c r="U110" s="797"/>
      <c r="V110" s="797"/>
      <c r="W110" s="797"/>
      <c r="X110" s="797"/>
      <c r="Y110" s="797"/>
      <c r="Z110" s="798"/>
      <c r="AA110" s="875">
        <v>392949</v>
      </c>
      <c r="AB110" s="876"/>
      <c r="AC110" s="876"/>
      <c r="AD110" s="876"/>
      <c r="AE110" s="877"/>
      <c r="AF110" s="878">
        <v>431956</v>
      </c>
      <c r="AG110" s="876"/>
      <c r="AH110" s="876"/>
      <c r="AI110" s="876"/>
      <c r="AJ110" s="877"/>
      <c r="AK110" s="878">
        <v>396402</v>
      </c>
      <c r="AL110" s="876"/>
      <c r="AM110" s="876"/>
      <c r="AN110" s="876"/>
      <c r="AO110" s="877"/>
      <c r="AP110" s="879">
        <v>11.1</v>
      </c>
      <c r="AQ110" s="880"/>
      <c r="AR110" s="880"/>
      <c r="AS110" s="880"/>
      <c r="AT110" s="881"/>
      <c r="AU110" s="917" t="s">
        <v>69</v>
      </c>
      <c r="AV110" s="918"/>
      <c r="AW110" s="918"/>
      <c r="AX110" s="918"/>
      <c r="AY110" s="918"/>
      <c r="AZ110" s="847" t="s">
        <v>413</v>
      </c>
      <c r="BA110" s="797"/>
      <c r="BB110" s="797"/>
      <c r="BC110" s="797"/>
      <c r="BD110" s="797"/>
      <c r="BE110" s="797"/>
      <c r="BF110" s="797"/>
      <c r="BG110" s="797"/>
      <c r="BH110" s="797"/>
      <c r="BI110" s="797"/>
      <c r="BJ110" s="797"/>
      <c r="BK110" s="797"/>
      <c r="BL110" s="797"/>
      <c r="BM110" s="797"/>
      <c r="BN110" s="797"/>
      <c r="BO110" s="797"/>
      <c r="BP110" s="798"/>
      <c r="BQ110" s="848">
        <v>4806645</v>
      </c>
      <c r="BR110" s="829"/>
      <c r="BS110" s="829"/>
      <c r="BT110" s="829"/>
      <c r="BU110" s="829"/>
      <c r="BV110" s="829">
        <v>4430319</v>
      </c>
      <c r="BW110" s="829"/>
      <c r="BX110" s="829"/>
      <c r="BY110" s="829"/>
      <c r="BZ110" s="829"/>
      <c r="CA110" s="829">
        <v>4115229</v>
      </c>
      <c r="CB110" s="829"/>
      <c r="CC110" s="829"/>
      <c r="CD110" s="829"/>
      <c r="CE110" s="829"/>
      <c r="CF110" s="853">
        <v>115.4</v>
      </c>
      <c r="CG110" s="854"/>
      <c r="CH110" s="854"/>
      <c r="CI110" s="854"/>
      <c r="CJ110" s="854"/>
      <c r="CK110" s="913" t="s">
        <v>414</v>
      </c>
      <c r="CL110" s="806"/>
      <c r="CM110" s="847" t="s">
        <v>415</v>
      </c>
      <c r="CN110" s="797"/>
      <c r="CO110" s="797"/>
      <c r="CP110" s="797"/>
      <c r="CQ110" s="797"/>
      <c r="CR110" s="797"/>
      <c r="CS110" s="797"/>
      <c r="CT110" s="797"/>
      <c r="CU110" s="797"/>
      <c r="CV110" s="797"/>
      <c r="CW110" s="797"/>
      <c r="CX110" s="797"/>
      <c r="CY110" s="797"/>
      <c r="CZ110" s="797"/>
      <c r="DA110" s="797"/>
      <c r="DB110" s="797"/>
      <c r="DC110" s="797"/>
      <c r="DD110" s="797"/>
      <c r="DE110" s="797"/>
      <c r="DF110" s="798"/>
      <c r="DG110" s="848" t="s">
        <v>121</v>
      </c>
      <c r="DH110" s="829"/>
      <c r="DI110" s="829"/>
      <c r="DJ110" s="829"/>
      <c r="DK110" s="829"/>
      <c r="DL110" s="829" t="s">
        <v>121</v>
      </c>
      <c r="DM110" s="829"/>
      <c r="DN110" s="829"/>
      <c r="DO110" s="829"/>
      <c r="DP110" s="829"/>
      <c r="DQ110" s="829" t="s">
        <v>121</v>
      </c>
      <c r="DR110" s="829"/>
      <c r="DS110" s="829"/>
      <c r="DT110" s="829"/>
      <c r="DU110" s="829"/>
      <c r="DV110" s="830" t="s">
        <v>121</v>
      </c>
      <c r="DW110" s="830"/>
      <c r="DX110" s="830"/>
      <c r="DY110" s="830"/>
      <c r="DZ110" s="831"/>
    </row>
    <row r="111" spans="1:131" s="212" customFormat="1" ht="26.25" customHeight="1" x14ac:dyDescent="0.2">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121</v>
      </c>
      <c r="AB111" s="906"/>
      <c r="AC111" s="906"/>
      <c r="AD111" s="906"/>
      <c r="AE111" s="907"/>
      <c r="AF111" s="908" t="s">
        <v>121</v>
      </c>
      <c r="AG111" s="906"/>
      <c r="AH111" s="906"/>
      <c r="AI111" s="906"/>
      <c r="AJ111" s="907"/>
      <c r="AK111" s="908" t="s">
        <v>121</v>
      </c>
      <c r="AL111" s="906"/>
      <c r="AM111" s="906"/>
      <c r="AN111" s="906"/>
      <c r="AO111" s="907"/>
      <c r="AP111" s="909" t="s">
        <v>121</v>
      </c>
      <c r="AQ111" s="910"/>
      <c r="AR111" s="910"/>
      <c r="AS111" s="910"/>
      <c r="AT111" s="911"/>
      <c r="AU111" s="919"/>
      <c r="AV111" s="920"/>
      <c r="AW111" s="920"/>
      <c r="AX111" s="920"/>
      <c r="AY111" s="920"/>
      <c r="AZ111" s="804" t="s">
        <v>417</v>
      </c>
      <c r="BA111" s="739"/>
      <c r="BB111" s="739"/>
      <c r="BC111" s="739"/>
      <c r="BD111" s="739"/>
      <c r="BE111" s="739"/>
      <c r="BF111" s="739"/>
      <c r="BG111" s="739"/>
      <c r="BH111" s="739"/>
      <c r="BI111" s="739"/>
      <c r="BJ111" s="739"/>
      <c r="BK111" s="739"/>
      <c r="BL111" s="739"/>
      <c r="BM111" s="739"/>
      <c r="BN111" s="739"/>
      <c r="BO111" s="739"/>
      <c r="BP111" s="740"/>
      <c r="BQ111" s="776" t="s">
        <v>121</v>
      </c>
      <c r="BR111" s="777"/>
      <c r="BS111" s="777"/>
      <c r="BT111" s="777"/>
      <c r="BU111" s="777"/>
      <c r="BV111" s="777" t="s">
        <v>121</v>
      </c>
      <c r="BW111" s="777"/>
      <c r="BX111" s="777"/>
      <c r="BY111" s="777"/>
      <c r="BZ111" s="777"/>
      <c r="CA111" s="777" t="s">
        <v>121</v>
      </c>
      <c r="CB111" s="777"/>
      <c r="CC111" s="777"/>
      <c r="CD111" s="777"/>
      <c r="CE111" s="777"/>
      <c r="CF111" s="862" t="s">
        <v>121</v>
      </c>
      <c r="CG111" s="863"/>
      <c r="CH111" s="863"/>
      <c r="CI111" s="863"/>
      <c r="CJ111" s="863"/>
      <c r="CK111" s="914"/>
      <c r="CL111" s="808"/>
      <c r="CM111" s="804"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776" t="s">
        <v>121</v>
      </c>
      <c r="DH111" s="777"/>
      <c r="DI111" s="777"/>
      <c r="DJ111" s="777"/>
      <c r="DK111" s="777"/>
      <c r="DL111" s="777" t="s">
        <v>121</v>
      </c>
      <c r="DM111" s="777"/>
      <c r="DN111" s="777"/>
      <c r="DO111" s="777"/>
      <c r="DP111" s="777"/>
      <c r="DQ111" s="777" t="s">
        <v>121</v>
      </c>
      <c r="DR111" s="777"/>
      <c r="DS111" s="777"/>
      <c r="DT111" s="777"/>
      <c r="DU111" s="777"/>
      <c r="DV111" s="783" t="s">
        <v>121</v>
      </c>
      <c r="DW111" s="783"/>
      <c r="DX111" s="783"/>
      <c r="DY111" s="783"/>
      <c r="DZ111" s="784"/>
    </row>
    <row r="112" spans="1:131" s="212" customFormat="1" ht="26.25" customHeight="1" x14ac:dyDescent="0.2">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121</v>
      </c>
      <c r="AB112" s="767"/>
      <c r="AC112" s="767"/>
      <c r="AD112" s="767"/>
      <c r="AE112" s="768"/>
      <c r="AF112" s="769" t="s">
        <v>121</v>
      </c>
      <c r="AG112" s="767"/>
      <c r="AH112" s="767"/>
      <c r="AI112" s="767"/>
      <c r="AJ112" s="768"/>
      <c r="AK112" s="769" t="s">
        <v>121</v>
      </c>
      <c r="AL112" s="767"/>
      <c r="AM112" s="767"/>
      <c r="AN112" s="767"/>
      <c r="AO112" s="768"/>
      <c r="AP112" s="811" t="s">
        <v>121</v>
      </c>
      <c r="AQ112" s="812"/>
      <c r="AR112" s="812"/>
      <c r="AS112" s="812"/>
      <c r="AT112" s="813"/>
      <c r="AU112" s="919"/>
      <c r="AV112" s="920"/>
      <c r="AW112" s="920"/>
      <c r="AX112" s="920"/>
      <c r="AY112" s="920"/>
      <c r="AZ112" s="804" t="s">
        <v>421</v>
      </c>
      <c r="BA112" s="739"/>
      <c r="BB112" s="739"/>
      <c r="BC112" s="739"/>
      <c r="BD112" s="739"/>
      <c r="BE112" s="739"/>
      <c r="BF112" s="739"/>
      <c r="BG112" s="739"/>
      <c r="BH112" s="739"/>
      <c r="BI112" s="739"/>
      <c r="BJ112" s="739"/>
      <c r="BK112" s="739"/>
      <c r="BL112" s="739"/>
      <c r="BM112" s="739"/>
      <c r="BN112" s="739"/>
      <c r="BO112" s="739"/>
      <c r="BP112" s="740"/>
      <c r="BQ112" s="776">
        <v>948153</v>
      </c>
      <c r="BR112" s="777"/>
      <c r="BS112" s="777"/>
      <c r="BT112" s="777"/>
      <c r="BU112" s="777"/>
      <c r="BV112" s="777">
        <v>1068671</v>
      </c>
      <c r="BW112" s="777"/>
      <c r="BX112" s="777"/>
      <c r="BY112" s="777"/>
      <c r="BZ112" s="777"/>
      <c r="CA112" s="777">
        <v>1033109</v>
      </c>
      <c r="CB112" s="777"/>
      <c r="CC112" s="777"/>
      <c r="CD112" s="777"/>
      <c r="CE112" s="777"/>
      <c r="CF112" s="862">
        <v>29</v>
      </c>
      <c r="CG112" s="863"/>
      <c r="CH112" s="863"/>
      <c r="CI112" s="863"/>
      <c r="CJ112" s="863"/>
      <c r="CK112" s="914"/>
      <c r="CL112" s="808"/>
      <c r="CM112" s="804"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776" t="s">
        <v>121</v>
      </c>
      <c r="DH112" s="777"/>
      <c r="DI112" s="777"/>
      <c r="DJ112" s="777"/>
      <c r="DK112" s="777"/>
      <c r="DL112" s="777" t="s">
        <v>121</v>
      </c>
      <c r="DM112" s="777"/>
      <c r="DN112" s="777"/>
      <c r="DO112" s="777"/>
      <c r="DP112" s="777"/>
      <c r="DQ112" s="777" t="s">
        <v>121</v>
      </c>
      <c r="DR112" s="777"/>
      <c r="DS112" s="777"/>
      <c r="DT112" s="777"/>
      <c r="DU112" s="777"/>
      <c r="DV112" s="783" t="s">
        <v>121</v>
      </c>
      <c r="DW112" s="783"/>
      <c r="DX112" s="783"/>
      <c r="DY112" s="783"/>
      <c r="DZ112" s="784"/>
    </row>
    <row r="113" spans="1:130" s="212" customFormat="1" ht="26.25" customHeight="1" x14ac:dyDescent="0.2">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48528</v>
      </c>
      <c r="AB113" s="906"/>
      <c r="AC113" s="906"/>
      <c r="AD113" s="906"/>
      <c r="AE113" s="907"/>
      <c r="AF113" s="908">
        <v>51975</v>
      </c>
      <c r="AG113" s="906"/>
      <c r="AH113" s="906"/>
      <c r="AI113" s="906"/>
      <c r="AJ113" s="907"/>
      <c r="AK113" s="908">
        <v>10936</v>
      </c>
      <c r="AL113" s="906"/>
      <c r="AM113" s="906"/>
      <c r="AN113" s="906"/>
      <c r="AO113" s="907"/>
      <c r="AP113" s="909">
        <v>0.3</v>
      </c>
      <c r="AQ113" s="910"/>
      <c r="AR113" s="910"/>
      <c r="AS113" s="910"/>
      <c r="AT113" s="911"/>
      <c r="AU113" s="919"/>
      <c r="AV113" s="920"/>
      <c r="AW113" s="920"/>
      <c r="AX113" s="920"/>
      <c r="AY113" s="920"/>
      <c r="AZ113" s="804" t="s">
        <v>424</v>
      </c>
      <c r="BA113" s="739"/>
      <c r="BB113" s="739"/>
      <c r="BC113" s="739"/>
      <c r="BD113" s="739"/>
      <c r="BE113" s="739"/>
      <c r="BF113" s="739"/>
      <c r="BG113" s="739"/>
      <c r="BH113" s="739"/>
      <c r="BI113" s="739"/>
      <c r="BJ113" s="739"/>
      <c r="BK113" s="739"/>
      <c r="BL113" s="739"/>
      <c r="BM113" s="739"/>
      <c r="BN113" s="739"/>
      <c r="BO113" s="739"/>
      <c r="BP113" s="740"/>
      <c r="BQ113" s="776">
        <v>84703</v>
      </c>
      <c r="BR113" s="777"/>
      <c r="BS113" s="777"/>
      <c r="BT113" s="777"/>
      <c r="BU113" s="777"/>
      <c r="BV113" s="777">
        <v>65441</v>
      </c>
      <c r="BW113" s="777"/>
      <c r="BX113" s="777"/>
      <c r="BY113" s="777"/>
      <c r="BZ113" s="777"/>
      <c r="CA113" s="777">
        <v>76638</v>
      </c>
      <c r="CB113" s="777"/>
      <c r="CC113" s="777"/>
      <c r="CD113" s="777"/>
      <c r="CE113" s="777"/>
      <c r="CF113" s="862">
        <v>2.1</v>
      </c>
      <c r="CG113" s="863"/>
      <c r="CH113" s="863"/>
      <c r="CI113" s="863"/>
      <c r="CJ113" s="863"/>
      <c r="CK113" s="914"/>
      <c r="CL113" s="808"/>
      <c r="CM113" s="804"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121</v>
      </c>
      <c r="DH113" s="767"/>
      <c r="DI113" s="767"/>
      <c r="DJ113" s="767"/>
      <c r="DK113" s="768"/>
      <c r="DL113" s="769" t="s">
        <v>121</v>
      </c>
      <c r="DM113" s="767"/>
      <c r="DN113" s="767"/>
      <c r="DO113" s="767"/>
      <c r="DP113" s="768"/>
      <c r="DQ113" s="769" t="s">
        <v>121</v>
      </c>
      <c r="DR113" s="767"/>
      <c r="DS113" s="767"/>
      <c r="DT113" s="767"/>
      <c r="DU113" s="768"/>
      <c r="DV113" s="811" t="s">
        <v>121</v>
      </c>
      <c r="DW113" s="812"/>
      <c r="DX113" s="812"/>
      <c r="DY113" s="812"/>
      <c r="DZ113" s="813"/>
    </row>
    <row r="114" spans="1:130" s="212" customFormat="1" ht="26.25" customHeight="1" x14ac:dyDescent="0.2">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36910</v>
      </c>
      <c r="AB114" s="767"/>
      <c r="AC114" s="767"/>
      <c r="AD114" s="767"/>
      <c r="AE114" s="768"/>
      <c r="AF114" s="769">
        <v>32520</v>
      </c>
      <c r="AG114" s="767"/>
      <c r="AH114" s="767"/>
      <c r="AI114" s="767"/>
      <c r="AJ114" s="768"/>
      <c r="AK114" s="769">
        <v>35382</v>
      </c>
      <c r="AL114" s="767"/>
      <c r="AM114" s="767"/>
      <c r="AN114" s="767"/>
      <c r="AO114" s="768"/>
      <c r="AP114" s="811">
        <v>1</v>
      </c>
      <c r="AQ114" s="812"/>
      <c r="AR114" s="812"/>
      <c r="AS114" s="812"/>
      <c r="AT114" s="813"/>
      <c r="AU114" s="919"/>
      <c r="AV114" s="920"/>
      <c r="AW114" s="920"/>
      <c r="AX114" s="920"/>
      <c r="AY114" s="920"/>
      <c r="AZ114" s="804" t="s">
        <v>427</v>
      </c>
      <c r="BA114" s="739"/>
      <c r="BB114" s="739"/>
      <c r="BC114" s="739"/>
      <c r="BD114" s="739"/>
      <c r="BE114" s="739"/>
      <c r="BF114" s="739"/>
      <c r="BG114" s="739"/>
      <c r="BH114" s="739"/>
      <c r="BI114" s="739"/>
      <c r="BJ114" s="739"/>
      <c r="BK114" s="739"/>
      <c r="BL114" s="739"/>
      <c r="BM114" s="739"/>
      <c r="BN114" s="739"/>
      <c r="BO114" s="739"/>
      <c r="BP114" s="740"/>
      <c r="BQ114" s="776">
        <v>237680</v>
      </c>
      <c r="BR114" s="777"/>
      <c r="BS114" s="777"/>
      <c r="BT114" s="777"/>
      <c r="BU114" s="777"/>
      <c r="BV114" s="777">
        <v>271183</v>
      </c>
      <c r="BW114" s="777"/>
      <c r="BX114" s="777"/>
      <c r="BY114" s="777"/>
      <c r="BZ114" s="777"/>
      <c r="CA114" s="777">
        <v>314743</v>
      </c>
      <c r="CB114" s="777"/>
      <c r="CC114" s="777"/>
      <c r="CD114" s="777"/>
      <c r="CE114" s="777"/>
      <c r="CF114" s="862">
        <v>8.8000000000000007</v>
      </c>
      <c r="CG114" s="863"/>
      <c r="CH114" s="863"/>
      <c r="CI114" s="863"/>
      <c r="CJ114" s="863"/>
      <c r="CK114" s="914"/>
      <c r="CL114" s="808"/>
      <c r="CM114" s="804"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121</v>
      </c>
      <c r="DH114" s="767"/>
      <c r="DI114" s="767"/>
      <c r="DJ114" s="767"/>
      <c r="DK114" s="768"/>
      <c r="DL114" s="769" t="s">
        <v>121</v>
      </c>
      <c r="DM114" s="767"/>
      <c r="DN114" s="767"/>
      <c r="DO114" s="767"/>
      <c r="DP114" s="768"/>
      <c r="DQ114" s="769" t="s">
        <v>121</v>
      </c>
      <c r="DR114" s="767"/>
      <c r="DS114" s="767"/>
      <c r="DT114" s="767"/>
      <c r="DU114" s="768"/>
      <c r="DV114" s="811" t="s">
        <v>121</v>
      </c>
      <c r="DW114" s="812"/>
      <c r="DX114" s="812"/>
      <c r="DY114" s="812"/>
      <c r="DZ114" s="813"/>
    </row>
    <row r="115" spans="1:130" s="212" customFormat="1" ht="26.25" customHeight="1" x14ac:dyDescent="0.2">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121</v>
      </c>
      <c r="AB115" s="906"/>
      <c r="AC115" s="906"/>
      <c r="AD115" s="906"/>
      <c r="AE115" s="907"/>
      <c r="AF115" s="908" t="s">
        <v>121</v>
      </c>
      <c r="AG115" s="906"/>
      <c r="AH115" s="906"/>
      <c r="AI115" s="906"/>
      <c r="AJ115" s="907"/>
      <c r="AK115" s="908" t="s">
        <v>121</v>
      </c>
      <c r="AL115" s="906"/>
      <c r="AM115" s="906"/>
      <c r="AN115" s="906"/>
      <c r="AO115" s="907"/>
      <c r="AP115" s="909" t="s">
        <v>121</v>
      </c>
      <c r="AQ115" s="910"/>
      <c r="AR115" s="910"/>
      <c r="AS115" s="910"/>
      <c r="AT115" s="911"/>
      <c r="AU115" s="919"/>
      <c r="AV115" s="920"/>
      <c r="AW115" s="920"/>
      <c r="AX115" s="920"/>
      <c r="AY115" s="920"/>
      <c r="AZ115" s="804" t="s">
        <v>430</v>
      </c>
      <c r="BA115" s="739"/>
      <c r="BB115" s="739"/>
      <c r="BC115" s="739"/>
      <c r="BD115" s="739"/>
      <c r="BE115" s="739"/>
      <c r="BF115" s="739"/>
      <c r="BG115" s="739"/>
      <c r="BH115" s="739"/>
      <c r="BI115" s="739"/>
      <c r="BJ115" s="739"/>
      <c r="BK115" s="739"/>
      <c r="BL115" s="739"/>
      <c r="BM115" s="739"/>
      <c r="BN115" s="739"/>
      <c r="BO115" s="739"/>
      <c r="BP115" s="740"/>
      <c r="BQ115" s="776" t="s">
        <v>121</v>
      </c>
      <c r="BR115" s="777"/>
      <c r="BS115" s="777"/>
      <c r="BT115" s="777"/>
      <c r="BU115" s="777"/>
      <c r="BV115" s="777" t="s">
        <v>121</v>
      </c>
      <c r="BW115" s="777"/>
      <c r="BX115" s="777"/>
      <c r="BY115" s="777"/>
      <c r="BZ115" s="777"/>
      <c r="CA115" s="777" t="s">
        <v>121</v>
      </c>
      <c r="CB115" s="777"/>
      <c r="CC115" s="777"/>
      <c r="CD115" s="777"/>
      <c r="CE115" s="777"/>
      <c r="CF115" s="862" t="s">
        <v>121</v>
      </c>
      <c r="CG115" s="863"/>
      <c r="CH115" s="863"/>
      <c r="CI115" s="863"/>
      <c r="CJ115" s="863"/>
      <c r="CK115" s="914"/>
      <c r="CL115" s="808"/>
      <c r="CM115" s="804"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121</v>
      </c>
      <c r="DH115" s="767"/>
      <c r="DI115" s="767"/>
      <c r="DJ115" s="767"/>
      <c r="DK115" s="768"/>
      <c r="DL115" s="769" t="s">
        <v>121</v>
      </c>
      <c r="DM115" s="767"/>
      <c r="DN115" s="767"/>
      <c r="DO115" s="767"/>
      <c r="DP115" s="768"/>
      <c r="DQ115" s="769" t="s">
        <v>121</v>
      </c>
      <c r="DR115" s="767"/>
      <c r="DS115" s="767"/>
      <c r="DT115" s="767"/>
      <c r="DU115" s="768"/>
      <c r="DV115" s="811" t="s">
        <v>121</v>
      </c>
      <c r="DW115" s="812"/>
      <c r="DX115" s="812"/>
      <c r="DY115" s="812"/>
      <c r="DZ115" s="813"/>
    </row>
    <row r="116" spans="1:130" s="212" customFormat="1" ht="26.25" customHeight="1" x14ac:dyDescent="0.2">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121</v>
      </c>
      <c r="AB116" s="767"/>
      <c r="AC116" s="767"/>
      <c r="AD116" s="767"/>
      <c r="AE116" s="768"/>
      <c r="AF116" s="769" t="s">
        <v>121</v>
      </c>
      <c r="AG116" s="767"/>
      <c r="AH116" s="767"/>
      <c r="AI116" s="767"/>
      <c r="AJ116" s="768"/>
      <c r="AK116" s="769" t="s">
        <v>121</v>
      </c>
      <c r="AL116" s="767"/>
      <c r="AM116" s="767"/>
      <c r="AN116" s="767"/>
      <c r="AO116" s="768"/>
      <c r="AP116" s="811" t="s">
        <v>121</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776" t="s">
        <v>121</v>
      </c>
      <c r="BR116" s="777"/>
      <c r="BS116" s="777"/>
      <c r="BT116" s="777"/>
      <c r="BU116" s="777"/>
      <c r="BV116" s="777" t="s">
        <v>121</v>
      </c>
      <c r="BW116" s="777"/>
      <c r="BX116" s="777"/>
      <c r="BY116" s="777"/>
      <c r="BZ116" s="777"/>
      <c r="CA116" s="777" t="s">
        <v>121</v>
      </c>
      <c r="CB116" s="777"/>
      <c r="CC116" s="777"/>
      <c r="CD116" s="777"/>
      <c r="CE116" s="777"/>
      <c r="CF116" s="862" t="s">
        <v>121</v>
      </c>
      <c r="CG116" s="863"/>
      <c r="CH116" s="863"/>
      <c r="CI116" s="863"/>
      <c r="CJ116" s="863"/>
      <c r="CK116" s="914"/>
      <c r="CL116" s="808"/>
      <c r="CM116" s="804"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121</v>
      </c>
      <c r="DH116" s="767"/>
      <c r="DI116" s="767"/>
      <c r="DJ116" s="767"/>
      <c r="DK116" s="768"/>
      <c r="DL116" s="769" t="s">
        <v>121</v>
      </c>
      <c r="DM116" s="767"/>
      <c r="DN116" s="767"/>
      <c r="DO116" s="767"/>
      <c r="DP116" s="768"/>
      <c r="DQ116" s="769" t="s">
        <v>121</v>
      </c>
      <c r="DR116" s="767"/>
      <c r="DS116" s="767"/>
      <c r="DT116" s="767"/>
      <c r="DU116" s="768"/>
      <c r="DV116" s="811" t="s">
        <v>121</v>
      </c>
      <c r="DW116" s="812"/>
      <c r="DX116" s="812"/>
      <c r="DY116" s="812"/>
      <c r="DZ116" s="813"/>
    </row>
    <row r="117" spans="1:130" s="212" customFormat="1" ht="26.25" customHeight="1" x14ac:dyDescent="0.2">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478387</v>
      </c>
      <c r="AB117" s="890"/>
      <c r="AC117" s="890"/>
      <c r="AD117" s="890"/>
      <c r="AE117" s="891"/>
      <c r="AF117" s="892">
        <v>516451</v>
      </c>
      <c r="AG117" s="890"/>
      <c r="AH117" s="890"/>
      <c r="AI117" s="890"/>
      <c r="AJ117" s="891"/>
      <c r="AK117" s="892">
        <v>442720</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776" t="s">
        <v>121</v>
      </c>
      <c r="BR117" s="777"/>
      <c r="BS117" s="777"/>
      <c r="BT117" s="777"/>
      <c r="BU117" s="777"/>
      <c r="BV117" s="777" t="s">
        <v>121</v>
      </c>
      <c r="BW117" s="777"/>
      <c r="BX117" s="777"/>
      <c r="BY117" s="777"/>
      <c r="BZ117" s="777"/>
      <c r="CA117" s="777" t="s">
        <v>121</v>
      </c>
      <c r="CB117" s="777"/>
      <c r="CC117" s="777"/>
      <c r="CD117" s="777"/>
      <c r="CE117" s="777"/>
      <c r="CF117" s="862" t="s">
        <v>121</v>
      </c>
      <c r="CG117" s="863"/>
      <c r="CH117" s="863"/>
      <c r="CI117" s="863"/>
      <c r="CJ117" s="863"/>
      <c r="CK117" s="914"/>
      <c r="CL117" s="808"/>
      <c r="CM117" s="804"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121</v>
      </c>
      <c r="DH117" s="767"/>
      <c r="DI117" s="767"/>
      <c r="DJ117" s="767"/>
      <c r="DK117" s="768"/>
      <c r="DL117" s="769" t="s">
        <v>121</v>
      </c>
      <c r="DM117" s="767"/>
      <c r="DN117" s="767"/>
      <c r="DO117" s="767"/>
      <c r="DP117" s="768"/>
      <c r="DQ117" s="769" t="s">
        <v>121</v>
      </c>
      <c r="DR117" s="767"/>
      <c r="DS117" s="767"/>
      <c r="DT117" s="767"/>
      <c r="DU117" s="768"/>
      <c r="DV117" s="811" t="s">
        <v>121</v>
      </c>
      <c r="DW117" s="812"/>
      <c r="DX117" s="812"/>
      <c r="DY117" s="812"/>
      <c r="DZ117" s="813"/>
    </row>
    <row r="118" spans="1:130" s="212" customFormat="1" ht="26.25" customHeight="1" x14ac:dyDescent="0.2">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295</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121</v>
      </c>
      <c r="BR118" s="832"/>
      <c r="BS118" s="832"/>
      <c r="BT118" s="832"/>
      <c r="BU118" s="832"/>
      <c r="BV118" s="832" t="s">
        <v>121</v>
      </c>
      <c r="BW118" s="832"/>
      <c r="BX118" s="832"/>
      <c r="BY118" s="832"/>
      <c r="BZ118" s="832"/>
      <c r="CA118" s="832" t="s">
        <v>121</v>
      </c>
      <c r="CB118" s="832"/>
      <c r="CC118" s="832"/>
      <c r="CD118" s="832"/>
      <c r="CE118" s="832"/>
      <c r="CF118" s="862" t="s">
        <v>121</v>
      </c>
      <c r="CG118" s="863"/>
      <c r="CH118" s="863"/>
      <c r="CI118" s="863"/>
      <c r="CJ118" s="863"/>
      <c r="CK118" s="914"/>
      <c r="CL118" s="808"/>
      <c r="CM118" s="804"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121</v>
      </c>
      <c r="DH118" s="767"/>
      <c r="DI118" s="767"/>
      <c r="DJ118" s="767"/>
      <c r="DK118" s="768"/>
      <c r="DL118" s="769" t="s">
        <v>121</v>
      </c>
      <c r="DM118" s="767"/>
      <c r="DN118" s="767"/>
      <c r="DO118" s="767"/>
      <c r="DP118" s="768"/>
      <c r="DQ118" s="769" t="s">
        <v>121</v>
      </c>
      <c r="DR118" s="767"/>
      <c r="DS118" s="767"/>
      <c r="DT118" s="767"/>
      <c r="DU118" s="768"/>
      <c r="DV118" s="811" t="s">
        <v>121</v>
      </c>
      <c r="DW118" s="812"/>
      <c r="DX118" s="812"/>
      <c r="DY118" s="812"/>
      <c r="DZ118" s="813"/>
    </row>
    <row r="119" spans="1:130" s="212" customFormat="1" ht="26.25" customHeight="1" x14ac:dyDescent="0.2">
      <c r="A119" s="805" t="s">
        <v>414</v>
      </c>
      <c r="B119" s="806"/>
      <c r="C119" s="847" t="s">
        <v>415</v>
      </c>
      <c r="D119" s="797"/>
      <c r="E119" s="797"/>
      <c r="F119" s="797"/>
      <c r="G119" s="797"/>
      <c r="H119" s="797"/>
      <c r="I119" s="797"/>
      <c r="J119" s="797"/>
      <c r="K119" s="797"/>
      <c r="L119" s="797"/>
      <c r="M119" s="797"/>
      <c r="N119" s="797"/>
      <c r="O119" s="797"/>
      <c r="P119" s="797"/>
      <c r="Q119" s="797"/>
      <c r="R119" s="797"/>
      <c r="S119" s="797"/>
      <c r="T119" s="797"/>
      <c r="U119" s="797"/>
      <c r="V119" s="797"/>
      <c r="W119" s="797"/>
      <c r="X119" s="797"/>
      <c r="Y119" s="797"/>
      <c r="Z119" s="798"/>
      <c r="AA119" s="875" t="s">
        <v>121</v>
      </c>
      <c r="AB119" s="876"/>
      <c r="AC119" s="876"/>
      <c r="AD119" s="876"/>
      <c r="AE119" s="877"/>
      <c r="AF119" s="878" t="s">
        <v>121</v>
      </c>
      <c r="AG119" s="876"/>
      <c r="AH119" s="876"/>
      <c r="AI119" s="876"/>
      <c r="AJ119" s="877"/>
      <c r="AK119" s="878" t="s">
        <v>121</v>
      </c>
      <c r="AL119" s="876"/>
      <c r="AM119" s="876"/>
      <c r="AN119" s="876"/>
      <c r="AO119" s="877"/>
      <c r="AP119" s="879" t="s">
        <v>121</v>
      </c>
      <c r="AQ119" s="880"/>
      <c r="AR119" s="880"/>
      <c r="AS119" s="880"/>
      <c r="AT119" s="881"/>
      <c r="AU119" s="921"/>
      <c r="AV119" s="922"/>
      <c r="AW119" s="922"/>
      <c r="AX119" s="922"/>
      <c r="AY119" s="922"/>
      <c r="AZ119" s="235" t="s">
        <v>178</v>
      </c>
      <c r="BA119" s="235"/>
      <c r="BB119" s="235"/>
      <c r="BC119" s="235"/>
      <c r="BD119" s="235"/>
      <c r="BE119" s="235"/>
      <c r="BF119" s="235"/>
      <c r="BG119" s="235"/>
      <c r="BH119" s="235"/>
      <c r="BI119" s="235"/>
      <c r="BJ119" s="235"/>
      <c r="BK119" s="235"/>
      <c r="BL119" s="235"/>
      <c r="BM119" s="235"/>
      <c r="BN119" s="235"/>
      <c r="BO119" s="864" t="s">
        <v>440</v>
      </c>
      <c r="BP119" s="865"/>
      <c r="BQ119" s="866">
        <v>6077181</v>
      </c>
      <c r="BR119" s="832"/>
      <c r="BS119" s="832"/>
      <c r="BT119" s="832"/>
      <c r="BU119" s="832"/>
      <c r="BV119" s="832">
        <v>5835614</v>
      </c>
      <c r="BW119" s="832"/>
      <c r="BX119" s="832"/>
      <c r="BY119" s="832"/>
      <c r="BZ119" s="832"/>
      <c r="CA119" s="832">
        <v>5539719</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121</v>
      </c>
      <c r="DH119" s="751"/>
      <c r="DI119" s="751"/>
      <c r="DJ119" s="751"/>
      <c r="DK119" s="752"/>
      <c r="DL119" s="753" t="s">
        <v>121</v>
      </c>
      <c r="DM119" s="751"/>
      <c r="DN119" s="751"/>
      <c r="DO119" s="751"/>
      <c r="DP119" s="752"/>
      <c r="DQ119" s="753" t="s">
        <v>121</v>
      </c>
      <c r="DR119" s="751"/>
      <c r="DS119" s="751"/>
      <c r="DT119" s="751"/>
      <c r="DU119" s="752"/>
      <c r="DV119" s="835" t="s">
        <v>121</v>
      </c>
      <c r="DW119" s="836"/>
      <c r="DX119" s="836"/>
      <c r="DY119" s="836"/>
      <c r="DZ119" s="837"/>
    </row>
    <row r="120" spans="1:130" s="212" customFormat="1" ht="26.25" customHeight="1" x14ac:dyDescent="0.2">
      <c r="A120" s="807"/>
      <c r="B120" s="808"/>
      <c r="C120" s="804"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121</v>
      </c>
      <c r="AB120" s="767"/>
      <c r="AC120" s="767"/>
      <c r="AD120" s="767"/>
      <c r="AE120" s="768"/>
      <c r="AF120" s="769" t="s">
        <v>121</v>
      </c>
      <c r="AG120" s="767"/>
      <c r="AH120" s="767"/>
      <c r="AI120" s="767"/>
      <c r="AJ120" s="768"/>
      <c r="AK120" s="769" t="s">
        <v>121</v>
      </c>
      <c r="AL120" s="767"/>
      <c r="AM120" s="767"/>
      <c r="AN120" s="767"/>
      <c r="AO120" s="768"/>
      <c r="AP120" s="811" t="s">
        <v>121</v>
      </c>
      <c r="AQ120" s="812"/>
      <c r="AR120" s="812"/>
      <c r="AS120" s="812"/>
      <c r="AT120" s="813"/>
      <c r="AU120" s="867" t="s">
        <v>442</v>
      </c>
      <c r="AV120" s="868"/>
      <c r="AW120" s="868"/>
      <c r="AX120" s="868"/>
      <c r="AY120" s="869"/>
      <c r="AZ120" s="847" t="s">
        <v>443</v>
      </c>
      <c r="BA120" s="797"/>
      <c r="BB120" s="797"/>
      <c r="BC120" s="797"/>
      <c r="BD120" s="797"/>
      <c r="BE120" s="797"/>
      <c r="BF120" s="797"/>
      <c r="BG120" s="797"/>
      <c r="BH120" s="797"/>
      <c r="BI120" s="797"/>
      <c r="BJ120" s="797"/>
      <c r="BK120" s="797"/>
      <c r="BL120" s="797"/>
      <c r="BM120" s="797"/>
      <c r="BN120" s="797"/>
      <c r="BO120" s="797"/>
      <c r="BP120" s="798"/>
      <c r="BQ120" s="848">
        <v>4912881</v>
      </c>
      <c r="BR120" s="829"/>
      <c r="BS120" s="829"/>
      <c r="BT120" s="829"/>
      <c r="BU120" s="829"/>
      <c r="BV120" s="829">
        <v>5150957</v>
      </c>
      <c r="BW120" s="829"/>
      <c r="BX120" s="829"/>
      <c r="BY120" s="829"/>
      <c r="BZ120" s="829"/>
      <c r="CA120" s="829">
        <v>4423997</v>
      </c>
      <c r="CB120" s="829"/>
      <c r="CC120" s="829"/>
      <c r="CD120" s="829"/>
      <c r="CE120" s="829"/>
      <c r="CF120" s="853">
        <v>124.1</v>
      </c>
      <c r="CG120" s="854"/>
      <c r="CH120" s="854"/>
      <c r="CI120" s="854"/>
      <c r="CJ120" s="854"/>
      <c r="CK120" s="855" t="s">
        <v>444</v>
      </c>
      <c r="CL120" s="839"/>
      <c r="CM120" s="839"/>
      <c r="CN120" s="839"/>
      <c r="CO120" s="840"/>
      <c r="CP120" s="859" t="s">
        <v>445</v>
      </c>
      <c r="CQ120" s="860"/>
      <c r="CR120" s="860"/>
      <c r="CS120" s="860"/>
      <c r="CT120" s="860"/>
      <c r="CU120" s="860"/>
      <c r="CV120" s="860"/>
      <c r="CW120" s="860"/>
      <c r="CX120" s="860"/>
      <c r="CY120" s="860"/>
      <c r="CZ120" s="860"/>
      <c r="DA120" s="860"/>
      <c r="DB120" s="860"/>
      <c r="DC120" s="860"/>
      <c r="DD120" s="860"/>
      <c r="DE120" s="860"/>
      <c r="DF120" s="861"/>
      <c r="DG120" s="848" t="s">
        <v>121</v>
      </c>
      <c r="DH120" s="829"/>
      <c r="DI120" s="829"/>
      <c r="DJ120" s="829"/>
      <c r="DK120" s="829"/>
      <c r="DL120" s="829" t="s">
        <v>121</v>
      </c>
      <c r="DM120" s="829"/>
      <c r="DN120" s="829"/>
      <c r="DO120" s="829"/>
      <c r="DP120" s="829"/>
      <c r="DQ120" s="829">
        <v>1033109</v>
      </c>
      <c r="DR120" s="829"/>
      <c r="DS120" s="829"/>
      <c r="DT120" s="829"/>
      <c r="DU120" s="829"/>
      <c r="DV120" s="830">
        <v>29</v>
      </c>
      <c r="DW120" s="830"/>
      <c r="DX120" s="830"/>
      <c r="DY120" s="830"/>
      <c r="DZ120" s="831"/>
    </row>
    <row r="121" spans="1:130" s="212" customFormat="1" ht="26.25" customHeight="1" x14ac:dyDescent="0.2">
      <c r="A121" s="807"/>
      <c r="B121" s="808"/>
      <c r="C121" s="850" t="s">
        <v>446</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121</v>
      </c>
      <c r="AB121" s="767"/>
      <c r="AC121" s="767"/>
      <c r="AD121" s="767"/>
      <c r="AE121" s="768"/>
      <c r="AF121" s="769" t="s">
        <v>121</v>
      </c>
      <c r="AG121" s="767"/>
      <c r="AH121" s="767"/>
      <c r="AI121" s="767"/>
      <c r="AJ121" s="768"/>
      <c r="AK121" s="769" t="s">
        <v>121</v>
      </c>
      <c r="AL121" s="767"/>
      <c r="AM121" s="767"/>
      <c r="AN121" s="767"/>
      <c r="AO121" s="768"/>
      <c r="AP121" s="811" t="s">
        <v>121</v>
      </c>
      <c r="AQ121" s="812"/>
      <c r="AR121" s="812"/>
      <c r="AS121" s="812"/>
      <c r="AT121" s="813"/>
      <c r="AU121" s="870"/>
      <c r="AV121" s="871"/>
      <c r="AW121" s="871"/>
      <c r="AX121" s="871"/>
      <c r="AY121" s="872"/>
      <c r="AZ121" s="804" t="s">
        <v>447</v>
      </c>
      <c r="BA121" s="739"/>
      <c r="BB121" s="739"/>
      <c r="BC121" s="739"/>
      <c r="BD121" s="739"/>
      <c r="BE121" s="739"/>
      <c r="BF121" s="739"/>
      <c r="BG121" s="739"/>
      <c r="BH121" s="739"/>
      <c r="BI121" s="739"/>
      <c r="BJ121" s="739"/>
      <c r="BK121" s="739"/>
      <c r="BL121" s="739"/>
      <c r="BM121" s="739"/>
      <c r="BN121" s="739"/>
      <c r="BO121" s="739"/>
      <c r="BP121" s="740"/>
      <c r="BQ121" s="776">
        <v>31864</v>
      </c>
      <c r="BR121" s="777"/>
      <c r="BS121" s="777"/>
      <c r="BT121" s="777"/>
      <c r="BU121" s="777"/>
      <c r="BV121" s="777">
        <v>20758</v>
      </c>
      <c r="BW121" s="777"/>
      <c r="BX121" s="777"/>
      <c r="BY121" s="777"/>
      <c r="BZ121" s="777"/>
      <c r="CA121" s="777">
        <v>10290</v>
      </c>
      <c r="CB121" s="777"/>
      <c r="CC121" s="777"/>
      <c r="CD121" s="777"/>
      <c r="CE121" s="777"/>
      <c r="CF121" s="862">
        <v>0.3</v>
      </c>
      <c r="CG121" s="863"/>
      <c r="CH121" s="863"/>
      <c r="CI121" s="863"/>
      <c r="CJ121" s="863"/>
      <c r="CK121" s="856"/>
      <c r="CL121" s="842"/>
      <c r="CM121" s="842"/>
      <c r="CN121" s="842"/>
      <c r="CO121" s="843"/>
      <c r="CP121" s="822" t="s">
        <v>448</v>
      </c>
      <c r="CQ121" s="823"/>
      <c r="CR121" s="823"/>
      <c r="CS121" s="823"/>
      <c r="CT121" s="823"/>
      <c r="CU121" s="823"/>
      <c r="CV121" s="823"/>
      <c r="CW121" s="823"/>
      <c r="CX121" s="823"/>
      <c r="CY121" s="823"/>
      <c r="CZ121" s="823"/>
      <c r="DA121" s="823"/>
      <c r="DB121" s="823"/>
      <c r="DC121" s="823"/>
      <c r="DD121" s="823"/>
      <c r="DE121" s="823"/>
      <c r="DF121" s="824"/>
      <c r="DG121" s="776" t="s">
        <v>121</v>
      </c>
      <c r="DH121" s="777"/>
      <c r="DI121" s="777"/>
      <c r="DJ121" s="777"/>
      <c r="DK121" s="777"/>
      <c r="DL121" s="777" t="s">
        <v>121</v>
      </c>
      <c r="DM121" s="777"/>
      <c r="DN121" s="777"/>
      <c r="DO121" s="777"/>
      <c r="DP121" s="777"/>
      <c r="DQ121" s="777" t="s">
        <v>121</v>
      </c>
      <c r="DR121" s="777"/>
      <c r="DS121" s="777"/>
      <c r="DT121" s="777"/>
      <c r="DU121" s="777"/>
      <c r="DV121" s="783" t="s">
        <v>121</v>
      </c>
      <c r="DW121" s="783"/>
      <c r="DX121" s="783"/>
      <c r="DY121" s="783"/>
      <c r="DZ121" s="784"/>
    </row>
    <row r="122" spans="1:130" s="212" customFormat="1" ht="26.25" customHeight="1" x14ac:dyDescent="0.2">
      <c r="A122" s="807"/>
      <c r="B122" s="808"/>
      <c r="C122" s="804"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121</v>
      </c>
      <c r="AB122" s="767"/>
      <c r="AC122" s="767"/>
      <c r="AD122" s="767"/>
      <c r="AE122" s="768"/>
      <c r="AF122" s="769" t="s">
        <v>121</v>
      </c>
      <c r="AG122" s="767"/>
      <c r="AH122" s="767"/>
      <c r="AI122" s="767"/>
      <c r="AJ122" s="768"/>
      <c r="AK122" s="769" t="s">
        <v>121</v>
      </c>
      <c r="AL122" s="767"/>
      <c r="AM122" s="767"/>
      <c r="AN122" s="767"/>
      <c r="AO122" s="768"/>
      <c r="AP122" s="811" t="s">
        <v>121</v>
      </c>
      <c r="AQ122" s="812"/>
      <c r="AR122" s="812"/>
      <c r="AS122" s="812"/>
      <c r="AT122" s="813"/>
      <c r="AU122" s="870"/>
      <c r="AV122" s="871"/>
      <c r="AW122" s="871"/>
      <c r="AX122" s="871"/>
      <c r="AY122" s="872"/>
      <c r="AZ122" s="825" t="s">
        <v>449</v>
      </c>
      <c r="BA122" s="826"/>
      <c r="BB122" s="826"/>
      <c r="BC122" s="826"/>
      <c r="BD122" s="826"/>
      <c r="BE122" s="826"/>
      <c r="BF122" s="826"/>
      <c r="BG122" s="826"/>
      <c r="BH122" s="826"/>
      <c r="BI122" s="826"/>
      <c r="BJ122" s="826"/>
      <c r="BK122" s="826"/>
      <c r="BL122" s="826"/>
      <c r="BM122" s="826"/>
      <c r="BN122" s="826"/>
      <c r="BO122" s="826"/>
      <c r="BP122" s="827"/>
      <c r="BQ122" s="866">
        <v>3428170</v>
      </c>
      <c r="BR122" s="832"/>
      <c r="BS122" s="832"/>
      <c r="BT122" s="832"/>
      <c r="BU122" s="832"/>
      <c r="BV122" s="832">
        <v>3310616</v>
      </c>
      <c r="BW122" s="832"/>
      <c r="BX122" s="832"/>
      <c r="BY122" s="832"/>
      <c r="BZ122" s="832"/>
      <c r="CA122" s="832">
        <v>3680446</v>
      </c>
      <c r="CB122" s="832"/>
      <c r="CC122" s="832"/>
      <c r="CD122" s="832"/>
      <c r="CE122" s="832"/>
      <c r="CF122" s="833">
        <v>103.2</v>
      </c>
      <c r="CG122" s="834"/>
      <c r="CH122" s="834"/>
      <c r="CI122" s="834"/>
      <c r="CJ122" s="834"/>
      <c r="CK122" s="856"/>
      <c r="CL122" s="842"/>
      <c r="CM122" s="842"/>
      <c r="CN122" s="842"/>
      <c r="CO122" s="843"/>
      <c r="CP122" s="822" t="s">
        <v>390</v>
      </c>
      <c r="CQ122" s="823"/>
      <c r="CR122" s="823"/>
      <c r="CS122" s="823"/>
      <c r="CT122" s="823"/>
      <c r="CU122" s="823"/>
      <c r="CV122" s="823"/>
      <c r="CW122" s="823"/>
      <c r="CX122" s="823"/>
      <c r="CY122" s="823"/>
      <c r="CZ122" s="823"/>
      <c r="DA122" s="823"/>
      <c r="DB122" s="823"/>
      <c r="DC122" s="823"/>
      <c r="DD122" s="823"/>
      <c r="DE122" s="823"/>
      <c r="DF122" s="824"/>
      <c r="DG122" s="776" t="s">
        <v>121</v>
      </c>
      <c r="DH122" s="777"/>
      <c r="DI122" s="777"/>
      <c r="DJ122" s="777"/>
      <c r="DK122" s="777"/>
      <c r="DL122" s="777" t="s">
        <v>121</v>
      </c>
      <c r="DM122" s="777"/>
      <c r="DN122" s="777"/>
      <c r="DO122" s="777"/>
      <c r="DP122" s="777"/>
      <c r="DQ122" s="777" t="s">
        <v>121</v>
      </c>
      <c r="DR122" s="777"/>
      <c r="DS122" s="777"/>
      <c r="DT122" s="777"/>
      <c r="DU122" s="777"/>
      <c r="DV122" s="783" t="s">
        <v>121</v>
      </c>
      <c r="DW122" s="783"/>
      <c r="DX122" s="783"/>
      <c r="DY122" s="783"/>
      <c r="DZ122" s="784"/>
    </row>
    <row r="123" spans="1:130" s="212" customFormat="1" ht="26.25" customHeight="1" x14ac:dyDescent="0.2">
      <c r="A123" s="807"/>
      <c r="B123" s="808"/>
      <c r="C123" s="804"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121</v>
      </c>
      <c r="AB123" s="767"/>
      <c r="AC123" s="767"/>
      <c r="AD123" s="767"/>
      <c r="AE123" s="768"/>
      <c r="AF123" s="769" t="s">
        <v>121</v>
      </c>
      <c r="AG123" s="767"/>
      <c r="AH123" s="767"/>
      <c r="AI123" s="767"/>
      <c r="AJ123" s="768"/>
      <c r="AK123" s="769" t="s">
        <v>121</v>
      </c>
      <c r="AL123" s="767"/>
      <c r="AM123" s="767"/>
      <c r="AN123" s="767"/>
      <c r="AO123" s="768"/>
      <c r="AP123" s="811" t="s">
        <v>121</v>
      </c>
      <c r="AQ123" s="812"/>
      <c r="AR123" s="812"/>
      <c r="AS123" s="812"/>
      <c r="AT123" s="813"/>
      <c r="AU123" s="873"/>
      <c r="AV123" s="874"/>
      <c r="AW123" s="874"/>
      <c r="AX123" s="874"/>
      <c r="AY123" s="874"/>
      <c r="AZ123" s="235" t="s">
        <v>178</v>
      </c>
      <c r="BA123" s="235"/>
      <c r="BB123" s="235"/>
      <c r="BC123" s="235"/>
      <c r="BD123" s="235"/>
      <c r="BE123" s="235"/>
      <c r="BF123" s="235"/>
      <c r="BG123" s="235"/>
      <c r="BH123" s="235"/>
      <c r="BI123" s="235"/>
      <c r="BJ123" s="235"/>
      <c r="BK123" s="235"/>
      <c r="BL123" s="235"/>
      <c r="BM123" s="235"/>
      <c r="BN123" s="235"/>
      <c r="BO123" s="864" t="s">
        <v>450</v>
      </c>
      <c r="BP123" s="865"/>
      <c r="BQ123" s="819">
        <v>8372915</v>
      </c>
      <c r="BR123" s="820"/>
      <c r="BS123" s="820"/>
      <c r="BT123" s="820"/>
      <c r="BU123" s="820"/>
      <c r="BV123" s="820">
        <v>8482331</v>
      </c>
      <c r="BW123" s="820"/>
      <c r="BX123" s="820"/>
      <c r="BY123" s="820"/>
      <c r="BZ123" s="820"/>
      <c r="CA123" s="820">
        <v>8114733</v>
      </c>
      <c r="CB123" s="820"/>
      <c r="CC123" s="820"/>
      <c r="CD123" s="820"/>
      <c r="CE123" s="820"/>
      <c r="CF123" s="735"/>
      <c r="CG123" s="736"/>
      <c r="CH123" s="736"/>
      <c r="CI123" s="736"/>
      <c r="CJ123" s="821"/>
      <c r="CK123" s="856"/>
      <c r="CL123" s="842"/>
      <c r="CM123" s="842"/>
      <c r="CN123" s="842"/>
      <c r="CO123" s="843"/>
      <c r="CP123" s="822" t="s">
        <v>391</v>
      </c>
      <c r="CQ123" s="823"/>
      <c r="CR123" s="823"/>
      <c r="CS123" s="823"/>
      <c r="CT123" s="823"/>
      <c r="CU123" s="823"/>
      <c r="CV123" s="823"/>
      <c r="CW123" s="823"/>
      <c r="CX123" s="823"/>
      <c r="CY123" s="823"/>
      <c r="CZ123" s="823"/>
      <c r="DA123" s="823"/>
      <c r="DB123" s="823"/>
      <c r="DC123" s="823"/>
      <c r="DD123" s="823"/>
      <c r="DE123" s="823"/>
      <c r="DF123" s="824"/>
      <c r="DG123" s="766" t="s">
        <v>121</v>
      </c>
      <c r="DH123" s="767"/>
      <c r="DI123" s="767"/>
      <c r="DJ123" s="767"/>
      <c r="DK123" s="768"/>
      <c r="DL123" s="769" t="s">
        <v>121</v>
      </c>
      <c r="DM123" s="767"/>
      <c r="DN123" s="767"/>
      <c r="DO123" s="767"/>
      <c r="DP123" s="768"/>
      <c r="DQ123" s="769" t="s">
        <v>121</v>
      </c>
      <c r="DR123" s="767"/>
      <c r="DS123" s="767"/>
      <c r="DT123" s="767"/>
      <c r="DU123" s="768"/>
      <c r="DV123" s="811" t="s">
        <v>121</v>
      </c>
      <c r="DW123" s="812"/>
      <c r="DX123" s="812"/>
      <c r="DY123" s="812"/>
      <c r="DZ123" s="813"/>
    </row>
    <row r="124" spans="1:130" s="212" customFormat="1" ht="26.25" customHeight="1" thickBot="1" x14ac:dyDescent="0.25">
      <c r="A124" s="807"/>
      <c r="B124" s="808"/>
      <c r="C124" s="804"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121</v>
      </c>
      <c r="AB124" s="767"/>
      <c r="AC124" s="767"/>
      <c r="AD124" s="767"/>
      <c r="AE124" s="768"/>
      <c r="AF124" s="769" t="s">
        <v>121</v>
      </c>
      <c r="AG124" s="767"/>
      <c r="AH124" s="767"/>
      <c r="AI124" s="767"/>
      <c r="AJ124" s="768"/>
      <c r="AK124" s="769" t="s">
        <v>121</v>
      </c>
      <c r="AL124" s="767"/>
      <c r="AM124" s="767"/>
      <c r="AN124" s="767"/>
      <c r="AO124" s="768"/>
      <c r="AP124" s="811" t="s">
        <v>121</v>
      </c>
      <c r="AQ124" s="812"/>
      <c r="AR124" s="812"/>
      <c r="AS124" s="812"/>
      <c r="AT124" s="813"/>
      <c r="AU124" s="814" t="s">
        <v>451</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121</v>
      </c>
      <c r="BR124" s="818"/>
      <c r="BS124" s="818"/>
      <c r="BT124" s="818"/>
      <c r="BU124" s="818"/>
      <c r="BV124" s="818" t="s">
        <v>121</v>
      </c>
      <c r="BW124" s="818"/>
      <c r="BX124" s="818"/>
      <c r="BY124" s="818"/>
      <c r="BZ124" s="818"/>
      <c r="CA124" s="818" t="s">
        <v>121</v>
      </c>
      <c r="CB124" s="818"/>
      <c r="CC124" s="818"/>
      <c r="CD124" s="818"/>
      <c r="CE124" s="818"/>
      <c r="CF124" s="713"/>
      <c r="CG124" s="714"/>
      <c r="CH124" s="714"/>
      <c r="CI124" s="714"/>
      <c r="CJ124" s="849"/>
      <c r="CK124" s="857"/>
      <c r="CL124" s="857"/>
      <c r="CM124" s="857"/>
      <c r="CN124" s="857"/>
      <c r="CO124" s="858"/>
      <c r="CP124" s="822" t="s">
        <v>452</v>
      </c>
      <c r="CQ124" s="823"/>
      <c r="CR124" s="823"/>
      <c r="CS124" s="823"/>
      <c r="CT124" s="823"/>
      <c r="CU124" s="823"/>
      <c r="CV124" s="823"/>
      <c r="CW124" s="823"/>
      <c r="CX124" s="823"/>
      <c r="CY124" s="823"/>
      <c r="CZ124" s="823"/>
      <c r="DA124" s="823"/>
      <c r="DB124" s="823"/>
      <c r="DC124" s="823"/>
      <c r="DD124" s="823"/>
      <c r="DE124" s="823"/>
      <c r="DF124" s="824"/>
      <c r="DG124" s="750">
        <v>948153</v>
      </c>
      <c r="DH124" s="751"/>
      <c r="DI124" s="751"/>
      <c r="DJ124" s="751"/>
      <c r="DK124" s="752"/>
      <c r="DL124" s="753">
        <v>1068671</v>
      </c>
      <c r="DM124" s="751"/>
      <c r="DN124" s="751"/>
      <c r="DO124" s="751"/>
      <c r="DP124" s="752"/>
      <c r="DQ124" s="753" t="s">
        <v>121</v>
      </c>
      <c r="DR124" s="751"/>
      <c r="DS124" s="751"/>
      <c r="DT124" s="751"/>
      <c r="DU124" s="752"/>
      <c r="DV124" s="835" t="s">
        <v>121</v>
      </c>
      <c r="DW124" s="836"/>
      <c r="DX124" s="836"/>
      <c r="DY124" s="836"/>
      <c r="DZ124" s="837"/>
    </row>
    <row r="125" spans="1:130" s="212" customFormat="1" ht="26.25" customHeight="1" x14ac:dyDescent="0.2">
      <c r="A125" s="807"/>
      <c r="B125" s="808"/>
      <c r="C125" s="804"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121</v>
      </c>
      <c r="AB125" s="767"/>
      <c r="AC125" s="767"/>
      <c r="AD125" s="767"/>
      <c r="AE125" s="768"/>
      <c r="AF125" s="769" t="s">
        <v>121</v>
      </c>
      <c r="AG125" s="767"/>
      <c r="AH125" s="767"/>
      <c r="AI125" s="767"/>
      <c r="AJ125" s="768"/>
      <c r="AK125" s="769" t="s">
        <v>121</v>
      </c>
      <c r="AL125" s="767"/>
      <c r="AM125" s="767"/>
      <c r="AN125" s="767"/>
      <c r="AO125" s="768"/>
      <c r="AP125" s="811" t="s">
        <v>121</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453</v>
      </c>
      <c r="CL125" s="839"/>
      <c r="CM125" s="839"/>
      <c r="CN125" s="839"/>
      <c r="CO125" s="840"/>
      <c r="CP125" s="847" t="s">
        <v>454</v>
      </c>
      <c r="CQ125" s="797"/>
      <c r="CR125" s="797"/>
      <c r="CS125" s="797"/>
      <c r="CT125" s="797"/>
      <c r="CU125" s="797"/>
      <c r="CV125" s="797"/>
      <c r="CW125" s="797"/>
      <c r="CX125" s="797"/>
      <c r="CY125" s="797"/>
      <c r="CZ125" s="797"/>
      <c r="DA125" s="797"/>
      <c r="DB125" s="797"/>
      <c r="DC125" s="797"/>
      <c r="DD125" s="797"/>
      <c r="DE125" s="797"/>
      <c r="DF125" s="798"/>
      <c r="DG125" s="848" t="s">
        <v>121</v>
      </c>
      <c r="DH125" s="829"/>
      <c r="DI125" s="829"/>
      <c r="DJ125" s="829"/>
      <c r="DK125" s="829"/>
      <c r="DL125" s="829" t="s">
        <v>121</v>
      </c>
      <c r="DM125" s="829"/>
      <c r="DN125" s="829"/>
      <c r="DO125" s="829"/>
      <c r="DP125" s="829"/>
      <c r="DQ125" s="829" t="s">
        <v>121</v>
      </c>
      <c r="DR125" s="829"/>
      <c r="DS125" s="829"/>
      <c r="DT125" s="829"/>
      <c r="DU125" s="829"/>
      <c r="DV125" s="830" t="s">
        <v>121</v>
      </c>
      <c r="DW125" s="830"/>
      <c r="DX125" s="830"/>
      <c r="DY125" s="830"/>
      <c r="DZ125" s="831"/>
    </row>
    <row r="126" spans="1:130" s="212" customFormat="1" ht="26.25" customHeight="1" thickBot="1" x14ac:dyDescent="0.25">
      <c r="A126" s="807"/>
      <c r="B126" s="808"/>
      <c r="C126" s="804"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121</v>
      </c>
      <c r="AB126" s="767"/>
      <c r="AC126" s="767"/>
      <c r="AD126" s="767"/>
      <c r="AE126" s="768"/>
      <c r="AF126" s="769" t="s">
        <v>121</v>
      </c>
      <c r="AG126" s="767"/>
      <c r="AH126" s="767"/>
      <c r="AI126" s="767"/>
      <c r="AJ126" s="768"/>
      <c r="AK126" s="769" t="s">
        <v>121</v>
      </c>
      <c r="AL126" s="767"/>
      <c r="AM126" s="767"/>
      <c r="AN126" s="767"/>
      <c r="AO126" s="768"/>
      <c r="AP126" s="811" t="s">
        <v>121</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4" t="s">
        <v>455</v>
      </c>
      <c r="CQ126" s="739"/>
      <c r="CR126" s="739"/>
      <c r="CS126" s="739"/>
      <c r="CT126" s="739"/>
      <c r="CU126" s="739"/>
      <c r="CV126" s="739"/>
      <c r="CW126" s="739"/>
      <c r="CX126" s="739"/>
      <c r="CY126" s="739"/>
      <c r="CZ126" s="739"/>
      <c r="DA126" s="739"/>
      <c r="DB126" s="739"/>
      <c r="DC126" s="739"/>
      <c r="DD126" s="739"/>
      <c r="DE126" s="739"/>
      <c r="DF126" s="740"/>
      <c r="DG126" s="776" t="s">
        <v>121</v>
      </c>
      <c r="DH126" s="777"/>
      <c r="DI126" s="777"/>
      <c r="DJ126" s="777"/>
      <c r="DK126" s="777"/>
      <c r="DL126" s="777" t="s">
        <v>121</v>
      </c>
      <c r="DM126" s="777"/>
      <c r="DN126" s="777"/>
      <c r="DO126" s="777"/>
      <c r="DP126" s="777"/>
      <c r="DQ126" s="777" t="s">
        <v>121</v>
      </c>
      <c r="DR126" s="777"/>
      <c r="DS126" s="777"/>
      <c r="DT126" s="777"/>
      <c r="DU126" s="777"/>
      <c r="DV126" s="783" t="s">
        <v>121</v>
      </c>
      <c r="DW126" s="783"/>
      <c r="DX126" s="783"/>
      <c r="DY126" s="783"/>
      <c r="DZ126" s="784"/>
    </row>
    <row r="127" spans="1:130" s="212" customFormat="1" ht="26.25" customHeight="1" x14ac:dyDescent="0.2">
      <c r="A127" s="809"/>
      <c r="B127" s="810"/>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121</v>
      </c>
      <c r="AB127" s="767"/>
      <c r="AC127" s="767"/>
      <c r="AD127" s="767"/>
      <c r="AE127" s="768"/>
      <c r="AF127" s="769" t="s">
        <v>121</v>
      </c>
      <c r="AG127" s="767"/>
      <c r="AH127" s="767"/>
      <c r="AI127" s="767"/>
      <c r="AJ127" s="768"/>
      <c r="AK127" s="769" t="s">
        <v>121</v>
      </c>
      <c r="AL127" s="767"/>
      <c r="AM127" s="767"/>
      <c r="AN127" s="767"/>
      <c r="AO127" s="768"/>
      <c r="AP127" s="811" t="s">
        <v>121</v>
      </c>
      <c r="AQ127" s="812"/>
      <c r="AR127" s="812"/>
      <c r="AS127" s="812"/>
      <c r="AT127" s="813"/>
      <c r="AU127" s="214"/>
      <c r="AV127" s="214"/>
      <c r="AW127" s="214"/>
      <c r="AX127" s="828" t="s">
        <v>457</v>
      </c>
      <c r="AY127" s="801"/>
      <c r="AZ127" s="801"/>
      <c r="BA127" s="801"/>
      <c r="BB127" s="801"/>
      <c r="BC127" s="801"/>
      <c r="BD127" s="801"/>
      <c r="BE127" s="802"/>
      <c r="BF127" s="800" t="s">
        <v>458</v>
      </c>
      <c r="BG127" s="801"/>
      <c r="BH127" s="801"/>
      <c r="BI127" s="801"/>
      <c r="BJ127" s="801"/>
      <c r="BK127" s="801"/>
      <c r="BL127" s="802"/>
      <c r="BM127" s="800" t="s">
        <v>459</v>
      </c>
      <c r="BN127" s="801"/>
      <c r="BO127" s="801"/>
      <c r="BP127" s="801"/>
      <c r="BQ127" s="801"/>
      <c r="BR127" s="801"/>
      <c r="BS127" s="802"/>
      <c r="BT127" s="800" t="s">
        <v>460</v>
      </c>
      <c r="BU127" s="801"/>
      <c r="BV127" s="801"/>
      <c r="BW127" s="801"/>
      <c r="BX127" s="801"/>
      <c r="BY127" s="801"/>
      <c r="BZ127" s="803"/>
      <c r="CA127" s="214"/>
      <c r="CB127" s="214"/>
      <c r="CC127" s="214"/>
      <c r="CD127" s="237"/>
      <c r="CE127" s="237"/>
      <c r="CF127" s="237"/>
      <c r="CG127" s="214"/>
      <c r="CH127" s="214"/>
      <c r="CI127" s="214"/>
      <c r="CJ127" s="236"/>
      <c r="CK127" s="841"/>
      <c r="CL127" s="842"/>
      <c r="CM127" s="842"/>
      <c r="CN127" s="842"/>
      <c r="CO127" s="843"/>
      <c r="CP127" s="804" t="s">
        <v>461</v>
      </c>
      <c r="CQ127" s="739"/>
      <c r="CR127" s="739"/>
      <c r="CS127" s="739"/>
      <c r="CT127" s="739"/>
      <c r="CU127" s="739"/>
      <c r="CV127" s="739"/>
      <c r="CW127" s="739"/>
      <c r="CX127" s="739"/>
      <c r="CY127" s="739"/>
      <c r="CZ127" s="739"/>
      <c r="DA127" s="739"/>
      <c r="DB127" s="739"/>
      <c r="DC127" s="739"/>
      <c r="DD127" s="739"/>
      <c r="DE127" s="739"/>
      <c r="DF127" s="740"/>
      <c r="DG127" s="776" t="s">
        <v>121</v>
      </c>
      <c r="DH127" s="777"/>
      <c r="DI127" s="777"/>
      <c r="DJ127" s="777"/>
      <c r="DK127" s="777"/>
      <c r="DL127" s="777" t="s">
        <v>121</v>
      </c>
      <c r="DM127" s="777"/>
      <c r="DN127" s="777"/>
      <c r="DO127" s="777"/>
      <c r="DP127" s="777"/>
      <c r="DQ127" s="777" t="s">
        <v>121</v>
      </c>
      <c r="DR127" s="777"/>
      <c r="DS127" s="777"/>
      <c r="DT127" s="777"/>
      <c r="DU127" s="777"/>
      <c r="DV127" s="783" t="s">
        <v>121</v>
      </c>
      <c r="DW127" s="783"/>
      <c r="DX127" s="783"/>
      <c r="DY127" s="783"/>
      <c r="DZ127" s="784"/>
    </row>
    <row r="128" spans="1:130" s="212" customFormat="1" ht="26.25" customHeight="1" thickBot="1" x14ac:dyDescent="0.25">
      <c r="A128" s="785" t="s">
        <v>462</v>
      </c>
      <c r="B128" s="786"/>
      <c r="C128" s="786"/>
      <c r="D128" s="786"/>
      <c r="E128" s="786"/>
      <c r="F128" s="786"/>
      <c r="G128" s="786"/>
      <c r="H128" s="786"/>
      <c r="I128" s="786"/>
      <c r="J128" s="786"/>
      <c r="K128" s="786"/>
      <c r="L128" s="786"/>
      <c r="M128" s="786"/>
      <c r="N128" s="786"/>
      <c r="O128" s="786"/>
      <c r="P128" s="786"/>
      <c r="Q128" s="786"/>
      <c r="R128" s="786"/>
      <c r="S128" s="786"/>
      <c r="T128" s="786"/>
      <c r="U128" s="786"/>
      <c r="V128" s="786"/>
      <c r="W128" s="787" t="s">
        <v>463</v>
      </c>
      <c r="X128" s="787"/>
      <c r="Y128" s="787"/>
      <c r="Z128" s="788"/>
      <c r="AA128" s="789">
        <v>11654</v>
      </c>
      <c r="AB128" s="790"/>
      <c r="AC128" s="790"/>
      <c r="AD128" s="790"/>
      <c r="AE128" s="791"/>
      <c r="AF128" s="792">
        <v>10814</v>
      </c>
      <c r="AG128" s="790"/>
      <c r="AH128" s="790"/>
      <c r="AI128" s="790"/>
      <c r="AJ128" s="791"/>
      <c r="AK128" s="792">
        <v>8784</v>
      </c>
      <c r="AL128" s="790"/>
      <c r="AM128" s="790"/>
      <c r="AN128" s="790"/>
      <c r="AO128" s="791"/>
      <c r="AP128" s="793"/>
      <c r="AQ128" s="794"/>
      <c r="AR128" s="794"/>
      <c r="AS128" s="794"/>
      <c r="AT128" s="795"/>
      <c r="AU128" s="214"/>
      <c r="AV128" s="214"/>
      <c r="AW128" s="214"/>
      <c r="AX128" s="796" t="s">
        <v>464</v>
      </c>
      <c r="AY128" s="797"/>
      <c r="AZ128" s="797"/>
      <c r="BA128" s="797"/>
      <c r="BB128" s="797"/>
      <c r="BC128" s="797"/>
      <c r="BD128" s="797"/>
      <c r="BE128" s="798"/>
      <c r="BF128" s="773" t="s">
        <v>121</v>
      </c>
      <c r="BG128" s="774"/>
      <c r="BH128" s="774"/>
      <c r="BI128" s="774"/>
      <c r="BJ128" s="774"/>
      <c r="BK128" s="774"/>
      <c r="BL128" s="799"/>
      <c r="BM128" s="773">
        <v>15</v>
      </c>
      <c r="BN128" s="774"/>
      <c r="BO128" s="774"/>
      <c r="BP128" s="774"/>
      <c r="BQ128" s="774"/>
      <c r="BR128" s="774"/>
      <c r="BS128" s="799"/>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8" t="s">
        <v>465</v>
      </c>
      <c r="CQ128" s="717"/>
      <c r="CR128" s="717"/>
      <c r="CS128" s="717"/>
      <c r="CT128" s="717"/>
      <c r="CU128" s="717"/>
      <c r="CV128" s="717"/>
      <c r="CW128" s="717"/>
      <c r="CX128" s="717"/>
      <c r="CY128" s="717"/>
      <c r="CZ128" s="717"/>
      <c r="DA128" s="717"/>
      <c r="DB128" s="717"/>
      <c r="DC128" s="717"/>
      <c r="DD128" s="717"/>
      <c r="DE128" s="717"/>
      <c r="DF128" s="718"/>
      <c r="DG128" s="779" t="s">
        <v>121</v>
      </c>
      <c r="DH128" s="780"/>
      <c r="DI128" s="780"/>
      <c r="DJ128" s="780"/>
      <c r="DK128" s="780"/>
      <c r="DL128" s="780" t="s">
        <v>121</v>
      </c>
      <c r="DM128" s="780"/>
      <c r="DN128" s="780"/>
      <c r="DO128" s="780"/>
      <c r="DP128" s="780"/>
      <c r="DQ128" s="780" t="s">
        <v>121</v>
      </c>
      <c r="DR128" s="780"/>
      <c r="DS128" s="780"/>
      <c r="DT128" s="780"/>
      <c r="DU128" s="780"/>
      <c r="DV128" s="781" t="s">
        <v>121</v>
      </c>
      <c r="DW128" s="781"/>
      <c r="DX128" s="781"/>
      <c r="DY128" s="781"/>
      <c r="DZ128" s="782"/>
    </row>
    <row r="129" spans="1:131" s="212" customFormat="1" ht="26.25" customHeight="1" x14ac:dyDescent="0.2">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466</v>
      </c>
      <c r="X129" s="764"/>
      <c r="Y129" s="764"/>
      <c r="Z129" s="765"/>
      <c r="AA129" s="766">
        <v>3613651</v>
      </c>
      <c r="AB129" s="767"/>
      <c r="AC129" s="767"/>
      <c r="AD129" s="767"/>
      <c r="AE129" s="768"/>
      <c r="AF129" s="769">
        <v>3809639</v>
      </c>
      <c r="AG129" s="767"/>
      <c r="AH129" s="767"/>
      <c r="AI129" s="767"/>
      <c r="AJ129" s="768"/>
      <c r="AK129" s="769">
        <v>3842478</v>
      </c>
      <c r="AL129" s="767"/>
      <c r="AM129" s="767"/>
      <c r="AN129" s="767"/>
      <c r="AO129" s="768"/>
      <c r="AP129" s="770"/>
      <c r="AQ129" s="771"/>
      <c r="AR129" s="771"/>
      <c r="AS129" s="771"/>
      <c r="AT129" s="772"/>
      <c r="AU129" s="215"/>
      <c r="AV129" s="215"/>
      <c r="AW129" s="215"/>
      <c r="AX129" s="738" t="s">
        <v>467</v>
      </c>
      <c r="AY129" s="739"/>
      <c r="AZ129" s="739"/>
      <c r="BA129" s="739"/>
      <c r="BB129" s="739"/>
      <c r="BC129" s="739"/>
      <c r="BD129" s="739"/>
      <c r="BE129" s="740"/>
      <c r="BF129" s="757" t="s">
        <v>121</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761" t="s">
        <v>468</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469</v>
      </c>
      <c r="X130" s="764"/>
      <c r="Y130" s="764"/>
      <c r="Z130" s="765"/>
      <c r="AA130" s="766">
        <v>296349</v>
      </c>
      <c r="AB130" s="767"/>
      <c r="AC130" s="767"/>
      <c r="AD130" s="767"/>
      <c r="AE130" s="768"/>
      <c r="AF130" s="769">
        <v>288821</v>
      </c>
      <c r="AG130" s="767"/>
      <c r="AH130" s="767"/>
      <c r="AI130" s="767"/>
      <c r="AJ130" s="768"/>
      <c r="AK130" s="769">
        <v>277567</v>
      </c>
      <c r="AL130" s="767"/>
      <c r="AM130" s="767"/>
      <c r="AN130" s="767"/>
      <c r="AO130" s="768"/>
      <c r="AP130" s="770"/>
      <c r="AQ130" s="771"/>
      <c r="AR130" s="771"/>
      <c r="AS130" s="771"/>
      <c r="AT130" s="772"/>
      <c r="AU130" s="215"/>
      <c r="AV130" s="215"/>
      <c r="AW130" s="215"/>
      <c r="AX130" s="738" t="s">
        <v>470</v>
      </c>
      <c r="AY130" s="739"/>
      <c r="AZ130" s="739"/>
      <c r="BA130" s="739"/>
      <c r="BB130" s="739"/>
      <c r="BC130" s="739"/>
      <c r="BD130" s="739"/>
      <c r="BE130" s="740"/>
      <c r="BF130" s="741">
        <v>5.2</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471</v>
      </c>
      <c r="X131" s="748"/>
      <c r="Y131" s="748"/>
      <c r="Z131" s="749"/>
      <c r="AA131" s="750">
        <v>3317302</v>
      </c>
      <c r="AB131" s="751"/>
      <c r="AC131" s="751"/>
      <c r="AD131" s="751"/>
      <c r="AE131" s="752"/>
      <c r="AF131" s="753">
        <v>3520818</v>
      </c>
      <c r="AG131" s="751"/>
      <c r="AH131" s="751"/>
      <c r="AI131" s="751"/>
      <c r="AJ131" s="752"/>
      <c r="AK131" s="753">
        <v>3564911</v>
      </c>
      <c r="AL131" s="751"/>
      <c r="AM131" s="751"/>
      <c r="AN131" s="751"/>
      <c r="AO131" s="752"/>
      <c r="AP131" s="754"/>
      <c r="AQ131" s="755"/>
      <c r="AR131" s="755"/>
      <c r="AS131" s="755"/>
      <c r="AT131" s="756"/>
      <c r="AU131" s="215"/>
      <c r="AV131" s="215"/>
      <c r="AW131" s="215"/>
      <c r="AX131" s="716" t="s">
        <v>472</v>
      </c>
      <c r="AY131" s="717"/>
      <c r="AZ131" s="717"/>
      <c r="BA131" s="717"/>
      <c r="BB131" s="717"/>
      <c r="BC131" s="717"/>
      <c r="BD131" s="717"/>
      <c r="BE131" s="718"/>
      <c r="BF131" s="719" t="s">
        <v>121</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725" t="s">
        <v>473</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474</v>
      </c>
      <c r="W132" s="729"/>
      <c r="X132" s="729"/>
      <c r="Y132" s="729"/>
      <c r="Z132" s="730"/>
      <c r="AA132" s="731">
        <v>5.1362221469999998</v>
      </c>
      <c r="AB132" s="732"/>
      <c r="AC132" s="732"/>
      <c r="AD132" s="732"/>
      <c r="AE132" s="733"/>
      <c r="AF132" s="734">
        <v>6.158114393</v>
      </c>
      <c r="AG132" s="732"/>
      <c r="AH132" s="732"/>
      <c r="AI132" s="732"/>
      <c r="AJ132" s="733"/>
      <c r="AK132" s="734">
        <v>4.3863367139999996</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475</v>
      </c>
      <c r="W133" s="708"/>
      <c r="X133" s="708"/>
      <c r="Y133" s="708"/>
      <c r="Z133" s="709"/>
      <c r="AA133" s="710">
        <v>4.8</v>
      </c>
      <c r="AB133" s="711"/>
      <c r="AC133" s="711"/>
      <c r="AD133" s="711"/>
      <c r="AE133" s="712"/>
      <c r="AF133" s="710">
        <v>5.2</v>
      </c>
      <c r="AG133" s="711"/>
      <c r="AH133" s="711"/>
      <c r="AI133" s="711"/>
      <c r="AJ133" s="712"/>
      <c r="AK133" s="710">
        <v>5.2</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ik8giTEdAcq5qTX5LbDr1cogY4cTiIc6tu+5/OTPhOsyZzlk4Zf8eQaK1USWGzd37wgr2tVg3CHXJp7BnAgd7g==" saltValue="MQsbOx54NOZQntlOxcx8+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476</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o4nc2PHaP+9NyIIsEnING7OsCC7YqUr373wlPnnsh8eBmuzMZ/IwNBkDHQ+uRZ7CZt5u8V4dExrHozhtOXuosg==" saltValue="T5sOoc3w7l/a5VL4Vvc9y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Vsi/hqVKeqpgZ2x6N+ypFsz6zOceqKVWGyV9lH5V7aJamqxXzZInEt0K6FsyS4sukIvtKVputVYTZrvZraNp5A==" saltValue="XWGFcDcav3IX8QdZ5gmVw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477</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478</v>
      </c>
      <c r="AL6" s="248"/>
      <c r="AM6" s="248"/>
      <c r="AN6" s="248"/>
    </row>
    <row r="7" spans="1:46" ht="13.5" customHeight="1" x14ac:dyDescent="0.2">
      <c r="A7" s="247"/>
      <c r="AK7" s="250"/>
      <c r="AL7" s="251"/>
      <c r="AM7" s="251"/>
      <c r="AN7" s="252"/>
      <c r="AO7" s="1105" t="s">
        <v>479</v>
      </c>
      <c r="AP7" s="253"/>
      <c r="AQ7" s="254" t="s">
        <v>480</v>
      </c>
      <c r="AR7" s="255"/>
    </row>
    <row r="8" spans="1:46" ht="13.2" x14ac:dyDescent="0.2">
      <c r="A8" s="247"/>
      <c r="AK8" s="256"/>
      <c r="AL8" s="257"/>
      <c r="AM8" s="257"/>
      <c r="AN8" s="258"/>
      <c r="AO8" s="1106"/>
      <c r="AP8" s="259" t="s">
        <v>481</v>
      </c>
      <c r="AQ8" s="260" t="s">
        <v>482</v>
      </c>
      <c r="AR8" s="261" t="s">
        <v>483</v>
      </c>
    </row>
    <row r="9" spans="1:46" ht="13.2" x14ac:dyDescent="0.2">
      <c r="A9" s="247"/>
      <c r="AK9" s="1117" t="s">
        <v>484</v>
      </c>
      <c r="AL9" s="1118"/>
      <c r="AM9" s="1118"/>
      <c r="AN9" s="1119"/>
      <c r="AO9" s="262">
        <v>1550684</v>
      </c>
      <c r="AP9" s="262">
        <v>137035</v>
      </c>
      <c r="AQ9" s="263">
        <v>120794</v>
      </c>
      <c r="AR9" s="264">
        <v>13.4</v>
      </c>
    </row>
    <row r="10" spans="1:46" ht="13.5" customHeight="1" x14ac:dyDescent="0.2">
      <c r="A10" s="247"/>
      <c r="AK10" s="1117" t="s">
        <v>485</v>
      </c>
      <c r="AL10" s="1118"/>
      <c r="AM10" s="1118"/>
      <c r="AN10" s="1119"/>
      <c r="AO10" s="265">
        <v>126742</v>
      </c>
      <c r="AP10" s="265">
        <v>11200</v>
      </c>
      <c r="AQ10" s="266">
        <v>16294</v>
      </c>
      <c r="AR10" s="267">
        <v>-31.3</v>
      </c>
    </row>
    <row r="11" spans="1:46" ht="13.5" customHeight="1" x14ac:dyDescent="0.2">
      <c r="A11" s="247"/>
      <c r="AK11" s="1117" t="s">
        <v>486</v>
      </c>
      <c r="AL11" s="1118"/>
      <c r="AM11" s="1118"/>
      <c r="AN11" s="1119"/>
      <c r="AO11" s="265">
        <v>37464</v>
      </c>
      <c r="AP11" s="265">
        <v>3311</v>
      </c>
      <c r="AQ11" s="266">
        <v>1928</v>
      </c>
      <c r="AR11" s="267">
        <v>71.7</v>
      </c>
    </row>
    <row r="12" spans="1:46" ht="13.5" customHeight="1" x14ac:dyDescent="0.2">
      <c r="A12" s="247"/>
      <c r="AK12" s="1117" t="s">
        <v>487</v>
      </c>
      <c r="AL12" s="1118"/>
      <c r="AM12" s="1118"/>
      <c r="AN12" s="1119"/>
      <c r="AO12" s="265" t="s">
        <v>488</v>
      </c>
      <c r="AP12" s="265" t="s">
        <v>488</v>
      </c>
      <c r="AQ12" s="266">
        <v>20</v>
      </c>
      <c r="AR12" s="267" t="s">
        <v>488</v>
      </c>
    </row>
    <row r="13" spans="1:46" ht="13.5" customHeight="1" x14ac:dyDescent="0.2">
      <c r="A13" s="247"/>
      <c r="AK13" s="1117" t="s">
        <v>489</v>
      </c>
      <c r="AL13" s="1118"/>
      <c r="AM13" s="1118"/>
      <c r="AN13" s="1119"/>
      <c r="AO13" s="265" t="s">
        <v>488</v>
      </c>
      <c r="AP13" s="265" t="s">
        <v>488</v>
      </c>
      <c r="AQ13" s="266">
        <v>4630</v>
      </c>
      <c r="AR13" s="267" t="s">
        <v>488</v>
      </c>
    </row>
    <row r="14" spans="1:46" ht="13.5" customHeight="1" x14ac:dyDescent="0.2">
      <c r="A14" s="247"/>
      <c r="AK14" s="1117" t="s">
        <v>490</v>
      </c>
      <c r="AL14" s="1118"/>
      <c r="AM14" s="1118"/>
      <c r="AN14" s="1119"/>
      <c r="AO14" s="265" t="s">
        <v>488</v>
      </c>
      <c r="AP14" s="265" t="s">
        <v>488</v>
      </c>
      <c r="AQ14" s="266">
        <v>2459</v>
      </c>
      <c r="AR14" s="267" t="s">
        <v>488</v>
      </c>
    </row>
    <row r="15" spans="1:46" ht="13.5" customHeight="1" x14ac:dyDescent="0.2">
      <c r="A15" s="247"/>
      <c r="AK15" s="1120" t="s">
        <v>491</v>
      </c>
      <c r="AL15" s="1121"/>
      <c r="AM15" s="1121"/>
      <c r="AN15" s="1122"/>
      <c r="AO15" s="265">
        <v>-69832</v>
      </c>
      <c r="AP15" s="265">
        <v>-6171</v>
      </c>
      <c r="AQ15" s="266">
        <v>-7108</v>
      </c>
      <c r="AR15" s="267">
        <v>-13.2</v>
      </c>
    </row>
    <row r="16" spans="1:46" ht="13.2" x14ac:dyDescent="0.2">
      <c r="A16" s="247"/>
      <c r="AK16" s="1120" t="s">
        <v>178</v>
      </c>
      <c r="AL16" s="1121"/>
      <c r="AM16" s="1121"/>
      <c r="AN16" s="1122"/>
      <c r="AO16" s="265">
        <v>1645058</v>
      </c>
      <c r="AP16" s="265">
        <v>145375</v>
      </c>
      <c r="AQ16" s="266">
        <v>139017</v>
      </c>
      <c r="AR16" s="267">
        <v>4.5999999999999996</v>
      </c>
    </row>
    <row r="17" spans="1:46" ht="13.2" x14ac:dyDescent="0.2">
      <c r="A17" s="247"/>
    </row>
    <row r="18" spans="1:46" ht="13.2" x14ac:dyDescent="0.2">
      <c r="A18" s="247"/>
      <c r="AQ18" s="268"/>
      <c r="AR18" s="268"/>
    </row>
    <row r="19" spans="1:46" ht="13.2" x14ac:dyDescent="0.2">
      <c r="A19" s="247"/>
      <c r="AK19" s="243" t="s">
        <v>492</v>
      </c>
    </row>
    <row r="20" spans="1:46" ht="13.2" x14ac:dyDescent="0.2">
      <c r="A20" s="247"/>
      <c r="AK20" s="269"/>
      <c r="AL20" s="270"/>
      <c r="AM20" s="270"/>
      <c r="AN20" s="271"/>
      <c r="AO20" s="272" t="s">
        <v>493</v>
      </c>
      <c r="AP20" s="273" t="s">
        <v>494</v>
      </c>
      <c r="AQ20" s="274" t="s">
        <v>495</v>
      </c>
      <c r="AR20" s="275"/>
    </row>
    <row r="21" spans="1:46" s="248" customFormat="1" ht="13.2" x14ac:dyDescent="0.2">
      <c r="A21" s="276"/>
      <c r="AK21" s="1123" t="s">
        <v>496</v>
      </c>
      <c r="AL21" s="1124"/>
      <c r="AM21" s="1124"/>
      <c r="AN21" s="1125"/>
      <c r="AO21" s="277">
        <v>10.96</v>
      </c>
      <c r="AP21" s="278">
        <v>11.1</v>
      </c>
      <c r="AQ21" s="279">
        <v>-0.14000000000000001</v>
      </c>
      <c r="AS21" s="280"/>
      <c r="AT21" s="276"/>
    </row>
    <row r="22" spans="1:46" s="248" customFormat="1" ht="13.2" x14ac:dyDescent="0.2">
      <c r="A22" s="276"/>
      <c r="AK22" s="1123" t="s">
        <v>497</v>
      </c>
      <c r="AL22" s="1124"/>
      <c r="AM22" s="1124"/>
      <c r="AN22" s="1125"/>
      <c r="AO22" s="281">
        <v>95.8</v>
      </c>
      <c r="AP22" s="282">
        <v>96.5</v>
      </c>
      <c r="AQ22" s="283">
        <v>-0.7</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16" t="s">
        <v>498</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ht="13.2" x14ac:dyDescent="0.2">
      <c r="A27" s="288"/>
      <c r="AS27" s="243"/>
      <c r="AT27" s="243"/>
    </row>
    <row r="28" spans="1:46" ht="16.2" x14ac:dyDescent="0.2">
      <c r="A28" s="244" t="s">
        <v>499</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500</v>
      </c>
      <c r="AL29" s="248"/>
      <c r="AM29" s="248"/>
      <c r="AN29" s="248"/>
      <c r="AS29" s="290"/>
    </row>
    <row r="30" spans="1:46" ht="13.5" customHeight="1" x14ac:dyDescent="0.2">
      <c r="A30" s="247"/>
      <c r="AK30" s="250"/>
      <c r="AL30" s="251"/>
      <c r="AM30" s="251"/>
      <c r="AN30" s="252"/>
      <c r="AO30" s="1105" t="s">
        <v>479</v>
      </c>
      <c r="AP30" s="253"/>
      <c r="AQ30" s="254" t="s">
        <v>480</v>
      </c>
      <c r="AR30" s="255"/>
    </row>
    <row r="31" spans="1:46" ht="13.2" x14ac:dyDescent="0.2">
      <c r="A31" s="247"/>
      <c r="AK31" s="256"/>
      <c r="AL31" s="257"/>
      <c r="AM31" s="257"/>
      <c r="AN31" s="258"/>
      <c r="AO31" s="1106"/>
      <c r="AP31" s="259" t="s">
        <v>481</v>
      </c>
      <c r="AQ31" s="260" t="s">
        <v>482</v>
      </c>
      <c r="AR31" s="261" t="s">
        <v>483</v>
      </c>
    </row>
    <row r="32" spans="1:46" ht="27" customHeight="1" x14ac:dyDescent="0.2">
      <c r="A32" s="247"/>
      <c r="AK32" s="1107" t="s">
        <v>501</v>
      </c>
      <c r="AL32" s="1108"/>
      <c r="AM32" s="1108"/>
      <c r="AN32" s="1109"/>
      <c r="AO32" s="291">
        <v>396402</v>
      </c>
      <c r="AP32" s="291">
        <v>35030</v>
      </c>
      <c r="AQ32" s="292">
        <v>62408</v>
      </c>
      <c r="AR32" s="293">
        <v>-43.9</v>
      </c>
    </row>
    <row r="33" spans="1:46" ht="13.5" customHeight="1" x14ac:dyDescent="0.2">
      <c r="A33" s="247"/>
      <c r="AK33" s="1107" t="s">
        <v>502</v>
      </c>
      <c r="AL33" s="1108"/>
      <c r="AM33" s="1108"/>
      <c r="AN33" s="1109"/>
      <c r="AO33" s="291" t="s">
        <v>488</v>
      </c>
      <c r="AP33" s="291" t="s">
        <v>488</v>
      </c>
      <c r="AQ33" s="292" t="s">
        <v>488</v>
      </c>
      <c r="AR33" s="293" t="s">
        <v>488</v>
      </c>
    </row>
    <row r="34" spans="1:46" ht="27" customHeight="1" x14ac:dyDescent="0.2">
      <c r="A34" s="247"/>
      <c r="AK34" s="1107" t="s">
        <v>503</v>
      </c>
      <c r="AL34" s="1108"/>
      <c r="AM34" s="1108"/>
      <c r="AN34" s="1109"/>
      <c r="AO34" s="291" t="s">
        <v>488</v>
      </c>
      <c r="AP34" s="291" t="s">
        <v>488</v>
      </c>
      <c r="AQ34" s="292">
        <v>4</v>
      </c>
      <c r="AR34" s="293" t="s">
        <v>488</v>
      </c>
    </row>
    <row r="35" spans="1:46" ht="27" customHeight="1" x14ac:dyDescent="0.2">
      <c r="A35" s="247"/>
      <c r="AK35" s="1107" t="s">
        <v>504</v>
      </c>
      <c r="AL35" s="1108"/>
      <c r="AM35" s="1108"/>
      <c r="AN35" s="1109"/>
      <c r="AO35" s="291">
        <v>10936</v>
      </c>
      <c r="AP35" s="291">
        <v>966</v>
      </c>
      <c r="AQ35" s="292">
        <v>14219</v>
      </c>
      <c r="AR35" s="293">
        <v>-93.2</v>
      </c>
    </row>
    <row r="36" spans="1:46" ht="27" customHeight="1" x14ac:dyDescent="0.2">
      <c r="A36" s="247"/>
      <c r="AK36" s="1107" t="s">
        <v>505</v>
      </c>
      <c r="AL36" s="1108"/>
      <c r="AM36" s="1108"/>
      <c r="AN36" s="1109"/>
      <c r="AO36" s="291">
        <v>35382</v>
      </c>
      <c r="AP36" s="291">
        <v>3127</v>
      </c>
      <c r="AQ36" s="292">
        <v>4004</v>
      </c>
      <c r="AR36" s="293">
        <v>-21.9</v>
      </c>
    </row>
    <row r="37" spans="1:46" ht="13.5" customHeight="1" x14ac:dyDescent="0.2">
      <c r="A37" s="247"/>
      <c r="AK37" s="1107" t="s">
        <v>506</v>
      </c>
      <c r="AL37" s="1108"/>
      <c r="AM37" s="1108"/>
      <c r="AN37" s="1109"/>
      <c r="AO37" s="291" t="s">
        <v>488</v>
      </c>
      <c r="AP37" s="291" t="s">
        <v>488</v>
      </c>
      <c r="AQ37" s="292">
        <v>309</v>
      </c>
      <c r="AR37" s="293" t="s">
        <v>488</v>
      </c>
    </row>
    <row r="38" spans="1:46" ht="27" customHeight="1" x14ac:dyDescent="0.2">
      <c r="A38" s="247"/>
      <c r="AK38" s="1110" t="s">
        <v>507</v>
      </c>
      <c r="AL38" s="1111"/>
      <c r="AM38" s="1111"/>
      <c r="AN38" s="1112"/>
      <c r="AO38" s="294" t="s">
        <v>488</v>
      </c>
      <c r="AP38" s="294" t="s">
        <v>488</v>
      </c>
      <c r="AQ38" s="295">
        <v>4</v>
      </c>
      <c r="AR38" s="283" t="s">
        <v>488</v>
      </c>
      <c r="AS38" s="290"/>
    </row>
    <row r="39" spans="1:46" ht="13.2" x14ac:dyDescent="0.2">
      <c r="A39" s="247"/>
      <c r="AK39" s="1110" t="s">
        <v>508</v>
      </c>
      <c r="AL39" s="1111"/>
      <c r="AM39" s="1111"/>
      <c r="AN39" s="1112"/>
      <c r="AO39" s="291">
        <v>-8784</v>
      </c>
      <c r="AP39" s="291">
        <v>-776</v>
      </c>
      <c r="AQ39" s="292">
        <v>-2554</v>
      </c>
      <c r="AR39" s="293">
        <v>-69.599999999999994</v>
      </c>
      <c r="AS39" s="290"/>
    </row>
    <row r="40" spans="1:46" ht="27" customHeight="1" x14ac:dyDescent="0.2">
      <c r="A40" s="247"/>
      <c r="AK40" s="1107" t="s">
        <v>509</v>
      </c>
      <c r="AL40" s="1108"/>
      <c r="AM40" s="1108"/>
      <c r="AN40" s="1109"/>
      <c r="AO40" s="291">
        <v>-277567</v>
      </c>
      <c r="AP40" s="291">
        <v>-24529</v>
      </c>
      <c r="AQ40" s="292">
        <v>-52280</v>
      </c>
      <c r="AR40" s="293">
        <v>-53.1</v>
      </c>
      <c r="AS40" s="290"/>
    </row>
    <row r="41" spans="1:46" ht="13.2" x14ac:dyDescent="0.2">
      <c r="A41" s="247"/>
      <c r="AK41" s="1113" t="s">
        <v>288</v>
      </c>
      <c r="AL41" s="1114"/>
      <c r="AM41" s="1114"/>
      <c r="AN41" s="1115"/>
      <c r="AO41" s="291">
        <v>156369</v>
      </c>
      <c r="AP41" s="291">
        <v>13818</v>
      </c>
      <c r="AQ41" s="292">
        <v>26115</v>
      </c>
      <c r="AR41" s="293">
        <v>-47.1</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510</v>
      </c>
    </row>
    <row r="48" spans="1:46" ht="13.2" x14ac:dyDescent="0.2">
      <c r="A48" s="247"/>
      <c r="AK48" s="301" t="s">
        <v>511</v>
      </c>
      <c r="AL48" s="301"/>
      <c r="AM48" s="301"/>
      <c r="AN48" s="301"/>
      <c r="AO48" s="301"/>
      <c r="AP48" s="301"/>
      <c r="AQ48" s="302"/>
      <c r="AR48" s="301"/>
    </row>
    <row r="49" spans="1:44" ht="13.5" customHeight="1" x14ac:dyDescent="0.2">
      <c r="A49" s="247"/>
      <c r="AK49" s="303"/>
      <c r="AL49" s="304"/>
      <c r="AM49" s="1100" t="s">
        <v>479</v>
      </c>
      <c r="AN49" s="1102" t="s">
        <v>512</v>
      </c>
      <c r="AO49" s="1103"/>
      <c r="AP49" s="1103"/>
      <c r="AQ49" s="1103"/>
      <c r="AR49" s="1104"/>
    </row>
    <row r="50" spans="1:44" ht="13.2" x14ac:dyDescent="0.2">
      <c r="A50" s="247"/>
      <c r="AK50" s="305"/>
      <c r="AL50" s="306"/>
      <c r="AM50" s="1101"/>
      <c r="AN50" s="307" t="s">
        <v>513</v>
      </c>
      <c r="AO50" s="308" t="s">
        <v>514</v>
      </c>
      <c r="AP50" s="309" t="s">
        <v>515</v>
      </c>
      <c r="AQ50" s="310" t="s">
        <v>516</v>
      </c>
      <c r="AR50" s="311" t="s">
        <v>517</v>
      </c>
    </row>
    <row r="51" spans="1:44" ht="13.2" x14ac:dyDescent="0.2">
      <c r="A51" s="247"/>
      <c r="AK51" s="303" t="s">
        <v>518</v>
      </c>
      <c r="AL51" s="304"/>
      <c r="AM51" s="312">
        <v>4112757</v>
      </c>
      <c r="AN51" s="313">
        <v>372195</v>
      </c>
      <c r="AO51" s="314">
        <v>-25.4</v>
      </c>
      <c r="AP51" s="315">
        <v>117234</v>
      </c>
      <c r="AQ51" s="316">
        <v>13.4</v>
      </c>
      <c r="AR51" s="317">
        <v>-38.799999999999997</v>
      </c>
    </row>
    <row r="52" spans="1:44" ht="13.2" x14ac:dyDescent="0.2">
      <c r="A52" s="247"/>
      <c r="AK52" s="318"/>
      <c r="AL52" s="319" t="s">
        <v>519</v>
      </c>
      <c r="AM52" s="320">
        <v>317556</v>
      </c>
      <c r="AN52" s="321">
        <v>28738</v>
      </c>
      <c r="AO52" s="322">
        <v>-52.9</v>
      </c>
      <c r="AP52" s="323">
        <v>59796</v>
      </c>
      <c r="AQ52" s="324">
        <v>16.600000000000001</v>
      </c>
      <c r="AR52" s="325">
        <v>-69.5</v>
      </c>
    </row>
    <row r="53" spans="1:44" ht="13.2" x14ac:dyDescent="0.2">
      <c r="A53" s="247"/>
      <c r="AK53" s="303" t="s">
        <v>520</v>
      </c>
      <c r="AL53" s="304"/>
      <c r="AM53" s="312">
        <v>1335635</v>
      </c>
      <c r="AN53" s="313">
        <v>120523</v>
      </c>
      <c r="AO53" s="314">
        <v>-67.599999999999994</v>
      </c>
      <c r="AP53" s="315">
        <v>97758</v>
      </c>
      <c r="AQ53" s="316">
        <v>-16.600000000000001</v>
      </c>
      <c r="AR53" s="317">
        <v>-51</v>
      </c>
    </row>
    <row r="54" spans="1:44" ht="13.2" x14ac:dyDescent="0.2">
      <c r="A54" s="247"/>
      <c r="AK54" s="318"/>
      <c r="AL54" s="319" t="s">
        <v>519</v>
      </c>
      <c r="AM54" s="320">
        <v>492699</v>
      </c>
      <c r="AN54" s="321">
        <v>44459</v>
      </c>
      <c r="AO54" s="322">
        <v>54.7</v>
      </c>
      <c r="AP54" s="323">
        <v>45946</v>
      </c>
      <c r="AQ54" s="324">
        <v>-23.2</v>
      </c>
      <c r="AR54" s="325">
        <v>77.900000000000006</v>
      </c>
    </row>
    <row r="55" spans="1:44" ht="13.2" x14ac:dyDescent="0.2">
      <c r="A55" s="247"/>
      <c r="AK55" s="303" t="s">
        <v>521</v>
      </c>
      <c r="AL55" s="304"/>
      <c r="AM55" s="312">
        <v>1123821</v>
      </c>
      <c r="AN55" s="313">
        <v>99471</v>
      </c>
      <c r="AO55" s="314">
        <v>-17.5</v>
      </c>
      <c r="AP55" s="315">
        <v>91338</v>
      </c>
      <c r="AQ55" s="316">
        <v>-6.6</v>
      </c>
      <c r="AR55" s="317">
        <v>-10.9</v>
      </c>
    </row>
    <row r="56" spans="1:44" ht="13.2" x14ac:dyDescent="0.2">
      <c r="A56" s="247"/>
      <c r="AK56" s="318"/>
      <c r="AL56" s="319" t="s">
        <v>519</v>
      </c>
      <c r="AM56" s="320">
        <v>493404</v>
      </c>
      <c r="AN56" s="321">
        <v>43672</v>
      </c>
      <c r="AO56" s="322">
        <v>-1.8</v>
      </c>
      <c r="AP56" s="323">
        <v>43989</v>
      </c>
      <c r="AQ56" s="324">
        <v>-4.3</v>
      </c>
      <c r="AR56" s="325">
        <v>2.5</v>
      </c>
    </row>
    <row r="57" spans="1:44" ht="13.2" x14ac:dyDescent="0.2">
      <c r="A57" s="247"/>
      <c r="AK57" s="303" t="s">
        <v>522</v>
      </c>
      <c r="AL57" s="304"/>
      <c r="AM57" s="312">
        <v>1415949</v>
      </c>
      <c r="AN57" s="313">
        <v>125728</v>
      </c>
      <c r="AO57" s="314">
        <v>26.4</v>
      </c>
      <c r="AP57" s="315">
        <v>103975</v>
      </c>
      <c r="AQ57" s="316">
        <v>13.8</v>
      </c>
      <c r="AR57" s="317">
        <v>12.6</v>
      </c>
    </row>
    <row r="58" spans="1:44" ht="13.2" x14ac:dyDescent="0.2">
      <c r="A58" s="247"/>
      <c r="AK58" s="318"/>
      <c r="AL58" s="319" t="s">
        <v>519</v>
      </c>
      <c r="AM58" s="320">
        <v>512242</v>
      </c>
      <c r="AN58" s="321">
        <v>45484</v>
      </c>
      <c r="AO58" s="322">
        <v>4.0999999999999996</v>
      </c>
      <c r="AP58" s="323">
        <v>52698</v>
      </c>
      <c r="AQ58" s="324">
        <v>19.8</v>
      </c>
      <c r="AR58" s="325">
        <v>-15.7</v>
      </c>
    </row>
    <row r="59" spans="1:44" ht="13.2" x14ac:dyDescent="0.2">
      <c r="A59" s="247"/>
      <c r="AK59" s="303" t="s">
        <v>523</v>
      </c>
      <c r="AL59" s="304"/>
      <c r="AM59" s="312">
        <v>1979085</v>
      </c>
      <c r="AN59" s="313">
        <v>174893</v>
      </c>
      <c r="AO59" s="314">
        <v>39.1</v>
      </c>
      <c r="AP59" s="315">
        <v>112678</v>
      </c>
      <c r="AQ59" s="316">
        <v>8.4</v>
      </c>
      <c r="AR59" s="317">
        <v>30.7</v>
      </c>
    </row>
    <row r="60" spans="1:44" ht="13.2" x14ac:dyDescent="0.2">
      <c r="A60" s="247"/>
      <c r="AK60" s="318"/>
      <c r="AL60" s="319" t="s">
        <v>519</v>
      </c>
      <c r="AM60" s="320">
        <v>1016744</v>
      </c>
      <c r="AN60" s="321">
        <v>89850</v>
      </c>
      <c r="AO60" s="322">
        <v>97.5</v>
      </c>
      <c r="AP60" s="323">
        <v>55165</v>
      </c>
      <c r="AQ60" s="324">
        <v>4.7</v>
      </c>
      <c r="AR60" s="325">
        <v>92.8</v>
      </c>
    </row>
    <row r="61" spans="1:44" ht="13.2" x14ac:dyDescent="0.2">
      <c r="A61" s="247"/>
      <c r="AK61" s="303" t="s">
        <v>524</v>
      </c>
      <c r="AL61" s="326"/>
      <c r="AM61" s="312">
        <v>1993449</v>
      </c>
      <c r="AN61" s="313">
        <v>178562</v>
      </c>
      <c r="AO61" s="314">
        <v>-9</v>
      </c>
      <c r="AP61" s="315">
        <v>104597</v>
      </c>
      <c r="AQ61" s="327">
        <v>2.5</v>
      </c>
      <c r="AR61" s="317">
        <v>-11.5</v>
      </c>
    </row>
    <row r="62" spans="1:44" ht="13.2" x14ac:dyDescent="0.2">
      <c r="A62" s="247"/>
      <c r="AK62" s="318"/>
      <c r="AL62" s="319" t="s">
        <v>519</v>
      </c>
      <c r="AM62" s="320">
        <v>566529</v>
      </c>
      <c r="AN62" s="321">
        <v>50441</v>
      </c>
      <c r="AO62" s="322">
        <v>20.3</v>
      </c>
      <c r="AP62" s="323">
        <v>51519</v>
      </c>
      <c r="AQ62" s="324">
        <v>2.7</v>
      </c>
      <c r="AR62" s="325">
        <v>17.600000000000001</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Y1YnvJx+VR1NNZrcp4LaNsiRLsf/Rp3SPHBNBh5I+SK8k7n3qXErUsYp8hxkqtqu4IzEp3TEjMUOyzuytpvKHQ==" saltValue="rGdLiX3HMSG/Ob2DWxXeV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476</v>
      </c>
    </row>
    <row r="121" spans="125:125" ht="13.5" hidden="1" customHeight="1" x14ac:dyDescent="0.2">
      <c r="DU121" s="241"/>
    </row>
  </sheetData>
  <sheetProtection algorithmName="SHA-512" hashValue="2bETW7k8SMCWXX62tlUgHOVPOVMVVXwpSBryg7ms8bC7j5is8OkjSDoj9/RwSO4XjAyz1MhPnTQO8/mIeAyRbw==" saltValue="OwXl+DpJCtYe0jrIY0SQ5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476</v>
      </c>
    </row>
  </sheetData>
  <sheetProtection algorithmName="SHA-512" hashValue="VuSyvM2blGqU7XXvOq7gLjTDogcqfkNaKCbd3ZcI9HquluYQO2u0TAjeOUxJpn0f5HAK4ZquT1MdgSvvnAIaDg==" saltValue="OTJaFNulCTSiz4RHlYY2m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2">
      <c r="B47" s="10"/>
      <c r="C47" s="1126" t="s">
        <v>3</v>
      </c>
      <c r="D47" s="1126"/>
      <c r="E47" s="1127"/>
      <c r="F47" s="11">
        <v>43.71</v>
      </c>
      <c r="G47" s="12">
        <v>29.05</v>
      </c>
      <c r="H47" s="12">
        <v>34.700000000000003</v>
      </c>
      <c r="I47" s="12">
        <v>32.909999999999997</v>
      </c>
      <c r="J47" s="13">
        <v>16.78</v>
      </c>
    </row>
    <row r="48" spans="2:10" ht="57.75" customHeight="1" x14ac:dyDescent="0.2">
      <c r="B48" s="14"/>
      <c r="C48" s="1128" t="s">
        <v>4</v>
      </c>
      <c r="D48" s="1128"/>
      <c r="E48" s="1129"/>
      <c r="F48" s="15">
        <v>8.7200000000000006</v>
      </c>
      <c r="G48" s="16">
        <v>14.18</v>
      </c>
      <c r="H48" s="16">
        <v>17.23</v>
      </c>
      <c r="I48" s="16">
        <v>6.38</v>
      </c>
      <c r="J48" s="17">
        <v>39.74</v>
      </c>
    </row>
    <row r="49" spans="2:10" ht="57.75" customHeight="1" thickBot="1" x14ac:dyDescent="0.25">
      <c r="B49" s="18"/>
      <c r="C49" s="1130" t="s">
        <v>5</v>
      </c>
      <c r="D49" s="1130"/>
      <c r="E49" s="1131"/>
      <c r="F49" s="19" t="s">
        <v>531</v>
      </c>
      <c r="G49" s="20" t="s">
        <v>532</v>
      </c>
      <c r="H49" s="20">
        <v>6.26</v>
      </c>
      <c r="I49" s="20" t="s">
        <v>533</v>
      </c>
      <c r="J49" s="21">
        <v>17.559999999999999</v>
      </c>
    </row>
    <row r="50" spans="2:10" ht="13.2" x14ac:dyDescent="0.2"/>
  </sheetData>
  <sheetProtection algorithmName="SHA-512" hashValue="E3n4m5XFf+pV0dDACF/Qm6tMhZY3frFrNxQY6IMUrKawuRIiJHhGGeQmHke+S7qo7ZnwHqJAqgbb9KOMxCE0RA==" saltValue="afgRk6Gir8Q3BBGK7saTp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大城 千加</cp:lastModifiedBy>
  <dcterms:created xsi:type="dcterms:W3CDTF">2026-02-23T10:08:13Z</dcterms:created>
  <dcterms:modified xsi:type="dcterms:W3CDTF">2026-03-10T03:51:47Z</dcterms:modified>
  <cp:category/>
</cp:coreProperties>
</file>